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C47A3040-25F8-4091-9581-E5C1B32AC745}" xr6:coauthVersionLast="47" xr6:coauthVersionMax="47" xr10:uidLastSave="{00000000-0000-0000-0000-000000000000}"/>
  <bookViews>
    <workbookView xWindow="-110" yWindow="-110" windowWidth="19420" windowHeight="10420" tabRatio="599" firstSheet="1"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758" i="1" l="1"/>
  <c r="AC3769" i="1"/>
  <c r="AC3768" i="1"/>
  <c r="AC3767" i="1"/>
  <c r="AC3766" i="1"/>
  <c r="AC3765" i="1"/>
  <c r="AC3764" i="1"/>
  <c r="AC3763" i="1"/>
  <c r="AC3762" i="1"/>
  <c r="AC3761" i="1"/>
  <c r="AC3760" i="1"/>
  <c r="AC3759" i="1"/>
  <c r="AC3757" i="1"/>
  <c r="AC3756" i="1"/>
  <c r="AC3755" i="1"/>
  <c r="AC3754" i="1"/>
  <c r="AC3753" i="1"/>
  <c r="AC3752" i="1"/>
  <c r="AC3751" i="1"/>
  <c r="AC3750" i="1"/>
  <c r="AC3749" i="1"/>
  <c r="AC3748" i="1"/>
  <c r="AC3747" i="1"/>
  <c r="AC3746" i="1"/>
  <c r="AC3745" i="1"/>
  <c r="AC3744" i="1"/>
  <c r="AC3743" i="1"/>
  <c r="AC3742" i="1"/>
  <c r="AC3741" i="1"/>
  <c r="AC3740" i="1"/>
  <c r="AC3739" i="1"/>
  <c r="AC3738" i="1"/>
  <c r="AC3737" i="1"/>
  <c r="AC3736" i="1"/>
  <c r="AC3735" i="1"/>
  <c r="AC3734" i="1"/>
  <c r="AC3733" i="1"/>
  <c r="AC3732" i="1"/>
  <c r="AC3731" i="1"/>
  <c r="AC3730" i="1"/>
  <c r="AC3729" i="1"/>
  <c r="AC3728" i="1"/>
  <c r="AC3727" i="1"/>
  <c r="AC3726" i="1"/>
  <c r="AC3725" i="1"/>
  <c r="AC3724" i="1"/>
  <c r="AC3723" i="1"/>
  <c r="AC3722" i="1"/>
  <c r="AC3721" i="1"/>
  <c r="AC3720" i="1"/>
  <c r="AC3719" i="1"/>
  <c r="AC3718" i="1"/>
  <c r="AC3717" i="1"/>
  <c r="AC3716" i="1"/>
  <c r="AC3715" i="1"/>
  <c r="AC3714" i="1"/>
  <c r="AC3713" i="1"/>
  <c r="AC3712" i="1"/>
  <c r="AC3711" i="1"/>
  <c r="AC3710" i="1"/>
  <c r="AC3709" i="1"/>
  <c r="AC3708" i="1"/>
  <c r="AC3707" i="1"/>
  <c r="AC3706" i="1"/>
  <c r="AC3705" i="1"/>
  <c r="AC3704" i="1"/>
  <c r="AC3703" i="1"/>
  <c r="AC3702" i="1"/>
  <c r="AC3701" i="1"/>
  <c r="AC3700" i="1"/>
  <c r="AC3699" i="1"/>
  <c r="AC3698" i="1"/>
  <c r="AC3697" i="1"/>
  <c r="AC3696" i="1"/>
  <c r="AC3695" i="1"/>
  <c r="AC3691" i="1"/>
  <c r="AC3692" i="1"/>
  <c r="AC3693" i="1"/>
  <c r="AC3694" i="1"/>
  <c r="AC3690" i="1"/>
  <c r="AC3686" i="1"/>
  <c r="AC3687" i="1"/>
  <c r="AC3688" i="1"/>
  <c r="AC3689" i="1"/>
  <c r="AC3685" i="1"/>
  <c r="AC3680" i="1"/>
  <c r="AC3682" i="1"/>
  <c r="AC3683" i="1"/>
  <c r="AC3684" i="1"/>
  <c r="AC3681" i="1"/>
  <c r="AC3674" i="1"/>
  <c r="AC3675" i="1"/>
  <c r="AC3676" i="1"/>
  <c r="AC3677" i="1"/>
  <c r="AC3678" i="1"/>
  <c r="AC3679" i="1"/>
  <c r="N3667" i="1"/>
  <c r="AC3667" i="1"/>
  <c r="AI3667" i="1"/>
  <c r="N3668" i="1"/>
  <c r="AC3668" i="1"/>
  <c r="AI3668" i="1"/>
  <c r="N3669" i="1"/>
  <c r="AC3669" i="1"/>
  <c r="AI3669" i="1"/>
  <c r="N3670" i="1"/>
  <c r="AC3670" i="1"/>
  <c r="AI3670" i="1"/>
  <c r="N3671" i="1"/>
  <c r="AC3671" i="1"/>
  <c r="AI3671" i="1"/>
  <c r="N3672" i="1"/>
  <c r="AC3672" i="1"/>
  <c r="AI3672" i="1"/>
  <c r="N3673" i="1"/>
  <c r="AC3673" i="1"/>
  <c r="AI3673" i="1"/>
  <c r="N3674" i="1"/>
  <c r="AI3674" i="1"/>
  <c r="N3675" i="1"/>
  <c r="AI3675" i="1"/>
  <c r="N3676" i="1"/>
  <c r="AI3676" i="1"/>
  <c r="N3677" i="1"/>
  <c r="AI3677" i="1"/>
  <c r="N3678" i="1"/>
  <c r="AI3678" i="1"/>
  <c r="N3679" i="1"/>
  <c r="AI3679" i="1"/>
  <c r="AI3664" i="1"/>
  <c r="AI3665" i="1"/>
  <c r="AI3666" i="1"/>
  <c r="AC3665" i="1"/>
  <c r="AC3666" i="1"/>
  <c r="AC3664" i="1"/>
  <c r="N3650" i="1"/>
  <c r="N3651" i="1"/>
  <c r="N3652" i="1"/>
  <c r="N3653" i="1"/>
  <c r="N3654" i="1"/>
  <c r="N3655" i="1"/>
  <c r="N3656" i="1"/>
  <c r="N3657" i="1"/>
  <c r="N3658" i="1"/>
  <c r="N3659" i="1"/>
  <c r="N3660" i="1"/>
  <c r="N3661" i="1"/>
  <c r="N3662" i="1"/>
  <c r="N3663" i="1"/>
  <c r="N3664" i="1"/>
  <c r="N3665" i="1"/>
  <c r="N3666" i="1"/>
  <c r="AI3650" i="1"/>
  <c r="AI3651" i="1"/>
  <c r="AI3652" i="1"/>
  <c r="AI3653" i="1"/>
  <c r="AI3654" i="1"/>
  <c r="AI3655" i="1"/>
  <c r="AI3656" i="1"/>
  <c r="AI3657" i="1"/>
  <c r="AI3658" i="1"/>
  <c r="AI3659" i="1"/>
  <c r="AI3660" i="1"/>
  <c r="AI3661" i="1"/>
  <c r="AI3662" i="1"/>
  <c r="AI3663" i="1"/>
  <c r="AC3656" i="1"/>
  <c r="AC3657" i="1"/>
  <c r="AC3658" i="1"/>
  <c r="AC3659" i="1"/>
  <c r="AC3660" i="1"/>
  <c r="AC3661" i="1"/>
  <c r="AC3654" i="1"/>
  <c r="AC3655" i="1"/>
  <c r="AC3653" i="1"/>
  <c r="AC3652" i="1"/>
  <c r="AC3651" i="1"/>
  <c r="AC3650" i="1"/>
  <c r="AC3583" i="1"/>
  <c r="AC3586" i="1"/>
  <c r="AC3589" i="1"/>
  <c r="AC3592" i="1"/>
  <c r="AC3595" i="1"/>
  <c r="AC3598" i="1"/>
  <c r="AC3601" i="1"/>
  <c r="AC3604" i="1"/>
  <c r="AC3607" i="1"/>
  <c r="AC3610" i="1"/>
  <c r="AC3613" i="1"/>
  <c r="AC3616" i="1"/>
  <c r="AC3619" i="1"/>
  <c r="AC3622" i="1"/>
  <c r="AC3625" i="1"/>
  <c r="AC3628" i="1"/>
  <c r="AC3631" i="1"/>
  <c r="AC3634" i="1"/>
  <c r="AC3637" i="1"/>
  <c r="AC3640" i="1"/>
  <c r="AC3643" i="1"/>
  <c r="AC3646" i="1"/>
  <c r="AC3649" i="1"/>
  <c r="AC3580" i="1"/>
  <c r="AI3649" i="1"/>
  <c r="N3649" i="1"/>
  <c r="AI3648" i="1"/>
  <c r="N3648" i="1"/>
  <c r="AI3647" i="1"/>
  <c r="N3647" i="1"/>
  <c r="AI3646" i="1"/>
  <c r="N3646" i="1"/>
  <c r="AI3645" i="1"/>
  <c r="N3645" i="1"/>
  <c r="AI3644" i="1"/>
  <c r="N3644" i="1"/>
  <c r="AI3643" i="1"/>
  <c r="N3643" i="1"/>
  <c r="AI3642" i="1"/>
  <c r="N3642" i="1"/>
  <c r="AI3641" i="1"/>
  <c r="N3641" i="1"/>
  <c r="AI3640" i="1"/>
  <c r="N3640" i="1"/>
  <c r="AI3639" i="1"/>
  <c r="N3639" i="1"/>
  <c r="AI3638" i="1"/>
  <c r="N3638" i="1"/>
  <c r="AI3637" i="1"/>
  <c r="N3637" i="1"/>
  <c r="AI3636" i="1"/>
  <c r="N3636" i="1"/>
  <c r="AI3635" i="1"/>
  <c r="N3635" i="1"/>
  <c r="AI3634" i="1"/>
  <c r="N3634" i="1"/>
  <c r="AI3633" i="1"/>
  <c r="N3633" i="1"/>
  <c r="AI3632" i="1"/>
  <c r="N3632" i="1"/>
  <c r="AI3631" i="1"/>
  <c r="N3631" i="1"/>
  <c r="AI3630" i="1"/>
  <c r="N3630" i="1"/>
  <c r="AI3629" i="1"/>
  <c r="N3629" i="1"/>
  <c r="AI3628" i="1"/>
  <c r="N3628" i="1"/>
  <c r="AI3627" i="1"/>
  <c r="N3627" i="1"/>
  <c r="AI3626" i="1"/>
  <c r="N3626" i="1"/>
  <c r="AI3625" i="1"/>
  <c r="N3625" i="1"/>
  <c r="AI3624" i="1"/>
  <c r="N3624" i="1"/>
  <c r="AI3623" i="1"/>
  <c r="N3623" i="1"/>
  <c r="AI3622" i="1"/>
  <c r="N3622" i="1"/>
  <c r="AI3621" i="1"/>
  <c r="N3621" i="1"/>
  <c r="AI3620" i="1"/>
  <c r="N3620" i="1"/>
  <c r="AI3619" i="1"/>
  <c r="N3619" i="1"/>
  <c r="AI3618" i="1"/>
  <c r="N3618" i="1"/>
  <c r="AI3617" i="1"/>
  <c r="N3617" i="1"/>
  <c r="AI3616" i="1"/>
  <c r="N3616" i="1"/>
  <c r="AI3615" i="1"/>
  <c r="N3615" i="1"/>
  <c r="AI3614" i="1"/>
  <c r="N3614" i="1"/>
  <c r="AI3613" i="1"/>
  <c r="N3613" i="1"/>
  <c r="AI3612" i="1"/>
  <c r="N3612" i="1"/>
  <c r="AI3611" i="1"/>
  <c r="N3611" i="1"/>
  <c r="AI3610" i="1"/>
  <c r="N3610" i="1"/>
  <c r="AI3609" i="1"/>
  <c r="N3609" i="1"/>
  <c r="AI3608" i="1"/>
  <c r="N3608" i="1"/>
  <c r="AI3607" i="1"/>
  <c r="N3607" i="1"/>
  <c r="AI3606" i="1"/>
  <c r="N3606" i="1"/>
  <c r="AI3605" i="1"/>
  <c r="N3605" i="1"/>
  <c r="AI3604" i="1"/>
  <c r="N3604" i="1"/>
  <c r="AI3603" i="1"/>
  <c r="N3603" i="1"/>
  <c r="AI3602" i="1"/>
  <c r="N3602" i="1"/>
  <c r="AI3601" i="1"/>
  <c r="N3601" i="1"/>
  <c r="AI3600" i="1"/>
  <c r="N3600" i="1"/>
  <c r="AI3599" i="1"/>
  <c r="N3599" i="1"/>
  <c r="AI3598" i="1"/>
  <c r="N3598" i="1"/>
  <c r="AI3597" i="1"/>
  <c r="N3597" i="1"/>
  <c r="AI3596" i="1"/>
  <c r="N3596" i="1"/>
  <c r="AI3595" i="1"/>
  <c r="N3595" i="1"/>
  <c r="AI3594" i="1"/>
  <c r="N3594" i="1"/>
  <c r="AI3593" i="1"/>
  <c r="N3593" i="1"/>
  <c r="AI3592" i="1"/>
  <c r="N3592" i="1"/>
  <c r="AI3591" i="1"/>
  <c r="N3591" i="1"/>
  <c r="AI3590" i="1"/>
  <c r="N3590" i="1"/>
  <c r="AI3589" i="1"/>
  <c r="N3589" i="1"/>
  <c r="AI3588" i="1"/>
  <c r="N3588" i="1"/>
  <c r="AI3587" i="1"/>
  <c r="N3587" i="1"/>
  <c r="AI3586" i="1"/>
  <c r="N3586" i="1"/>
  <c r="AI3585" i="1"/>
  <c r="N3585" i="1"/>
  <c r="AI3584" i="1"/>
  <c r="N3584" i="1"/>
  <c r="AI3583" i="1"/>
  <c r="N3583" i="1"/>
  <c r="AI3582" i="1"/>
  <c r="N3582" i="1"/>
  <c r="AI3581" i="1"/>
  <c r="N3581" i="1"/>
  <c r="AI3580" i="1"/>
  <c r="N3580" i="1"/>
  <c r="AI3579" i="1"/>
  <c r="N3579" i="1"/>
  <c r="AI3578" i="1"/>
  <c r="N3578" i="1"/>
  <c r="AI3577" i="1"/>
  <c r="AC3577" i="1"/>
  <c r="N3577" i="1"/>
  <c r="AI3576" i="1"/>
  <c r="N3576" i="1"/>
  <c r="AI3575" i="1"/>
  <c r="N3575" i="1"/>
  <c r="AI3574" i="1"/>
  <c r="AC3574" i="1"/>
  <c r="N3574" i="1"/>
  <c r="AI3573" i="1"/>
  <c r="N3573" i="1"/>
  <c r="AI3572" i="1"/>
  <c r="N3572" i="1"/>
  <c r="AI3571" i="1"/>
  <c r="AC3571" i="1"/>
  <c r="N3571" i="1"/>
  <c r="AI3570" i="1"/>
  <c r="N3570" i="1"/>
  <c r="AI3569" i="1"/>
  <c r="N3569" i="1"/>
  <c r="AI3568" i="1"/>
  <c r="AC3568" i="1"/>
  <c r="N3568" i="1"/>
  <c r="AI3567" i="1"/>
  <c r="N3567" i="1"/>
  <c r="AI3566" i="1"/>
  <c r="N3566" i="1"/>
  <c r="AI3565" i="1"/>
  <c r="AC3565" i="1"/>
  <c r="N3565" i="1"/>
  <c r="AI3564" i="1"/>
  <c r="N3564" i="1"/>
  <c r="AI3563" i="1"/>
  <c r="N3563" i="1"/>
  <c r="AI3562" i="1"/>
  <c r="AC3562" i="1"/>
  <c r="N3562" i="1"/>
  <c r="AI3561" i="1"/>
  <c r="N3561" i="1"/>
  <c r="AI3560" i="1"/>
  <c r="N3560" i="1"/>
  <c r="AI3559" i="1"/>
  <c r="AC3559" i="1"/>
  <c r="N3559" i="1"/>
  <c r="AI3558" i="1"/>
  <c r="N3558" i="1"/>
  <c r="AI3557" i="1"/>
  <c r="N3557" i="1"/>
  <c r="AI3556" i="1"/>
  <c r="AC3556" i="1"/>
  <c r="N3556" i="1"/>
  <c r="AI3555" i="1"/>
  <c r="N3555" i="1"/>
  <c r="AI3554" i="1"/>
  <c r="N3554" i="1"/>
  <c r="AI3553" i="1"/>
  <c r="AC3553" i="1"/>
  <c r="N3553" i="1"/>
  <c r="AI3552" i="1"/>
  <c r="N3552" i="1"/>
  <c r="AI3551" i="1"/>
  <c r="N3551" i="1"/>
  <c r="AI3550" i="1"/>
  <c r="AC3550" i="1"/>
  <c r="N3550" i="1"/>
  <c r="AI3549" i="1"/>
  <c r="N3549" i="1"/>
  <c r="AI3548" i="1"/>
  <c r="N3548" i="1"/>
  <c r="AI3547" i="1"/>
  <c r="AC3547" i="1"/>
  <c r="N3547" i="1"/>
  <c r="AI3546" i="1"/>
  <c r="N3546" i="1"/>
  <c r="AI3545" i="1"/>
  <c r="N3545" i="1"/>
  <c r="AI3544" i="1"/>
  <c r="AC3544" i="1"/>
  <c r="N3544" i="1"/>
  <c r="AI3543" i="1"/>
  <c r="N3543" i="1"/>
  <c r="AI3542" i="1"/>
  <c r="N3542" i="1"/>
  <c r="AI3541" i="1"/>
  <c r="AC3541" i="1"/>
  <c r="N3541" i="1"/>
  <c r="AI3540" i="1"/>
  <c r="N3540" i="1"/>
  <c r="AI3539" i="1"/>
  <c r="N3539" i="1"/>
  <c r="AI3538" i="1"/>
  <c r="AC3538" i="1"/>
  <c r="N3538" i="1"/>
  <c r="AI3537" i="1"/>
  <c r="N3537" i="1"/>
  <c r="AI3536" i="1"/>
  <c r="N3536" i="1"/>
  <c r="AI3535" i="1"/>
  <c r="AC3535" i="1"/>
  <c r="N3535" i="1"/>
  <c r="AI3534" i="1"/>
  <c r="N3534" i="1"/>
  <c r="AI3533" i="1"/>
  <c r="N3533" i="1"/>
  <c r="AI3532" i="1"/>
  <c r="AC3532" i="1"/>
  <c r="N3532" i="1"/>
  <c r="AI3531" i="1"/>
  <c r="N3531" i="1"/>
  <c r="AI3530" i="1"/>
  <c r="N3530"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AC3529" i="1"/>
  <c r="AC3526" i="1"/>
  <c r="AC3523" i="1"/>
  <c r="AC3520" i="1"/>
  <c r="AC3517" i="1"/>
  <c r="AC3514" i="1"/>
  <c r="AC3511" i="1"/>
  <c r="AC3508" i="1"/>
  <c r="AI3507" i="1"/>
  <c r="AI3508" i="1"/>
  <c r="AI3509" i="1"/>
  <c r="AI3510" i="1"/>
  <c r="AI3511" i="1"/>
  <c r="AI3512" i="1"/>
  <c r="AI3513" i="1"/>
  <c r="AI3514" i="1"/>
  <c r="AI3515" i="1"/>
  <c r="AI3516" i="1"/>
  <c r="AI3517" i="1"/>
  <c r="AI3518" i="1"/>
  <c r="AI3519" i="1"/>
  <c r="AI3520" i="1"/>
  <c r="AI3521" i="1"/>
  <c r="AI3522" i="1"/>
  <c r="AI3523" i="1"/>
  <c r="AI3524" i="1"/>
  <c r="AI3525" i="1"/>
  <c r="AI3526" i="1"/>
  <c r="AI3527" i="1"/>
  <c r="AI3528" i="1"/>
  <c r="AI3529" i="1"/>
  <c r="AI3506" i="1"/>
  <c r="N3506" i="1"/>
  <c r="AP3228" i="1"/>
  <c r="AP3229" i="1" s="1"/>
  <c r="AP3230" i="1" s="1"/>
  <c r="AP3231" i="1" s="1"/>
  <c r="AP3232" i="1" s="1"/>
  <c r="AP3233" i="1" s="1"/>
  <c r="AP3234" i="1" s="1"/>
  <c r="AP3235" i="1" s="1"/>
  <c r="AP3215" i="1"/>
  <c r="AP3216" i="1" s="1"/>
  <c r="AP3217" i="1" s="1"/>
  <c r="AP3218" i="1" s="1"/>
  <c r="AP3219" i="1" s="1"/>
  <c r="AP3220" i="1" s="1"/>
  <c r="AP3221" i="1" s="1"/>
  <c r="AP3222" i="1" s="1"/>
  <c r="AP3223" i="1" s="1"/>
  <c r="AP3224" i="1" s="1"/>
  <c r="AP3225" i="1" s="1"/>
  <c r="AP3226" i="1" s="1"/>
  <c r="AP3203" i="1"/>
  <c r="AP3204" i="1" s="1"/>
  <c r="AP3205" i="1" s="1"/>
  <c r="AP3206" i="1" s="1"/>
  <c r="AP3207" i="1" s="1"/>
  <c r="AP3208" i="1" s="1"/>
  <c r="AP3209" i="1" s="1"/>
  <c r="AP3210" i="1" s="1"/>
  <c r="AP3211" i="1" s="1"/>
  <c r="AP3212" i="1" s="1"/>
  <c r="AP3213" i="1" s="1"/>
  <c r="AP3193" i="1"/>
  <c r="AP3194" i="1" s="1"/>
  <c r="AP3195" i="1" s="1"/>
  <c r="AP3196" i="1" s="1"/>
  <c r="AP3197" i="1" s="1"/>
  <c r="AP3198" i="1" s="1"/>
  <c r="AP3199" i="1" s="1"/>
  <c r="AP3200" i="1" s="1"/>
  <c r="AP3201" i="1" s="1"/>
  <c r="AP3183" i="1"/>
  <c r="AP3184" i="1" s="1"/>
  <c r="AP3185" i="1" s="1"/>
  <c r="AP3186" i="1" s="1"/>
  <c r="AP3187" i="1" s="1"/>
  <c r="AP3188" i="1" s="1"/>
  <c r="AP3189" i="1" s="1"/>
  <c r="AP3190" i="1" s="1"/>
  <c r="AP3191" i="1" s="1"/>
  <c r="AP3139" i="1"/>
  <c r="AP3140" i="1" s="1"/>
  <c r="AP3141" i="1" s="1"/>
  <c r="AP3142" i="1" s="1"/>
  <c r="AP3143" i="1" s="1"/>
  <c r="AP3144" i="1" s="1"/>
  <c r="AP3145" i="1" s="1"/>
  <c r="AP3146" i="1" s="1"/>
  <c r="AP3147" i="1" s="1"/>
  <c r="AP3149" i="1" s="1"/>
  <c r="AP3150" i="1" s="1"/>
  <c r="AP3151" i="1" s="1"/>
  <c r="AP3152" i="1" s="1"/>
  <c r="AP3153" i="1" s="1"/>
  <c r="AP3154" i="1" s="1"/>
  <c r="AP3155" i="1" s="1"/>
  <c r="AP3156" i="1" s="1"/>
  <c r="AP3157" i="1" s="1"/>
  <c r="AP3158" i="1" s="1"/>
  <c r="AP3160" i="1" s="1"/>
  <c r="AP3161" i="1" s="1"/>
  <c r="AP3162" i="1" s="1"/>
  <c r="AP3163" i="1" s="1"/>
  <c r="AP3164" i="1" s="1"/>
  <c r="AP3165" i="1" s="1"/>
  <c r="AP3166" i="1" s="1"/>
  <c r="AP3167" i="1" s="1"/>
  <c r="AP3168" i="1" s="1"/>
  <c r="AP3169" i="1" s="1"/>
  <c r="AP3170" i="1" s="1"/>
  <c r="AP3171" i="1" s="1"/>
  <c r="AP3173" i="1" s="1"/>
  <c r="AP3174" i="1" s="1"/>
  <c r="AP3175" i="1" s="1"/>
  <c r="AP3176" i="1" s="1"/>
  <c r="AP3177" i="1" s="1"/>
  <c r="AP3178" i="1" s="1"/>
  <c r="AP3179" i="1" s="1"/>
  <c r="AP3180" i="1" s="1"/>
  <c r="AP3181" i="1" s="1"/>
  <c r="AP3126" i="1"/>
  <c r="AP3127" i="1" s="1"/>
  <c r="AP3128" i="1" s="1"/>
  <c r="AP3129" i="1" s="1"/>
  <c r="AP3130" i="1" s="1"/>
  <c r="AP3131" i="1" s="1"/>
  <c r="AP3132" i="1" s="1"/>
  <c r="AP3133" i="1" s="1"/>
  <c r="AP3134" i="1" s="1"/>
  <c r="AP3135" i="1" s="1"/>
  <c r="AP3136" i="1" s="1"/>
  <c r="AP3137" i="1" s="1"/>
  <c r="AP3115" i="1"/>
  <c r="AP3116" i="1" s="1"/>
  <c r="AP3117" i="1" s="1"/>
  <c r="AP3118" i="1" s="1"/>
  <c r="AP3119" i="1" s="1"/>
  <c r="AP3120" i="1" s="1"/>
  <c r="AP3121" i="1" s="1"/>
  <c r="AP3122" i="1" s="1"/>
  <c r="AP3123" i="1" s="1"/>
  <c r="AP3124" i="1" s="1"/>
  <c r="AP3106" i="1"/>
  <c r="AP3107" i="1" s="1"/>
  <c r="AP3108" i="1" s="1"/>
  <c r="AP3109" i="1" s="1"/>
  <c r="AP3110" i="1" s="1"/>
  <c r="AP3111" i="1" s="1"/>
  <c r="AP3112" i="1" s="1"/>
  <c r="AP3113" i="1" s="1"/>
  <c r="AP3093" i="1"/>
  <c r="AP3094" i="1" s="1"/>
  <c r="AP3095" i="1" s="1"/>
  <c r="AP3096" i="1" s="1"/>
  <c r="AP3097" i="1" s="1"/>
  <c r="AP3098" i="1" s="1"/>
  <c r="AP3099" i="1" s="1"/>
  <c r="AP3100" i="1" s="1"/>
  <c r="AP3101" i="1" s="1"/>
  <c r="AP3102" i="1" s="1"/>
  <c r="AP3103" i="1" s="1"/>
  <c r="AP3104" i="1" s="1"/>
  <c r="AP3082" i="1"/>
  <c r="AP3083" i="1" s="1"/>
  <c r="AP3084" i="1" s="1"/>
  <c r="AP3085" i="1" s="1"/>
  <c r="AP3086" i="1" s="1"/>
  <c r="AP3087" i="1" s="1"/>
  <c r="AP3088" i="1" s="1"/>
  <c r="AP3089" i="1" s="1"/>
  <c r="AP3090" i="1" s="1"/>
  <c r="AP3091" i="1" s="1"/>
  <c r="AP3073" i="1"/>
  <c r="AP3074" i="1" s="1"/>
  <c r="AP3075" i="1" s="1"/>
  <c r="AP3076" i="1" s="1"/>
  <c r="AP3077" i="1" s="1"/>
  <c r="AP3078" i="1" s="1"/>
  <c r="AP3079" i="1" s="1"/>
  <c r="AP3080" i="1" s="1"/>
  <c r="AK3047" i="1"/>
  <c r="AK3046" i="1"/>
  <c r="AK3045" i="1"/>
  <c r="AK3044" i="1"/>
  <c r="AK3043" i="1"/>
  <c r="AK3042" i="1"/>
  <c r="AK3041" i="1"/>
  <c r="AK3040" i="1"/>
  <c r="AK3039" i="1"/>
  <c r="AP3016" i="1"/>
  <c r="AP3017" i="1" s="1"/>
  <c r="AP3018" i="1" s="1"/>
  <c r="AP3019" i="1" s="1"/>
  <c r="AP3020" i="1" s="1"/>
  <c r="AP3021" i="1" s="1"/>
  <c r="AP3022" i="1" s="1"/>
  <c r="AP3023" i="1" s="1"/>
  <c r="AP3005" i="1"/>
  <c r="AP3006" i="1" s="1"/>
  <c r="AP3007" i="1" s="1"/>
  <c r="AP3008" i="1" s="1"/>
  <c r="AP3009" i="1" s="1"/>
  <c r="AP3010" i="1" s="1"/>
  <c r="AP3011" i="1" s="1"/>
  <c r="AP3012" i="1" s="1"/>
  <c r="AP3013" i="1" s="1"/>
  <c r="AP3014" i="1" s="1"/>
  <c r="AP3002" i="1"/>
  <c r="AP2992" i="1"/>
  <c r="AP2993" i="1" s="1"/>
  <c r="AP2994" i="1" s="1"/>
  <c r="AP2995" i="1" s="1"/>
  <c r="AP2996" i="1" s="1"/>
  <c r="AP2997" i="1" s="1"/>
  <c r="AP2998" i="1" s="1"/>
  <c r="AP2999" i="1" s="1"/>
  <c r="AP3000" i="1" s="1"/>
  <c r="AP3001" i="1" s="1"/>
  <c r="AP2979" i="1"/>
  <c r="AP2980" i="1" s="1"/>
  <c r="AP2981" i="1" s="1"/>
  <c r="AP2982" i="1" s="1"/>
  <c r="AP2983" i="1" s="1"/>
  <c r="AP2984" i="1" s="1"/>
  <c r="AP2985" i="1" s="1"/>
  <c r="AP2986" i="1" s="1"/>
  <c r="AP2987" i="1" s="1"/>
  <c r="AP2988" i="1" s="1"/>
  <c r="AP2989" i="1" s="1"/>
  <c r="AP2990" i="1" s="1"/>
  <c r="AP2991" i="1" s="1"/>
  <c r="AP2978" i="1"/>
  <c r="AP2977" i="1"/>
  <c r="W2971" i="1"/>
  <c r="W2972" i="1"/>
  <c r="W2973" i="1"/>
  <c r="W2974" i="1"/>
  <c r="W2975" i="1"/>
  <c r="W2976" i="1"/>
  <c r="W2964" i="1"/>
  <c r="W2965" i="1"/>
  <c r="W2966" i="1"/>
  <c r="W2967" i="1"/>
  <c r="W2968" i="1"/>
  <c r="W2969" i="1"/>
  <c r="W2970" i="1"/>
  <c r="W2957" i="1"/>
  <c r="W2958" i="1"/>
  <c r="W2959" i="1"/>
  <c r="W2960" i="1"/>
  <c r="W2961" i="1"/>
  <c r="W2962" i="1"/>
  <c r="W2963" i="1"/>
  <c r="W2955" i="1"/>
  <c r="W2956" i="1"/>
  <c r="W2824" i="1"/>
  <c r="W2825" i="1"/>
  <c r="W2826" i="1"/>
  <c r="W2827" i="1"/>
  <c r="W2828" i="1"/>
  <c r="W2818" i="1"/>
  <c r="W2819" i="1"/>
  <c r="W2820" i="1"/>
  <c r="W2821" i="1"/>
  <c r="W2822" i="1"/>
  <c r="W2823" i="1"/>
  <c r="W2817" i="1"/>
  <c r="W2812" i="1"/>
  <c r="W2813" i="1"/>
  <c r="W2814" i="1"/>
  <c r="W2815" i="1"/>
  <c r="W2816" i="1"/>
  <c r="W2811" i="1"/>
  <c r="AP2913" i="1"/>
  <c r="AP2914" i="1"/>
  <c r="AP2915" i="1"/>
  <c r="AP2916" i="1"/>
  <c r="AP2917" i="1"/>
  <c r="AP2918" i="1"/>
  <c r="AP2919" i="1"/>
  <c r="AP2920" i="1"/>
  <c r="AP2921" i="1"/>
  <c r="AP2922" i="1"/>
  <c r="AP2923" i="1"/>
  <c r="AP2924" i="1"/>
  <c r="AP2925" i="1"/>
  <c r="AP2926" i="1"/>
  <c r="AP2927" i="1"/>
  <c r="AP2928" i="1"/>
  <c r="AP2929" i="1"/>
  <c r="AP2930" i="1"/>
  <c r="AP2931" i="1"/>
  <c r="AP2932" i="1"/>
  <c r="AP2933" i="1"/>
  <c r="AP2934" i="1"/>
  <c r="AP2935" i="1"/>
  <c r="AP2936" i="1"/>
  <c r="AP2937" i="1"/>
  <c r="AP2938" i="1"/>
  <c r="AP2939" i="1"/>
  <c r="AP2940" i="1"/>
  <c r="AP2941" i="1"/>
  <c r="AP2942" i="1"/>
  <c r="AP2943" i="1"/>
  <c r="AP2944" i="1"/>
  <c r="AP2945" i="1"/>
  <c r="AP2946" i="1"/>
  <c r="AP2947" i="1"/>
  <c r="AP2948" i="1"/>
  <c r="AP2949" i="1"/>
  <c r="AP2950" i="1"/>
  <c r="AP2951" i="1"/>
  <c r="AP2952" i="1"/>
  <c r="AP2953" i="1"/>
  <c r="AP2954" i="1"/>
  <c r="W2948" i="1"/>
  <c r="W2941" i="1"/>
  <c r="W2934" i="1"/>
  <c r="W2927" i="1"/>
  <c r="W2920" i="1"/>
  <c r="W2913" i="1"/>
  <c r="AP2830" i="1"/>
  <c r="AP2831" i="1"/>
  <c r="AP2832" i="1"/>
  <c r="AP2833" i="1"/>
  <c r="AP2834" i="1"/>
  <c r="AP2835" i="1"/>
  <c r="AP2836" i="1"/>
  <c r="AP2837" i="1"/>
  <c r="AP2838" i="1"/>
  <c r="AP2839" i="1"/>
  <c r="AP2840" i="1"/>
  <c r="AP2841" i="1"/>
  <c r="AP2842" i="1"/>
  <c r="AP2843" i="1"/>
  <c r="AP2844" i="1"/>
  <c r="AP2845" i="1"/>
  <c r="AP2846" i="1"/>
  <c r="AP2847" i="1"/>
  <c r="AP2848" i="1"/>
  <c r="AP2849" i="1"/>
  <c r="AP2850" i="1"/>
  <c r="AP2851" i="1"/>
  <c r="AP2852" i="1"/>
  <c r="AP2853" i="1"/>
  <c r="AP2854" i="1"/>
  <c r="AP2855" i="1"/>
  <c r="AP2856" i="1"/>
  <c r="AP2857" i="1"/>
  <c r="AP2858" i="1"/>
  <c r="AP2859" i="1"/>
  <c r="AP2860" i="1"/>
  <c r="AP2861" i="1"/>
  <c r="AP2862" i="1"/>
  <c r="AP2863" i="1"/>
  <c r="AP2864" i="1"/>
  <c r="AP2865" i="1"/>
  <c r="AP2866" i="1"/>
  <c r="AP2867" i="1"/>
  <c r="AP2868" i="1"/>
  <c r="AP2869" i="1"/>
  <c r="AP2870" i="1"/>
  <c r="AP2871" i="1"/>
  <c r="AP2872" i="1"/>
  <c r="AP2873" i="1"/>
  <c r="AP2874" i="1"/>
  <c r="AP2875" i="1"/>
  <c r="AP2876" i="1"/>
  <c r="AP2877" i="1"/>
  <c r="AP2878" i="1"/>
  <c r="AP2879" i="1"/>
  <c r="AP2880" i="1"/>
  <c r="AP2881" i="1"/>
  <c r="AP2882" i="1"/>
  <c r="AP2883" i="1"/>
  <c r="AP2884" i="1"/>
  <c r="AP2885" i="1"/>
  <c r="AP2886" i="1"/>
  <c r="AP2887" i="1"/>
  <c r="AP2888" i="1"/>
  <c r="AP2889" i="1"/>
  <c r="AP2890" i="1"/>
  <c r="AP2891" i="1"/>
  <c r="AP2892" i="1"/>
  <c r="AP2893" i="1"/>
  <c r="AP2894" i="1"/>
  <c r="AP2895" i="1"/>
  <c r="AP2896" i="1"/>
  <c r="AP2897" i="1"/>
  <c r="AP2898" i="1"/>
  <c r="AP2899" i="1"/>
  <c r="AP2900" i="1"/>
  <c r="AP2901" i="1"/>
  <c r="AP2902" i="1"/>
  <c r="AP2903" i="1"/>
  <c r="AP2904" i="1"/>
  <c r="AP2905" i="1"/>
  <c r="AP2906" i="1"/>
  <c r="AP2907" i="1"/>
  <c r="AP2908" i="1"/>
  <c r="AP2909" i="1"/>
  <c r="AP2910" i="1"/>
  <c r="AP2911" i="1"/>
  <c r="AP2912" i="1"/>
  <c r="W2906" i="1"/>
  <c r="W2899" i="1"/>
  <c r="W2892" i="1"/>
  <c r="W2885" i="1"/>
  <c r="W2878" i="1"/>
  <c r="W2871" i="1"/>
  <c r="W2864" i="1"/>
  <c r="W2857" i="1"/>
  <c r="W2850" i="1"/>
  <c r="W2843" i="1"/>
  <c r="W2836" i="1"/>
  <c r="W2829" i="1"/>
  <c r="AP2829" i="1"/>
  <c r="W2810" i="1"/>
  <c r="W2809" i="1"/>
  <c r="W2808" i="1"/>
  <c r="W2807" i="1"/>
  <c r="W2800" i="1"/>
  <c r="W2799" i="1"/>
  <c r="W2798" i="1"/>
  <c r="W2797" i="1"/>
  <c r="W2796" i="1"/>
  <c r="W2795" i="1"/>
  <c r="W2765" i="1"/>
  <c r="W2764" i="1"/>
  <c r="W2763" i="1"/>
  <c r="W2762" i="1"/>
  <c r="W2761" i="1"/>
  <c r="W2760" i="1"/>
  <c r="W2759" i="1"/>
  <c r="W2758" i="1"/>
  <c r="W2757" i="1"/>
  <c r="W2756" i="1"/>
  <c r="W2755" i="1"/>
  <c r="W2794" i="1"/>
  <c r="W2793" i="1"/>
  <c r="W2792" i="1"/>
  <c r="W2791" i="1"/>
  <c r="W2790" i="1"/>
  <c r="W2789" i="1"/>
  <c r="W2788" i="1"/>
  <c r="W2787" i="1"/>
  <c r="W2786" i="1"/>
  <c r="W2785" i="1"/>
  <c r="W2784" i="1"/>
  <c r="W2783" i="1"/>
  <c r="W2782" i="1"/>
  <c r="W2781" i="1"/>
  <c r="W2780" i="1"/>
  <c r="W2779" i="1"/>
  <c r="W2778" i="1"/>
  <c r="W2777" i="1"/>
  <c r="W2776" i="1"/>
  <c r="W2775" i="1"/>
  <c r="W2774" i="1"/>
  <c r="W2773" i="1"/>
  <c r="W2772" i="1"/>
  <c r="W2771" i="1"/>
  <c r="W2770" i="1"/>
  <c r="W2769" i="1"/>
  <c r="W2768" i="1"/>
  <c r="W2767" i="1"/>
  <c r="W2754" i="1"/>
  <c r="W2753" i="1"/>
  <c r="W2752" i="1"/>
  <c r="W2751" i="1"/>
  <c r="W2750" i="1"/>
  <c r="W2749" i="1"/>
  <c r="W2748" i="1"/>
  <c r="W2747" i="1"/>
  <c r="W2746" i="1"/>
  <c r="W2745" i="1"/>
  <c r="W2744" i="1"/>
  <c r="W2743" i="1"/>
  <c r="W2742" i="1"/>
  <c r="W2741" i="1"/>
  <c r="W2740" i="1"/>
  <c r="W2739" i="1"/>
  <c r="W2738" i="1"/>
  <c r="W2737" i="1"/>
  <c r="W2736" i="1"/>
  <c r="W2735" i="1"/>
  <c r="W2734" i="1"/>
  <c r="W2733" i="1"/>
  <c r="W2732" i="1"/>
  <c r="W2731" i="1"/>
  <c r="W2730" i="1"/>
  <c r="W2729" i="1"/>
  <c r="W2728" i="1"/>
  <c r="W2714" i="1"/>
  <c r="W2715" i="1"/>
  <c r="W2716" i="1"/>
  <c r="W2717" i="1"/>
  <c r="W2718" i="1"/>
  <c r="W2719" i="1"/>
  <c r="W2720" i="1"/>
  <c r="W2721" i="1"/>
  <c r="W2722" i="1"/>
  <c r="W2723" i="1"/>
  <c r="W2724" i="1"/>
  <c r="W2725" i="1"/>
  <c r="W2726" i="1"/>
  <c r="W2727" i="1"/>
  <c r="W2712" i="1"/>
  <c r="W2713" i="1"/>
  <c r="AH2707" i="1"/>
  <c r="AH2706" i="1"/>
  <c r="AH2705" i="1"/>
  <c r="AH2704" i="1"/>
  <c r="AH2703" i="1"/>
  <c r="AH2702" i="1"/>
  <c r="AH2701" i="1"/>
  <c r="AH2700" i="1"/>
  <c r="AH2699" i="1"/>
  <c r="AH2698" i="1"/>
  <c r="AH2697" i="1"/>
  <c r="AH2696" i="1"/>
  <c r="AH2695" i="1"/>
  <c r="AH2694" i="1"/>
  <c r="AH2693" i="1"/>
  <c r="AH2692" i="1"/>
  <c r="AH2691" i="1"/>
  <c r="AH2690" i="1"/>
  <c r="AH2685" i="1"/>
  <c r="AH2686" i="1"/>
  <c r="AH2687" i="1"/>
  <c r="AH2688" i="1"/>
  <c r="AH2689" i="1"/>
  <c r="AH2684" i="1"/>
  <c r="AC2620" i="1"/>
  <c r="AC2619" i="1"/>
  <c r="AC2618" i="1"/>
  <c r="AC2633" i="1"/>
  <c r="AC2632" i="1"/>
  <c r="AC2631" i="1"/>
  <c r="AC2659" i="1"/>
  <c r="AC2658" i="1"/>
  <c r="AC2657" i="1"/>
  <c r="AB2659" i="1"/>
  <c r="AB2658" i="1"/>
  <c r="AB2657" i="1"/>
  <c r="AB2646" i="1"/>
  <c r="AB2645" i="1"/>
  <c r="AB2644" i="1"/>
  <c r="AB2633" i="1"/>
  <c r="AB2632" i="1"/>
  <c r="AB2631" i="1"/>
  <c r="AB2620" i="1"/>
  <c r="AB2619" i="1"/>
  <c r="AB2618" i="1"/>
  <c r="R2607" i="1"/>
  <c r="R2606" i="1"/>
  <c r="R2605" i="1"/>
  <c r="R2603" i="1"/>
  <c r="R2604" i="1"/>
  <c r="R2602" i="1"/>
  <c r="AH2601" i="1"/>
  <c r="AH2600" i="1"/>
  <c r="AH2599" i="1"/>
  <c r="AH2598" i="1"/>
  <c r="AH2597" i="1"/>
  <c r="AH2596" i="1"/>
  <c r="AH2595" i="1"/>
  <c r="AH2594" i="1"/>
  <c r="AH2593" i="1"/>
  <c r="AH2592" i="1"/>
  <c r="AH2591" i="1"/>
  <c r="AH2590" i="1"/>
  <c r="AH2589" i="1"/>
  <c r="AH2588" i="1"/>
  <c r="AH2587" i="1"/>
  <c r="AH2586" i="1"/>
  <c r="AH2585" i="1"/>
  <c r="AH2584" i="1"/>
  <c r="AH2583" i="1"/>
  <c r="AH2582" i="1"/>
  <c r="AH2581" i="1"/>
  <c r="AH2580" i="1"/>
  <c r="AH2579" i="1"/>
  <c r="AH2578" i="1"/>
  <c r="AH2554" i="1"/>
  <c r="AH2555" i="1"/>
  <c r="AH2556" i="1"/>
  <c r="AH2557" i="1"/>
  <c r="AH2534" i="1"/>
  <c r="AH2535" i="1"/>
  <c r="AH2536" i="1"/>
  <c r="AH2537" i="1"/>
  <c r="AH2538" i="1"/>
  <c r="AH2539" i="1"/>
  <c r="AH2540" i="1"/>
  <c r="AH2541" i="1"/>
  <c r="AH2542" i="1"/>
  <c r="AH2543" i="1"/>
  <c r="AH2544" i="1"/>
  <c r="AH2545" i="1"/>
  <c r="AH2546" i="1"/>
  <c r="AH2547" i="1"/>
  <c r="AH2548" i="1"/>
  <c r="AH2549" i="1"/>
  <c r="AH2550" i="1"/>
  <c r="AH2551" i="1"/>
  <c r="AH2552" i="1"/>
  <c r="AH2553" i="1"/>
  <c r="AH2533" i="1"/>
  <c r="AB2456" i="1"/>
  <c r="AB2455" i="1"/>
  <c r="AB2454" i="1"/>
  <c r="AB2451" i="1"/>
  <c r="AB2450" i="1"/>
  <c r="AH2447" i="1"/>
  <c r="AH2446" i="1"/>
  <c r="AB2430" i="1"/>
  <c r="AB2429" i="1"/>
  <c r="AB2428" i="1"/>
  <c r="AB2425" i="1"/>
  <c r="AB2424" i="1"/>
  <c r="AH2421" i="1"/>
  <c r="AH2420" i="1"/>
  <c r="AB2398" i="1"/>
  <c r="AB2404" i="1"/>
  <c r="AB2403" i="1"/>
  <c r="AB2402" i="1"/>
  <c r="AB2399" i="1"/>
  <c r="AB1859" i="1"/>
  <c r="AH2395" i="1"/>
  <c r="AH2394" i="1"/>
  <c r="AB2389" i="1"/>
  <c r="AB2388" i="1"/>
  <c r="AB2387" i="1"/>
  <c r="AB2386" i="1"/>
  <c r="AB2384" i="1"/>
  <c r="AB2383" i="1"/>
  <c r="AB2382" i="1"/>
  <c r="AB2381" i="1"/>
  <c r="AB2380" i="1"/>
  <c r="AB1941" i="1"/>
  <c r="AB1940" i="1"/>
  <c r="AB1939" i="1"/>
  <c r="AB1929" i="1"/>
  <c r="AB1928" i="1"/>
  <c r="AB1927" i="1"/>
  <c r="AB1917" i="1"/>
  <c r="AB1916" i="1"/>
  <c r="AB1915" i="1"/>
  <c r="AB1905" i="1"/>
  <c r="AB1904" i="1"/>
  <c r="AB1903" i="1"/>
  <c r="AB1893" i="1"/>
  <c r="AB1892" i="1"/>
  <c r="AB1891" i="1"/>
  <c r="AB1881" i="1"/>
  <c r="AB1880" i="1"/>
  <c r="AB1879"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AB1874" i="1"/>
  <c r="AB1873" i="1"/>
  <c r="AB1872" i="1"/>
  <c r="AC1867" i="1"/>
  <c r="AB1867" i="1"/>
  <c r="AC1866" i="1"/>
  <c r="AB1866" i="1"/>
  <c r="AC1865" i="1"/>
  <c r="AB1865" i="1"/>
  <c r="AB1860" i="1"/>
  <c r="AB1858" i="1"/>
  <c r="AC1853" i="1"/>
  <c r="AB1853" i="1"/>
  <c r="AC1852" i="1"/>
  <c r="AB1852" i="1"/>
  <c r="AC1851" i="1"/>
  <c r="AB1851" i="1"/>
  <c r="AB1846" i="1"/>
  <c r="AB1845" i="1"/>
  <c r="AB1844" i="1"/>
  <c r="AC1839" i="1"/>
  <c r="AB1839" i="1"/>
  <c r="AC1838" i="1"/>
  <c r="AB1838" i="1"/>
  <c r="AC1837" i="1"/>
  <c r="AB1837" i="1"/>
  <c r="AB1832" i="1"/>
  <c r="AB1831" i="1"/>
  <c r="AB1830" i="1"/>
  <c r="AB1823" i="1"/>
  <c r="AB1824" i="1"/>
  <c r="AB1825" i="1"/>
  <c r="AC1825" i="1"/>
  <c r="AC1824" i="1"/>
  <c r="AC1823" i="1"/>
  <c r="AB1820" i="1"/>
  <c r="AC1819" i="1"/>
  <c r="AB1819" i="1"/>
  <c r="AC1818" i="1"/>
  <c r="AB1818" i="1"/>
  <c r="AB1810" i="1"/>
  <c r="AC1809" i="1"/>
  <c r="AB1809" i="1"/>
  <c r="AC1808" i="1"/>
  <c r="AB1808" i="1"/>
  <c r="AB1800" i="1"/>
  <c r="AC1799" i="1"/>
  <c r="AB1799" i="1"/>
  <c r="AC1798" i="1"/>
  <c r="AB1798" i="1"/>
  <c r="AB1790" i="1"/>
  <c r="AC1789" i="1"/>
  <c r="AB1789" i="1"/>
  <c r="AC1788" i="1"/>
  <c r="AB1788" i="1"/>
  <c r="AB1780" i="1"/>
  <c r="AC1779" i="1"/>
  <c r="AB1779" i="1"/>
  <c r="AC1778" i="1"/>
  <c r="AB1778" i="1"/>
  <c r="AB1770" i="1"/>
  <c r="AB1769" i="1"/>
  <c r="AC1769" i="1"/>
  <c r="AC1768" i="1"/>
  <c r="AB1768" i="1"/>
  <c r="R1695" i="1"/>
  <c r="R1696" i="1"/>
  <c r="R1697" i="1"/>
  <c r="R1698" i="1"/>
  <c r="R1699" i="1"/>
  <c r="R1700" i="1"/>
  <c r="R1701" i="1"/>
  <c r="R1702" i="1"/>
  <c r="R1703" i="1"/>
  <c r="R1704" i="1"/>
  <c r="R1705" i="1"/>
  <c r="R1706" i="1"/>
  <c r="R1707" i="1"/>
  <c r="R1708" i="1"/>
  <c r="R1709" i="1"/>
  <c r="R1710" i="1"/>
  <c r="R1694" i="1"/>
  <c r="R1644" i="1"/>
  <c r="R1645" i="1"/>
  <c r="R1646" i="1"/>
  <c r="R1647" i="1"/>
  <c r="R1648" i="1"/>
  <c r="R1649" i="1"/>
  <c r="R1650" i="1"/>
  <c r="R1651" i="1"/>
  <c r="R1652" i="1"/>
  <c r="R1653" i="1"/>
  <c r="R1654" i="1"/>
  <c r="R1655" i="1"/>
  <c r="R1656" i="1"/>
  <c r="R1657" i="1"/>
  <c r="R1658" i="1"/>
  <c r="R1659" i="1"/>
  <c r="R1643" i="1"/>
  <c r="AH1618" i="1"/>
  <c r="AH1617" i="1"/>
  <c r="AH1616" i="1"/>
  <c r="AH1615" i="1"/>
  <c r="AH1614" i="1"/>
  <c r="AH1613" i="1"/>
  <c r="AH1612" i="1"/>
  <c r="AH1611" i="1"/>
  <c r="AH1610" i="1"/>
  <c r="AH1609" i="1"/>
  <c r="AH1608" i="1"/>
  <c r="AH1605" i="1"/>
  <c r="AH1604" i="1"/>
  <c r="AH1603" i="1"/>
  <c r="AH1602" i="1"/>
  <c r="AH1601" i="1"/>
  <c r="AH1600" i="1"/>
  <c r="AH1599" i="1"/>
  <c r="AH1598" i="1"/>
  <c r="AH1597" i="1"/>
  <c r="AH1596" i="1"/>
  <c r="AH1595" i="1"/>
  <c r="AH1594" i="1"/>
  <c r="AH1591" i="1"/>
  <c r="AH1590" i="1"/>
  <c r="AH1589" i="1"/>
  <c r="AH1588" i="1"/>
  <c r="AH1587" i="1"/>
  <c r="AH1586" i="1"/>
  <c r="AH1585" i="1"/>
  <c r="AH1584" i="1"/>
  <c r="AH1583" i="1"/>
  <c r="AH1582" i="1"/>
  <c r="AH1581" i="1"/>
  <c r="AH1580" i="1"/>
  <c r="AH1577" i="1"/>
  <c r="AH1571" i="1"/>
  <c r="AH1572" i="1"/>
  <c r="AH1573" i="1"/>
  <c r="AH1574" i="1"/>
  <c r="AH1575" i="1"/>
  <c r="AH1576" i="1"/>
  <c r="AH1570" i="1"/>
  <c r="AH1569" i="1"/>
  <c r="AH1568" i="1"/>
  <c r="AH1567" i="1"/>
  <c r="AH1566" i="1"/>
  <c r="AH1563" i="1"/>
  <c r="AH1558" i="1"/>
  <c r="AH1557" i="1"/>
  <c r="AH1550" i="1"/>
  <c r="AH1549" i="1"/>
  <c r="AH1542" i="1"/>
  <c r="AH1541" i="1"/>
  <c r="AH1533" i="1"/>
  <c r="AH1534" i="1"/>
  <c r="AB1530" i="1"/>
  <c r="AB1529" i="1"/>
  <c r="AB1528" i="1"/>
  <c r="AB1527" i="1"/>
  <c r="AB1526" i="1"/>
  <c r="AB1525" i="1"/>
  <c r="AB1524" i="1"/>
  <c r="AB1523" i="1"/>
  <c r="AB1522" i="1"/>
  <c r="AB1521" i="1"/>
  <c r="AB1520" i="1"/>
  <c r="AB1519" i="1"/>
  <c r="AB1518" i="1"/>
  <c r="AB1517" i="1"/>
  <c r="AB1516" i="1"/>
  <c r="AB1515" i="1"/>
  <c r="AB1514" i="1"/>
  <c r="AB1513" i="1"/>
  <c r="AB1512" i="1"/>
  <c r="AB1511" i="1"/>
  <c r="AB1510" i="1"/>
  <c r="AB1509" i="1"/>
  <c r="AB1508" i="1"/>
  <c r="AB1507" i="1"/>
  <c r="AB1506" i="1"/>
  <c r="AB1505" i="1"/>
  <c r="AB1504" i="1"/>
  <c r="AB1503" i="1"/>
  <c r="AB1502" i="1"/>
  <c r="AB1501" i="1"/>
  <c r="AB1500" i="1"/>
  <c r="AB1499" i="1"/>
  <c r="AB1498" i="1"/>
  <c r="AB1497" i="1"/>
  <c r="AB1496" i="1"/>
  <c r="AB1495" i="1"/>
  <c r="AB1494" i="1"/>
  <c r="AB1493" i="1"/>
  <c r="AB1492" i="1"/>
  <c r="AB1491" i="1"/>
  <c r="AB1490" i="1"/>
  <c r="AB1489" i="1"/>
  <c r="AB1488" i="1"/>
  <c r="AB1487" i="1"/>
  <c r="AB1486" i="1"/>
  <c r="AB1485" i="1"/>
  <c r="AB1484" i="1"/>
  <c r="AB1483" i="1"/>
  <c r="AB1482" i="1"/>
  <c r="AB1481" i="1"/>
  <c r="AB1480" i="1"/>
  <c r="AB1479" i="1"/>
  <c r="AB1478" i="1"/>
  <c r="AB1477" i="1"/>
  <c r="AB1476" i="1"/>
  <c r="AB1475" i="1"/>
  <c r="AB1474" i="1"/>
  <c r="AB1473" i="1"/>
  <c r="AB1472" i="1"/>
  <c r="AB1471" i="1"/>
  <c r="AB1470" i="1"/>
  <c r="AB1469" i="1"/>
  <c r="AB1468" i="1"/>
  <c r="AB1467" i="1"/>
  <c r="AB1458" i="1"/>
  <c r="AB1457" i="1"/>
  <c r="AB1456" i="1"/>
  <c r="AB1455" i="1"/>
  <c r="AB1454" i="1"/>
  <c r="AB1453" i="1"/>
  <c r="AB1452" i="1"/>
  <c r="AB1451" i="1"/>
  <c r="AB1450" i="1"/>
  <c r="AB1449" i="1"/>
  <c r="AB1448" i="1"/>
  <c r="AB1447" i="1"/>
  <c r="AB1446" i="1"/>
  <c r="AB1445" i="1"/>
  <c r="AB1444" i="1"/>
  <c r="AB1443" i="1"/>
  <c r="AB1440" i="1"/>
  <c r="AB1441" i="1"/>
  <c r="AB1442" i="1"/>
  <c r="AB1439" i="1"/>
  <c r="AB1436" i="1"/>
  <c r="AB1437" i="1"/>
  <c r="AB1438" i="1"/>
  <c r="AB1435" i="1"/>
  <c r="AB1432" i="1"/>
  <c r="AB1433" i="1"/>
  <c r="AB1434" i="1"/>
  <c r="AB1431" i="1"/>
  <c r="AB1428" i="1"/>
  <c r="AB1429" i="1"/>
  <c r="AB1430" i="1"/>
  <c r="AB1427" i="1"/>
  <c r="AB1426" i="1"/>
  <c r="AB1425" i="1"/>
  <c r="AB1424" i="1"/>
  <c r="AB1423" i="1"/>
  <c r="AB1422" i="1"/>
  <c r="AB1421" i="1"/>
  <c r="AB1420" i="1"/>
  <c r="AB1419" i="1"/>
  <c r="AB1414" i="1"/>
  <c r="AB1413" i="1"/>
  <c r="AB1412" i="1"/>
  <c r="AB1411" i="1"/>
  <c r="AB1410" i="1"/>
  <c r="AB1409" i="1"/>
  <c r="AB1408" i="1"/>
  <c r="AB1407" i="1"/>
  <c r="AB1397" i="1"/>
  <c r="AB1396" i="1"/>
  <c r="AC1395" i="1"/>
  <c r="AB1395" i="1"/>
  <c r="AC1394" i="1"/>
  <c r="AB1394" i="1"/>
  <c r="AB1390" i="1"/>
  <c r="AB1389" i="1"/>
  <c r="AC1388" i="1"/>
  <c r="AB1388" i="1"/>
  <c r="AC1387" i="1"/>
  <c r="AB1387" i="1"/>
  <c r="AB1383" i="1"/>
  <c r="AB1382" i="1"/>
  <c r="AB1381" i="1"/>
  <c r="AB1380" i="1"/>
  <c r="AC1381" i="1"/>
  <c r="AC1380" i="1"/>
  <c r="AP728" i="1"/>
  <c r="AP729" i="1"/>
  <c r="AP730" i="1"/>
  <c r="AP731" i="1"/>
  <c r="AP732" i="1"/>
  <c r="AP733" i="1"/>
  <c r="AP734" i="1"/>
  <c r="AP735" i="1"/>
  <c r="AP736" i="1"/>
  <c r="AP737" i="1"/>
  <c r="AP738" i="1"/>
  <c r="AP739" i="1"/>
  <c r="AC1311" i="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1" i="1"/>
  <c r="AP722" i="1"/>
  <c r="AP723" i="1"/>
  <c r="AP724" i="1"/>
  <c r="AP725" i="1"/>
  <c r="AP726" i="1"/>
  <c r="AP727"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<sst xmlns="http://schemas.openxmlformats.org/spreadsheetml/2006/main" count="139300" uniqueCount="3357">
  <si>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</si>
  <si>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</si>
  <si>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</si>
  <si>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</si>
  <si>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</si>
  <si>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</si>
  <si>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</si>
  <si>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</si>
  <si>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</si>
  <si>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</si>
  <si>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</si>
  <si>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</si>
  <si>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</si>
  <si>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</si>
  <si>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</si>
  <si>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</si>
  <si>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</si>
  <si>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</si>
  <si>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</si>
  <si>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</si>
  <si>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</si>
  <si>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</si>
  <si>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</si>
  <si>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</si>
  <si>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</si>
  <si>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</si>
  <si>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</si>
  <si>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</si>
  <si>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</si>
  <si>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</si>
  <si>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</si>
  <si>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</si>
  <si>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</si>
  <si>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</si>
  <si>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</si>
  <si>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</si>
  <si>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</si>
  <si>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</si>
  <si>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</si>
  <si>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</si>
  <si>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</si>
  <si>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</si>
  <si>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</si>
  <si>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</si>
  <si>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</si>
  <si>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</si>
  <si>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</si>
  <si>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</si>
  <si>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</si>
  <si>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</si>
  <si>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</si>
  <si>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</si>
  <si>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</si>
  <si>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</si>
  <si>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</si>
  <si>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</si>
  <si>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</si>
  <si>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</si>
  <si>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</si>
  <si>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</si>
  <si>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</si>
  <si>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</si>
  <si>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</si>
  <si>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</si>
  <si>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</si>
  <si>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</si>
  <si>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</si>
  <si>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</si>
  <si>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</si>
  <si>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</si>
  <si>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</si>
  <si>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</si>
  <si>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</si>
  <si>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</si>
  <si>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</si>
  <si>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</si>
  <si>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</si>
  <si>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</si>
  <si>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</si>
  <si>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</si>
  <si>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</si>
  <si>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</si>
  <si>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</si>
  <si>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</si>
  <si>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</si>
  <si>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</si>
  <si>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</si>
  <si>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</si>
  <si>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</si>
  <si>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</si>
  <si>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</si>
  <si>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</si>
  <si>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</si>
  <si>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</si>
  <si>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</si>
  <si>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</si>
  <si>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</si>
  <si>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</si>
  <si>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</si>
  <si>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</si>
  <si>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</si>
  <si>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</si>
  <si>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</si>
  <si>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</si>
  <si>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</si>
  <si>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</si>
  <si>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</si>
  <si>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</si>
  <si>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</si>
  <si>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</si>
  <si>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</si>
  <si>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</si>
  <si>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</si>
  <si>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</si>
  <si>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</si>
  <si>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</si>
  <si>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</si>
  <si>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</si>
  <si>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</si>
  <si>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</si>
  <si>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</si>
  <si>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</si>
  <si>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</si>
  <si>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</si>
  <si>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</si>
  <si>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</si>
  <si>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</si>
  <si>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</si>
  <si>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</si>
  <si>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</si>
  <si>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</si>
  <si>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</si>
  <si>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</si>
  <si>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</si>
  <si>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</si>
  <si>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</si>
  <si>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</si>
  <si>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</si>
  <si>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</si>
  <si>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</si>
  <si>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</si>
  <si>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</si>
  <si>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</si>
  <si>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</si>
  <si>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</si>
  <si>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</si>
  <si>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</si>
  <si>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</si>
  <si>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</si>
  <si>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</si>
  <si>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</si>
  <si>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</si>
  <si>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</si>
  <si>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</si>
  <si>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</si>
  <si>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</si>
  <si>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</si>
  <si>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</si>
  <si>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</si>
  <si>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</si>
  <si>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</si>
  <si>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</si>
  <si>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</si>
  <si>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</si>
  <si>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</si>
  <si>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</si>
  <si>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</si>
  <si>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</si>
  <si>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</si>
  <si>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</si>
  <si>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</si>
  <si>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</si>
  <si>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</si>
  <si>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</si>
  <si>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</si>
  <si>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</si>
  <si>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</si>
  <si>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</si>
  <si>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</si>
  <si>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</si>
  <si>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</si>
  <si>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</si>
  <si>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</si>
  <si>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</si>
  <si>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</si>
  <si>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</si>
  <si>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</si>
  <si>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</si>
  <si>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</si>
  <si>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</si>
  <si>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</si>
  <si>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</si>
  <si>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</si>
  <si>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</si>
  <si>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</si>
  <si>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</si>
  <si>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</si>
  <si>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</si>
  <si>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</si>
  <si>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</si>
  <si>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</si>
  <si>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</si>
  <si>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</si>
  <si>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</si>
  <si>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</si>
  <si>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</si>
  <si>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</si>
  <si>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</si>
  <si>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</si>
  <si>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</si>
  <si>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</si>
  <si>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</si>
  <si>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</si>
  <si>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</si>
  <si>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</si>
  <si>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</si>
  <si>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</si>
  <si>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</si>
  <si>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</si>
  <si>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</si>
  <si>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</si>
  <si>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</si>
  <si>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</si>
  <si>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</si>
  <si>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</si>
  <si>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</si>
  <si>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</si>
  <si>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</si>
  <si>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</si>
  <si>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</si>
  <si>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</si>
  <si>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</si>
  <si>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</si>
  <si>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</si>
  <si>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</si>
  <si>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</si>
  <si>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</si>
  <si>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</si>
  <si>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</si>
  <si>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</si>
  <si>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</si>
  <si>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</si>
  <si>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</si>
  <si>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</si>
  <si>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</si>
  <si>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</si>
  <si>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</si>
  <si>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</si>
  <si>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</si>
  <si>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</si>
  <si>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</si>
  <si>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</si>
  <si>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</si>
  <si>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</si>
  <si>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</si>
  <si>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</si>
  <si>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</si>
  <si>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</si>
  <si>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</si>
  <si>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</si>
  <si>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</si>
  <si>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</si>
  <si>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</si>
  <si>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</si>
  <si>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</si>
  <si>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</si>
  <si>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</si>
  <si>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</si>
  <si>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</si>
  <si>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</si>
  <si>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</si>
  <si>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</si>
  <si>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</si>
  <si>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</si>
  <si>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</si>
  <si>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</si>
  <si>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</si>
  <si>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</si>
  <si>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</si>
  <si>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</si>
  <si>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</si>
  <si>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</si>
  <si>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</si>
  <si>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</si>
  <si>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</si>
  <si>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</si>
  <si>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</si>
  <si>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</si>
  <si>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</si>
  <si>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</si>
  <si>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</si>
  <si>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</si>
  <si>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</si>
  <si>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</si>
  <si>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</si>
  <si>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</si>
  <si>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</si>
  <si>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</si>
  <si>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</si>
  <si>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</si>
  <si>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</si>
  <si>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</si>
  <si>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</si>
  <si>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</si>
  <si>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</si>
  <si>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</si>
  <si>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</si>
  <si>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</si>
  <si>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</si>
  <si>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</si>
  <si>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</si>
  <si>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</si>
  <si>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</si>
  <si>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</si>
  <si>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</si>
  <si>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</si>
  <si>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</si>
  <si>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</si>
  <si>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</si>
  <si>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</si>
  <si>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</si>
  <si>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</si>
  <si>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</si>
  <si>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</si>
  <si>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</si>
  <si>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</si>
  <si>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</si>
  <si>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</si>
  <si>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</si>
  <si>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</si>
  <si>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</si>
  <si>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</si>
  <si>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</si>
  <si>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</si>
  <si>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</si>
  <si>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</si>
  <si>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</si>
  <si>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</si>
  <si>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</si>
  <si>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</si>
  <si>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</si>
  <si>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</si>
  <si>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</si>
  <si>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</si>
  <si>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</si>
  <si>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</si>
  <si>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</si>
  <si>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</si>
  <si>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</si>
  <si>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</si>
  <si>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</si>
  <si>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</si>
  <si>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</si>
  <si>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</si>
  <si>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</si>
  <si>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</si>
  <si>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</si>
  <si>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</si>
  <si>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</si>
  <si>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</si>
  <si>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</si>
  <si>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</si>
  <si>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</si>
  <si>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</si>
  <si>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</si>
  <si>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</si>
  <si>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</si>
  <si>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</si>
  <si>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</si>
  <si>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</si>
  <si>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</si>
  <si>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</si>
  <si>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</si>
  <si>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</si>
  <si>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</si>
  <si>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</si>
  <si>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</si>
  <si>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</si>
  <si>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</si>
  <si>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</si>
  <si>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</si>
  <si>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</si>
  <si>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</si>
  <si>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</si>
  <si>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</si>
  <si>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</si>
  <si>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</si>
  <si>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</si>
  <si>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</si>
  <si>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</si>
  <si>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</si>
  <si>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</si>
  <si>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</si>
  <si>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</si>
  <si>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</si>
  <si>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</si>
  <si>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</si>
  <si>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</si>
  <si>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</si>
  <si>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</si>
  <si>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</si>
  <si>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</si>
  <si>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</si>
  <si>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</si>
  <si>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</si>
  <si>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</si>
  <si>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</si>
  <si>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</si>
  <si>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</si>
  <si>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</si>
  <si>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</si>
  <si>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</si>
  <si>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</si>
  <si>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</si>
  <si>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</si>
  <si>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</si>
  <si>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</si>
  <si>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</si>
  <si>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</si>
  <si>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</si>
  <si>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</si>
  <si>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</si>
  <si>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</si>
  <si>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</si>
  <si>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</si>
  <si>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</si>
  <si>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</si>
  <si>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</si>
  <si>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</si>
  <si>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</si>
  <si>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</si>
  <si>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</si>
  <si>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</si>
  <si>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</si>
  <si>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</si>
  <si>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</si>
  <si>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</si>
  <si>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</si>
  <si>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</si>
  <si>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</si>
  <si>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</si>
  <si>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</si>
  <si>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</si>
  <si>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</si>
  <si>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</si>
  <si>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</si>
  <si>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</si>
  <si>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</si>
  <si>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</si>
  <si>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</si>
  <si>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</si>
  <si>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</si>
  <si>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</si>
  <si>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</si>
  <si>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</si>
  <si>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</si>
  <si>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</si>
  <si>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</si>
  <si>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</si>
  <si>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</si>
  <si>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</si>
  <si>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</si>
  <si>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</si>
  <si>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</si>
  <si>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</si>
  <si>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</si>
  <si>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</si>
  <si>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</si>
  <si>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</si>
  <si>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</si>
  <si>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</si>
  <si>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</si>
  <si>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</si>
  <si>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</si>
  <si>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</si>
  <si>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</si>
  <si>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</si>
  <si>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</si>
  <si>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</si>
  <si>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</si>
  <si>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</si>
  <si>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</si>
  <si>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</si>
  <si>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</si>
  <si>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</si>
  <si>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</si>
  <si>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</si>
  <si>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</si>
  <si>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</si>
  <si>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</si>
  <si>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</si>
  <si>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</si>
  <si>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</si>
  <si>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</si>
  <si>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</si>
  <si>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</si>
  <si>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</si>
  <si>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</si>
  <si>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</si>
  <si>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</si>
  <si>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</si>
  <si>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</si>
  <si>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</si>
  <si>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</si>
  <si>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</si>
  <si>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</si>
  <si>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</si>
  <si>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</si>
  <si>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</si>
  <si>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</si>
  <si>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</si>
  <si>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</si>
  <si>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</si>
  <si>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</si>
  <si>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</si>
  <si>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</si>
  <si>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</si>
  <si>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</si>
  <si>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</si>
  <si>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</si>
  <si>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</si>
  <si>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</si>
  <si>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</si>
  <si>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</si>
  <si>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</si>
  <si>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</si>
  <si>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</si>
  <si>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</si>
  <si>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</si>
  <si>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</si>
  <si>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</si>
  <si>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</si>
  <si>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</si>
  <si>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</si>
  <si>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</si>
  <si>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</si>
  <si>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</si>
  <si>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</si>
  <si>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</si>
  <si>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</si>
  <si>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</si>
  <si>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</si>
  <si>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</si>
  <si>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</si>
  <si>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</si>
  <si>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</si>
  <si>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</si>
  <si>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</si>
  <si>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</si>
  <si>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</si>
  <si>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</si>
  <si>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</si>
  <si>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</si>
  <si>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</si>
  <si>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</si>
  <si>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</si>
  <si>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</si>
  <si>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</si>
  <si>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</si>
  <si>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</si>
  <si>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</si>
  <si>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</si>
  <si>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</si>
  <si>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</si>
  <si>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</si>
  <si>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</si>
  <si>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</si>
  <si>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</si>
  <si>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</si>
  <si>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</si>
  <si>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</si>
  <si>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</si>
  <si>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</si>
  <si>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</si>
  <si>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</si>
  <si>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</si>
  <si>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</si>
  <si>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</si>
  <si>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</si>
  <si>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</si>
  <si>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</si>
  <si>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</si>
  <si>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</si>
  <si>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</si>
  <si>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</si>
  <si>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</si>
  <si>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</si>
  <si>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</si>
  <si>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</si>
  <si>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</si>
  <si>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</si>
  <si>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</si>
  <si>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</si>
  <si>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</si>
  <si>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</si>
  <si>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</si>
  <si>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</si>
  <si>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</si>
  <si>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</si>
  <si>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</si>
  <si>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</si>
  <si>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</si>
  <si>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</si>
  <si>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</si>
  <si>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</si>
  <si>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</si>
  <si>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</si>
  <si>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</si>
  <si>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</si>
  <si>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</si>
  <si>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</si>
  <si>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</si>
  <si>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</si>
  <si>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</si>
  <si>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</si>
  <si>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</si>
  <si>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</si>
  <si>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</si>
  <si>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</si>
  <si>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</si>
  <si>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</si>
  <si>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</si>
  <si>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</si>
  <si>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</si>
  <si>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</si>
  <si>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</si>
  <si>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</si>
  <si>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</si>
  <si>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</si>
  <si>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</si>
  <si>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</si>
  <si>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</si>
  <si>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</si>
  <si>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</si>
  <si>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</si>
  <si>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</si>
  <si>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</si>
  <si>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</si>
  <si>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</si>
  <si>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</si>
  <si>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</si>
  <si>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</si>
  <si>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</si>
  <si>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</si>
  <si>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</si>
  <si>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</si>
  <si>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</si>
  <si>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</si>
  <si>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</si>
  <si>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</si>
  <si>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</si>
  <si>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</si>
  <si>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</si>
  <si>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</si>
  <si>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</si>
  <si>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</si>
  <si>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</si>
  <si>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</si>
  <si>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</si>
  <si>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</si>
  <si>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</si>
  <si>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</si>
  <si>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</si>
  <si>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</si>
  <si>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</si>
  <si>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</si>
  <si>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</si>
  <si>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</si>
  <si>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</si>
  <si>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</si>
  <si>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</si>
  <si>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</si>
  <si>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</si>
  <si>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</si>
  <si>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</si>
  <si>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</si>
  <si>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</si>
  <si>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</si>
  <si>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</si>
  <si>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</si>
  <si>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</si>
  <si>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</si>
  <si>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</si>
  <si>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</si>
  <si>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</si>
  <si>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</si>
  <si>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</si>
  <si>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</si>
  <si>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</si>
  <si>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</si>
  <si>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</si>
  <si>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</si>
  <si>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</si>
  <si>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</si>
  <si>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</si>
  <si>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</si>
  <si>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</si>
  <si>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</si>
  <si>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</si>
  <si>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</si>
  <si>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</si>
  <si>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</si>
  <si>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</si>
  <si>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</si>
  <si>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</si>
  <si>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</si>
  <si>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</si>
  <si>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</si>
  <si>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</si>
  <si>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</si>
  <si>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</si>
  <si>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</si>
  <si>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</si>
  <si>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</si>
  <si>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</si>
  <si>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</si>
  <si>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</si>
  <si>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</si>
  <si>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</si>
  <si>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</si>
  <si>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</si>
  <si>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</si>
  <si>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</si>
  <si>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</si>
  <si>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</si>
  <si>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</si>
  <si>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</si>
  <si>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</si>
  <si>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</si>
  <si>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</si>
  <si>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</si>
  <si>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</si>
  <si>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</si>
  <si>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</si>
  <si>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</si>
  <si>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</si>
  <si>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</si>
  <si>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</si>
  <si>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</si>
  <si>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</si>
  <si>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</si>
  <si>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</si>
  <si>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</si>
  <si>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</si>
  <si>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</si>
  <si>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</si>
  <si>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</si>
  <si>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</si>
  <si>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</si>
  <si>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</si>
  <si>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</si>
  <si>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</si>
  <si>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</si>
  <si>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</si>
  <si>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</si>
  <si>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</si>
  <si>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</si>
  <si>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</si>
  <si>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</si>
  <si>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</si>
  <si>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</si>
  <si>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</si>
  <si>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</si>
  <si>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</si>
  <si>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</si>
  <si>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</si>
  <si>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</si>
  <si>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</si>
  <si>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</si>
  <si>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</si>
  <si>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</si>
  <si>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</si>
  <si>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</si>
  <si>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</si>
  <si>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</si>
  <si>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</si>
  <si>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</si>
  <si>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</si>
  <si>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</si>
  <si>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</si>
  <si>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</si>
  <si>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</si>
  <si>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</si>
  <si>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</si>
  <si>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</si>
  <si>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</si>
  <si>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</si>
  <si>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</si>
  <si>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</si>
  <si>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</si>
  <si>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</si>
  <si>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</si>
  <si>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</si>
  <si>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</si>
  <si>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</si>
  <si>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</si>
  <si>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</si>
  <si>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</si>
  <si>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</si>
  <si>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</si>
  <si>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</si>
  <si>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</si>
  <si>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</si>
  <si>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</si>
  <si>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</si>
  <si>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</si>
  <si>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</si>
  <si>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</si>
  <si>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</si>
  <si>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</si>
  <si>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</si>
  <si>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</si>
  <si>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</si>
  <si>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</si>
  <si>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</si>
  <si>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</si>
  <si>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</si>
  <si>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</si>
  <si>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</si>
  <si>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</si>
  <si>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</si>
  <si>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</si>
  <si>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</si>
  <si>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</si>
  <si>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</si>
  <si>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</si>
  <si>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</si>
  <si>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</si>
  <si>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</si>
  <si>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</si>
  <si>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</si>
  <si>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</si>
  <si>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</si>
  <si>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</si>
  <si>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</si>
  <si>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</si>
  <si>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</si>
  <si>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</si>
  <si>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</si>
  <si>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</si>
  <si>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</si>
  <si>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</si>
  <si>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</si>
  <si>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</si>
  <si>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</si>
  <si>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</si>
  <si>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</si>
  <si>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</si>
  <si>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</si>
  <si>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</si>
  <si>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</si>
  <si>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</si>
  <si>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</si>
  <si>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</si>
  <si>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</si>
  <si>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</si>
  <si>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</si>
  <si>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</si>
  <si>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</si>
  <si>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</si>
  <si>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</si>
  <si>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</si>
  <si>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</si>
  <si>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</si>
  <si>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</si>
  <si>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</si>
  <si>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</si>
  <si>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</si>
  <si>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</si>
  <si>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</si>
  <si>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</si>
  <si>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</si>
  <si>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</si>
  <si>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</si>
  <si>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</si>
  <si>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</si>
  <si>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</si>
  <si>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</si>
  <si>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</si>
  <si>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</si>
  <si>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</si>
  <si>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</si>
  <si>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</si>
  <si>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</si>
  <si>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</si>
  <si>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</si>
  <si>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</si>
  <si>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</si>
  <si>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</si>
  <si>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</si>
  <si>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</si>
  <si>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</si>
  <si>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</si>
  <si>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</si>
  <si>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</si>
  <si>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</si>
  <si>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</si>
  <si>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</si>
  <si>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</si>
  <si>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</si>
  <si>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</si>
  <si>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</si>
  <si>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</si>
  <si>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</si>
  <si>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</si>
  <si>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</si>
  <si>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</si>
  <si>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</si>
  <si>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</si>
  <si>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</si>
  <si>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</si>
  <si>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</si>
  <si>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</si>
  <si>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</si>
  <si>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</si>
  <si>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</si>
  <si>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</si>
  <si>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</si>
  <si>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</si>
  <si>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</si>
  <si>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</si>
  <si>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</si>
  <si>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</si>
  <si>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</si>
  <si>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</si>
  <si>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</si>
  <si>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</si>
  <si>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</si>
  <si>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</si>
  <si>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</si>
  <si>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</si>
  <si>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</si>
  <si>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</si>
  <si>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</si>
  <si>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</si>
  <si>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</si>
  <si>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</si>
  <si>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</si>
  <si>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</si>
  <si>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</si>
  <si>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</si>
  <si>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</si>
  <si>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</si>
  <si>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</si>
  <si>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</si>
  <si>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</si>
  <si>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</si>
  <si>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</si>
  <si>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</si>
  <si>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</si>
  <si>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</si>
  <si>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</si>
  <si>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</si>
  <si>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</si>
  <si>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</si>
  <si>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</si>
  <si>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</si>
  <si>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</si>
  <si>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</si>
  <si>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</si>
  <si>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</si>
  <si>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</si>
  <si>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</si>
  <si>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</si>
  <si>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</si>
  <si>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</si>
  <si>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</si>
  <si>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</si>
  <si>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</si>
  <si>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</si>
  <si>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</si>
  <si>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</si>
  <si>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</si>
  <si>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</si>
  <si>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</si>
  <si>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</si>
  <si>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</si>
  <si>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</si>
  <si>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</si>
  <si>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</si>
  <si>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</si>
  <si>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</si>
  <si>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</si>
  <si>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</si>
  <si>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</si>
  <si>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</si>
  <si>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</si>
  <si>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</si>
  <si>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</si>
  <si>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</si>
  <si>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</si>
  <si>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</si>
  <si>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</si>
  <si>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</si>
  <si>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</si>
  <si>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</si>
  <si>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</si>
  <si>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</si>
  <si>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</si>
  <si>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</si>
  <si>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</si>
  <si>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</si>
  <si>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</si>
  <si>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</si>
  <si>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</si>
  <si>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</si>
  <si>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</si>
  <si>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</si>
  <si>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</si>
  <si>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</si>
  <si>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</si>
  <si>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</si>
  <si>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</si>
  <si>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</si>
  <si>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</si>
  <si>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</si>
  <si>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</si>
  <si>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</si>
  <si>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</si>
  <si>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</si>
  <si>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</si>
  <si>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</si>
  <si>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</si>
  <si>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</si>
  <si>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</si>
  <si>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</si>
  <si>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</si>
  <si>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</si>
  <si>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</si>
  <si>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</si>
  <si>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</si>
  <si>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</si>
  <si>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</si>
  <si>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</si>
  <si>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</si>
  <si>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</si>
  <si>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</si>
  <si>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</si>
  <si>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</si>
  <si>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</si>
  <si>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</si>
  <si>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</si>
  <si>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</si>
  <si>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</si>
  <si>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</si>
  <si>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</si>
  <si>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</si>
  <si>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</si>
  <si>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</si>
  <si>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</si>
  <si>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</si>
  <si>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</si>
  <si>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</si>
  <si>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</si>
  <si>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</si>
  <si>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</si>
  <si>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</si>
  <si>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</si>
  <si>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</si>
  <si>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</si>
  <si>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</si>
  <si>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</si>
  <si>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</si>
  <si>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</si>
  <si>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</si>
  <si>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</si>
  <si>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</si>
  <si>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</si>
  <si>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</si>
  <si>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</si>
  <si>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</si>
  <si>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</si>
  <si>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</si>
  <si>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</si>
  <si>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</si>
  <si>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</si>
  <si>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</si>
  <si>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</si>
  <si>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</si>
  <si>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</si>
  <si>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</si>
  <si>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</si>
  <si>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</si>
  <si>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</si>
  <si>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</si>
  <si>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</si>
  <si>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</si>
  <si>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</si>
  <si>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</si>
  <si>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</si>
  <si>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</si>
  <si>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</si>
  <si>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</si>
  <si>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</si>
  <si>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</si>
  <si>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</si>
  <si>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</si>
  <si>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</si>
  <si>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</si>
  <si>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</si>
  <si>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</si>
  <si>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</si>
  <si>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</si>
  <si>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</si>
  <si>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</si>
  <si>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</si>
  <si>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</si>
  <si>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</si>
  <si>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</si>
  <si>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</si>
  <si>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</si>
  <si>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</si>
  <si>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</si>
  <si>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</si>
  <si>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</si>
  <si>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</si>
  <si>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</si>
  <si>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</si>
  <si>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</si>
  <si>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</si>
  <si>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</si>
  <si>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</si>
  <si>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</si>
  <si>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</si>
  <si>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</si>
  <si>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</si>
  <si>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</si>
  <si>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</si>
  <si>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</si>
  <si>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</si>
  <si>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</si>
  <si>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</si>
  <si>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</si>
  <si>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</si>
  <si>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</si>
  <si>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</si>
  <si>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</si>
  <si>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</si>
  <si>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</si>
  <si>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</si>
  <si>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</si>
  <si>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</si>
  <si>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</si>
  <si>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</si>
  <si>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</si>
  <si>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</si>
  <si>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</si>
  <si>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</si>
  <si>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</si>
  <si>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</si>
  <si>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</si>
  <si>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</si>
  <si>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</si>
  <si>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</si>
  <si>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</si>
  <si>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</si>
  <si>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</si>
  <si>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</si>
  <si>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</si>
  <si>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</si>
  <si>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</si>
  <si>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</si>
  <si>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</si>
  <si>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</si>
  <si>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</si>
  <si>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</si>
  <si>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</si>
  <si>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</si>
  <si>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</si>
  <si>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</si>
  <si>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</si>
  <si>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</si>
  <si>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</si>
  <si>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</si>
  <si>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</si>
  <si>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</si>
  <si>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</si>
  <si>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</si>
  <si>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</si>
  <si>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</si>
  <si>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</si>
  <si>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</si>
  <si>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</si>
  <si>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</si>
  <si>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</si>
  <si>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</si>
  <si>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</si>
  <si>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</si>
  <si>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</si>
  <si>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</si>
  <si>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</si>
  <si>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</si>
  <si>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</si>
  <si>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</si>
  <si>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</si>
  <si>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</si>
  <si>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</si>
  <si>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</si>
  <si>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</si>
  <si>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</si>
  <si>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</si>
  <si>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</si>
  <si>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</si>
  <si>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</si>
  <si>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</si>
  <si>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</si>
  <si>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</si>
  <si>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</si>
  <si>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</si>
  <si>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</si>
  <si>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</si>
  <si>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</si>
  <si>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</si>
  <si>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</si>
  <si>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</si>
  <si>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</si>
  <si>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</si>
  <si>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</si>
  <si>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</si>
  <si>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</si>
  <si>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</si>
  <si>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</si>
  <si>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</si>
  <si>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</si>
  <si>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</si>
  <si>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</si>
  <si>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</si>
  <si>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</si>
  <si>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</si>
  <si>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</si>
  <si>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</si>
  <si>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</si>
  <si>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</si>
  <si>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</si>
  <si>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</si>
  <si>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</si>
  <si>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</si>
  <si>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</si>
  <si>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</si>
  <si>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</si>
  <si>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</si>
  <si>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</si>
  <si>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</si>
  <si>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</si>
  <si>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</si>
  <si>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</si>
  <si>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</si>
  <si>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</si>
  <si>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</si>
  <si>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</si>
  <si>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</si>
  <si>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</si>
  <si>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</si>
  <si>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</si>
  <si>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</si>
  <si>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</si>
  <si>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</si>
  <si>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</si>
  <si>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</si>
  <si>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</si>
  <si>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</si>
  <si>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</si>
  <si>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</si>
  <si>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</si>
  <si>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</si>
  <si>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</si>
  <si>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</si>
  <si>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</si>
  <si>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</si>
  <si>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</si>
  <si>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</si>
  <si>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</si>
  <si>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</si>
  <si>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</si>
  <si>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</si>
  <si>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</si>
  <si>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</si>
  <si>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</si>
  <si>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</si>
  <si>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</si>
  <si>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</si>
  <si>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</si>
  <si>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</si>
  <si>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</si>
  <si>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</si>
  <si>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</si>
  <si>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</si>
  <si>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</si>
  <si>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</si>
  <si>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</si>
  <si>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</si>
  <si>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</si>
  <si>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</si>
  <si>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</si>
  <si>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</si>
  <si>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</si>
  <si>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</si>
  <si>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</si>
  <si>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</si>
  <si>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</si>
  <si>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</si>
  <si>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</si>
  <si>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</si>
  <si>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</si>
  <si>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</si>
  <si>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</si>
  <si>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</si>
  <si>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</si>
  <si>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</si>
  <si>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</si>
  <si>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</si>
  <si>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</si>
  <si>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</si>
  <si>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</si>
  <si>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</si>
  <si>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</si>
  <si>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</si>
  <si>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</si>
  <si>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</si>
  <si>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</si>
  <si>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</si>
  <si>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</si>
  <si>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</si>
  <si>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</si>
  <si>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</si>
  <si>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</si>
  <si>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</si>
  <si>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</si>
  <si>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</si>
  <si>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</si>
  <si>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</si>
  <si>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</si>
  <si>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</si>
  <si>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</si>
  <si>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</si>
  <si>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</si>
  <si>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</si>
  <si>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</si>
  <si>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</si>
  <si>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</si>
  <si>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</si>
  <si>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</si>
  <si>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</si>
  <si>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</si>
  <si>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</si>
  <si>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</si>
  <si>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</si>
  <si>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</si>
  <si>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</si>
  <si>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</si>
  <si>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</si>
  <si>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</si>
  <si>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</si>
  <si>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</si>
  <si>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</si>
  <si>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</si>
  <si>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</si>
  <si>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</si>
  <si>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</si>
  <si>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</si>
  <si>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</si>
  <si>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</si>
  <si>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</si>
  <si>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</si>
  <si>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</si>
  <si>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</si>
  <si>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</si>
  <si>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</si>
  <si>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</si>
  <si>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</si>
  <si>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</si>
  <si>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</si>
  <si>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</si>
  <si>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</si>
  <si>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</si>
  <si>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</si>
  <si>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</si>
  <si>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</si>
  <si>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</si>
  <si>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</si>
  <si>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</si>
  <si>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</si>
  <si>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</si>
  <si>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</si>
  <si>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</si>
  <si>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</si>
  <si>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</si>
  <si>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</si>
  <si>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</si>
  <si>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</si>
  <si>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</si>
  <si>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</si>
  <si>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</si>
  <si>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</si>
  <si>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</si>
  <si>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</si>
  <si>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</si>
  <si>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</si>
  <si>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</si>
  <si>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</si>
  <si>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</si>
  <si>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</si>
  <si>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</si>
  <si>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</si>
  <si>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</si>
  <si>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</si>
  <si>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</si>
  <si>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</si>
  <si>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</si>
  <si>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</si>
  <si>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</si>
  <si>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</si>
  <si>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</si>
  <si>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</si>
  <si>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</si>
  <si>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</si>
  <si>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</si>
  <si>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</si>
  <si>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</si>
  <si>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</si>
  <si>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</si>
  <si>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</si>
  <si>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</si>
  <si>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</si>
  <si>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</si>
  <si>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</si>
  <si>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</si>
  <si>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</si>
  <si>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</si>
  <si>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</si>
  <si>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</si>
  <si>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</si>
  <si>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</si>
  <si>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</si>
  <si>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</si>
  <si>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</si>
  <si>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</si>
  <si>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</si>
  <si>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</si>
  <si>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</si>
  <si>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</si>
  <si>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</si>
  <si>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</si>
  <si>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</si>
  <si>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</si>
  <si>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</si>
  <si>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</si>
  <si>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</si>
  <si>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</si>
  <si>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</si>
  <si>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</si>
  <si>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</si>
  <si>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</si>
  <si>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</si>
  <si>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</si>
  <si>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</si>
  <si>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</si>
  <si>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</si>
  <si>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</si>
  <si>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</si>
  <si>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</si>
  <si>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</si>
  <si>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</si>
  <si>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</si>
  <si>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</si>
  <si>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</si>
  <si>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</si>
  <si>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</si>
  <si>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</si>
  <si>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</si>
  <si>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</si>
  <si>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</si>
  <si>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</si>
  <si>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</si>
  <si>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</si>
  <si>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</si>
  <si>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</si>
  <si>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</si>
  <si>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</si>
  <si>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</si>
  <si>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</si>
  <si>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</si>
  <si>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</si>
  <si>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</si>
  <si>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</si>
  <si>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</si>
  <si>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</si>
  <si>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</si>
  <si>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</si>
  <si>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</si>
  <si>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</si>
  <si>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</si>
  <si>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</si>
  <si>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</si>
  <si>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</si>
  <si>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</si>
  <si>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</si>
  <si>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</si>
  <si>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</si>
  <si>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</si>
  <si>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</si>
  <si>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</si>
  <si>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</si>
  <si>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</si>
  <si>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</si>
  <si>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</si>
  <si>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</si>
  <si>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</si>
  <si>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</si>
  <si>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</si>
  <si>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</si>
  <si>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</si>
  <si>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</si>
  <si>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</si>
  <si>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</si>
  <si>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</si>
  <si>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</si>
  <si>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</si>
  <si>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</si>
  <si>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</si>
  <si>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</si>
  <si>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</si>
  <si>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</si>
  <si>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</si>
  <si>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</si>
  <si>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</si>
  <si>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</si>
  <si>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</si>
  <si>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</si>
  <si>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</si>
  <si>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</si>
  <si>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</si>
  <si>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</si>
  <si>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</si>
  <si>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</si>
  <si>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</si>
  <si>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</si>
  <si>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</si>
  <si>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</si>
  <si>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</si>
  <si>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</si>
  <si>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</si>
  <si>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</si>
  <si>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</si>
  <si>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</si>
  <si>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</si>
  <si>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</si>
  <si>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</si>
  <si>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</si>
  <si>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</si>
  <si>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</si>
  <si>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</si>
  <si>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</si>
  <si>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</si>
  <si>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</si>
  <si>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</si>
  <si>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</si>
  <si>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</si>
  <si>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</si>
  <si>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</si>
  <si>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</si>
  <si>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</si>
  <si>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</si>
  <si>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</si>
  <si>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</si>
  <si>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</si>
  <si>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</si>
  <si>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</si>
  <si>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</si>
  <si>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</si>
  <si>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</si>
  <si>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</si>
  <si>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</si>
  <si>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</si>
  <si>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</si>
  <si>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</si>
  <si>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</si>
  <si>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</si>
  <si>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</si>
  <si>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</si>
  <si>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</si>
  <si>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</si>
  <si>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</si>
  <si>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</si>
  <si>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</si>
  <si>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</si>
  <si>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</si>
  <si>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</si>
  <si>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</si>
  <si>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</si>
  <si>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</si>
  <si>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</si>
  <si>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</si>
  <si>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</si>
  <si>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</si>
  <si>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</si>
  <si>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</si>
  <si>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</si>
  <si>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</si>
  <si>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</si>
  <si>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</si>
  <si>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</si>
  <si>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</si>
  <si>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</si>
  <si>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</si>
  <si>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</si>
  <si>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</si>
  <si>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</si>
  <si>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</si>
  <si>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</si>
  <si>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</si>
  <si>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</si>
  <si>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</si>
  <si>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</si>
  <si>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</si>
  <si>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</si>
  <si>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</si>
  <si>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</si>
  <si>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</si>
  <si>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</si>
  <si>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</si>
  <si>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</si>
  <si>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</si>
  <si>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</si>
  <si>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</si>
  <si>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</si>
  <si>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</si>
  <si>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</si>
  <si>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</si>
  <si>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</si>
  <si>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</si>
  <si>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</si>
  <si>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</si>
  <si>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</si>
  <si>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</si>
  <si>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</si>
  <si>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</si>
  <si>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</si>
  <si>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</si>
  <si>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</si>
  <si>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</si>
  <si>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</si>
  <si>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</si>
  <si>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</si>
  <si>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</si>
  <si>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</si>
  <si>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</si>
  <si>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</si>
  <si>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</si>
  <si>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</si>
  <si>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</si>
  <si>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</si>
  <si>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</si>
  <si>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</si>
  <si>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</si>
  <si>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</si>
  <si>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</si>
  <si>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</si>
  <si>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</si>
  <si>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</si>
  <si>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</si>
  <si>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</si>
  <si>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</si>
  <si>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</si>
  <si>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</si>
  <si>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</si>
  <si>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</si>
  <si>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</si>
  <si>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</si>
  <si>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</si>
  <si>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</si>
  <si>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</si>
  <si>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</si>
  <si>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</si>
  <si>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</si>
  <si>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</si>
  <si>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</si>
  <si>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</si>
  <si>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</si>
  <si>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</si>
  <si>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</si>
  <si>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</si>
  <si>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</si>
  <si>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</si>
  <si>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</si>
  <si>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</si>
  <si>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</si>
  <si>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</si>
  <si>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</si>
  <si>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</si>
  <si>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</si>
  <si>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</si>
  <si>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</si>
  <si>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</si>
  <si>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</si>
  <si>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</si>
  <si>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</si>
  <si>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</si>
  <si>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</si>
  <si>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</si>
  <si>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</si>
  <si>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</si>
  <si>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</si>
  <si>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</si>
  <si>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</si>
  <si>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</si>
  <si>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</si>
  <si>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</si>
  <si>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</si>
  <si>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</si>
  <si>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</si>
  <si>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</si>
  <si>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</si>
  <si>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</si>
  <si>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</si>
  <si>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</si>
  <si>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</si>
  <si>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</si>
  <si>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</si>
  <si>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</si>
  <si>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</si>
  <si>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</si>
  <si>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</si>
  <si>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</si>
  <si>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</si>
  <si>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</si>
  <si>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</si>
  <si>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</si>
  <si>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</si>
  <si>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</si>
  <si>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</si>
  <si>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</si>
  <si>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</si>
  <si>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</si>
  <si>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</si>
  <si>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</si>
  <si>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</si>
  <si>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</si>
  <si>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</si>
  <si>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</si>
  <si>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</si>
  <si>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</si>
  <si>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</si>
  <si>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</si>
  <si>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</si>
  <si>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</si>
  <si>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</si>
  <si>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</si>
  <si>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</si>
  <si>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</si>
  <si>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</si>
  <si>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</si>
  <si>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</si>
  <si>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</si>
  <si>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</si>
  <si>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</si>
  <si>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</si>
  <si>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</si>
  <si>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</si>
  <si>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</si>
  <si>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</si>
  <si>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</si>
  <si>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</si>
  <si>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</si>
  <si>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</si>
  <si>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</si>
  <si>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</si>
  <si>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</si>
  <si>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</si>
  <si>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</si>
  <si>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</si>
  <si>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</si>
  <si>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</si>
  <si>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</si>
  <si>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</si>
  <si>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</si>
  <si>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</si>
  <si>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</si>
  <si>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</si>
  <si>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</si>
  <si>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</si>
  <si>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</si>
  <si>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</si>
  <si>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</si>
  <si>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</si>
  <si>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</si>
  <si>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</si>
  <si>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</si>
  <si>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</si>
  <si>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</si>
  <si>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</si>
  <si>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</si>
  <si>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</si>
  <si>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</si>
  <si>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</si>
  <si>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</si>
  <si>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</si>
  <si>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</si>
  <si>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</si>
  <si>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</si>
  <si>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</si>
  <si>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</si>
  <si>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</si>
  <si>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</si>
  <si>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</si>
  <si>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</si>
  <si>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</si>
  <si>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</si>
  <si>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</si>
  <si>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</si>
  <si>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</si>
  <si>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</si>
  <si>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</si>
  <si>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</si>
  <si>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</si>
  <si>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</si>
  <si>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</si>
  <si>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</si>
  <si>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</si>
  <si>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</si>
  <si>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</si>
  <si>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</si>
  <si>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</si>
  <si>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</si>
  <si>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</si>
  <si>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</si>
  <si>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</si>
  <si>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</si>
  <si>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</si>
  <si>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</si>
  <si>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</si>
  <si>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</si>
  <si>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</si>
  <si>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</si>
  <si>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</si>
  <si>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</si>
  <si>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</si>
  <si>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</si>
  <si>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</si>
  <si>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</si>
  <si>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</si>
  <si>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</si>
  <si>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</si>
  <si>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</si>
  <si>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</si>
  <si>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</si>
  <si>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</si>
  <si>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</si>
  <si>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</si>
  <si>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</si>
  <si>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</si>
  <si>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</si>
  <si>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</si>
  <si>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</si>
  <si>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</si>
  <si>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</si>
  <si>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</si>
  <si>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</si>
  <si>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</si>
  <si>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</si>
  <si>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</si>
  <si>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</si>
  <si>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</si>
  <si>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</si>
  <si>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</si>
  <si>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</si>
  <si>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</si>
  <si>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</si>
  <si>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</si>
  <si>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</si>
  <si>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</si>
  <si>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</si>
  <si>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</si>
  <si>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</si>
  <si>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</si>
  <si>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</si>
  <si>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</si>
  <si>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</si>
  <si>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</si>
  <si>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</si>
  <si>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</si>
  <si>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</si>
  <si>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</si>
  <si>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</si>
  <si>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</si>
  <si>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</si>
  <si>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</si>
  <si>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</si>
  <si>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</si>
  <si>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</si>
  <si>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</si>
  <si>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</si>
  <si>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</si>
  <si>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</si>
  <si>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</si>
  <si>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</si>
  <si>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</si>
  <si>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</si>
  <si>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</si>
  <si>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</si>
  <si>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</si>
  <si>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</si>
  <si>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</si>
  <si>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</si>
  <si>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</si>
  <si>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</si>
  <si>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</si>
  <si>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</si>
  <si>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</si>
  <si>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</si>
  <si>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</si>
  <si>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</si>
  <si>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</si>
  <si>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</si>
  <si>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</si>
  <si>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</si>
  <si>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</si>
  <si>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</si>
  <si>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</si>
  <si>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</si>
  <si>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</si>
  <si>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</si>
  <si>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</si>
  <si>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</si>
  <si>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</si>
  <si>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</si>
  <si>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</si>
  <si>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</si>
  <si>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</si>
  <si>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</si>
  <si>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</si>
  <si>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</si>
  <si>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</si>
  <si>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</si>
  <si>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</si>
  <si>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</si>
  <si>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</si>
  <si>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</si>
  <si>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</si>
  <si>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</si>
  <si>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</si>
  <si>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</si>
  <si>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</si>
  <si>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</si>
  <si>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</si>
  <si>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</si>
  <si>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</si>
  <si>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</si>
  <si>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</si>
  <si>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</si>
  <si>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</si>
  <si>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</si>
  <si>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</si>
  <si>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</si>
  <si>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</si>
  <si>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</si>
  <si>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</si>
  <si>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</si>
  <si>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</si>
  <si>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</si>
  <si>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</si>
  <si>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</si>
  <si>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</si>
  <si>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</si>
  <si>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</si>
  <si>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</si>
  <si>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</si>
  <si>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</si>
  <si>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</si>
  <si>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</si>
  <si>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</si>
  <si>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</si>
  <si>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</si>
  <si>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</si>
  <si>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</si>
  <si>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</si>
  <si>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</si>
  <si>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</si>
  <si>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</si>
  <si>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</si>
  <si>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</si>
  <si>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</si>
  <si>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</si>
  <si>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</si>
  <si>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</si>
  <si>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</si>
  <si>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</si>
  <si>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</si>
  <si>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</si>
  <si>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</si>
  <si>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</si>
  <si>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</si>
  <si>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</si>
  <si>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</si>
  <si>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</si>
  <si>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</si>
  <si>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</si>
  <si>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</si>
  <si>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</si>
  <si>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</si>
  <si>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</si>
  <si>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</si>
  <si>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</si>
  <si>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</si>
  <si>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</si>
  <si>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</si>
  <si>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</si>
  <si>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</si>
  <si>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</si>
  <si>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</si>
  <si>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</si>
  <si>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</si>
  <si>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</si>
  <si>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</si>
  <si>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</si>
  <si>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</si>
  <si>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</si>
  <si>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</si>
  <si>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</si>
  <si>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</si>
  <si>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</si>
  <si>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</si>
  <si>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</si>
  <si>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</si>
  <si>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</si>
  <si>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</si>
  <si>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</si>
  <si>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</si>
  <si>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</si>
  <si>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</si>
  <si>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</si>
  <si>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</si>
  <si>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</si>
  <si>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</si>
  <si>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</si>
  <si>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</si>
  <si>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</si>
  <si>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</si>
  <si>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</si>
  <si>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</si>
  <si>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</si>
  <si>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</si>
  <si>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</si>
  <si>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</si>
  <si>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</si>
  <si>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</si>
  <si>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</si>
  <si>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</si>
  <si>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</si>
  <si>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</si>
  <si>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</si>
  <si>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</si>
  <si>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</si>
  <si>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</si>
  <si>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</si>
  <si>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</si>
  <si>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</si>
  <si>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</si>
  <si>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</si>
  <si>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</si>
  <si>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</si>
  <si>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</si>
  <si>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</si>
  <si>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</si>
  <si>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</si>
  <si>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</si>
  <si>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</si>
  <si>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</si>
  <si>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</si>
  <si>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</si>
  <si>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</si>
  <si>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</si>
  <si>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</si>
  <si>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</si>
  <si>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</si>
  <si>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</si>
  <si>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</si>
  <si>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</si>
  <si>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</si>
  <si>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</si>
  <si>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</si>
  <si>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</si>
  <si>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</si>
  <si>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</si>
  <si>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</si>
  <si>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</si>
  <si>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</si>
  <si>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</si>
  <si>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</si>
  <si>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</si>
  <si>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</si>
  <si>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</si>
  <si>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</si>
  <si>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</si>
  <si>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</si>
  <si>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</si>
  <si>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</si>
  <si>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</si>
  <si>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</si>
  <si>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</si>
  <si>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</si>
  <si>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</si>
  <si>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</si>
  <si>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</si>
  <si>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</si>
  <si>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</si>
  <si>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</si>
  <si>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</si>
  <si>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</si>
  <si>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</si>
  <si>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</si>
  <si>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</si>
  <si>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</si>
  <si>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</si>
  <si>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</si>
  <si>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</si>
  <si>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</si>
  <si>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</si>
  <si>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</si>
  <si>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</si>
  <si>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</si>
  <si>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</si>
  <si>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</si>
  <si>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</si>
  <si>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</si>
  <si>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</si>
  <si>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</si>
  <si>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</si>
  <si>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</si>
  <si>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</si>
  <si>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</si>
  <si>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</si>
  <si>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</si>
  <si>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</si>
  <si>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</si>
  <si>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</si>
  <si>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</si>
  <si>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</si>
  <si>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</si>
  <si>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</si>
  <si>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</si>
  <si>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</si>
  <si>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</si>
  <si>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</si>
  <si>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</si>
  <si>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</si>
  <si>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</si>
  <si>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</si>
  <si>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</si>
  <si>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</si>
  <si>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</si>
  <si>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</si>
  <si>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</si>
  <si>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</si>
  <si>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</si>
  <si>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</si>
  <si>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</si>
  <si>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</si>
  <si>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</si>
  <si>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</si>
  <si>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</si>
  <si>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</si>
  <si>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</si>
  <si>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</si>
  <si>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</si>
  <si>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</si>
  <si>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</si>
  <si>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</si>
  <si>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</si>
  <si>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</si>
  <si>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</si>
  <si>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</si>
  <si>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</si>
  <si>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</si>
  <si>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</si>
  <si>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</si>
  <si>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</si>
  <si>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</si>
  <si>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</si>
  <si>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</si>
  <si>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</si>
  <si>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</si>
  <si>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</si>
  <si>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</si>
  <si>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</si>
  <si>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</si>
  <si>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</si>
  <si>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</si>
  <si>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</si>
  <si>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</si>
  <si>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</si>
  <si>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</si>
  <si>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</si>
  <si>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</si>
  <si>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</si>
  <si>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</si>
  <si>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</si>
  <si>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</si>
  <si>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</si>
  <si>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</si>
  <si>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</si>
  <si>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</si>
  <si>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</si>
  <si>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</si>
  <si>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</si>
  <si>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</si>
  <si>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</si>
  <si>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</si>
  <si>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</si>
  <si>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</si>
  <si>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</si>
  <si>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</si>
  <si>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</si>
  <si>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</si>
  <si>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</si>
  <si>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</si>
  <si>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</si>
  <si>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</si>
  <si>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</si>
  <si>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</si>
  <si>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</si>
  <si>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</si>
  <si>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</si>
  <si>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</si>
  <si>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</si>
  <si>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</si>
  <si>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</si>
  <si>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</si>
  <si>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</si>
  <si>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</si>
  <si>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</si>
  <si>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</si>
  <si>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</si>
  <si>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</si>
  <si>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</si>
  <si>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</si>
  <si>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</si>
  <si>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</si>
  <si>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</si>
  <si>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</si>
  <si>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</si>
  <si>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</si>
  <si>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</si>
  <si>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</si>
  <si>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</si>
  <si>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</si>
  <si>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</si>
  <si>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</si>
  <si>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</si>
  <si>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</si>
  <si>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</si>
  <si>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</si>
  <si>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</si>
  <si>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</si>
  <si>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</si>
  <si>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</si>
  <si>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</si>
  <si>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</si>
  <si>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</si>
  <si>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</si>
  <si>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</si>
  <si>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</si>
  <si>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</si>
  <si>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</si>
  <si>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</si>
  <si>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</si>
  <si>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</si>
  <si>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</si>
  <si>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</si>
  <si>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</si>
  <si>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</si>
  <si>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</si>
  <si>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</si>
  <si>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</si>
  <si>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</si>
  <si>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</si>
  <si>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</si>
  <si>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</si>
  <si>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</si>
  <si>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</si>
  <si>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</si>
  <si>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</si>
  <si>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</si>
  <si>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</si>
  <si>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</si>
  <si>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</si>
  <si>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</si>
  <si>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</si>
  <si>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</si>
  <si>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</si>
  <si>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</si>
  <si>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</si>
  <si>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</si>
  <si>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</si>
  <si>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</si>
  <si>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</si>
  <si>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</si>
  <si>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</si>
  <si>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</si>
  <si>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</si>
  <si>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</si>
  <si>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</si>
  <si>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</si>
  <si>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</si>
  <si>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</si>
  <si>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</si>
  <si>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</si>
  <si>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</si>
  <si>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</si>
  <si>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</si>
  <si>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</si>
  <si>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</si>
  <si>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</si>
  <si>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</si>
  <si>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</si>
  <si>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</si>
  <si>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</si>
  <si>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</si>
  <si>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</si>
  <si>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</si>
  <si>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</si>
  <si>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</si>
  <si>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</si>
  <si>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</si>
  <si>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</si>
  <si>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</si>
  <si>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</si>
  <si>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</si>
  <si>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</si>
  <si>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</si>
  <si>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</si>
  <si>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</si>
  <si>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</si>
  <si>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</si>
  <si>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</si>
  <si>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</si>
  <si>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</si>
  <si>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</si>
  <si>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</si>
  <si>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</si>
  <si>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</si>
  <si>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</si>
  <si>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</si>
  <si>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</si>
  <si>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</si>
  <si>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</si>
  <si>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</si>
  <si>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</si>
  <si>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</si>
  <si>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</si>
  <si>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</si>
  <si>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</si>
  <si>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</si>
  <si>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</si>
  <si>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</si>
  <si>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</si>
  <si>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</si>
  <si>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</si>
  <si>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</si>
  <si>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</si>
  <si>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</si>
  <si>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</si>
  <si>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</si>
  <si>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</si>
  <si>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</si>
  <si>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</si>
  <si>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</si>
  <si>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</si>
  <si>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</si>
  <si>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</si>
  <si>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</si>
  <si>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</si>
  <si>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</si>
  <si>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</si>
  <si>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</si>
  <si>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</si>
  <si>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</si>
  <si>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</si>
  <si>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</si>
  <si>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</si>
  <si>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</si>
  <si>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</si>
  <si>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</si>
  <si>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</si>
  <si>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</si>
  <si>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</si>
  <si>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</si>
  <si>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</si>
  <si>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</si>
  <si>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</si>
  <si>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</si>
  <si>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</si>
  <si>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</si>
  <si>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</si>
  <si>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</si>
  <si>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</si>
  <si>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</si>
  <si>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</si>
  <si>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</si>
  <si>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</si>
  <si>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</si>
  <si>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</si>
  <si>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</si>
  <si>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</si>
  <si>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</si>
  <si>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</si>
  <si>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</si>
  <si>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</si>
  <si>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</si>
  <si>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</si>
  <si>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</si>
  <si>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</si>
  <si>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</si>
  <si>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</si>
  <si>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</si>
  <si>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</si>
  <si>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</si>
  <si>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</si>
  <si>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</si>
  <si>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</si>
  <si>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</si>
  <si>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</si>
  <si>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</si>
  <si>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</si>
  <si>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</si>
  <si>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</si>
  <si>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</si>
  <si>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</si>
  <si>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</si>
  <si>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</si>
  <si>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</si>
  <si>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</si>
  <si>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</si>
  <si>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</si>
  <si>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</si>
  <si>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</si>
  <si>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</si>
  <si>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</si>
  <si>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</si>
  <si>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</si>
  <si>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</si>
  <si>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</si>
  <si>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</si>
  <si>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</si>
  <si>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</si>
  <si>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</si>
  <si>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</si>
  <si>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</si>
  <si>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</si>
  <si>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</si>
  <si>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</si>
  <si>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</si>
  <si>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</si>
  <si>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</si>
  <si>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</si>
  <si>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</si>
  <si>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</si>
  <si>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</si>
  <si>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</si>
  <si>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</si>
  <si>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</si>
  <si>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</si>
  <si>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</si>
  <si>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</si>
  <si>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</si>
  <si>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</si>
  <si>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</si>
  <si>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</si>
  <si>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</si>
  <si>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</si>
  <si>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</si>
  <si>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</si>
  <si>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</si>
  <si>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</si>
  <si>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</si>
  <si>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</si>
  <si>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</si>
  <si>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</si>
  <si>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</si>
  <si>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</si>
  <si>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</si>
  <si>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</si>
  <si>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</si>
  <si>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</si>
  <si>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</si>
  <si>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</si>
  <si>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</si>
  <si>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</si>
  <si>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</si>
  <si>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</si>
  <si>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</si>
  <si>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</si>
  <si>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</si>
  <si>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</si>
  <si>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</si>
  <si>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</si>
  <si>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</si>
  <si>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</si>
  <si>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</si>
  <si>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</si>
  <si>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</si>
  <si>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</si>
  <si>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</si>
  <si>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</si>
  <si>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</si>
  <si>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</si>
  <si>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</si>
  <si>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</si>
  <si>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</si>
  <si>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</si>
  <si>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</si>
  <si>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</si>
  <si>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</si>
  <si>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</si>
  <si>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</si>
  <si>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</si>
  <si>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</si>
  <si>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</si>
  <si>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</si>
  <si>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</si>
  <si>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</si>
  <si>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</si>
  <si>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</si>
  <si>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</si>
  <si>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</si>
  <si>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</si>
  <si>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</si>
  <si>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</si>
  <si>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</si>
  <si>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</si>
  <si>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</si>
  <si>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</si>
  <si>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</si>
  <si>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</si>
  <si>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</si>
  <si>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</si>
  <si>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</si>
  <si>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</si>
  <si>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</si>
  <si>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</si>
  <si>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</si>
  <si>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</si>
  <si>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</si>
  <si>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</si>
  <si>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</si>
  <si>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</si>
  <si>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</si>
  <si>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</si>
  <si>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</si>
  <si>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</si>
  <si>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</si>
  <si>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</si>
  <si>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</si>
  <si>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</si>
  <si>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</si>
  <si>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</si>
  <si>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</si>
  <si>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</si>
  <si>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</si>
  <si>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</si>
  <si>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</si>
  <si>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</si>
  <si>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</si>
  <si>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</si>
  <si>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</si>
  <si>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</si>
  <si>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</si>
  <si>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</si>
  <si>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</si>
  <si>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</si>
  <si>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</si>
  <si>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</si>
  <si>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</si>
  <si>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</si>
  <si>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</si>
  <si>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</si>
  <si>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</si>
  <si>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</si>
  <si>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</si>
  <si>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</si>
  <si>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</si>
  <si>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</si>
  <si>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</si>
  <si>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</si>
  <si>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</si>
  <si>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</si>
  <si>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</si>
  <si>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</si>
  <si>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</si>
  <si>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</si>
  <si>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</si>
  <si>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</si>
  <si>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</si>
  <si>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</si>
  <si>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</si>
  <si>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</si>
  <si>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</si>
  <si>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</si>
  <si>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</si>
  <si>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</si>
  <si>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</si>
  <si>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</si>
  <si>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</si>
  <si>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</si>
  <si>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</si>
  <si>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</si>
  <si>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</si>
  <si>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</si>
  <si>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</si>
  <si>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</si>
  <si>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</si>
  <si>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</si>
  <si>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</si>
  <si>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</si>
  <si>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</si>
  <si>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</si>
  <si>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</si>
  <si>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</si>
  <si>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</si>
  <si>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</si>
  <si>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</si>
  <si>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</si>
  <si>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</si>
  <si>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</si>
  <si>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</si>
  <si>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</si>
  <si>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</si>
  <si>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</si>
  <si>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</si>
  <si>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</si>
  <si>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</si>
  <si>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</si>
  <si>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</si>
  <si>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</si>
  <si>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</si>
  <si>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</si>
  <si>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</si>
  <si>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</si>
  <si>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</si>
  <si>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</si>
  <si>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</si>
  <si>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</si>
  <si>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</si>
  <si>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</si>
  <si>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</si>
  <si>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</si>
  <si>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</si>
  <si>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</si>
  <si>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</si>
  <si>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</si>
  <si>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</si>
  <si>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</si>
  <si>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</si>
  <si>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</si>
  <si>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</si>
  <si>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</si>
  <si>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</si>
  <si>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</si>
  <si>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</si>
  <si>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</si>
  <si>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</si>
  <si>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</si>
  <si>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</si>
  <si>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</si>
  <si>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</si>
  <si>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</si>
  <si>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</si>
  <si>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</si>
  <si>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</si>
  <si>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</si>
  <si>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</si>
  <si>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</si>
  <si>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</si>
  <si>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</si>
  <si>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</si>
  <si>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</si>
  <si>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</si>
  <si>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</si>
  <si>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</si>
  <si>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</si>
  <si>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</si>
  <si>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</si>
  <si>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</si>
  <si>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</si>
  <si>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</si>
  <si>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</si>
  <si>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</si>
  <si>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</si>
  <si>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</si>
  <si>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</si>
  <si>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</si>
  <si>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</si>
  <si>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</si>
  <si>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</si>
  <si>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</si>
  <si>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</si>
  <si>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</si>
  <si>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</si>
  <si>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</si>
  <si>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</si>
  <si>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</si>
  <si>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</si>
  <si>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</si>
  <si>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</si>
  <si>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</si>
  <si>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</si>
  <si>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</si>
  <si>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</si>
  <si>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</si>
  <si>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</si>
  <si>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</si>
  <si>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</si>
  <si>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</si>
  <si>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</si>
  <si>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</si>
  <si>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</si>
  <si>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</si>
  <si>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</si>
  <si>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</si>
  <si>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</si>
  <si>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</si>
  <si>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</si>
  <si>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</si>
  <si>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</si>
  <si>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</si>
  <si>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</si>
  <si>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</si>
  <si>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</si>
  <si>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</si>
  <si>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</si>
  <si>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</si>
  <si>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</si>
  <si>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</si>
  <si>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</si>
  <si>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</si>
  <si>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</si>
  <si>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</si>
  <si>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</si>
  <si>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</si>
  <si>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</si>
  <si>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</si>
  <si>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</si>
  <si>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</si>
  <si>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</si>
  <si>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</si>
  <si>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 Koprubasi, Salkimli</t>
  </si>
  <si>
    <t>41.19, 41.01</t>
  </si>
  <si>
    <t>41.83, 41.87, 41.88</t>
  </si>
  <si>
    <t>212, 550, 860</t>
  </si>
  <si>
    <t>4</t>
  </si>
  <si>
    <t>Koprubasi, Salkimli, Seyitler</t>
  </si>
  <si>
    <t>41.83, 41.87, 41.85</t>
  </si>
  <si>
    <t>212, 550, 442</t>
  </si>
  <si>
    <t>30</t>
  </si>
  <si>
    <t>40</t>
  </si>
  <si>
    <t>50</t>
  </si>
  <si>
    <t>1.8</t>
  </si>
  <si>
    <t xml:space="preserve">ILL needed </t>
  </si>
  <si>
    <t>fruiticans</t>
  </si>
  <si>
    <t>glass container</t>
  </si>
  <si>
    <t>2-4</t>
  </si>
  <si>
    <t>warm stratification</t>
  </si>
  <si>
    <t>20/25</t>
  </si>
  <si>
    <t>8/16</t>
  </si>
  <si>
    <t>warm + cold stratification</t>
  </si>
  <si>
    <t>20/25 (warm); 4-6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</si>
  <si>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</si>
  <si>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</si>
  <si>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</si>
  <si>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</si>
  <si>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</si>
  <si>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</si>
  <si>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</si>
  <si>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</si>
  <si>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</si>
  <si>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</si>
  <si>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</si>
  <si>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</si>
  <si>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</si>
  <si>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</si>
  <si>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</si>
  <si>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</si>
  <si>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</si>
  <si>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</si>
  <si>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</si>
  <si>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</si>
  <si>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</si>
  <si>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</si>
  <si>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</si>
  <si>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</si>
  <si>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</si>
  <si>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</si>
  <si>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</si>
  <si>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</si>
  <si>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</si>
  <si>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</si>
  <si>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</si>
  <si>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</si>
  <si>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</si>
  <si>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</si>
  <si>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</si>
  <si>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</si>
  <si>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</si>
  <si>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</si>
  <si>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</si>
  <si>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</si>
  <si>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</si>
  <si>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</si>
  <si>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</si>
  <si>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</si>
  <si>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</si>
  <si>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</si>
  <si>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</si>
  <si>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</si>
  <si>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</si>
  <si>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</si>
  <si>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</si>
  <si>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</si>
  <si>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</si>
  <si>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</si>
  <si>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</si>
  <si>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</si>
  <si>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</si>
  <si>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</si>
  <si>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</si>
  <si>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</si>
  <si>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</si>
  <si>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</si>
  <si>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</si>
  <si>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</si>
  <si>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</si>
  <si>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</si>
  <si>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</si>
  <si>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</si>
  <si>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</si>
  <si>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</si>
  <si>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Table 4</t>
  </si>
  <si>
    <t>final per.germ</t>
  </si>
  <si>
    <t>2-3</t>
  </si>
  <si>
    <t>21-35</t>
  </si>
  <si>
    <t>Sucrose, KNO3</t>
  </si>
  <si>
    <t xml:space="preserve">Half-strength M+S basalt salt, vitamins, sucrose </t>
  </si>
  <si>
    <t>0.03, 0.001011</t>
  </si>
  <si>
    <t>NA (salt), 0.18 (myo-inositol), 0.00202 (thiamine-HCL), 1.97e-5 (nicotinic acid), 2.06e-5 (pyridoxine-HCl), 0.03 (sucrose)</t>
  </si>
  <si>
    <t>20-22</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</si>
  <si>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</si>
  <si>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</si>
  <si>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</si>
  <si>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</si>
  <si>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</si>
  <si>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</si>
  <si>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</si>
  <si>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</si>
  <si>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</si>
  <si>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</si>
  <si>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</si>
  <si>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</si>
  <si>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warm/cold stratification</t>
  </si>
  <si>
    <t>1.11</t>
  </si>
  <si>
    <t>0.77</t>
  </si>
  <si>
    <t>50% germ</t>
  </si>
  <si>
    <t>Essex County, Ontario, Canada</t>
  </si>
  <si>
    <t>Gölbasi district of Ankara, Turkey</t>
  </si>
  <si>
    <t>Derinkoy in Artvin, Turkey</t>
  </si>
  <si>
    <t>Koprubasi in Artvin, Turkey</t>
  </si>
  <si>
    <t>Salkimli in Artvin, Turkey</t>
  </si>
  <si>
    <t>Sarikum-Sinop, Turkey</t>
  </si>
  <si>
    <t>Floating in hot water (100 °C) followed by continual cooling for 24 h in the same water</t>
  </si>
  <si>
    <t>Komotini, North Greece</t>
  </si>
  <si>
    <t>northeastern Greece</t>
  </si>
  <si>
    <t>northern Greece</t>
  </si>
  <si>
    <t>790, 920</t>
  </si>
  <si>
    <t>Warsaw, central Poland</t>
  </si>
  <si>
    <t>Wakehurst Place</t>
  </si>
  <si>
    <t>Germination in diffused light at natural day length; The seeds came from 50-year-old specimens in the Arboretum in Kostelecnad Černými lesy affiliated to the Czech University of Life Sciences Prague</t>
  </si>
  <si>
    <t>room temperature</t>
  </si>
  <si>
    <t>60</t>
  </si>
  <si>
    <t>30 days (warm) + 30 days (cold)</t>
  </si>
  <si>
    <t>30 days (warm) + 60 days (cold)</t>
  </si>
  <si>
    <t>60 days (warm) + 30 days (cold)</t>
  </si>
  <si>
    <t>60 days (warm) + 60 days (cold)</t>
  </si>
  <si>
    <t>30 days</t>
  </si>
  <si>
    <t>90</t>
  </si>
  <si>
    <t>0 days (6°C) + 364 days (16°C)</t>
  </si>
  <si>
    <t>14 days (6°C) + 350 days (16°C)</t>
  </si>
  <si>
    <t>28 days (6°C) + 336 days (16°C)</t>
  </si>
  <si>
    <t>42 days (6°C) + 322 days (16°C)</t>
  </si>
  <si>
    <t>56 days (6°C) + 308 days (16°C)</t>
  </si>
  <si>
    <t>70 days (6°C) + 294 days (16°C)</t>
  </si>
  <si>
    <t>84 days (6°C) + 280 days (16°C)</t>
  </si>
  <si>
    <t>112 days (6°C) + 252 days (16°C)</t>
  </si>
  <si>
    <t>340 days (6°C) + 224 days(16°C)</t>
  </si>
  <si>
    <t>161 days (6°C) + 203 days (16°C)</t>
  </si>
  <si>
    <t>182 days (6°C) + 182 days (16°C)</t>
  </si>
  <si>
    <t>210 days (6°C) + 154 days (16°C)</t>
  </si>
  <si>
    <t>364 days (6°C) + 0 days(16°C)</t>
  </si>
  <si>
    <t>84 days (5°C) + 0 days (25°C)</t>
  </si>
  <si>
    <t>84 days (5°C) + 14 days (25°C)</t>
  </si>
  <si>
    <t>84 days (5°C) + 21 days (25°C)</t>
  </si>
  <si>
    <t>84 days (5°C) + 28 days (25°C)</t>
  </si>
  <si>
    <t>84 days (5°C) + 42 days (25°C)</t>
  </si>
  <si>
    <t>84 days (5°C) + 63 days (25°C)</t>
  </si>
  <si>
    <t>0 days (warm) + 0 days (cold)</t>
  </si>
  <si>
    <t>0 days (warm) + 30 days (cold)</t>
  </si>
  <si>
    <t>0 days (warm) + 60 days (cold)</t>
  </si>
  <si>
    <t>0 days (warm) + 90 days (cold)</t>
  </si>
  <si>
    <t>0 days (warm) + 120 days (cold)</t>
  </si>
  <si>
    <t>30 days (warm) + 0 days (cold)</t>
  </si>
  <si>
    <t>30 days (warm) + 90 days (cold)</t>
  </si>
  <si>
    <t>30 days (warm) + 120 days (cold)</t>
  </si>
  <si>
    <t>60 days (warm) + 0 days (cold)</t>
  </si>
  <si>
    <t>60 days (warm) + 90 days (cold)</t>
  </si>
  <si>
    <t>60 days (warm) + 120 days (cold)</t>
  </si>
  <si>
    <t>0 days</t>
  </si>
  <si>
    <t>60 days</t>
  </si>
  <si>
    <t>90 days</t>
  </si>
  <si>
    <t>120 days</t>
  </si>
  <si>
    <t>Stapf ex Holmes</t>
  </si>
  <si>
    <t>Razdhan Pass, Jammu, Kashmir in India</t>
  </si>
  <si>
    <t>mean germ.time</t>
  </si>
  <si>
    <t>Table 5</t>
  </si>
  <si>
    <t>Table 6</t>
  </si>
  <si>
    <t>Table 7</t>
  </si>
  <si>
    <t>Table 8</t>
  </si>
  <si>
    <t>Table 9</t>
  </si>
  <si>
    <t>MS basal growth medium: 0.8% (w/v) agar and sucrose (3% w/v)</t>
  </si>
  <si>
    <t>soil growth medium: garden soil, sand, and vermicompost at 1:1:1 ratio</t>
  </si>
  <si>
    <t>mercuric chloride</t>
  </si>
  <si>
    <t>8-10</t>
  </si>
  <si>
    <t>Cold scarfication</t>
  </si>
  <si>
    <t>-4</t>
  </si>
  <si>
    <t>-20</t>
  </si>
  <si>
    <t>Shahrekord, Iran</t>
  </si>
  <si>
    <t>5% NaOCl</t>
  </si>
  <si>
    <t>16/9</t>
  </si>
  <si>
    <t>16/10</t>
  </si>
  <si>
    <t>chemical stratification</t>
  </si>
  <si>
    <t>8</t>
  </si>
  <si>
    <t>Chemical stratification</t>
  </si>
  <si>
    <t>Mechanical</t>
  </si>
  <si>
    <t>Hot water 70°C for 10 min</t>
  </si>
  <si>
    <t>Hot water 90°C for 10 min</t>
  </si>
  <si>
    <t>H2SO4 (80%), 5 min</t>
  </si>
  <si>
    <t>H2SO4 (80%), 10 min</t>
  </si>
  <si>
    <t>Thiourea (3%), 72h</t>
  </si>
  <si>
    <t>KNO3 (0.3%), 72h</t>
  </si>
  <si>
    <t>Chemical</t>
  </si>
  <si>
    <t>Thiourea</t>
  </si>
  <si>
    <t>8, 10</t>
  </si>
  <si>
    <t>temperature</t>
  </si>
  <si>
    <t>8,10</t>
  </si>
  <si>
    <t>8/1</t>
  </si>
  <si>
    <t>26/5</t>
  </si>
  <si>
    <t>3</t>
  </si>
  <si>
    <t>1/5</t>
  </si>
  <si>
    <t>8/8</t>
  </si>
  <si>
    <t>17/4</t>
  </si>
  <si>
    <t>0/28</t>
  </si>
  <si>
    <t>9/4</t>
  </si>
  <si>
    <t>25/5</t>
  </si>
  <si>
    <t>2/6</t>
  </si>
  <si>
    <t>0/16</t>
  </si>
  <si>
    <t>5/7</t>
  </si>
  <si>
    <t>11/5</t>
  </si>
  <si>
    <t>2/3</t>
  </si>
  <si>
    <t xml:space="preserve">Cold stratification, chemical </t>
  </si>
  <si>
    <t>0/0</t>
  </si>
  <si>
    <t>cold stratification treatment was followed by addition of 3mL KNO3 solution to each Petri dish. All Petri dishes were placed in germinator at 8 and 10°C.</t>
  </si>
  <si>
    <t>Sw.</t>
  </si>
  <si>
    <t>Universitat Politècnica de València (Valencia, Spain)</t>
  </si>
  <si>
    <t>early per.germ</t>
  </si>
  <si>
    <t>vigour index (days)</t>
  </si>
  <si>
    <t xml:space="preserve">chemical, cold stratification,  light </t>
  </si>
  <si>
    <t>Heat: prior germination, moist seeds are placed in a wet nursery growing substrate at 37°C for 1 day</t>
  </si>
  <si>
    <t>Factors are applied one after another in order: (1) KNO3, (2) cold, (3) heat, (4) light</t>
  </si>
  <si>
    <t xml:space="preserve">chemical, light </t>
  </si>
  <si>
    <t>NaClO</t>
  </si>
  <si>
    <t>NaClO, GA3</t>
  </si>
  <si>
    <t>Factors are applied one after another in order: (1) NaClO, (2) GA3, (3) heat, (4) light</t>
  </si>
  <si>
    <t>chemical, cold stratification</t>
  </si>
  <si>
    <t>NaClO, GA3, KNO3</t>
  </si>
  <si>
    <t>Factors are applied one after another in order: (1) NaClO, (2) GA3, (3) KNO3, (4) cold</t>
  </si>
  <si>
    <t>soaking, chemical, cold stratification, light</t>
  </si>
  <si>
    <t>water, GA3</t>
  </si>
  <si>
    <t>1 (water), 1440 (GA3)</t>
  </si>
  <si>
    <t>11964 (NaClO), 500 (GA3)</t>
  </si>
  <si>
    <t>11964 (NaClO), 500 (GA3), 1000 (KNO3)</t>
  </si>
  <si>
    <t>0.00694 (NaClO), 1 (GA3)</t>
  </si>
  <si>
    <t>0.00694 (NaClO), 1 (GA3), 15 (KNO3)</t>
  </si>
  <si>
    <t>Factors are applied one after another in order: (1) soaking in water, (2) GA3, (3) cold, (4) light</t>
  </si>
  <si>
    <t>soaking, chemical</t>
  </si>
  <si>
    <t>500 (GA3), 1000 (KNO3)</t>
  </si>
  <si>
    <t>1 (GA3), 15 (KNO3)</t>
  </si>
  <si>
    <t>Factors are applied one after another in order: (1) soaking in water, (2) GA3, (3) KNO3, (4) heat</t>
  </si>
  <si>
    <t>Factors are applied one after another in order: (1) soaking in water, (2) NaClO, (3) cold, (4) heat</t>
  </si>
  <si>
    <t>soaking, chemical, light</t>
  </si>
  <si>
    <t>NaClO, KNO3</t>
  </si>
  <si>
    <t>11964 (NaClO), 1000 (KNO3)</t>
  </si>
  <si>
    <t>0.00694 (NaClO), 15 (KNO3)</t>
  </si>
  <si>
    <t>Factors are applied one after another in order: (1) soaking in water, (2) NaClO, (3) KNO3, (4) light</t>
  </si>
  <si>
    <t xml:space="preserve">chemical, cold stratification, light </t>
  </si>
  <si>
    <t>heat with combinations of soaking, chemical, cold stratification, light</t>
  </si>
  <si>
    <t>Factors are applied one after another in order: (1) NaClO, (2) GA3, (3) KNO3, (4) cold, (5) heat, (6) light; average values of seed germination parameters for two levels (L0 and L1) of the different factors evaluated</t>
  </si>
  <si>
    <t>Factors are applied one after another in order: (1) soaking in water, (2) GA3, (3) KNO3, (4) cold, (5) heat, (6) light; average values of seed germination parameters for two levels (L0 and L1) of the different factors evaluated</t>
  </si>
  <si>
    <t>Factors are applied one after another in order: (1) soaking in water, (2) NaClO, (3) KNO3, (4) cold, (5) heat, (6) light; average values of seed germination parameters for two levels (L0 and L1) of the different factors evaluated</t>
  </si>
  <si>
    <t>Factors are applied one after another in order: (1) soaking in water, (2) NaClO, (3) KNO3, (4) GA3, (5) heat, (6) light; average values of seed germination parameters for two levels (L0 and L1) of the different factors evaluated</t>
  </si>
  <si>
    <t>Factors are applied one after another in order: (1) soaking in water, (2) NaClO, (3) KNO3, (4) GA3, (5) cold, (6) light; average values of seed germination parameters for two levels (L0 and L1) of the different factors evaluated</t>
  </si>
  <si>
    <t>Factors are applied one after another in order: (1) soaking in water, (2) NaClO, (3) KNO3, (4) GA3, (5) cold, (6) heat; average values of seed germination parameters for two levels (L0 and L1) of the different factors evaluated</t>
  </si>
  <si>
    <t>Factors are applied one after another in order: (1) soaking in water, (2) NaClO, (3) GA3, (4) cold, (5) heat, (6) light; average values of seed germination parameters for two levels (L0 and L1) of the different factors evaluated</t>
  </si>
  <si>
    <t>Factors are applied one after another in order: (1) soaking in water, (2) NaClO, (3) GA3, (4) KNO3, (5)cold, (6) heat, (7) light; average values of seed germination parameters for two levels (L0 and L1) of the different factors evaluated</t>
  </si>
  <si>
    <t>S. torvum improved treatment: soaking, GA3, KNO3, heat</t>
  </si>
  <si>
    <t>S. torvum control treatment</t>
  </si>
  <si>
    <t>S. melongena control treatment</t>
  </si>
  <si>
    <t>early per.emergence</t>
  </si>
  <si>
    <t>final per.emergence</t>
  </si>
  <si>
    <t xml:space="preserve">emer.rate </t>
  </si>
  <si>
    <t>soaking, GA3, KNO3, cold stratification, light</t>
  </si>
  <si>
    <t>combinations of chemical, cold stratification, light (no soaking)</t>
  </si>
  <si>
    <t>combinations of soaking, chemical, cold stratification, light (no NaClO)</t>
  </si>
  <si>
    <t>combinations of soaking, chemical, cold stratification, light (no KNO3)</t>
  </si>
  <si>
    <t>combinations of soaking, chemical, cold stratification, light (no GA3)</t>
  </si>
  <si>
    <t>combinations of soaking, chemical, light (no cold stratification)</t>
  </si>
  <si>
    <t>combinations of soaking, chemical, cold stratification (no heat)</t>
  </si>
  <si>
    <t>combinations of soaking, chemical, cold stratification (no light)</t>
  </si>
  <si>
    <t>soaking with combinations of chemical, cold stratification, light</t>
  </si>
  <si>
    <t>NaClO with combinations of soaking, chemical, cold stratification, light</t>
  </si>
  <si>
    <t>KNO3 with combinations of soaking, chemical, cold stratification, light</t>
  </si>
  <si>
    <t>GA3 with combinations of soaking, chemical, cold stratification, light</t>
  </si>
  <si>
    <t>cold stratification with combinations of soaking, chemical, light</t>
  </si>
  <si>
    <t>light with combinations of soaking, chemical, cold stratification</t>
  </si>
  <si>
    <t>best S.torvum treatment (soaking; GA3; KNO3; heat)</t>
  </si>
  <si>
    <t>improved S.torvum treatment (soaking; GA3; KNO3; cold; heat; light)</t>
  </si>
  <si>
    <t>no envt</t>
  </si>
  <si>
    <t>calvescens</t>
  </si>
  <si>
    <t>US National Arboretum, Washington, DC</t>
  </si>
  <si>
    <t>dry, refrigeration</t>
  </si>
  <si>
    <t>7</t>
  </si>
  <si>
    <t>warm stratification (10°C ), 1 month</t>
  </si>
  <si>
    <t>warm stratification (15°C ), 1 month</t>
  </si>
  <si>
    <t>warm stratification (20°C ), 1 month</t>
  </si>
  <si>
    <t>warm stratification (25°C ), 1 month</t>
  </si>
  <si>
    <t>18.5/18</t>
  </si>
  <si>
    <t>When no more seeds germinated over a 2-week period when data were collected twice a week, or 1-week period when data were collected daily after attaining the possible maximum germination (Max), data collection was terminated.</t>
  </si>
  <si>
    <t>Universita¨t Innsbruck, Austria</t>
  </si>
  <si>
    <t>pallida</t>
  </si>
  <si>
    <t>Johnny’s Selected Seeds (Albion, Maine) and the North Central Regional Plant Introduction Station (Ames, Iowa)</t>
  </si>
  <si>
    <t>2003 and repeated in 2004</t>
  </si>
  <si>
    <t>2004 and repeated in 2004</t>
  </si>
  <si>
    <t>light</t>
  </si>
  <si>
    <t>cold-moist stratification</t>
  </si>
  <si>
    <t>light during cold-moist stratification (24h dark)</t>
  </si>
  <si>
    <t>light during cold-moist stratification (24h light)</t>
  </si>
  <si>
    <t>light during cold-moist stratification (16/8h light/dark)</t>
  </si>
  <si>
    <t>angustifolia, purpurea, pallida</t>
  </si>
  <si>
    <t xml:space="preserve">Persian </t>
  </si>
  <si>
    <t>Semirom, Iran</t>
  </si>
  <si>
    <t>mechanical scarfication</t>
  </si>
  <si>
    <t>mechanical</t>
  </si>
  <si>
    <t>400</t>
  </si>
  <si>
    <t>2</t>
  </si>
  <si>
    <t>500</t>
  </si>
  <si>
    <t>chemical + cold stratification</t>
  </si>
  <si>
    <t>Damavand, Iran</t>
  </si>
  <si>
    <t>0.00418</t>
  </si>
  <si>
    <t>Zanjan, Iran</t>
  </si>
  <si>
    <t>L.</t>
  </si>
  <si>
    <t>hot water</t>
  </si>
  <si>
    <t>scarfication by hot water (70°C , 5 min)</t>
  </si>
  <si>
    <t>scarfication by hot water (70°C , 10 min)</t>
  </si>
  <si>
    <t>scarfication by hot water (90°C , 5 min)</t>
  </si>
  <si>
    <t>scarfication by hot water (90°C , 10 min)</t>
  </si>
  <si>
    <t xml:space="preserve">days of first observation of seedling emergence </t>
  </si>
  <si>
    <t>days to 50% emergence</t>
  </si>
  <si>
    <t>Days counted since treatment</t>
  </si>
  <si>
    <t>Hamedan, Iran</t>
  </si>
  <si>
    <t>days to 1st germination</t>
  </si>
  <si>
    <t>days to final germination</t>
  </si>
  <si>
    <t>Boiss</t>
  </si>
  <si>
    <t>500 (GA3), 2110 (KNO3)</t>
  </si>
  <si>
    <t>500 (GA3), 4220 (KNO3)</t>
  </si>
  <si>
    <t>500 (GA3), 6330 (KNO3)</t>
  </si>
  <si>
    <t>1000 (GA3), 2110 (KNO3)</t>
  </si>
  <si>
    <t>1000 (GA3), 4220 (KNO3)</t>
  </si>
  <si>
    <t>1000 (GA3), 6330 (KNO3)</t>
  </si>
  <si>
    <t>cold stratfication</t>
  </si>
  <si>
    <t>15</t>
  </si>
  <si>
    <t>sandpaper</t>
  </si>
  <si>
    <t>W?</t>
  </si>
  <si>
    <t>R?</t>
  </si>
  <si>
    <t>crop?</t>
  </si>
  <si>
    <t>Bitter vetch seeds were received from Hamedan province in the west of Iran (wild source?)</t>
  </si>
  <si>
    <t>days to germ.</t>
  </si>
  <si>
    <t>Environmental Growth Chambers, Chagrin Falls, Ohio, USA</t>
  </si>
  <si>
    <t>coin envelope (room temperature)</t>
  </si>
  <si>
    <t>21/18 day/night</t>
  </si>
  <si>
    <t>10.5/13.5</t>
  </si>
  <si>
    <t>Korean</t>
  </si>
  <si>
    <t>Annual, seeds were grown from field-collected seeds from each population in a walk-in growth chamber (in uniform conditions)</t>
  </si>
  <si>
    <t>Coastal perennial, seeds were grown from field-collected seeds from each population in a walk-in growth chamber (in uniform conditions)</t>
  </si>
  <si>
    <t>Perennial, seeds were grown from field-collected seeds from each population in a walk-in growth chamber (in uniform conditions)</t>
  </si>
  <si>
    <t>Chinese</t>
  </si>
  <si>
    <t>Japanese</t>
  </si>
  <si>
    <t>Garten</t>
  </si>
  <si>
    <t>stratification (24 hrs)</t>
  </si>
  <si>
    <t>stratification (48 hrs)</t>
  </si>
  <si>
    <t>stratification (72 hrs)</t>
  </si>
  <si>
    <t>rate of seed germ</t>
  </si>
  <si>
    <t>Experiment was conducted at Kulbasker Ashram Post Graduate Collage, Allahabad, Uttar Pradesh</t>
  </si>
  <si>
    <t>Mozaff</t>
  </si>
  <si>
    <t>Iran</t>
  </si>
  <si>
    <t>1% (w/v) tetrazolium chloride (TZ test), 70% ethanol (disinfection), 10% NaClO (disinfection)</t>
  </si>
  <si>
    <t>60 (TZ), 1 (ethanol), 10 (NaClO)</t>
  </si>
  <si>
    <t>stratification</t>
  </si>
  <si>
    <t>IBA</t>
  </si>
  <si>
    <t>GA</t>
  </si>
  <si>
    <t>BA</t>
  </si>
  <si>
    <t>NAA</t>
  </si>
  <si>
    <t>GA + IBA</t>
  </si>
  <si>
    <t>BA + IBA</t>
  </si>
  <si>
    <t>BA + NAA</t>
  </si>
  <si>
    <t>NAA + IBA</t>
  </si>
  <si>
    <t>GA + BA + NAA</t>
  </si>
  <si>
    <t>GA + NAA + IBA</t>
  </si>
  <si>
    <t xml:space="preserve">BA + NAA + IBA </t>
  </si>
  <si>
    <t>GA + BA</t>
  </si>
  <si>
    <t>GA + IBA + BA</t>
  </si>
  <si>
    <t>GA + IBA + NAA + BA</t>
  </si>
  <si>
    <t xml:space="preserve">During exp, seeds were soaked in the chemicals for 12h at room temperature. TZ test was conducted before the experiment: seeds were incubated in a 1% (w/v) aqueous solution of tetrazolium chloride for 24 h in a dark growth chamber at 25 °C. </t>
  </si>
  <si>
    <t>germ rate</t>
  </si>
  <si>
    <t>mgt</t>
  </si>
  <si>
    <t>56</t>
  </si>
  <si>
    <t>Huaihua University, Huaihua, Hunan, China</t>
  </si>
  <si>
    <t>0-3</t>
  </si>
  <si>
    <t>25/15</t>
  </si>
  <si>
    <t>30/20</t>
  </si>
  <si>
    <t>Freshly-collected dried, after-ripened and stratified seeds were all generminated in alterating incubation temperatures</t>
  </si>
  <si>
    <t>After-ripening was achieved by placing seeds in a paper bag at 20 ± 2°C and 75 ± 5% RH in darkness for 0, 30, 60 or 90 days, as indicated</t>
  </si>
  <si>
    <t>after-ripening (0 days)</t>
  </si>
  <si>
    <t>after-ripening (30 days)</t>
  </si>
  <si>
    <t>after-ripening (60 days)</t>
  </si>
  <si>
    <t>after-ripening (90 days)</t>
  </si>
  <si>
    <t xml:space="preserve"> Dry seeds were incubated at the indicated concentration of GA3 at 20°C for 30 days</t>
  </si>
  <si>
    <t xml:space="preserve">Fluridon </t>
  </si>
  <si>
    <t xml:space="preserve"> Dry seeds were incubated at the indicated concentration of Fluridon at 20°C for 30 days</t>
  </si>
  <si>
    <t>0, 15, 30, 60</t>
  </si>
  <si>
    <t xml:space="preserve">Hymenocrater </t>
  </si>
  <si>
    <t>platystegius</t>
  </si>
  <si>
    <t>35.5 and 36.3</t>
  </si>
  <si>
    <t>59.05 and 59.2</t>
  </si>
  <si>
    <t>1525-2025m</t>
  </si>
  <si>
    <t>Golmakan and Zoshk, Khorasan province, Iran</t>
  </si>
  <si>
    <t>scarfication</t>
  </si>
  <si>
    <t>sand paper (Np. 150)</t>
  </si>
  <si>
    <t>scapel</t>
  </si>
  <si>
    <t>hot water (96°C)</t>
  </si>
  <si>
    <t>hot water (96°C) for 10 min</t>
  </si>
  <si>
    <t>chilling</t>
  </si>
  <si>
    <t>-5</t>
  </si>
  <si>
    <t>NaOCl</t>
  </si>
  <si>
    <t>magnetization (100T) for 15 min</t>
  </si>
  <si>
    <t>magnetization (100T) for 30 min</t>
  </si>
  <si>
    <t>magnetization (20T) for 45 min</t>
  </si>
  <si>
    <t>magnetization (20T) for 60 min</t>
  </si>
  <si>
    <t>hot water (96°C) for 15min</t>
  </si>
  <si>
    <t>magnetization (100T) for 15 sec</t>
  </si>
  <si>
    <t>hot water (96°C) for 15min and magnetization (100T) for 15 sec</t>
  </si>
  <si>
    <t>Agar media culture + Sucrose</t>
  </si>
  <si>
    <t>Agar media culture + Sucrose + GA3</t>
  </si>
  <si>
    <t>0.46 ppm (sucrose)</t>
  </si>
  <si>
    <t>0.31 ppm (sucrose)</t>
  </si>
  <si>
    <t>0.31 ppm (sucrose) + 0.47 ppm (GA3)</t>
  </si>
  <si>
    <t>0.46 ppm (sucrose) + 0.47 ppm (GA3)</t>
  </si>
  <si>
    <t>hot water (96°C, 15 min)+ magnetization 100T (15 sec)</t>
  </si>
  <si>
    <t>temperature (2°C)</t>
  </si>
  <si>
    <t>temperature (5°C)</t>
  </si>
  <si>
    <t>temperature (10°C)</t>
  </si>
  <si>
    <t>temperature (15°C)</t>
  </si>
  <si>
    <t>temperature (20°C)</t>
  </si>
  <si>
    <t>temperature (25°C)</t>
  </si>
  <si>
    <t>temperature (30°C)</t>
  </si>
  <si>
    <t>temperature (35°C)</t>
  </si>
  <si>
    <t>temperature (5°C: day and 15°C: night)</t>
  </si>
  <si>
    <t>temperature (5°C: day and 20°C: night)</t>
  </si>
  <si>
    <t>temperature (10°C: day and 20°C: night)</t>
  </si>
  <si>
    <t>temperature (10°C: day and 25°C: night)</t>
  </si>
  <si>
    <t>temperature (20°C: day and 30°C: night)</t>
  </si>
  <si>
    <t>temperature (20°C: day and 35°C: night)</t>
  </si>
  <si>
    <t>temperature (15°C: day and 25°C: night)</t>
  </si>
  <si>
    <t>remove seed coat with scapel and pans</t>
  </si>
  <si>
    <t>Graasten, Denmark</t>
  </si>
  <si>
    <t>Whole seeds (with pericarp)</t>
  </si>
  <si>
    <t>Without pericarp</t>
  </si>
  <si>
    <t>15°C water</t>
  </si>
  <si>
    <t xml:space="preserve">Without pericarp, seeds were germinated in water containing extracts from the pericarps </t>
  </si>
  <si>
    <t>pericarp removal</t>
  </si>
  <si>
    <t>per.germ (pre-sprouted)</t>
  </si>
  <si>
    <t>% germinated seeds after cold treatment</t>
  </si>
  <si>
    <t>% seeds germinated at 15°C</t>
  </si>
  <si>
    <t>Paper available on ResearchGate and full-text rquest is required. However, the author has not replied back.</t>
  </si>
  <si>
    <t>Adana (S Turkey), Izmir (W Turkey), and Artvin (N Turkey)</t>
  </si>
  <si>
    <t>Izmir (W Turkey)</t>
  </si>
  <si>
    <t xml:space="preserve">Adana (S Turkey) </t>
  </si>
  <si>
    <t>Artvin (N Turkey)</t>
  </si>
  <si>
    <t>Treatment on Artvin population</t>
  </si>
  <si>
    <t>Treatment on Izmir population</t>
  </si>
  <si>
    <t>Treatment on Adana population</t>
  </si>
  <si>
    <t>Hot water 40°C</t>
  </si>
  <si>
    <t>Hot water 60°C</t>
  </si>
  <si>
    <t>Hot water 80°C</t>
  </si>
  <si>
    <t>acid scarfication (5 min)</t>
  </si>
  <si>
    <t>acid scarfication (10 min)</t>
  </si>
  <si>
    <t>acid scarfication (20 min)</t>
  </si>
  <si>
    <t>Treatment on all 3 populations</t>
  </si>
  <si>
    <t>acid stratification</t>
  </si>
  <si>
    <t>Adana (S Turkey)</t>
  </si>
  <si>
    <t>Water 20°C</t>
  </si>
  <si>
    <t>Turkish</t>
  </si>
  <si>
    <t>Arbor Kornicke</t>
  </si>
  <si>
    <t>thermal stratification(warm phase: 20°C~30°C for 18 wks; 3°C for 18 wks: cold phase)</t>
  </si>
  <si>
    <t>thermal stratification(warm phase: 20°C~30°C for 18 wks; 3°C for 24 wks: cold phase)</t>
  </si>
  <si>
    <t>thermal stratification(warm phase: 20°C~30°C for 24 wks; 3°C for 18 wks: cold phase)</t>
  </si>
  <si>
    <t>thermal stratification(warm phase: 15°C~25°C for 18 wks; 3°C for 18 wks: cold phase)</t>
  </si>
  <si>
    <t>thermal stratification(warm phase: 25°C~15°C for 24 wks; 3°C for 18 wks: cold phase)</t>
  </si>
  <si>
    <t>thermal stratification(warm phase: 25°C~25°C for 24 wks; 3°C for 18 wks: cold phase)</t>
  </si>
  <si>
    <t>thermal stratification(warm phase: 10°C~20°C for 18 wks; 3°C for 18 wks: cold phase)</t>
  </si>
  <si>
    <t>thermal stratification(warm phase: 10°C~20°C for 24 wks; 3°C for 18 wks: cold phase)</t>
  </si>
  <si>
    <t>thermal stratification(warm phase: 20°C for 18 wks; 3°C for 18 wks: cold phase)</t>
  </si>
  <si>
    <t>thermal stratification(warm phase: 20°C for 24 wks; 3°C for 18 wks: cold phase)</t>
  </si>
  <si>
    <t>20-30</t>
  </si>
  <si>
    <t>warm phase alternating temp (24+24 hrs/cycle)</t>
  </si>
  <si>
    <t>thermal stratification (cold phase)</t>
  </si>
  <si>
    <t>3-20</t>
  </si>
  <si>
    <t>3-25</t>
  </si>
  <si>
    <t>Germination test at alternating temp (16+8 hrs/cycle)</t>
  </si>
  <si>
    <t>thermal stratification(warm phase: 15°C~25°C for 14 wks; 3°C for 18 wks: cold phase)</t>
  </si>
  <si>
    <t>thermal stratification(warm phase: 15°C~25°C for 16 wks; 3°C for 17 wks: cold phase)</t>
  </si>
  <si>
    <t>thermal stratification(warm phase: 15°C~25°C for 18 wks; 3°C for 15 wks: cold phase)</t>
  </si>
  <si>
    <t>thermal stratification(warm phase: 20°C~30°C for 14 wks; 3°C for 18 wks: cold phase)</t>
  </si>
  <si>
    <t>thermal stratification(warm phase: 20°C~30°C for 16 wks; 3°C for 17 wks: cold phase)</t>
  </si>
  <si>
    <t>thermal stratification(warm phase: 20°C~30°C for 18 wks; 3°C for 16 wks: cold phase)</t>
  </si>
  <si>
    <t>fresh seeds (31.4% moisture content)</t>
  </si>
  <si>
    <t>dried seeds (14.2% moisture content)</t>
  </si>
  <si>
    <t>Pozman</t>
  </si>
  <si>
    <t>Różyny</t>
  </si>
  <si>
    <t>air-tight containers</t>
  </si>
  <si>
    <t>germ time (days)</t>
  </si>
  <si>
    <t>Kórnik Arboretum</t>
  </si>
  <si>
    <t>Germination test at alternating temp (8+16 hrs/cycle)</t>
  </si>
  <si>
    <t>exp 1, 2, 3</t>
  </si>
  <si>
    <t>Arbor Kornicke, Pozman</t>
  </si>
  <si>
    <t>1988 (Arbor Kornicke), 1989 (Pozman)</t>
  </si>
  <si>
    <t>Figure 1 contains lines of same shape and colour, difficult to differentiate</t>
  </si>
  <si>
    <t>Wieluń Forest District</t>
  </si>
  <si>
    <t>stratification (warm/cold: 15°C/3°C for 14/12 wks)</t>
  </si>
  <si>
    <t>warm stratification (15°C for 84 days)</t>
  </si>
  <si>
    <t>Warm stratification interrupted after 2 wks: seeds are dried for 3 days. After 3 days, stratification continues. Germination test at alternating temp (16+8 hrs/cycle)</t>
  </si>
  <si>
    <t>Warm stratification interrupted after 4 wks: seeds are dried for 3 days. After 3 days, stratification continues. Germination test at alternating temp (16+8 hrs/cycle)</t>
  </si>
  <si>
    <t>Warm stratification interrupted after 6 wks: seeds are dried for 3 days. After 3 days, stratification continues. Germination test at alternating temp (16+8 hrs/cycle)</t>
  </si>
  <si>
    <t>Warm stratification interrupted after 8 wks: seeds are dried for 3 days. After 3 days, stratification continues. Germination test at alternating temp (16+8 hrs/cycle)</t>
  </si>
  <si>
    <t>Warm stratification interrupted after 10 wks: seeds are dried for 3 days. After 3 days, stratification continues. Germination test at alternating temp (16+8 hrs/cycle)</t>
  </si>
  <si>
    <t>Warm stratification interrupted after 12 wks: seeds are dried for 3 days. After 3 days, stratification continues. Germination test at alternating temp (16+8 hrs/cycle)</t>
  </si>
  <si>
    <t>Warm stratification interrupted after 14 wks: seeds are dried for 3 days. After 3 days, stratification continues. Germination test at alternating temp (16+8 hrs/cycle)</t>
  </si>
  <si>
    <t>Control: Undried seeds during warm stratification. Germination test at alternating temp (16+8 hrs/cycle)</t>
  </si>
  <si>
    <t>Grodziec Forest District</t>
  </si>
  <si>
    <t>North America</t>
  </si>
  <si>
    <t>sealed containers</t>
  </si>
  <si>
    <t>28-49</t>
  </si>
  <si>
    <t>Borówiec–Kamionki</t>
  </si>
  <si>
    <t>Shrub A: Borówiec–Kamionki 200 m away from forest</t>
  </si>
  <si>
    <t xml:space="preserve">temperature </t>
  </si>
  <si>
    <t>Altered germination temp (unstratified, undried seeds); Shrub A: Borówiec–Kamionki 200 m away from forest</t>
  </si>
  <si>
    <t>Altered germination temp (unstratified, undried seeds); Shrub B: Borówiec–Kamionki 300 m away from forest</t>
  </si>
  <si>
    <t>half time (days)</t>
  </si>
  <si>
    <t>Shrub B: Borówiec–Kamionki 300 m away from forest</t>
  </si>
  <si>
    <t>Ağaçbaşı, Turkey</t>
  </si>
  <si>
    <t>Domuzalan, Turkey</t>
  </si>
  <si>
    <t>Atkoyağı, Turkey</t>
  </si>
  <si>
    <t>Aktaş, Turkey</t>
  </si>
  <si>
    <t>wet heat</t>
  </si>
  <si>
    <t>40°C water</t>
  </si>
  <si>
    <t>dry heat</t>
  </si>
  <si>
    <t>seeds were placed in small paper bundle in the climate chamber at 90°C for 60 s</t>
  </si>
  <si>
    <t>Pursh</t>
  </si>
  <si>
    <t>Chinle, Arizona</t>
  </si>
  <si>
    <t>cold, dry</t>
  </si>
  <si>
    <t>scarfication, chemical</t>
  </si>
  <si>
    <t>3% H2O2 (2 hrs)</t>
  </si>
  <si>
    <t>seeds were scarified with or without 3% H2O2, soaked in GA3, and germinated in chilling conditions (4°C, 7°C, 10°C, or 20°C [no chilling control]) for 4 or 8 weeks.</t>
  </si>
  <si>
    <t>germ rate (days)</t>
  </si>
  <si>
    <t>germ spread (10% to 90% germ)</t>
  </si>
  <si>
    <t>GA3, PRO</t>
  </si>
  <si>
    <t>500 (GA3)</t>
  </si>
  <si>
    <t>750 (GA3)</t>
  </si>
  <si>
    <t>1000 (GA3)</t>
  </si>
  <si>
    <t>4, 7, 10</t>
  </si>
  <si>
    <t>500, 750, 1000 (GA3)</t>
  </si>
  <si>
    <t>PRO treatment (600 ppm [0.0009 M GA4/7; 0.0027 M
BA])</t>
  </si>
  <si>
    <t>all hormone treatments (H2O2 scarfication, GA3 &amp; PRO treatment) averaged across 4°C germination temperature</t>
  </si>
  <si>
    <t>all hormone treatments (H2O2 scarfication, GA3 &amp; PRO treatment) averaged across 7°C germination temperature</t>
  </si>
  <si>
    <t>all hormone treatments (H2O2 scarfication, GA3 &amp; PRO treatment) averaged across 10°C germination temperature</t>
  </si>
  <si>
    <t>NOVA, MAX</t>
  </si>
  <si>
    <t>NOVA</t>
  </si>
  <si>
    <t>PRO</t>
  </si>
  <si>
    <t>MAX</t>
  </si>
  <si>
    <t>seeds were exposed to Promalin (600 ppm [0.0009 M GA4/7 + 0.0027 M BA]), Novagib 10L 600 ppm [0.0009 M GA4/7]), MaxCel(600 ppm [0.0027 M BA]), or Novagib 10L + MaxCel (600 ppm of each hormone [0.0009 M GA4/7 + 0.0027 M BA]) for 4 h</t>
  </si>
  <si>
    <t>500 (GA3), 600 (PRO)</t>
  </si>
  <si>
    <t>750 (GA3), 600 (PRO)</t>
  </si>
  <si>
    <t>1000 (GA3), 600 (PRO)</t>
  </si>
  <si>
    <t>600 (NOVA), 600 (MAX)</t>
  </si>
  <si>
    <t>601 (NOVA), 600 (MAX)</t>
  </si>
  <si>
    <t>NOVA, MAX, PRO</t>
  </si>
  <si>
    <t>600 (NOVA), 600 (MAX), 600 (PRO)</t>
  </si>
  <si>
    <t>601 (NOVA), 600 (MAX), 600 (PRO)</t>
  </si>
  <si>
    <t>602 (NOVA), 600 (MAX), 600 (PRO)</t>
  </si>
  <si>
    <t>all hormone treatments (H2O2 scarfication, MAX &amp; PRO &amp; NOVA treatments) averaged across 4°C germination temperature</t>
  </si>
  <si>
    <t>all hormone treatments (H2O2 scarfication, MAX &amp; PRO &amp; NOVA treatments) averaged across 7°C germination temperature</t>
  </si>
  <si>
    <t>all hormone treatments (H2O2 scarfication, MAX &amp; PRO &amp; NOVA treatments) averaged across 10°C germination temperature</t>
  </si>
  <si>
    <t>Seed dormancy mechanisms of Pseudostellaria heterophylla and its germination characteristics].</t>
  </si>
  <si>
    <t xml:space="preserve">exp1 </t>
  </si>
  <si>
    <t>Nitsche</t>
  </si>
  <si>
    <t>Buer township, China</t>
  </si>
  <si>
    <t>35-75</t>
  </si>
  <si>
    <t>25/22</t>
  </si>
  <si>
    <t>Germination test at alternating temp (12+12 hrs/cycle)</t>
  </si>
  <si>
    <t>12/12</t>
  </si>
  <si>
    <t>6-BA</t>
  </si>
  <si>
    <t>GA3, 6-BA</t>
  </si>
  <si>
    <t>100 (GA3), 15 (6-BA)</t>
  </si>
  <si>
    <t>150 (GA3), 30 (6-BA)</t>
  </si>
  <si>
    <t>200 (GA3), 45 (6-BA)</t>
  </si>
  <si>
    <t>250 (GA3), 60 (6-BA)</t>
  </si>
  <si>
    <t>germ.rate (days)</t>
  </si>
  <si>
    <t>Seeds germinated on 01/10/2013</t>
  </si>
  <si>
    <t>Seeds germinated on 21/10/2013</t>
  </si>
  <si>
    <t>Seeds germinated on 11/11/2013</t>
  </si>
  <si>
    <t>Control seeds were stored in paper bags at 25 ± 1 °C in the laboratory</t>
  </si>
  <si>
    <t>burial depth (20 cm) for 190 days</t>
  </si>
  <si>
    <t>burial depth (20 cm) for 170 days</t>
  </si>
  <si>
    <t xml:space="preserve">control </t>
  </si>
  <si>
    <t>burial depth (20 cm) for 150 days</t>
  </si>
  <si>
    <t>burial depth (40 cm) for 190 days</t>
  </si>
  <si>
    <t>burial depth (40 cm) for 170 days</t>
  </si>
  <si>
    <t>burial depth (40 cm) for 150 days</t>
  </si>
  <si>
    <t>burial depth (60 cm) for 190 days</t>
  </si>
  <si>
    <t>burial depth (60 cm) for 170 days</t>
  </si>
  <si>
    <t>burial depth (60 cm) for 150 days</t>
  </si>
  <si>
    <t>burial depth (80 cm) for 190 days</t>
  </si>
  <si>
    <t>burial depth (80 cm) for 170 days</t>
  </si>
  <si>
    <t>burial depth (80 cm) for 150 days</t>
  </si>
  <si>
    <t>burial depth (100 cm) for 190 days</t>
  </si>
  <si>
    <t>burial depth (100 cm) for 170 days</t>
  </si>
  <si>
    <t>burial depth (100 cm) for 150 days</t>
  </si>
  <si>
    <t>burial depth (120 cm) for 190 days</t>
  </si>
  <si>
    <t>burial depth (120 cm) for 170 days</t>
  </si>
  <si>
    <t>burial depth (120 cm) for 150 days</t>
  </si>
  <si>
    <t>https://www.scielo.org.mx/scielo.php?pid=S2007-40182016000100099&amp;script=sci_arttext&amp;tlng=en</t>
  </si>
  <si>
    <t>missing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</si>
</sst>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1">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xf numFmtId="2" fontId="0" fillId="0" borderId="0" xfId="0" applyNumberFormat="1"/>
    <xf numFmtId="166" fontId="0" fillId="0" borderId="0" xfId="0" applyNumberFormat="1"/>
    <xf numFmtId="11" fontId="0" fillId="0" borderId="0" xfId="0" applyNumberFormat="1"/>
    <xf numFmtId="0" fontId="0" fillId="36" borderId="0" xfId="0" applyFill="1" applyAlignment="1">
      <alignment vertical="center"/>
    </xf>
    <xf numFmtId="0" fontId="0" fillId="0" borderId="0" xfId="0" applyAlignment="1">
      <alignment horizontal="right"/>
    </xf>
    <xf numFmtId="11" fontId="0" fillId="36" borderId="0" xfId="0" applyNumberFormat="1" applyFill="1"/>
    <xf numFmtId="0" fontId="0" fillId="36" borderId="0" xfId="0" applyFill="1" applyAlignment="1">
      <alignment horizontal="right"/>
    </xf>
    <xf numFmtId="164" fontId="0" fillId="36" borderId="0" xfId="0" applyNumberFormat="1" applyFill="1" applyAlignment="1">
      <alignment vertical="center"/>
    </xf>
    <xf numFmtId="1" fontId="0" fillId="36" borderId="0" xfId="0" applyNumberFormat="1" applyFill="1" applyAlignment="1">
      <alignment vertical="center"/>
    </xf>
    <xf numFmtId="49" fontId="0" fillId="0" borderId="0" xfId="0" applyNumberFormat="1" applyAlignment="1">
      <alignment vertical="center"/>
    </xf>
    <xf numFmtId="2" fontId="0" fillId="0" borderId="0" xfId="0" applyNumberFormat="1" applyAlignment="1">
      <alignment vertical="center"/>
    </xf>
    <xf numFmtId="11" fontId="0" fillId="0" borderId="0" xfId="0" applyNumberForma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8" zoomScale="119" zoomScaleNormal="130" workbookViewId="0">
      <selection activeCell="B63" sqref="B63"/>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2591</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topLeftCell="G1" zoomScale="68" workbookViewId="0">
      <pane ySplit="1" topLeftCell="A416" activePane="bottomLeft" state="frozen"/>
      <selection pane="bottomLeft" activeCell="N433" sqref="N433:N434"/>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2592</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2592</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2592</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2592</v>
      </c>
    </row>
    <row r="240" spans="1:20" x14ac:dyDescent="0.35">
      <c r="A240" t="s">
        <v>156</v>
      </c>
      <c r="B240" t="s">
        <v>1443</v>
      </c>
      <c r="C240" t="s">
        <v>1444</v>
      </c>
      <c r="D240" t="s">
        <v>1445</v>
      </c>
      <c r="E240">
        <v>5</v>
      </c>
      <c r="F240">
        <v>2</v>
      </c>
      <c r="G240">
        <v>109</v>
      </c>
      <c r="H240">
        <v>2021</v>
      </c>
      <c r="I240" t="s">
        <v>1446</v>
      </c>
      <c r="J240" t="s">
        <v>1447</v>
      </c>
      <c r="K240" t="s">
        <v>157</v>
      </c>
      <c r="M240" t="s">
        <v>2657</v>
      </c>
      <c r="P240" t="s">
        <v>761</v>
      </c>
      <c r="R240" t="s">
        <v>36</v>
      </c>
      <c r="S240" t="s">
        <v>1448</v>
      </c>
      <c r="T240" t="s">
        <v>2592</v>
      </c>
    </row>
    <row r="241" spans="1:20" x14ac:dyDescent="0.35">
      <c r="A241" t="s">
        <v>156</v>
      </c>
      <c r="B241" t="s">
        <v>1449</v>
      </c>
      <c r="C241" t="s">
        <v>1450</v>
      </c>
      <c r="D241" t="s">
        <v>1451</v>
      </c>
      <c r="E241">
        <v>21</v>
      </c>
      <c r="G241">
        <v>97</v>
      </c>
      <c r="H241">
        <v>1979</v>
      </c>
      <c r="I241" t="s">
        <v>1292</v>
      </c>
      <c r="J241" t="s">
        <v>1293</v>
      </c>
      <c r="K241" t="s">
        <v>157</v>
      </c>
      <c r="N241" t="s">
        <v>2757</v>
      </c>
      <c r="P241" t="s">
        <v>761</v>
      </c>
      <c r="R241" t="s">
        <v>36</v>
      </c>
      <c r="S241" t="s">
        <v>1452</v>
      </c>
      <c r="T241" t="s">
        <v>2592</v>
      </c>
    </row>
    <row r="242" spans="1:20" x14ac:dyDescent="0.35">
      <c r="A242" t="s">
        <v>156</v>
      </c>
      <c r="B242" t="s">
        <v>1453</v>
      </c>
      <c r="C242" t="s">
        <v>1454</v>
      </c>
      <c r="D242" t="s">
        <v>248</v>
      </c>
      <c r="E242">
        <v>5</v>
      </c>
      <c r="F242">
        <v>1</v>
      </c>
      <c r="G242" t="s">
        <v>1455</v>
      </c>
      <c r="H242">
        <v>2018</v>
      </c>
      <c r="I242" t="s">
        <v>1456</v>
      </c>
      <c r="J242" t="s">
        <v>1457</v>
      </c>
      <c r="K242" t="s">
        <v>157</v>
      </c>
      <c r="M242" t="s">
        <v>2657</v>
      </c>
      <c r="P242" t="s">
        <v>761</v>
      </c>
      <c r="R242" t="s">
        <v>36</v>
      </c>
      <c r="S242" t="s">
        <v>1458</v>
      </c>
      <c r="T242" t="s">
        <v>2592</v>
      </c>
    </row>
    <row r="243" spans="1:20" x14ac:dyDescent="0.35">
      <c r="A243" t="s">
        <v>156</v>
      </c>
      <c r="B243" t="s">
        <v>1459</v>
      </c>
      <c r="C243" t="s">
        <v>1460</v>
      </c>
      <c r="D243" t="s">
        <v>1461</v>
      </c>
      <c r="E243">
        <v>32</v>
      </c>
      <c r="F243">
        <v>1</v>
      </c>
      <c r="G243" t="s">
        <v>1462</v>
      </c>
      <c r="H243">
        <v>2018</v>
      </c>
      <c r="I243" t="s">
        <v>1463</v>
      </c>
      <c r="J243" t="s">
        <v>1464</v>
      </c>
      <c r="K243" t="s">
        <v>157</v>
      </c>
      <c r="M243" t="s">
        <v>2657</v>
      </c>
      <c r="P243" t="s">
        <v>761</v>
      </c>
      <c r="R243" t="s">
        <v>36</v>
      </c>
      <c r="S243" t="s">
        <v>1465</v>
      </c>
      <c r="T243" t="s">
        <v>2592</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2592</v>
      </c>
    </row>
    <row r="245" spans="1:20" x14ac:dyDescent="0.35">
      <c r="A245" t="s">
        <v>156</v>
      </c>
      <c r="B245" t="s">
        <v>1471</v>
      </c>
      <c r="C245" t="s">
        <v>1472</v>
      </c>
      <c r="D245" t="s">
        <v>1473</v>
      </c>
      <c r="E245">
        <v>7</v>
      </c>
      <c r="F245">
        <v>1</v>
      </c>
      <c r="G245">
        <v>20</v>
      </c>
      <c r="H245">
        <v>2013</v>
      </c>
      <c r="I245" t="s">
        <v>1418</v>
      </c>
      <c r="J245" t="s">
        <v>1474</v>
      </c>
      <c r="K245" t="s">
        <v>303</v>
      </c>
      <c r="L245" t="s">
        <v>748</v>
      </c>
      <c r="M245" t="s">
        <v>2726</v>
      </c>
      <c r="P245" t="s">
        <v>761</v>
      </c>
      <c r="R245" t="s">
        <v>36</v>
      </c>
      <c r="S245" t="s">
        <v>1475</v>
      </c>
      <c r="T245" t="s">
        <v>2592</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2696</v>
      </c>
      <c r="P266" t="s">
        <v>761</v>
      </c>
      <c r="R266" t="s">
        <v>36</v>
      </c>
      <c r="S266" t="s">
        <v>1580</v>
      </c>
      <c r="T266" t="s">
        <v>2592</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2592</v>
      </c>
    </row>
    <row r="268" spans="1:20" x14ac:dyDescent="0.35">
      <c r="A268" t="s">
        <v>156</v>
      </c>
      <c r="B268" t="s">
        <v>1586</v>
      </c>
      <c r="C268" t="s">
        <v>1587</v>
      </c>
      <c r="D268" t="s">
        <v>1588</v>
      </c>
      <c r="E268">
        <v>40</v>
      </c>
      <c r="F268">
        <v>4</v>
      </c>
      <c r="G268">
        <v>189</v>
      </c>
      <c r="H268">
        <v>1996</v>
      </c>
      <c r="I268" t="s">
        <v>1589</v>
      </c>
      <c r="J268" t="s">
        <v>1590</v>
      </c>
      <c r="K268" t="s">
        <v>303</v>
      </c>
      <c r="L268" t="s">
        <v>2697</v>
      </c>
      <c r="P268" t="s">
        <v>776</v>
      </c>
      <c r="R268" t="s">
        <v>36</v>
      </c>
      <c r="S268" t="s">
        <v>1591</v>
      </c>
      <c r="T268" t="s">
        <v>2592</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2592</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2592</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2592</v>
      </c>
    </row>
    <row r="272" spans="1:20" x14ac:dyDescent="0.35">
      <c r="A272" t="s">
        <v>344</v>
      </c>
      <c r="B272" t="s">
        <v>1606</v>
      </c>
      <c r="C272" t="s">
        <v>1607</v>
      </c>
      <c r="D272" t="s">
        <v>1608</v>
      </c>
      <c r="G272">
        <v>347</v>
      </c>
      <c r="H272">
        <v>2020</v>
      </c>
      <c r="I272" t="s">
        <v>1609</v>
      </c>
      <c r="J272" t="s">
        <v>1610</v>
      </c>
      <c r="K272" t="s">
        <v>157</v>
      </c>
      <c r="M272" t="s">
        <v>2726</v>
      </c>
      <c r="P272" t="s">
        <v>761</v>
      </c>
      <c r="R272" t="s">
        <v>36</v>
      </c>
      <c r="S272" t="s">
        <v>1611</v>
      </c>
      <c r="T272" t="s">
        <v>2592</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2592</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2592</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2592</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2592</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2592</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2592</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2592</v>
      </c>
    </row>
    <row r="300" spans="1:21" x14ac:dyDescent="0.35">
      <c r="A300" t="s">
        <v>342</v>
      </c>
      <c r="B300" t="s">
        <v>1739</v>
      </c>
      <c r="C300" t="s">
        <v>1740</v>
      </c>
      <c r="D300" t="s">
        <v>1741</v>
      </c>
      <c r="E300">
        <v>925</v>
      </c>
      <c r="G300">
        <v>213</v>
      </c>
      <c r="H300">
        <v>2011</v>
      </c>
      <c r="I300" t="s">
        <v>1742</v>
      </c>
      <c r="J300" t="s">
        <v>1743</v>
      </c>
      <c r="K300" t="s">
        <v>157</v>
      </c>
      <c r="N300" t="s">
        <v>2757</v>
      </c>
      <c r="P300" t="s">
        <v>761</v>
      </c>
      <c r="R300" t="s">
        <v>196</v>
      </c>
      <c r="S300" t="s">
        <v>1744</v>
      </c>
      <c r="T300" t="s">
        <v>2592</v>
      </c>
      <c r="U300" t="s">
        <v>2805</v>
      </c>
    </row>
    <row r="301" spans="1:21" x14ac:dyDescent="0.35">
      <c r="A301" t="s">
        <v>342</v>
      </c>
      <c r="B301" t="s">
        <v>1745</v>
      </c>
      <c r="C301" t="s">
        <v>1746</v>
      </c>
      <c r="D301" t="s">
        <v>1747</v>
      </c>
      <c r="E301">
        <v>826</v>
      </c>
      <c r="G301">
        <v>185</v>
      </c>
      <c r="H301">
        <v>2009</v>
      </c>
      <c r="I301" t="s">
        <v>1748</v>
      </c>
      <c r="J301" t="s">
        <v>1749</v>
      </c>
      <c r="K301" t="s">
        <v>157</v>
      </c>
      <c r="N301" t="s">
        <v>2757</v>
      </c>
      <c r="P301" t="s">
        <v>761</v>
      </c>
      <c r="R301" t="s">
        <v>196</v>
      </c>
      <c r="S301" t="s">
        <v>1750</v>
      </c>
      <c r="T301" t="s">
        <v>2592</v>
      </c>
      <c r="U301" t="s">
        <v>2805</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2592</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2592</v>
      </c>
    </row>
    <row r="304" spans="1:21" x14ac:dyDescent="0.35">
      <c r="A304" t="s">
        <v>156</v>
      </c>
      <c r="B304" t="s">
        <v>1760</v>
      </c>
      <c r="C304" t="s">
        <v>1761</v>
      </c>
      <c r="D304" t="s">
        <v>1236</v>
      </c>
      <c r="F304">
        <v>4</v>
      </c>
      <c r="G304">
        <v>78</v>
      </c>
      <c r="H304">
        <v>2011</v>
      </c>
      <c r="I304" t="s">
        <v>1762</v>
      </c>
      <c r="J304" t="s">
        <v>436</v>
      </c>
      <c r="K304" t="s">
        <v>157</v>
      </c>
      <c r="M304" t="s">
        <v>2696</v>
      </c>
      <c r="N304" t="s">
        <v>2757</v>
      </c>
      <c r="P304" t="s">
        <v>761</v>
      </c>
      <c r="R304" t="s">
        <v>196</v>
      </c>
      <c r="S304" t="s">
        <v>1763</v>
      </c>
      <c r="T304" t="s">
        <v>2592</v>
      </c>
    </row>
    <row r="305" spans="1:20" x14ac:dyDescent="0.35">
      <c r="A305" t="s">
        <v>156</v>
      </c>
      <c r="B305" t="s">
        <v>1764</v>
      </c>
      <c r="C305" t="s">
        <v>1765</v>
      </c>
      <c r="D305" t="s">
        <v>1212</v>
      </c>
      <c r="E305">
        <v>37</v>
      </c>
      <c r="F305">
        <v>3</v>
      </c>
      <c r="G305">
        <v>552</v>
      </c>
      <c r="H305">
        <v>2017</v>
      </c>
      <c r="I305" t="s">
        <v>1766</v>
      </c>
      <c r="J305" t="s">
        <v>1767</v>
      </c>
      <c r="K305" t="s">
        <v>157</v>
      </c>
      <c r="M305" t="s">
        <v>2696</v>
      </c>
      <c r="N305" t="s">
        <v>2757</v>
      </c>
      <c r="P305" t="s">
        <v>761</v>
      </c>
      <c r="R305" t="s">
        <v>196</v>
      </c>
      <c r="S305" t="s">
        <v>1768</v>
      </c>
      <c r="T305" t="s">
        <v>2592</v>
      </c>
    </row>
    <row r="306" spans="1:20" x14ac:dyDescent="0.35">
      <c r="A306" t="s">
        <v>156</v>
      </c>
      <c r="B306" t="s">
        <v>1769</v>
      </c>
      <c r="C306" t="s">
        <v>1770</v>
      </c>
      <c r="D306" t="s">
        <v>426</v>
      </c>
      <c r="E306">
        <v>30</v>
      </c>
      <c r="F306">
        <v>3</v>
      </c>
      <c r="G306">
        <v>44</v>
      </c>
      <c r="H306">
        <v>2011</v>
      </c>
      <c r="I306" t="s">
        <v>295</v>
      </c>
      <c r="J306" t="s">
        <v>1771</v>
      </c>
      <c r="K306" t="s">
        <v>157</v>
      </c>
      <c r="M306" t="s">
        <v>2696</v>
      </c>
      <c r="N306" t="s">
        <v>2757</v>
      </c>
      <c r="P306" t="s">
        <v>761</v>
      </c>
      <c r="R306" t="s">
        <v>196</v>
      </c>
      <c r="S306" t="s">
        <v>1772</v>
      </c>
      <c r="T306" t="s">
        <v>2592</v>
      </c>
    </row>
    <row r="307" spans="1:20" x14ac:dyDescent="0.35">
      <c r="A307" t="s">
        <v>156</v>
      </c>
      <c r="B307" t="s">
        <v>1773</v>
      </c>
      <c r="C307" t="s">
        <v>1774</v>
      </c>
      <c r="D307" t="s">
        <v>1775</v>
      </c>
      <c r="E307">
        <v>10</v>
      </c>
      <c r="F307">
        <v>1</v>
      </c>
      <c r="G307">
        <v>25</v>
      </c>
      <c r="H307">
        <v>2007</v>
      </c>
      <c r="I307" t="s">
        <v>391</v>
      </c>
      <c r="J307" t="s">
        <v>1776</v>
      </c>
      <c r="K307" t="s">
        <v>157</v>
      </c>
      <c r="N307" t="s">
        <v>2757</v>
      </c>
      <c r="P307" t="s">
        <v>761</v>
      </c>
      <c r="R307" t="s">
        <v>196</v>
      </c>
      <c r="S307" t="s">
        <v>1777</v>
      </c>
      <c r="T307" t="s">
        <v>2592</v>
      </c>
    </row>
    <row r="308" spans="1:20" x14ac:dyDescent="0.35">
      <c r="A308" t="s">
        <v>156</v>
      </c>
      <c r="B308" t="s">
        <v>1778</v>
      </c>
      <c r="C308" t="s">
        <v>1779</v>
      </c>
      <c r="D308" t="s">
        <v>248</v>
      </c>
      <c r="E308">
        <v>4</v>
      </c>
      <c r="F308">
        <v>4</v>
      </c>
      <c r="G308" t="s">
        <v>1780</v>
      </c>
      <c r="H308">
        <v>2017</v>
      </c>
      <c r="I308" t="s">
        <v>515</v>
      </c>
      <c r="J308" t="s">
        <v>1781</v>
      </c>
      <c r="K308" t="s">
        <v>157</v>
      </c>
      <c r="M308" t="s">
        <v>2657</v>
      </c>
      <c r="P308" t="s">
        <v>761</v>
      </c>
      <c r="R308" t="s">
        <v>196</v>
      </c>
      <c r="S308" t="s">
        <v>1782</v>
      </c>
      <c r="T308" t="s">
        <v>2592</v>
      </c>
    </row>
    <row r="309" spans="1:20" x14ac:dyDescent="0.35">
      <c r="A309" t="s">
        <v>156</v>
      </c>
      <c r="B309" t="s">
        <v>1783</v>
      </c>
      <c r="C309" t="s">
        <v>1784</v>
      </c>
      <c r="D309" t="s">
        <v>1524</v>
      </c>
      <c r="E309">
        <v>13</v>
      </c>
      <c r="F309">
        <v>1</v>
      </c>
      <c r="G309" t="s">
        <v>1785</v>
      </c>
      <c r="H309">
        <v>2021</v>
      </c>
      <c r="I309" t="s">
        <v>832</v>
      </c>
      <c r="J309" t="s">
        <v>966</v>
      </c>
      <c r="K309" t="s">
        <v>157</v>
      </c>
      <c r="M309" t="s">
        <v>2657</v>
      </c>
      <c r="P309" t="s">
        <v>761</v>
      </c>
      <c r="R309" t="s">
        <v>196</v>
      </c>
      <c r="S309" t="s">
        <v>1786</v>
      </c>
      <c r="T309" t="s">
        <v>2592</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c r="T310" t="s">
        <v>2592</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c r="T311" t="s">
        <v>2592</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c r="T312" t="s">
        <v>2592</v>
      </c>
    </row>
    <row r="313" spans="1:20" x14ac:dyDescent="0.35">
      <c r="A313" t="s">
        <v>156</v>
      </c>
      <c r="B313" t="s">
        <v>1801</v>
      </c>
      <c r="C313" t="s">
        <v>1802</v>
      </c>
      <c r="D313" t="s">
        <v>1803</v>
      </c>
      <c r="E313">
        <v>23</v>
      </c>
      <c r="F313">
        <v>3</v>
      </c>
      <c r="G313">
        <v>391</v>
      </c>
      <c r="H313">
        <v>2007</v>
      </c>
      <c r="I313" t="s">
        <v>222</v>
      </c>
      <c r="J313" t="s">
        <v>1385</v>
      </c>
      <c r="K313" t="s">
        <v>157</v>
      </c>
      <c r="M313" t="s">
        <v>2657</v>
      </c>
      <c r="P313" t="s">
        <v>761</v>
      </c>
      <c r="R313" t="s">
        <v>196</v>
      </c>
      <c r="S313" t="s">
        <v>1804</v>
      </c>
      <c r="T313" t="s">
        <v>2592</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c r="T314" t="s">
        <v>2592</v>
      </c>
    </row>
    <row r="315" spans="1:20" x14ac:dyDescent="0.35">
      <c r="A315" t="s">
        <v>156</v>
      </c>
      <c r="B315" t="s">
        <v>1809</v>
      </c>
      <c r="C315" t="s">
        <v>1810</v>
      </c>
      <c r="D315" t="s">
        <v>541</v>
      </c>
      <c r="E315">
        <v>28</v>
      </c>
      <c r="F315">
        <v>2</v>
      </c>
      <c r="G315">
        <v>101</v>
      </c>
      <c r="H315">
        <v>2013</v>
      </c>
      <c r="I315" t="s">
        <v>1479</v>
      </c>
      <c r="J315" t="s">
        <v>1811</v>
      </c>
      <c r="K315" t="s">
        <v>303</v>
      </c>
      <c r="L315" t="s">
        <v>3032</v>
      </c>
      <c r="P315" t="s">
        <v>761</v>
      </c>
      <c r="R315" t="s">
        <v>196</v>
      </c>
      <c r="S315" t="s">
        <v>1812</v>
      </c>
      <c r="T315" t="s">
        <v>2592</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21"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21"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21"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21"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21"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21"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21" x14ac:dyDescent="0.35">
      <c r="A327" t="s">
        <v>156</v>
      </c>
      <c r="B327" t="s">
        <v>1863</v>
      </c>
      <c r="C327" t="s">
        <v>1864</v>
      </c>
      <c r="D327" t="s">
        <v>440</v>
      </c>
      <c r="E327">
        <v>118</v>
      </c>
      <c r="F327">
        <v>4</v>
      </c>
      <c r="G327">
        <v>347</v>
      </c>
      <c r="H327">
        <v>2008</v>
      </c>
      <c r="I327" t="s">
        <v>1865</v>
      </c>
      <c r="J327" t="s">
        <v>253</v>
      </c>
      <c r="K327" t="s">
        <v>157</v>
      </c>
      <c r="P327" t="s">
        <v>761</v>
      </c>
      <c r="R327" t="s">
        <v>255</v>
      </c>
      <c r="S327" t="s">
        <v>1866</v>
      </c>
      <c r="T327" t="s">
        <v>2592</v>
      </c>
    </row>
    <row r="328" spans="1:21" x14ac:dyDescent="0.35">
      <c r="A328" t="s">
        <v>156</v>
      </c>
      <c r="B328" t="s">
        <v>1867</v>
      </c>
      <c r="C328" t="s">
        <v>1868</v>
      </c>
      <c r="D328" t="s">
        <v>264</v>
      </c>
      <c r="E328">
        <v>40</v>
      </c>
      <c r="F328">
        <v>6</v>
      </c>
      <c r="G328">
        <v>1751</v>
      </c>
      <c r="H328">
        <v>2005</v>
      </c>
      <c r="I328" t="s">
        <v>432</v>
      </c>
      <c r="J328" t="s">
        <v>465</v>
      </c>
      <c r="K328" t="s">
        <v>157</v>
      </c>
      <c r="P328" t="s">
        <v>761</v>
      </c>
      <c r="R328" t="s">
        <v>255</v>
      </c>
      <c r="S328" t="s">
        <v>1869</v>
      </c>
      <c r="T328" t="s">
        <v>2592</v>
      </c>
    </row>
    <row r="329" spans="1:21" x14ac:dyDescent="0.35">
      <c r="A329" t="s">
        <v>156</v>
      </c>
      <c r="B329" t="s">
        <v>1870</v>
      </c>
      <c r="C329" t="s">
        <v>1871</v>
      </c>
      <c r="D329" t="s">
        <v>166</v>
      </c>
      <c r="E329">
        <v>4</v>
      </c>
      <c r="F329">
        <v>2</v>
      </c>
      <c r="G329" t="s">
        <v>1872</v>
      </c>
      <c r="H329">
        <v>2015</v>
      </c>
      <c r="I329" t="s">
        <v>510</v>
      </c>
      <c r="J329" t="s">
        <v>1873</v>
      </c>
      <c r="K329" t="s">
        <v>157</v>
      </c>
      <c r="M329" t="s">
        <v>3054</v>
      </c>
      <c r="N329" t="s">
        <v>2757</v>
      </c>
      <c r="P329" t="s">
        <v>761</v>
      </c>
      <c r="R329" t="s">
        <v>255</v>
      </c>
      <c r="S329" t="s">
        <v>1874</v>
      </c>
      <c r="T329" t="s">
        <v>2592</v>
      </c>
    </row>
    <row r="330" spans="1:21" x14ac:dyDescent="0.35">
      <c r="A330" t="s">
        <v>156</v>
      </c>
      <c r="B330" t="s">
        <v>1875</v>
      </c>
      <c r="C330" t="s">
        <v>1876</v>
      </c>
      <c r="D330" t="s">
        <v>203</v>
      </c>
      <c r="E330">
        <v>6</v>
      </c>
      <c r="F330">
        <v>2</v>
      </c>
      <c r="G330" t="s">
        <v>1877</v>
      </c>
      <c r="H330">
        <v>2020</v>
      </c>
      <c r="I330" t="s">
        <v>510</v>
      </c>
      <c r="J330" t="s">
        <v>1873</v>
      </c>
      <c r="K330" t="s">
        <v>157</v>
      </c>
      <c r="P330" t="s">
        <v>761</v>
      </c>
      <c r="R330" t="s">
        <v>255</v>
      </c>
      <c r="S330" t="s">
        <v>1878</v>
      </c>
      <c r="T330" t="s">
        <v>2592</v>
      </c>
    </row>
    <row r="331" spans="1:21" x14ac:dyDescent="0.35">
      <c r="A331" t="s">
        <v>156</v>
      </c>
      <c r="B331" t="s">
        <v>1879</v>
      </c>
      <c r="C331" t="s">
        <v>1880</v>
      </c>
      <c r="D331" t="s">
        <v>1881</v>
      </c>
      <c r="E331">
        <v>3</v>
      </c>
      <c r="F331">
        <v>1</v>
      </c>
      <c r="G331">
        <v>172</v>
      </c>
      <c r="H331">
        <v>2013</v>
      </c>
      <c r="I331" t="s">
        <v>1882</v>
      </c>
      <c r="J331" t="s">
        <v>1883</v>
      </c>
      <c r="K331" t="s">
        <v>157</v>
      </c>
      <c r="P331" t="s">
        <v>761</v>
      </c>
      <c r="R331" t="s">
        <v>255</v>
      </c>
      <c r="S331" t="s">
        <v>1884</v>
      </c>
      <c r="T331" t="s">
        <v>2592</v>
      </c>
    </row>
    <row r="332" spans="1:21" x14ac:dyDescent="0.35">
      <c r="A332" t="s">
        <v>156</v>
      </c>
      <c r="B332" t="s">
        <v>1885</v>
      </c>
      <c r="C332" t="s">
        <v>1886</v>
      </c>
      <c r="D332" t="s">
        <v>1887</v>
      </c>
      <c r="E332">
        <v>2</v>
      </c>
      <c r="F332">
        <v>7</v>
      </c>
      <c r="G332">
        <v>598</v>
      </c>
      <c r="H332">
        <v>2012</v>
      </c>
      <c r="I332" t="s">
        <v>222</v>
      </c>
      <c r="J332" t="s">
        <v>1795</v>
      </c>
      <c r="K332" t="s">
        <v>157</v>
      </c>
      <c r="P332" t="s">
        <v>761</v>
      </c>
      <c r="R332" t="s">
        <v>255</v>
      </c>
      <c r="S332" t="s">
        <v>1888</v>
      </c>
      <c r="T332" t="s">
        <v>2592</v>
      </c>
    </row>
    <row r="333" spans="1:21" x14ac:dyDescent="0.35">
      <c r="A333" t="s">
        <v>156</v>
      </c>
      <c r="B333" t="s">
        <v>1889</v>
      </c>
      <c r="C333" t="s">
        <v>1890</v>
      </c>
      <c r="D333" t="s">
        <v>1891</v>
      </c>
      <c r="E333">
        <v>71</v>
      </c>
      <c r="G333">
        <v>57</v>
      </c>
      <c r="H333">
        <v>2015</v>
      </c>
      <c r="I333" t="s">
        <v>1892</v>
      </c>
      <c r="J333" t="s">
        <v>1893</v>
      </c>
      <c r="K333" t="s">
        <v>3088</v>
      </c>
      <c r="L333" t="s">
        <v>3089</v>
      </c>
      <c r="P333" t="s">
        <v>3087</v>
      </c>
      <c r="R333" t="s">
        <v>255</v>
      </c>
      <c r="S333" t="s">
        <v>1894</v>
      </c>
      <c r="T333" t="s">
        <v>2592</v>
      </c>
      <c r="U333" t="s">
        <v>3090</v>
      </c>
    </row>
    <row r="334" spans="1:21" x14ac:dyDescent="0.35">
      <c r="A334" t="s">
        <v>156</v>
      </c>
      <c r="B334" t="s">
        <v>1895</v>
      </c>
      <c r="C334" t="s">
        <v>1896</v>
      </c>
      <c r="D334" t="s">
        <v>468</v>
      </c>
      <c r="E334">
        <v>105</v>
      </c>
      <c r="F334">
        <v>4</v>
      </c>
      <c r="G334">
        <v>749</v>
      </c>
      <c r="H334">
        <v>2018</v>
      </c>
      <c r="I334" t="s">
        <v>1897</v>
      </c>
      <c r="J334" t="s">
        <v>1898</v>
      </c>
      <c r="K334" t="s">
        <v>157</v>
      </c>
      <c r="P334" t="s">
        <v>761</v>
      </c>
      <c r="R334" t="s">
        <v>255</v>
      </c>
      <c r="S334" t="s">
        <v>1899</v>
      </c>
      <c r="T334" t="s">
        <v>2592</v>
      </c>
    </row>
    <row r="335" spans="1:21" x14ac:dyDescent="0.35">
      <c r="A335" t="s">
        <v>156</v>
      </c>
      <c r="B335" t="s">
        <v>1900</v>
      </c>
      <c r="C335" t="s">
        <v>1901</v>
      </c>
      <c r="D335" t="s">
        <v>1902</v>
      </c>
      <c r="E335">
        <v>35</v>
      </c>
      <c r="F335">
        <v>5</v>
      </c>
      <c r="G335">
        <v>525</v>
      </c>
      <c r="H335">
        <v>2017</v>
      </c>
      <c r="I335" t="s">
        <v>1903</v>
      </c>
      <c r="J335" t="s">
        <v>1904</v>
      </c>
      <c r="K335" t="s">
        <v>157</v>
      </c>
      <c r="M335" t="s">
        <v>3096</v>
      </c>
      <c r="P335" t="s">
        <v>761</v>
      </c>
      <c r="R335" t="s">
        <v>245</v>
      </c>
      <c r="S335" t="s">
        <v>1905</v>
      </c>
      <c r="T335" t="s">
        <v>2592</v>
      </c>
    </row>
    <row r="336" spans="1:21"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M367" t="s">
        <v>3100</v>
      </c>
      <c r="R367" t="s">
        <v>196</v>
      </c>
      <c r="S367" t="s">
        <v>2052</v>
      </c>
      <c r="T367" t="s">
        <v>2592</v>
      </c>
    </row>
    <row r="368" spans="1:20" x14ac:dyDescent="0.35">
      <c r="A368" t="s">
        <v>156</v>
      </c>
      <c r="B368" t="s">
        <v>2053</v>
      </c>
      <c r="C368" t="s">
        <v>2054</v>
      </c>
      <c r="D368" t="s">
        <v>2055</v>
      </c>
      <c r="E368">
        <v>6</v>
      </c>
      <c r="F368" s="1">
        <v>44563</v>
      </c>
      <c r="G368">
        <v>25</v>
      </c>
      <c r="H368">
        <v>1993</v>
      </c>
      <c r="I368" t="s">
        <v>2056</v>
      </c>
      <c r="J368" t="s">
        <v>2057</v>
      </c>
      <c r="K368" t="s">
        <v>157</v>
      </c>
      <c r="N368" t="s">
        <v>158</v>
      </c>
      <c r="R368" t="s">
        <v>196</v>
      </c>
      <c r="S368" t="s">
        <v>2058</v>
      </c>
      <c r="T368" t="s">
        <v>2592</v>
      </c>
    </row>
    <row r="369" spans="1:21" x14ac:dyDescent="0.35">
      <c r="A369" t="s">
        <v>156</v>
      </c>
      <c r="B369" t="s">
        <v>2059</v>
      </c>
      <c r="C369" t="s">
        <v>2060</v>
      </c>
      <c r="D369" t="s">
        <v>2061</v>
      </c>
      <c r="E369">
        <v>12</v>
      </c>
      <c r="F369">
        <v>1</v>
      </c>
      <c r="G369">
        <v>15</v>
      </c>
      <c r="H369">
        <v>2017</v>
      </c>
      <c r="I369" t="s">
        <v>2062</v>
      </c>
      <c r="K369" t="s">
        <v>157</v>
      </c>
      <c r="R369" t="s">
        <v>196</v>
      </c>
      <c r="S369" t="s">
        <v>2063</v>
      </c>
      <c r="T369" t="s">
        <v>2592</v>
      </c>
    </row>
    <row r="370" spans="1:21" x14ac:dyDescent="0.35">
      <c r="A370" t="s">
        <v>156</v>
      </c>
      <c r="B370" t="s">
        <v>2064</v>
      </c>
      <c r="C370" t="s">
        <v>2065</v>
      </c>
      <c r="D370" t="s">
        <v>2066</v>
      </c>
      <c r="E370">
        <v>12</v>
      </c>
      <c r="G370">
        <v>87</v>
      </c>
      <c r="H370">
        <v>1970</v>
      </c>
      <c r="I370" t="s">
        <v>2067</v>
      </c>
      <c r="J370" t="s">
        <v>2068</v>
      </c>
      <c r="K370" t="s">
        <v>157</v>
      </c>
      <c r="N370" t="s">
        <v>158</v>
      </c>
      <c r="R370" t="s">
        <v>196</v>
      </c>
      <c r="S370" t="s">
        <v>2069</v>
      </c>
      <c r="T370" t="s">
        <v>2592</v>
      </c>
    </row>
    <row r="371" spans="1:21" x14ac:dyDescent="0.35">
      <c r="A371" t="s">
        <v>156</v>
      </c>
      <c r="B371" t="s">
        <v>2070</v>
      </c>
      <c r="C371" t="s">
        <v>2071</v>
      </c>
      <c r="D371" t="s">
        <v>463</v>
      </c>
      <c r="E371">
        <v>39</v>
      </c>
      <c r="F371" s="1">
        <v>44563</v>
      </c>
      <c r="G371">
        <v>105</v>
      </c>
      <c r="H371">
        <v>2018</v>
      </c>
      <c r="I371" t="s">
        <v>497</v>
      </c>
      <c r="J371" t="s">
        <v>498</v>
      </c>
      <c r="K371" t="s">
        <v>157</v>
      </c>
      <c r="R371" t="s">
        <v>196</v>
      </c>
      <c r="S371" t="s">
        <v>2072</v>
      </c>
      <c r="T371" t="s">
        <v>2592</v>
      </c>
    </row>
    <row r="372" spans="1:21" x14ac:dyDescent="0.35">
      <c r="A372" t="s">
        <v>156</v>
      </c>
      <c r="B372" t="s">
        <v>2073</v>
      </c>
      <c r="C372" t="s">
        <v>2074</v>
      </c>
      <c r="D372" t="s">
        <v>248</v>
      </c>
      <c r="E372">
        <v>4</v>
      </c>
      <c r="F372">
        <v>4</v>
      </c>
      <c r="G372" t="s">
        <v>2075</v>
      </c>
      <c r="H372">
        <v>2018</v>
      </c>
      <c r="I372" t="s">
        <v>2076</v>
      </c>
      <c r="K372" t="s">
        <v>303</v>
      </c>
      <c r="L372" t="s">
        <v>2697</v>
      </c>
      <c r="M372" t="s">
        <v>2657</v>
      </c>
      <c r="N372" t="s">
        <v>158</v>
      </c>
      <c r="P372" t="s">
        <v>42</v>
      </c>
      <c r="R372" t="s">
        <v>196</v>
      </c>
      <c r="S372" t="s">
        <v>2077</v>
      </c>
      <c r="T372" t="s">
        <v>2592</v>
      </c>
    </row>
    <row r="373" spans="1:21" x14ac:dyDescent="0.35">
      <c r="A373" t="s">
        <v>156</v>
      </c>
      <c r="B373" t="s">
        <v>2078</v>
      </c>
      <c r="C373" t="s">
        <v>2079</v>
      </c>
      <c r="D373" t="s">
        <v>2080</v>
      </c>
      <c r="E373">
        <v>11</v>
      </c>
      <c r="F373">
        <v>4</v>
      </c>
      <c r="G373" t="s">
        <v>2081</v>
      </c>
      <c r="H373">
        <v>2018</v>
      </c>
      <c r="I373" t="s">
        <v>2076</v>
      </c>
      <c r="K373" t="s">
        <v>303</v>
      </c>
      <c r="L373" t="s">
        <v>2697</v>
      </c>
      <c r="M373" t="s">
        <v>2657</v>
      </c>
      <c r="P373" t="s">
        <v>42</v>
      </c>
      <c r="R373" t="s">
        <v>196</v>
      </c>
      <c r="S373" t="s">
        <v>2077</v>
      </c>
      <c r="T373" t="s">
        <v>2592</v>
      </c>
    </row>
    <row r="374" spans="1:21" x14ac:dyDescent="0.35">
      <c r="A374" t="s">
        <v>156</v>
      </c>
      <c r="B374" t="s">
        <v>2082</v>
      </c>
      <c r="C374" t="s">
        <v>2083</v>
      </c>
      <c r="D374" t="s">
        <v>203</v>
      </c>
      <c r="E374">
        <v>3</v>
      </c>
      <c r="F374">
        <v>1</v>
      </c>
      <c r="G374" t="s">
        <v>2084</v>
      </c>
      <c r="H374">
        <v>2016</v>
      </c>
      <c r="I374" t="s">
        <v>453</v>
      </c>
      <c r="K374" t="s">
        <v>157</v>
      </c>
      <c r="M374" t="s">
        <v>2657</v>
      </c>
      <c r="P374" t="s">
        <v>40</v>
      </c>
      <c r="R374" t="s">
        <v>196</v>
      </c>
      <c r="S374" t="s">
        <v>2085</v>
      </c>
      <c r="T374" t="s">
        <v>2592</v>
      </c>
    </row>
    <row r="375" spans="1:21" x14ac:dyDescent="0.35">
      <c r="A375" t="s">
        <v>156</v>
      </c>
      <c r="B375" t="s">
        <v>2086</v>
      </c>
      <c r="C375" t="s">
        <v>2087</v>
      </c>
      <c r="D375" t="s">
        <v>400</v>
      </c>
      <c r="E375">
        <v>88</v>
      </c>
      <c r="F375">
        <v>6</v>
      </c>
      <c r="G375">
        <v>541</v>
      </c>
      <c r="H375">
        <v>2006</v>
      </c>
      <c r="I375" t="s">
        <v>1110</v>
      </c>
      <c r="J375" t="s">
        <v>1111</v>
      </c>
      <c r="K375" t="s">
        <v>157</v>
      </c>
      <c r="M375" t="s">
        <v>3101</v>
      </c>
      <c r="P375" t="s">
        <v>40</v>
      </c>
      <c r="R375" t="s">
        <v>196</v>
      </c>
      <c r="S375" t="s">
        <v>2088</v>
      </c>
      <c r="T375" t="s">
        <v>2592</v>
      </c>
    </row>
    <row r="376" spans="1:21"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21" x14ac:dyDescent="0.35">
      <c r="A377" t="s">
        <v>156</v>
      </c>
      <c r="B377" t="s">
        <v>2095</v>
      </c>
      <c r="C377" t="s">
        <v>2096</v>
      </c>
      <c r="D377" t="s">
        <v>2097</v>
      </c>
      <c r="E377">
        <v>21</v>
      </c>
      <c r="F377">
        <v>5</v>
      </c>
      <c r="G377">
        <v>693</v>
      </c>
      <c r="H377">
        <v>2006</v>
      </c>
      <c r="I377" t="s">
        <v>2098</v>
      </c>
      <c r="J377" t="s">
        <v>1333</v>
      </c>
      <c r="K377" t="s">
        <v>157</v>
      </c>
      <c r="N377" t="s">
        <v>158</v>
      </c>
      <c r="P377" t="s">
        <v>40</v>
      </c>
      <c r="R377" t="s">
        <v>196</v>
      </c>
      <c r="S377" t="s">
        <v>2099</v>
      </c>
      <c r="T377" t="s">
        <v>2592</v>
      </c>
    </row>
    <row r="378" spans="1:21" x14ac:dyDescent="0.35">
      <c r="A378" t="s">
        <v>156</v>
      </c>
      <c r="B378" t="s">
        <v>2100</v>
      </c>
      <c r="C378" t="s">
        <v>2101</v>
      </c>
      <c r="D378" t="s">
        <v>167</v>
      </c>
      <c r="E378">
        <v>38</v>
      </c>
      <c r="F378">
        <v>3</v>
      </c>
      <c r="G378">
        <v>772</v>
      </c>
      <c r="H378">
        <v>2010</v>
      </c>
      <c r="I378" t="s">
        <v>2102</v>
      </c>
      <c r="J378" t="s">
        <v>2103</v>
      </c>
      <c r="K378" t="s">
        <v>157</v>
      </c>
      <c r="P378" t="s">
        <v>40</v>
      </c>
      <c r="R378" t="s">
        <v>196</v>
      </c>
      <c r="S378" t="s">
        <v>2104</v>
      </c>
      <c r="T378" t="s">
        <v>2592</v>
      </c>
      <c r="U378" t="s">
        <v>3198</v>
      </c>
    </row>
    <row r="379" spans="1:21" x14ac:dyDescent="0.35">
      <c r="A379" t="s">
        <v>156</v>
      </c>
      <c r="B379" t="s">
        <v>2105</v>
      </c>
      <c r="C379" t="s">
        <v>2106</v>
      </c>
      <c r="D379" t="s">
        <v>167</v>
      </c>
      <c r="E379">
        <v>38</v>
      </c>
      <c r="F379">
        <v>3</v>
      </c>
      <c r="G379">
        <v>551</v>
      </c>
      <c r="H379">
        <v>2010</v>
      </c>
      <c r="I379" t="s">
        <v>2107</v>
      </c>
      <c r="J379" t="s">
        <v>2108</v>
      </c>
      <c r="K379" t="s">
        <v>157</v>
      </c>
      <c r="P379" t="s">
        <v>40</v>
      </c>
      <c r="R379" t="s">
        <v>196</v>
      </c>
      <c r="S379" t="s">
        <v>2104</v>
      </c>
      <c r="T379" t="s">
        <v>2592</v>
      </c>
      <c r="U379" t="s">
        <v>3198</v>
      </c>
    </row>
    <row r="380" spans="1:21" x14ac:dyDescent="0.35">
      <c r="A380" t="s">
        <v>156</v>
      </c>
      <c r="B380" t="s">
        <v>2109</v>
      </c>
      <c r="C380" t="s">
        <v>2110</v>
      </c>
      <c r="D380" t="s">
        <v>167</v>
      </c>
      <c r="E380">
        <v>49</v>
      </c>
      <c r="F380">
        <v>3</v>
      </c>
      <c r="G380">
        <v>187</v>
      </c>
      <c r="H380">
        <v>2021</v>
      </c>
      <c r="I380" t="s">
        <v>391</v>
      </c>
      <c r="J380" t="s">
        <v>2111</v>
      </c>
      <c r="K380" t="s">
        <v>157</v>
      </c>
      <c r="P380" t="s">
        <v>40</v>
      </c>
      <c r="R380" t="s">
        <v>196</v>
      </c>
      <c r="S380" t="s">
        <v>2112</v>
      </c>
      <c r="T380" t="s">
        <v>2592</v>
      </c>
    </row>
    <row r="381" spans="1:21" x14ac:dyDescent="0.35">
      <c r="A381" t="s">
        <v>156</v>
      </c>
      <c r="B381" t="s">
        <v>2113</v>
      </c>
      <c r="C381" t="s">
        <v>2114</v>
      </c>
      <c r="D381" t="s">
        <v>2115</v>
      </c>
      <c r="E381">
        <v>15</v>
      </c>
      <c r="F381">
        <v>12</v>
      </c>
      <c r="G381">
        <v>199</v>
      </c>
      <c r="H381">
        <v>2020</v>
      </c>
      <c r="I381" t="s">
        <v>2116</v>
      </c>
      <c r="J381" t="s">
        <v>2117</v>
      </c>
      <c r="K381" t="s">
        <v>157</v>
      </c>
      <c r="N381" t="s">
        <v>158</v>
      </c>
      <c r="P381" t="s">
        <v>40</v>
      </c>
      <c r="R381" t="s">
        <v>196</v>
      </c>
      <c r="S381" t="s">
        <v>2118</v>
      </c>
      <c r="T381" t="s">
        <v>2592</v>
      </c>
    </row>
    <row r="382" spans="1:21" x14ac:dyDescent="0.35">
      <c r="A382" t="s">
        <v>156</v>
      </c>
      <c r="B382" t="s">
        <v>2119</v>
      </c>
      <c r="C382" t="s">
        <v>2120</v>
      </c>
      <c r="D382" t="s">
        <v>2121</v>
      </c>
      <c r="E382">
        <v>45</v>
      </c>
      <c r="F382">
        <v>6</v>
      </c>
      <c r="G382">
        <v>483</v>
      </c>
      <c r="H382">
        <v>2008</v>
      </c>
      <c r="I382" t="s">
        <v>2122</v>
      </c>
      <c r="J382" t="s">
        <v>2123</v>
      </c>
      <c r="K382" t="s">
        <v>157</v>
      </c>
      <c r="N382" t="s">
        <v>158</v>
      </c>
      <c r="P382" t="s">
        <v>2124</v>
      </c>
      <c r="R382" t="s">
        <v>196</v>
      </c>
      <c r="S382" t="s">
        <v>2125</v>
      </c>
      <c r="T382" t="s">
        <v>2592</v>
      </c>
    </row>
    <row r="383" spans="1:21" x14ac:dyDescent="0.35">
      <c r="A383" t="s">
        <v>156</v>
      </c>
      <c r="B383" t="s">
        <v>2126</v>
      </c>
      <c r="C383" t="s">
        <v>2127</v>
      </c>
      <c r="D383" t="s">
        <v>2128</v>
      </c>
      <c r="E383">
        <v>6</v>
      </c>
      <c r="F383">
        <v>12</v>
      </c>
      <c r="G383">
        <v>885</v>
      </c>
      <c r="H383">
        <v>2013</v>
      </c>
      <c r="I383" t="s">
        <v>2129</v>
      </c>
      <c r="J383" t="s">
        <v>2130</v>
      </c>
      <c r="K383" t="s">
        <v>157</v>
      </c>
      <c r="P383" t="s">
        <v>40</v>
      </c>
      <c r="R383" t="s">
        <v>196</v>
      </c>
      <c r="S383" t="s">
        <v>2131</v>
      </c>
      <c r="T383" t="s">
        <v>2592</v>
      </c>
    </row>
    <row r="384" spans="1:21" x14ac:dyDescent="0.35">
      <c r="A384" t="s">
        <v>156</v>
      </c>
      <c r="B384" t="s">
        <v>2132</v>
      </c>
      <c r="C384" t="s">
        <v>2133</v>
      </c>
      <c r="D384" t="s">
        <v>2134</v>
      </c>
      <c r="E384">
        <v>5</v>
      </c>
      <c r="F384">
        <v>1</v>
      </c>
      <c r="G384">
        <v>98</v>
      </c>
      <c r="H384">
        <v>2017</v>
      </c>
      <c r="I384" t="s">
        <v>2135</v>
      </c>
      <c r="J384" t="s">
        <v>2136</v>
      </c>
      <c r="K384" t="s">
        <v>303</v>
      </c>
      <c r="L384" t="s">
        <v>748</v>
      </c>
      <c r="P384" t="s">
        <v>2137</v>
      </c>
      <c r="R384" t="s">
        <v>196</v>
      </c>
      <c r="S384" t="s">
        <v>2138</v>
      </c>
      <c r="T384" t="s">
        <v>2592</v>
      </c>
    </row>
    <row r="385" spans="1:21"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c r="T385" t="s">
        <v>2592</v>
      </c>
    </row>
    <row r="386" spans="1:21"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21"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21"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21"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21" x14ac:dyDescent="0.35">
      <c r="A390" t="s">
        <v>156</v>
      </c>
      <c r="B390" t="s">
        <v>2156</v>
      </c>
      <c r="C390" t="s">
        <v>2157</v>
      </c>
      <c r="D390" t="s">
        <v>213</v>
      </c>
      <c r="E390">
        <v>7</v>
      </c>
      <c r="F390">
        <v>4</v>
      </c>
      <c r="G390">
        <v>175</v>
      </c>
      <c r="H390">
        <v>2007</v>
      </c>
      <c r="I390" t="s">
        <v>1098</v>
      </c>
      <c r="J390" t="s">
        <v>1641</v>
      </c>
      <c r="K390" t="s">
        <v>157</v>
      </c>
      <c r="P390" t="s">
        <v>40</v>
      </c>
      <c r="R390" t="s">
        <v>196</v>
      </c>
      <c r="S390" t="s">
        <v>2151</v>
      </c>
      <c r="T390" t="s">
        <v>2592</v>
      </c>
    </row>
    <row r="391" spans="1:21" x14ac:dyDescent="0.35">
      <c r="A391" t="s">
        <v>156</v>
      </c>
      <c r="B391" t="s">
        <v>2158</v>
      </c>
      <c r="C391" t="s">
        <v>2159</v>
      </c>
      <c r="D391" t="s">
        <v>2160</v>
      </c>
      <c r="E391">
        <v>1</v>
      </c>
      <c r="F391">
        <v>1</v>
      </c>
      <c r="G391">
        <v>22</v>
      </c>
      <c r="H391">
        <v>2010</v>
      </c>
      <c r="I391" t="s">
        <v>192</v>
      </c>
      <c r="K391" t="s">
        <v>303</v>
      </c>
      <c r="L391" t="s">
        <v>748</v>
      </c>
      <c r="P391" t="s">
        <v>42</v>
      </c>
      <c r="R391" t="s">
        <v>196</v>
      </c>
      <c r="S391" t="s">
        <v>2161</v>
      </c>
      <c r="T391" t="s">
        <v>2592</v>
      </c>
    </row>
    <row r="392" spans="1:21" x14ac:dyDescent="0.35">
      <c r="A392" t="s">
        <v>156</v>
      </c>
      <c r="B392" t="s">
        <v>2162</v>
      </c>
      <c r="C392" t="s">
        <v>2163</v>
      </c>
      <c r="D392" t="s">
        <v>2164</v>
      </c>
      <c r="E392">
        <v>4</v>
      </c>
      <c r="F392">
        <v>3</v>
      </c>
      <c r="G392">
        <v>268</v>
      </c>
      <c r="H392">
        <v>2017</v>
      </c>
      <c r="I392" t="s">
        <v>1583</v>
      </c>
      <c r="J392" t="s">
        <v>2165</v>
      </c>
      <c r="K392" t="s">
        <v>157</v>
      </c>
      <c r="M392" t="s">
        <v>3216</v>
      </c>
      <c r="P392" t="s">
        <v>42</v>
      </c>
      <c r="R392" t="s">
        <v>196</v>
      </c>
      <c r="S392" t="s">
        <v>2166</v>
      </c>
      <c r="T392" t="s">
        <v>2592</v>
      </c>
    </row>
    <row r="393" spans="1:21" x14ac:dyDescent="0.35">
      <c r="A393" t="s">
        <v>292</v>
      </c>
      <c r="B393" t="s">
        <v>2167</v>
      </c>
      <c r="C393" t="s">
        <v>2168</v>
      </c>
      <c r="D393" t="s">
        <v>2169</v>
      </c>
      <c r="E393">
        <v>36</v>
      </c>
      <c r="G393">
        <v>165</v>
      </c>
      <c r="H393">
        <v>1991</v>
      </c>
      <c r="I393" t="s">
        <v>424</v>
      </c>
      <c r="J393" t="s">
        <v>2170</v>
      </c>
      <c r="K393" t="s">
        <v>157</v>
      </c>
      <c r="P393" t="s">
        <v>42</v>
      </c>
      <c r="R393" t="s">
        <v>196</v>
      </c>
      <c r="S393" t="s">
        <v>2171</v>
      </c>
      <c r="T393" t="s">
        <v>2592</v>
      </c>
    </row>
    <row r="394" spans="1:21" x14ac:dyDescent="0.35">
      <c r="A394" t="s">
        <v>156</v>
      </c>
      <c r="B394" t="s">
        <v>2172</v>
      </c>
      <c r="C394" t="s">
        <v>2173</v>
      </c>
      <c r="D394" t="s">
        <v>2174</v>
      </c>
      <c r="E394">
        <v>63</v>
      </c>
      <c r="G394">
        <v>53</v>
      </c>
      <c r="H394">
        <v>2010</v>
      </c>
      <c r="I394" t="s">
        <v>187</v>
      </c>
      <c r="J394" t="s">
        <v>290</v>
      </c>
      <c r="K394" t="s">
        <v>157</v>
      </c>
      <c r="P394" t="s">
        <v>40</v>
      </c>
      <c r="R394" t="s">
        <v>196</v>
      </c>
      <c r="S394" t="s">
        <v>2175</v>
      </c>
      <c r="T394" t="s">
        <v>2592</v>
      </c>
      <c r="U394" t="s">
        <v>3251</v>
      </c>
    </row>
    <row r="395" spans="1:21" x14ac:dyDescent="0.35">
      <c r="A395" t="s">
        <v>156</v>
      </c>
      <c r="B395" t="s">
        <v>2172</v>
      </c>
      <c r="C395" t="s">
        <v>2176</v>
      </c>
      <c r="D395" t="s">
        <v>2174</v>
      </c>
      <c r="E395">
        <v>61</v>
      </c>
      <c r="G395">
        <v>47</v>
      </c>
      <c r="H395">
        <v>2009</v>
      </c>
      <c r="I395" t="s">
        <v>998</v>
      </c>
      <c r="J395" t="s">
        <v>999</v>
      </c>
      <c r="K395" t="s">
        <v>157</v>
      </c>
      <c r="P395" t="s">
        <v>40</v>
      </c>
      <c r="R395" t="s">
        <v>196</v>
      </c>
      <c r="S395" t="s">
        <v>2177</v>
      </c>
      <c r="T395" t="s">
        <v>2592</v>
      </c>
    </row>
    <row r="396" spans="1:21" x14ac:dyDescent="0.35">
      <c r="A396" t="s">
        <v>156</v>
      </c>
      <c r="B396" t="s">
        <v>2172</v>
      </c>
      <c r="C396" t="s">
        <v>2178</v>
      </c>
      <c r="D396" t="s">
        <v>2174</v>
      </c>
      <c r="E396">
        <v>58</v>
      </c>
      <c r="G396">
        <v>67</v>
      </c>
      <c r="H396">
        <v>2007</v>
      </c>
      <c r="I396" t="s">
        <v>1389</v>
      </c>
      <c r="J396" t="s">
        <v>2179</v>
      </c>
      <c r="K396" t="s">
        <v>157</v>
      </c>
      <c r="P396" t="s">
        <v>40</v>
      </c>
      <c r="R396" t="s">
        <v>196</v>
      </c>
      <c r="S396" t="s">
        <v>2180</v>
      </c>
      <c r="T396" t="s">
        <v>2592</v>
      </c>
    </row>
    <row r="397" spans="1:21" x14ac:dyDescent="0.35">
      <c r="A397" t="s">
        <v>156</v>
      </c>
      <c r="B397" t="s">
        <v>2181</v>
      </c>
      <c r="C397" t="s">
        <v>2182</v>
      </c>
      <c r="D397" t="s">
        <v>403</v>
      </c>
      <c r="E397">
        <v>89</v>
      </c>
      <c r="F397">
        <v>3</v>
      </c>
      <c r="G397">
        <v>645</v>
      </c>
      <c r="H397">
        <v>2020</v>
      </c>
      <c r="I397" t="s">
        <v>481</v>
      </c>
      <c r="J397" t="s">
        <v>482</v>
      </c>
      <c r="K397" t="s">
        <v>303</v>
      </c>
      <c r="L397" t="s">
        <v>748</v>
      </c>
      <c r="P397" t="s">
        <v>42</v>
      </c>
      <c r="R397" t="s">
        <v>196</v>
      </c>
      <c r="S397" t="s">
        <v>2183</v>
      </c>
      <c r="T397" t="s">
        <v>2592</v>
      </c>
    </row>
    <row r="398" spans="1:21" x14ac:dyDescent="0.35">
      <c r="A398" t="s">
        <v>156</v>
      </c>
      <c r="B398" t="s">
        <v>2184</v>
      </c>
      <c r="C398" t="s">
        <v>2185</v>
      </c>
      <c r="D398" t="s">
        <v>2186</v>
      </c>
      <c r="E398">
        <v>37</v>
      </c>
      <c r="F398">
        <v>3</v>
      </c>
      <c r="G398">
        <v>302</v>
      </c>
      <c r="H398">
        <v>2018</v>
      </c>
      <c r="I398" t="s">
        <v>915</v>
      </c>
      <c r="J398" t="s">
        <v>1492</v>
      </c>
      <c r="K398" t="s">
        <v>157</v>
      </c>
      <c r="P398" t="s">
        <v>40</v>
      </c>
      <c r="R398" t="s">
        <v>196</v>
      </c>
      <c r="S398" t="s">
        <v>2187</v>
      </c>
      <c r="T398" t="s">
        <v>2592</v>
      </c>
    </row>
    <row r="399" spans="1:21" x14ac:dyDescent="0.35">
      <c r="A399" t="s">
        <v>156</v>
      </c>
      <c r="B399" t="s">
        <v>2188</v>
      </c>
      <c r="C399" t="s">
        <v>2189</v>
      </c>
      <c r="D399" t="s">
        <v>1941</v>
      </c>
      <c r="E399">
        <v>17</v>
      </c>
      <c r="F399">
        <v>4</v>
      </c>
      <c r="G399">
        <v>544</v>
      </c>
      <c r="H399">
        <v>2009</v>
      </c>
      <c r="I399" t="s">
        <v>515</v>
      </c>
      <c r="K399" t="s">
        <v>157</v>
      </c>
      <c r="P399" t="s">
        <v>40</v>
      </c>
      <c r="R399" t="s">
        <v>196</v>
      </c>
      <c r="S399" t="s">
        <v>2190</v>
      </c>
    </row>
    <row r="400" spans="1:21"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20" x14ac:dyDescent="0.35">
      <c r="A417" t="s">
        <v>156</v>
      </c>
      <c r="B417" t="s">
        <v>2271</v>
      </c>
      <c r="C417" t="s">
        <v>2272</v>
      </c>
      <c r="D417" t="s">
        <v>2273</v>
      </c>
      <c r="E417">
        <v>60</v>
      </c>
      <c r="F417">
        <v>12</v>
      </c>
      <c r="G417">
        <v>3397</v>
      </c>
      <c r="H417">
        <v>2009</v>
      </c>
      <c r="I417" t="s">
        <v>247</v>
      </c>
      <c r="J417" t="s">
        <v>2274</v>
      </c>
      <c r="K417" t="s">
        <v>157</v>
      </c>
      <c r="R417" t="s">
        <v>302</v>
      </c>
      <c r="S417" t="s">
        <v>2275</v>
      </c>
    </row>
    <row r="418" spans="1:20" x14ac:dyDescent="0.35">
      <c r="A418" t="s">
        <v>156</v>
      </c>
      <c r="B418" t="s">
        <v>2276</v>
      </c>
      <c r="C418" t="s">
        <v>2277</v>
      </c>
      <c r="D418" t="s">
        <v>2278</v>
      </c>
      <c r="E418">
        <v>3</v>
      </c>
      <c r="F418">
        <v>4</v>
      </c>
      <c r="G418">
        <v>301</v>
      </c>
      <c r="H418">
        <v>2009</v>
      </c>
      <c r="I418" t="s">
        <v>2279</v>
      </c>
      <c r="J418" t="s">
        <v>506</v>
      </c>
      <c r="K418" t="s">
        <v>157</v>
      </c>
      <c r="R418" t="s">
        <v>302</v>
      </c>
      <c r="S418" t="s">
        <v>2275</v>
      </c>
    </row>
    <row r="419" spans="1:20" x14ac:dyDescent="0.35">
      <c r="A419" t="s">
        <v>156</v>
      </c>
      <c r="B419" t="s">
        <v>2280</v>
      </c>
      <c r="C419" t="s">
        <v>2281</v>
      </c>
      <c r="D419" t="s">
        <v>2282</v>
      </c>
      <c r="E419">
        <v>4</v>
      </c>
      <c r="F419">
        <v>2</v>
      </c>
      <c r="G419">
        <v>123</v>
      </c>
      <c r="H419">
        <v>1989</v>
      </c>
      <c r="I419" t="s">
        <v>707</v>
      </c>
      <c r="J419" t="s">
        <v>708</v>
      </c>
      <c r="K419" t="s">
        <v>157</v>
      </c>
      <c r="R419" t="s">
        <v>302</v>
      </c>
      <c r="S419" t="s">
        <v>2283</v>
      </c>
    </row>
    <row r="420" spans="1:20" x14ac:dyDescent="0.35">
      <c r="A420" t="s">
        <v>156</v>
      </c>
      <c r="B420" t="s">
        <v>2284</v>
      </c>
      <c r="C420" t="s">
        <v>2285</v>
      </c>
      <c r="D420" t="s">
        <v>2273</v>
      </c>
      <c r="E420">
        <v>36</v>
      </c>
      <c r="F420">
        <v>163</v>
      </c>
      <c r="G420">
        <v>330</v>
      </c>
      <c r="H420">
        <v>1985</v>
      </c>
      <c r="I420" t="s">
        <v>243</v>
      </c>
      <c r="J420" t="s">
        <v>2286</v>
      </c>
      <c r="K420" t="s">
        <v>157</v>
      </c>
      <c r="R420" t="s">
        <v>302</v>
      </c>
      <c r="S420" t="s">
        <v>2287</v>
      </c>
    </row>
    <row r="421" spans="1:20" x14ac:dyDescent="0.35">
      <c r="A421" t="s">
        <v>156</v>
      </c>
      <c r="B421" t="s">
        <v>2288</v>
      </c>
      <c r="C421" t="s">
        <v>2289</v>
      </c>
      <c r="D421" t="s">
        <v>464</v>
      </c>
      <c r="E421">
        <v>50</v>
      </c>
      <c r="F421">
        <v>2</v>
      </c>
      <c r="G421">
        <v>152</v>
      </c>
      <c r="H421">
        <v>2002</v>
      </c>
      <c r="I421" t="s">
        <v>2290</v>
      </c>
      <c r="J421" t="s">
        <v>2291</v>
      </c>
      <c r="K421" t="s">
        <v>157</v>
      </c>
      <c r="R421" t="s">
        <v>302</v>
      </c>
      <c r="S421" t="s">
        <v>2292</v>
      </c>
    </row>
    <row r="422" spans="1:20" x14ac:dyDescent="0.35">
      <c r="A422" t="s">
        <v>156</v>
      </c>
      <c r="B422" t="s">
        <v>2293</v>
      </c>
      <c r="C422" t="s">
        <v>2294</v>
      </c>
      <c r="D422" t="s">
        <v>2295</v>
      </c>
      <c r="H422">
        <v>2022</v>
      </c>
      <c r="I422" t="s">
        <v>1165</v>
      </c>
      <c r="J422" t="s">
        <v>2296</v>
      </c>
      <c r="K422" t="s">
        <v>157</v>
      </c>
      <c r="R422" t="s">
        <v>302</v>
      </c>
      <c r="S422" t="s">
        <v>2297</v>
      </c>
    </row>
    <row r="423" spans="1:20" x14ac:dyDescent="0.35">
      <c r="A423" t="s">
        <v>156</v>
      </c>
      <c r="B423" t="s">
        <v>2298</v>
      </c>
      <c r="C423" t="s">
        <v>2299</v>
      </c>
      <c r="D423" t="s">
        <v>1175</v>
      </c>
      <c r="E423">
        <v>50</v>
      </c>
      <c r="F423">
        <v>1</v>
      </c>
      <c r="G423">
        <v>24</v>
      </c>
      <c r="H423">
        <v>2020</v>
      </c>
      <c r="I423" t="s">
        <v>871</v>
      </c>
      <c r="J423" t="s">
        <v>872</v>
      </c>
      <c r="K423" t="s">
        <v>157</v>
      </c>
      <c r="R423" t="s">
        <v>302</v>
      </c>
      <c r="S423" t="s">
        <v>2300</v>
      </c>
    </row>
    <row r="424" spans="1:20"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20"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20" x14ac:dyDescent="0.35">
      <c r="A426" t="s">
        <v>156</v>
      </c>
      <c r="B426" t="s">
        <v>2313</v>
      </c>
      <c r="C426" t="s">
        <v>2314</v>
      </c>
      <c r="D426" t="s">
        <v>2265</v>
      </c>
      <c r="E426">
        <v>31</v>
      </c>
      <c r="F426">
        <v>1</v>
      </c>
      <c r="G426">
        <v>35</v>
      </c>
      <c r="H426">
        <v>2013</v>
      </c>
      <c r="I426" t="s">
        <v>2315</v>
      </c>
      <c r="J426" t="s">
        <v>2316</v>
      </c>
      <c r="K426" t="s">
        <v>157</v>
      </c>
      <c r="R426" t="s">
        <v>302</v>
      </c>
      <c r="S426" t="s">
        <v>2317</v>
      </c>
    </row>
    <row r="427" spans="1:20" x14ac:dyDescent="0.35">
      <c r="A427" t="s">
        <v>156</v>
      </c>
      <c r="B427" t="s">
        <v>2318</v>
      </c>
      <c r="C427" t="s">
        <v>2319</v>
      </c>
      <c r="D427" t="s">
        <v>2320</v>
      </c>
      <c r="E427">
        <v>18</v>
      </c>
      <c r="F427">
        <v>4</v>
      </c>
      <c r="G427">
        <v>171</v>
      </c>
      <c r="H427">
        <v>2001</v>
      </c>
      <c r="I427" t="s">
        <v>888</v>
      </c>
      <c r="J427" t="s">
        <v>2321</v>
      </c>
      <c r="K427" t="s">
        <v>157</v>
      </c>
      <c r="R427" t="s">
        <v>302</v>
      </c>
      <c r="S427" t="s">
        <v>2322</v>
      </c>
    </row>
    <row r="428" spans="1:20" x14ac:dyDescent="0.35">
      <c r="A428" t="s">
        <v>156</v>
      </c>
      <c r="B428" t="s">
        <v>2323</v>
      </c>
      <c r="C428" t="s">
        <v>2324</v>
      </c>
      <c r="D428" t="s">
        <v>437</v>
      </c>
      <c r="E428">
        <v>17</v>
      </c>
      <c r="F428">
        <v>1</v>
      </c>
      <c r="G428">
        <v>34</v>
      </c>
      <c r="H428">
        <v>1971</v>
      </c>
      <c r="I428" t="s">
        <v>2325</v>
      </c>
      <c r="J428" t="s">
        <v>2326</v>
      </c>
      <c r="K428" t="s">
        <v>157</v>
      </c>
      <c r="N428" t="s">
        <v>158</v>
      </c>
      <c r="R428" t="s">
        <v>302</v>
      </c>
      <c r="S428" t="s">
        <v>2327</v>
      </c>
      <c r="T428" t="s">
        <v>2592</v>
      </c>
    </row>
    <row r="429" spans="1:20" x14ac:dyDescent="0.35">
      <c r="A429" t="s">
        <v>156</v>
      </c>
      <c r="B429" t="s">
        <v>2328</v>
      </c>
      <c r="C429" t="s">
        <v>2329</v>
      </c>
      <c r="D429" t="s">
        <v>2330</v>
      </c>
      <c r="E429">
        <v>37</v>
      </c>
      <c r="F429">
        <v>4</v>
      </c>
      <c r="G429">
        <v>29</v>
      </c>
      <c r="H429">
        <v>2017</v>
      </c>
      <c r="I429" t="s">
        <v>2331</v>
      </c>
      <c r="J429" t="s">
        <v>2332</v>
      </c>
      <c r="K429" t="s">
        <v>157</v>
      </c>
      <c r="M429" t="s">
        <v>3100</v>
      </c>
      <c r="S429" t="s">
        <v>2333</v>
      </c>
      <c r="T429" t="s">
        <v>2592</v>
      </c>
    </row>
    <row r="430" spans="1:20" x14ac:dyDescent="0.35">
      <c r="A430" t="s">
        <v>156</v>
      </c>
      <c r="B430" t="s">
        <v>2334</v>
      </c>
      <c r="C430" t="s">
        <v>2335</v>
      </c>
      <c r="D430" t="s">
        <v>2336</v>
      </c>
      <c r="E430">
        <v>22</v>
      </c>
      <c r="F430">
        <v>3</v>
      </c>
      <c r="G430">
        <v>268</v>
      </c>
      <c r="H430">
        <v>2021</v>
      </c>
      <c r="I430" t="s">
        <v>2337</v>
      </c>
      <c r="J430" t="s">
        <v>2338</v>
      </c>
      <c r="K430" t="s">
        <v>157</v>
      </c>
      <c r="R430" t="s">
        <v>255</v>
      </c>
      <c r="S430" t="s">
        <v>2339</v>
      </c>
      <c r="T430" t="s">
        <v>2592</v>
      </c>
    </row>
    <row r="431" spans="1:20" ht="15" customHeight="1" x14ac:dyDescent="0.35">
      <c r="A431" t="s">
        <v>156</v>
      </c>
      <c r="B431" t="s">
        <v>2340</v>
      </c>
      <c r="C431" t="s">
        <v>2341</v>
      </c>
      <c r="D431" t="s">
        <v>2342</v>
      </c>
      <c r="E431">
        <v>19</v>
      </c>
      <c r="F431">
        <v>1</v>
      </c>
      <c r="G431">
        <v>29</v>
      </c>
      <c r="H431">
        <v>2018</v>
      </c>
      <c r="I431" t="s">
        <v>2343</v>
      </c>
      <c r="J431" t="s">
        <v>2344</v>
      </c>
      <c r="K431" t="s">
        <v>157</v>
      </c>
      <c r="N431" t="s">
        <v>158</v>
      </c>
      <c r="R431" t="s">
        <v>255</v>
      </c>
      <c r="S431" t="s">
        <v>2345</v>
      </c>
      <c r="T431" t="s">
        <v>2592</v>
      </c>
    </row>
    <row r="432" spans="1:20" x14ac:dyDescent="0.35">
      <c r="A432" t="s">
        <v>156</v>
      </c>
      <c r="B432" t="s">
        <v>2346</v>
      </c>
      <c r="C432" t="s">
        <v>3317</v>
      </c>
      <c r="D432" t="s">
        <v>926</v>
      </c>
      <c r="E432">
        <v>37</v>
      </c>
      <c r="F432">
        <v>14</v>
      </c>
      <c r="G432">
        <v>2067</v>
      </c>
      <c r="H432">
        <v>2012</v>
      </c>
      <c r="I432" t="s">
        <v>2347</v>
      </c>
      <c r="J432" t="s">
        <v>474</v>
      </c>
      <c r="K432" t="s">
        <v>157</v>
      </c>
      <c r="N432" t="s">
        <v>158</v>
      </c>
      <c r="R432" t="s">
        <v>255</v>
      </c>
      <c r="S432" t="s">
        <v>2348</v>
      </c>
      <c r="T432" t="s">
        <v>2592</v>
      </c>
    </row>
    <row r="433" spans="1:21" x14ac:dyDescent="0.35">
      <c r="A433" t="s">
        <v>2349</v>
      </c>
      <c r="B433" t="s">
        <v>2350</v>
      </c>
      <c r="C433" t="s">
        <v>2351</v>
      </c>
      <c r="H433" t="s">
        <v>39</v>
      </c>
      <c r="I433" t="s">
        <v>427</v>
      </c>
      <c r="J433" t="s">
        <v>2352</v>
      </c>
      <c r="K433" t="s">
        <v>157</v>
      </c>
      <c r="N433" t="s">
        <v>3356</v>
      </c>
      <c r="R433" t="s">
        <v>255</v>
      </c>
      <c r="S433" t="s">
        <v>2353</v>
      </c>
      <c r="T433" t="s">
        <v>2592</v>
      </c>
    </row>
    <row r="434" spans="1:21" x14ac:dyDescent="0.35">
      <c r="A434" t="s">
        <v>2349</v>
      </c>
      <c r="B434" t="s">
        <v>2354</v>
      </c>
      <c r="C434" t="s">
        <v>2355</v>
      </c>
      <c r="H434" t="s">
        <v>39</v>
      </c>
      <c r="I434" t="s">
        <v>1766</v>
      </c>
      <c r="K434" t="s">
        <v>157</v>
      </c>
      <c r="N434" t="s">
        <v>3356</v>
      </c>
      <c r="R434" t="s">
        <v>255</v>
      </c>
      <c r="S434" t="s">
        <v>2356</v>
      </c>
      <c r="T434" t="s">
        <v>2592</v>
      </c>
    </row>
    <row r="435" spans="1:21" x14ac:dyDescent="0.35">
      <c r="A435" t="s">
        <v>156</v>
      </c>
      <c r="B435" t="s">
        <v>2357</v>
      </c>
      <c r="C435" t="s">
        <v>2358</v>
      </c>
      <c r="D435" t="s">
        <v>926</v>
      </c>
      <c r="E435">
        <v>41</v>
      </c>
      <c r="F435">
        <v>1</v>
      </c>
      <c r="G435">
        <v>51</v>
      </c>
      <c r="H435">
        <v>2016</v>
      </c>
      <c r="I435" t="s">
        <v>2359</v>
      </c>
      <c r="J435" t="s">
        <v>2360</v>
      </c>
      <c r="K435" t="s">
        <v>157</v>
      </c>
      <c r="N435" t="s">
        <v>158</v>
      </c>
      <c r="R435" t="s">
        <v>255</v>
      </c>
      <c r="S435" t="s">
        <v>2361</v>
      </c>
      <c r="T435" t="s">
        <v>2592</v>
      </c>
    </row>
    <row r="436" spans="1:21" x14ac:dyDescent="0.35">
      <c r="A436" t="s">
        <v>156</v>
      </c>
      <c r="B436" t="s">
        <v>2362</v>
      </c>
      <c r="C436" t="s">
        <v>2363</v>
      </c>
      <c r="D436" t="s">
        <v>2364</v>
      </c>
      <c r="E436">
        <v>8</v>
      </c>
      <c r="F436">
        <v>10</v>
      </c>
      <c r="G436">
        <v>74</v>
      </c>
      <c r="H436">
        <v>2006</v>
      </c>
      <c r="I436" t="s">
        <v>515</v>
      </c>
      <c r="J436" t="s">
        <v>334</v>
      </c>
      <c r="K436" t="s">
        <v>157</v>
      </c>
      <c r="N436" t="s">
        <v>158</v>
      </c>
      <c r="R436" t="s">
        <v>255</v>
      </c>
      <c r="S436" t="s">
        <v>2365</v>
      </c>
      <c r="T436" t="s">
        <v>2592</v>
      </c>
    </row>
    <row r="437" spans="1:21" x14ac:dyDescent="0.35">
      <c r="A437" t="s">
        <v>156</v>
      </c>
      <c r="B437" t="s">
        <v>2366</v>
      </c>
      <c r="C437" t="s">
        <v>2367</v>
      </c>
      <c r="D437" t="s">
        <v>2368</v>
      </c>
      <c r="E437">
        <v>22</v>
      </c>
      <c r="F437">
        <v>1</v>
      </c>
      <c r="G437">
        <v>99</v>
      </c>
      <c r="H437">
        <v>2016</v>
      </c>
      <c r="I437" t="s">
        <v>2369</v>
      </c>
      <c r="J437" t="s">
        <v>2370</v>
      </c>
      <c r="K437" t="s">
        <v>157</v>
      </c>
      <c r="R437" t="s">
        <v>245</v>
      </c>
      <c r="S437" t="s">
        <v>2371</v>
      </c>
      <c r="T437" t="s">
        <v>2592</v>
      </c>
      <c r="U437" t="s">
        <v>3355</v>
      </c>
    </row>
    <row r="438" spans="1:21" x14ac:dyDescent="0.35">
      <c r="A438" t="s">
        <v>156</v>
      </c>
      <c r="B438" t="s">
        <v>2372</v>
      </c>
      <c r="C438" t="s">
        <v>2373</v>
      </c>
      <c r="D438" t="s">
        <v>2374</v>
      </c>
      <c r="E438">
        <v>47</v>
      </c>
      <c r="F438">
        <v>12</v>
      </c>
      <c r="G438">
        <v>2108</v>
      </c>
      <c r="H438">
        <v>2016</v>
      </c>
      <c r="I438" t="s">
        <v>321</v>
      </c>
      <c r="J438" t="s">
        <v>436</v>
      </c>
      <c r="K438" t="s">
        <v>157</v>
      </c>
      <c r="R438" t="s">
        <v>245</v>
      </c>
      <c r="S438" t="s">
        <v>2371</v>
      </c>
    </row>
    <row r="439" spans="1:21" x14ac:dyDescent="0.35">
      <c r="A439" t="s">
        <v>156</v>
      </c>
      <c r="B439" t="s">
        <v>2375</v>
      </c>
      <c r="C439" t="s">
        <v>2376</v>
      </c>
      <c r="D439" t="s">
        <v>395</v>
      </c>
      <c r="E439">
        <v>32</v>
      </c>
      <c r="F439">
        <v>4</v>
      </c>
      <c r="G439">
        <v>268</v>
      </c>
      <c r="H439">
        <v>2017</v>
      </c>
      <c r="I439" t="s">
        <v>2377</v>
      </c>
      <c r="J439" t="s">
        <v>2378</v>
      </c>
      <c r="K439" t="s">
        <v>157</v>
      </c>
      <c r="P439" t="s">
        <v>761</v>
      </c>
      <c r="R439" t="s">
        <v>245</v>
      </c>
      <c r="S439" t="s">
        <v>2379</v>
      </c>
    </row>
    <row r="440" spans="1:21" x14ac:dyDescent="0.35">
      <c r="A440" t="s">
        <v>156</v>
      </c>
      <c r="B440" t="s">
        <v>2375</v>
      </c>
      <c r="C440" t="s">
        <v>2380</v>
      </c>
      <c r="D440" t="s">
        <v>395</v>
      </c>
      <c r="E440">
        <v>33</v>
      </c>
      <c r="F440">
        <v>3</v>
      </c>
      <c r="G440">
        <v>231</v>
      </c>
      <c r="H440">
        <v>2018</v>
      </c>
      <c r="I440" t="s">
        <v>2381</v>
      </c>
      <c r="J440" t="s">
        <v>2382</v>
      </c>
      <c r="K440" t="s">
        <v>157</v>
      </c>
      <c r="R440" t="s">
        <v>245</v>
      </c>
      <c r="S440" t="s">
        <v>2383</v>
      </c>
    </row>
    <row r="441" spans="1:21" x14ac:dyDescent="0.35">
      <c r="A441" t="s">
        <v>156</v>
      </c>
      <c r="B441" t="s">
        <v>2375</v>
      </c>
      <c r="C441" t="s">
        <v>2384</v>
      </c>
      <c r="D441" t="s">
        <v>395</v>
      </c>
      <c r="E441">
        <v>33</v>
      </c>
      <c r="F441">
        <v>4</v>
      </c>
      <c r="G441">
        <v>277</v>
      </c>
      <c r="H441">
        <v>2018</v>
      </c>
      <c r="I441" t="s">
        <v>2385</v>
      </c>
      <c r="J441" t="s">
        <v>744</v>
      </c>
      <c r="K441" t="s">
        <v>157</v>
      </c>
      <c r="R441" t="s">
        <v>245</v>
      </c>
      <c r="S441" t="s">
        <v>2383</v>
      </c>
    </row>
    <row r="442" spans="1:21" x14ac:dyDescent="0.35">
      <c r="A442" t="s">
        <v>156</v>
      </c>
      <c r="B442" t="s">
        <v>2375</v>
      </c>
      <c r="C442" t="s">
        <v>2386</v>
      </c>
      <c r="D442" t="s">
        <v>395</v>
      </c>
      <c r="E442">
        <v>33</v>
      </c>
      <c r="F442">
        <v>1</v>
      </c>
      <c r="G442">
        <v>17</v>
      </c>
      <c r="H442">
        <v>2018</v>
      </c>
      <c r="I442" t="s">
        <v>2387</v>
      </c>
      <c r="J442" t="s">
        <v>2388</v>
      </c>
      <c r="K442" t="s">
        <v>157</v>
      </c>
      <c r="R442" t="s">
        <v>245</v>
      </c>
      <c r="S442" t="s">
        <v>2383</v>
      </c>
    </row>
    <row r="443" spans="1:21" x14ac:dyDescent="0.35">
      <c r="A443" t="s">
        <v>156</v>
      </c>
      <c r="B443" t="s">
        <v>2389</v>
      </c>
      <c r="C443" t="s">
        <v>2390</v>
      </c>
      <c r="D443" t="s">
        <v>395</v>
      </c>
      <c r="E443">
        <v>25</v>
      </c>
      <c r="F443">
        <v>4</v>
      </c>
      <c r="G443">
        <v>327</v>
      </c>
      <c r="H443">
        <v>2010</v>
      </c>
      <c r="I443" t="s">
        <v>2391</v>
      </c>
      <c r="J443" t="s">
        <v>2392</v>
      </c>
      <c r="K443" t="s">
        <v>157</v>
      </c>
      <c r="R443" t="s">
        <v>245</v>
      </c>
      <c r="S443" t="s">
        <v>2393</v>
      </c>
    </row>
    <row r="444" spans="1:21" x14ac:dyDescent="0.35">
      <c r="A444" t="s">
        <v>156</v>
      </c>
      <c r="B444" t="s">
        <v>2394</v>
      </c>
      <c r="C444" t="s">
        <v>2395</v>
      </c>
      <c r="D444" t="s">
        <v>816</v>
      </c>
      <c r="E444">
        <v>33</v>
      </c>
      <c r="F444">
        <v>6</v>
      </c>
      <c r="G444">
        <v>130</v>
      </c>
      <c r="H444">
        <v>2011</v>
      </c>
      <c r="I444" t="s">
        <v>214</v>
      </c>
      <c r="J444" t="s">
        <v>1520</v>
      </c>
      <c r="K444" t="s">
        <v>157</v>
      </c>
      <c r="R444" t="s">
        <v>245</v>
      </c>
      <c r="S444" t="s">
        <v>2396</v>
      </c>
    </row>
    <row r="445" spans="1:21" x14ac:dyDescent="0.35">
      <c r="A445" t="s">
        <v>156</v>
      </c>
      <c r="B445" t="s">
        <v>2397</v>
      </c>
      <c r="C445" t="s">
        <v>2398</v>
      </c>
      <c r="D445" t="s">
        <v>1697</v>
      </c>
      <c r="E445">
        <v>56</v>
      </c>
      <c r="F445">
        <v>10</v>
      </c>
      <c r="G445">
        <v>173</v>
      </c>
      <c r="H445">
        <v>2020</v>
      </c>
      <c r="I445" t="s">
        <v>1165</v>
      </c>
      <c r="J445" t="s">
        <v>2399</v>
      </c>
      <c r="K445" t="s">
        <v>157</v>
      </c>
      <c r="R445" t="s">
        <v>245</v>
      </c>
      <c r="S445" t="s">
        <v>2400</v>
      </c>
    </row>
    <row r="446" spans="1:21" x14ac:dyDescent="0.35">
      <c r="A446" t="s">
        <v>342</v>
      </c>
      <c r="B446" t="s">
        <v>2401</v>
      </c>
      <c r="C446" t="s">
        <v>2402</v>
      </c>
      <c r="D446" t="s">
        <v>2403</v>
      </c>
      <c r="E446">
        <v>1042</v>
      </c>
      <c r="G446">
        <v>311</v>
      </c>
      <c r="H446">
        <v>2014</v>
      </c>
      <c r="I446" t="s">
        <v>2404</v>
      </c>
      <c r="J446" t="s">
        <v>2405</v>
      </c>
      <c r="K446" t="s">
        <v>157</v>
      </c>
      <c r="R446" t="s">
        <v>245</v>
      </c>
      <c r="S446" t="s">
        <v>2406</v>
      </c>
    </row>
    <row r="447" spans="1:21" x14ac:dyDescent="0.35">
      <c r="A447" t="s">
        <v>156</v>
      </c>
      <c r="B447" t="s">
        <v>2407</v>
      </c>
      <c r="C447" t="s">
        <v>2408</v>
      </c>
      <c r="D447" t="s">
        <v>395</v>
      </c>
      <c r="E447">
        <v>23</v>
      </c>
      <c r="F447">
        <v>4</v>
      </c>
      <c r="G447">
        <v>309</v>
      </c>
      <c r="H447">
        <v>2008</v>
      </c>
      <c r="I447" t="s">
        <v>2409</v>
      </c>
      <c r="J447" t="s">
        <v>253</v>
      </c>
      <c r="K447" t="s">
        <v>157</v>
      </c>
      <c r="R447" t="s">
        <v>245</v>
      </c>
      <c r="S447" t="s">
        <v>2410</v>
      </c>
    </row>
    <row r="448" spans="1:21" x14ac:dyDescent="0.35">
      <c r="A448" t="s">
        <v>156</v>
      </c>
      <c r="B448" t="s">
        <v>2411</v>
      </c>
      <c r="C448" t="s">
        <v>2412</v>
      </c>
      <c r="D448" t="s">
        <v>395</v>
      </c>
      <c r="E448">
        <v>21</v>
      </c>
      <c r="F448">
        <v>2</v>
      </c>
      <c r="G448">
        <v>179</v>
      </c>
      <c r="H448">
        <v>2006</v>
      </c>
      <c r="I448" t="s">
        <v>2413</v>
      </c>
      <c r="J448" t="s">
        <v>2414</v>
      </c>
      <c r="K448" t="s">
        <v>157</v>
      </c>
      <c r="R448" t="s">
        <v>245</v>
      </c>
      <c r="S448" t="s">
        <v>2415</v>
      </c>
    </row>
    <row r="449" spans="1:20" x14ac:dyDescent="0.35">
      <c r="A449" t="s">
        <v>156</v>
      </c>
      <c r="B449" t="s">
        <v>2416</v>
      </c>
      <c r="C449" t="s">
        <v>2417</v>
      </c>
      <c r="D449" t="s">
        <v>395</v>
      </c>
      <c r="E449">
        <v>19</v>
      </c>
      <c r="F449">
        <v>3</v>
      </c>
      <c r="G449">
        <v>247</v>
      </c>
      <c r="H449">
        <v>2004</v>
      </c>
      <c r="I449" t="s">
        <v>2418</v>
      </c>
      <c r="J449" t="s">
        <v>2419</v>
      </c>
      <c r="K449" t="s">
        <v>157</v>
      </c>
      <c r="R449" t="s">
        <v>245</v>
      </c>
      <c r="S449" t="s">
        <v>2420</v>
      </c>
    </row>
    <row r="450" spans="1:20" x14ac:dyDescent="0.35">
      <c r="A450" t="s">
        <v>156</v>
      </c>
      <c r="B450" t="s">
        <v>2421</v>
      </c>
      <c r="C450" t="s">
        <v>2422</v>
      </c>
      <c r="D450" t="s">
        <v>2423</v>
      </c>
      <c r="E450">
        <v>42</v>
      </c>
      <c r="F450">
        <v>3</v>
      </c>
      <c r="G450">
        <v>168</v>
      </c>
      <c r="H450">
        <v>2020</v>
      </c>
      <c r="I450" t="s">
        <v>1479</v>
      </c>
      <c r="J450" t="s">
        <v>2424</v>
      </c>
      <c r="K450" t="s">
        <v>157</v>
      </c>
      <c r="R450" t="s">
        <v>245</v>
      </c>
      <c r="S450" t="s">
        <v>2400</v>
      </c>
    </row>
    <row r="451" spans="1:20" x14ac:dyDescent="0.35">
      <c r="A451" t="s">
        <v>156</v>
      </c>
      <c r="B451" t="s">
        <v>2425</v>
      </c>
      <c r="C451" t="s">
        <v>2426</v>
      </c>
      <c r="D451" t="s">
        <v>264</v>
      </c>
      <c r="E451">
        <v>51</v>
      </c>
      <c r="F451">
        <v>9</v>
      </c>
      <c r="G451">
        <v>1197</v>
      </c>
      <c r="H451">
        <v>2016</v>
      </c>
      <c r="I451" t="s">
        <v>427</v>
      </c>
      <c r="J451" t="s">
        <v>2427</v>
      </c>
      <c r="K451" t="s">
        <v>901</v>
      </c>
      <c r="P451" t="s">
        <v>761</v>
      </c>
      <c r="R451" t="s">
        <v>245</v>
      </c>
      <c r="S451" t="s">
        <v>2428</v>
      </c>
      <c r="T451" t="s">
        <v>36</v>
      </c>
    </row>
    <row r="452" spans="1:20" x14ac:dyDescent="0.35">
      <c r="A452" t="s">
        <v>292</v>
      </c>
      <c r="B452" t="s">
        <v>2429</v>
      </c>
      <c r="C452" t="s">
        <v>2430</v>
      </c>
      <c r="D452" t="s">
        <v>293</v>
      </c>
      <c r="F452">
        <v>1117</v>
      </c>
      <c r="G452">
        <v>119</v>
      </c>
      <c r="H452">
        <v>2016</v>
      </c>
      <c r="I452" t="s">
        <v>353</v>
      </c>
      <c r="J452" t="s">
        <v>1228</v>
      </c>
      <c r="K452" t="s">
        <v>157</v>
      </c>
      <c r="R452" t="s">
        <v>245</v>
      </c>
      <c r="S452" t="s">
        <v>2428</v>
      </c>
    </row>
    <row r="453" spans="1:20" x14ac:dyDescent="0.35">
      <c r="A453" t="s">
        <v>156</v>
      </c>
      <c r="B453" t="s">
        <v>2431</v>
      </c>
      <c r="C453" t="s">
        <v>2432</v>
      </c>
      <c r="D453" t="s">
        <v>2433</v>
      </c>
      <c r="E453">
        <v>87</v>
      </c>
      <c r="F453">
        <v>2</v>
      </c>
      <c r="G453">
        <v>315</v>
      </c>
      <c r="H453">
        <v>2017</v>
      </c>
      <c r="I453" t="s">
        <v>222</v>
      </c>
      <c r="J453" t="s">
        <v>2434</v>
      </c>
      <c r="K453" t="s">
        <v>157</v>
      </c>
      <c r="P453" t="s">
        <v>761</v>
      </c>
      <c r="Q453" t="s">
        <v>902</v>
      </c>
      <c r="R453" t="s">
        <v>245</v>
      </c>
      <c r="S453" t="s">
        <v>2435</v>
      </c>
    </row>
    <row r="454" spans="1:20" x14ac:dyDescent="0.35">
      <c r="A454" t="s">
        <v>156</v>
      </c>
      <c r="B454" t="s">
        <v>2436</v>
      </c>
      <c r="C454" t="s">
        <v>2437</v>
      </c>
      <c r="D454" t="s">
        <v>2438</v>
      </c>
      <c r="F454">
        <v>32</v>
      </c>
      <c r="G454">
        <v>67</v>
      </c>
      <c r="H454">
        <v>1990</v>
      </c>
      <c r="I454" t="s">
        <v>247</v>
      </c>
      <c r="K454" t="s">
        <v>157</v>
      </c>
      <c r="R454" t="s">
        <v>245</v>
      </c>
      <c r="S454" t="s">
        <v>2439</v>
      </c>
    </row>
    <row r="455" spans="1:20" x14ac:dyDescent="0.35">
      <c r="A455" t="s">
        <v>156</v>
      </c>
      <c r="B455" t="s">
        <v>2440</v>
      </c>
      <c r="C455" t="s">
        <v>2441</v>
      </c>
      <c r="D455" t="s">
        <v>2442</v>
      </c>
      <c r="E455">
        <v>11</v>
      </c>
      <c r="F455">
        <v>5</v>
      </c>
      <c r="H455">
        <v>2021</v>
      </c>
      <c r="I455" t="s">
        <v>1276</v>
      </c>
      <c r="J455" t="s">
        <v>1277</v>
      </c>
      <c r="K455" t="s">
        <v>970</v>
      </c>
      <c r="Q455" t="s">
        <v>2443</v>
      </c>
      <c r="R455" t="s">
        <v>245</v>
      </c>
      <c r="S455" t="s">
        <v>2444</v>
      </c>
    </row>
    <row r="456" spans="1:20" x14ac:dyDescent="0.35">
      <c r="A456" t="s">
        <v>156</v>
      </c>
      <c r="B456" t="s">
        <v>2445</v>
      </c>
      <c r="C456" t="s">
        <v>2446</v>
      </c>
      <c r="D456" t="s">
        <v>2447</v>
      </c>
      <c r="E456">
        <v>90</v>
      </c>
      <c r="F456">
        <v>1</v>
      </c>
      <c r="G456">
        <v>85</v>
      </c>
      <c r="H456">
        <v>2009</v>
      </c>
      <c r="I456" t="s">
        <v>2448</v>
      </c>
      <c r="J456" t="s">
        <v>2449</v>
      </c>
      <c r="K456" t="s">
        <v>157</v>
      </c>
      <c r="R456" t="s">
        <v>245</v>
      </c>
      <c r="S456" t="s">
        <v>2450</v>
      </c>
    </row>
    <row r="457" spans="1:20" x14ac:dyDescent="0.35">
      <c r="A457" t="s">
        <v>156</v>
      </c>
      <c r="B457" t="s">
        <v>2451</v>
      </c>
      <c r="C457" t="s">
        <v>2452</v>
      </c>
      <c r="D457" t="s">
        <v>1697</v>
      </c>
      <c r="E457">
        <v>44</v>
      </c>
      <c r="F457">
        <v>4</v>
      </c>
      <c r="G457">
        <v>161</v>
      </c>
      <c r="H457">
        <v>2008</v>
      </c>
      <c r="I457" t="s">
        <v>214</v>
      </c>
      <c r="J457" t="s">
        <v>259</v>
      </c>
      <c r="K457" t="s">
        <v>157</v>
      </c>
      <c r="R457" t="s">
        <v>245</v>
      </c>
      <c r="S457" t="s">
        <v>2453</v>
      </c>
    </row>
    <row r="458" spans="1:20" x14ac:dyDescent="0.35">
      <c r="A458" t="s">
        <v>156</v>
      </c>
      <c r="B458" t="s">
        <v>2454</v>
      </c>
      <c r="C458" t="s">
        <v>2455</v>
      </c>
      <c r="D458" t="s">
        <v>2456</v>
      </c>
      <c r="E458">
        <v>24</v>
      </c>
      <c r="F458">
        <v>7</v>
      </c>
      <c r="G458">
        <v>106</v>
      </c>
      <c r="H458">
        <v>2015</v>
      </c>
      <c r="I458" t="s">
        <v>2457</v>
      </c>
      <c r="J458" t="s">
        <v>2458</v>
      </c>
      <c r="K458" t="s">
        <v>157</v>
      </c>
      <c r="R458" t="s">
        <v>245</v>
      </c>
      <c r="S458" t="s">
        <v>2459</v>
      </c>
    </row>
    <row r="459" spans="1:20" x14ac:dyDescent="0.35">
      <c r="A459" t="s">
        <v>156</v>
      </c>
      <c r="B459" t="s">
        <v>2460</v>
      </c>
      <c r="C459" t="s">
        <v>2461</v>
      </c>
      <c r="D459" t="s">
        <v>706</v>
      </c>
      <c r="E459">
        <v>11</v>
      </c>
      <c r="F459">
        <v>2</v>
      </c>
      <c r="G459">
        <v>135</v>
      </c>
      <c r="H459">
        <v>2003</v>
      </c>
      <c r="I459" t="s">
        <v>832</v>
      </c>
      <c r="J459" t="s">
        <v>2462</v>
      </c>
      <c r="K459" t="s">
        <v>157</v>
      </c>
      <c r="R459" t="s">
        <v>245</v>
      </c>
      <c r="S459" t="s">
        <v>2463</v>
      </c>
    </row>
    <row r="460" spans="1:20" x14ac:dyDescent="0.35">
      <c r="A460" t="s">
        <v>156</v>
      </c>
      <c r="B460" t="s">
        <v>2464</v>
      </c>
      <c r="C460" t="s">
        <v>2465</v>
      </c>
      <c r="D460" t="s">
        <v>264</v>
      </c>
      <c r="E460">
        <v>56</v>
      </c>
      <c r="F460">
        <v>4</v>
      </c>
      <c r="G460">
        <v>506</v>
      </c>
      <c r="H460">
        <v>2021</v>
      </c>
      <c r="I460" t="s">
        <v>2466</v>
      </c>
      <c r="J460" t="s">
        <v>2467</v>
      </c>
      <c r="K460" t="s">
        <v>157</v>
      </c>
      <c r="P460" t="s">
        <v>761</v>
      </c>
      <c r="R460" t="s">
        <v>245</v>
      </c>
      <c r="S460" t="s">
        <v>2468</v>
      </c>
    </row>
    <row r="461" spans="1:20" x14ac:dyDescent="0.35">
      <c r="A461" t="s">
        <v>156</v>
      </c>
      <c r="B461" t="s">
        <v>2469</v>
      </c>
      <c r="C461" t="s">
        <v>2470</v>
      </c>
      <c r="D461" t="s">
        <v>2471</v>
      </c>
      <c r="E461">
        <v>35</v>
      </c>
      <c r="F461">
        <v>11</v>
      </c>
      <c r="G461">
        <v>156</v>
      </c>
      <c r="H461">
        <v>2007</v>
      </c>
      <c r="I461" t="s">
        <v>192</v>
      </c>
      <c r="J461" t="s">
        <v>294</v>
      </c>
      <c r="K461" t="s">
        <v>157</v>
      </c>
      <c r="R461" t="s">
        <v>245</v>
      </c>
      <c r="S461" t="s">
        <v>2472</v>
      </c>
    </row>
    <row r="462" spans="1:20" x14ac:dyDescent="0.35">
      <c r="A462" t="s">
        <v>156</v>
      </c>
      <c r="B462" t="s">
        <v>2473</v>
      </c>
      <c r="C462" t="s">
        <v>2474</v>
      </c>
      <c r="D462" t="s">
        <v>352</v>
      </c>
      <c r="F462">
        <v>2</v>
      </c>
      <c r="G462">
        <v>25</v>
      </c>
      <c r="H462">
        <v>1983</v>
      </c>
      <c r="I462" t="s">
        <v>1976</v>
      </c>
      <c r="J462" t="s">
        <v>168</v>
      </c>
      <c r="K462" t="s">
        <v>157</v>
      </c>
      <c r="R462" t="s">
        <v>245</v>
      </c>
      <c r="S462" t="s">
        <v>2475</v>
      </c>
    </row>
    <row r="463" spans="1:20" x14ac:dyDescent="0.35">
      <c r="A463" t="s">
        <v>156</v>
      </c>
      <c r="B463" t="s">
        <v>2476</v>
      </c>
      <c r="C463" t="s">
        <v>2477</v>
      </c>
      <c r="D463" t="s">
        <v>1621</v>
      </c>
      <c r="E463">
        <v>30</v>
      </c>
      <c r="F463" t="s">
        <v>2478</v>
      </c>
      <c r="G463">
        <v>1661</v>
      </c>
      <c r="H463">
        <v>2021</v>
      </c>
      <c r="I463" t="s">
        <v>432</v>
      </c>
      <c r="J463" t="s">
        <v>168</v>
      </c>
      <c r="K463" t="s">
        <v>157</v>
      </c>
      <c r="R463" t="s">
        <v>245</v>
      </c>
      <c r="S463" t="s">
        <v>2479</v>
      </c>
    </row>
    <row r="464" spans="1:20" x14ac:dyDescent="0.35">
      <c r="A464" t="s">
        <v>156</v>
      </c>
      <c r="B464" t="s">
        <v>2480</v>
      </c>
      <c r="C464" t="s">
        <v>2481</v>
      </c>
      <c r="D464" t="s">
        <v>1981</v>
      </c>
      <c r="E464">
        <v>42</v>
      </c>
      <c r="F464">
        <v>5</v>
      </c>
      <c r="G464">
        <v>428</v>
      </c>
      <c r="H464">
        <v>2019</v>
      </c>
      <c r="I464" t="s">
        <v>1892</v>
      </c>
      <c r="J464" t="s">
        <v>38</v>
      </c>
      <c r="K464" t="s">
        <v>157</v>
      </c>
      <c r="R464" t="s">
        <v>245</v>
      </c>
      <c r="S464" t="s">
        <v>2482</v>
      </c>
    </row>
    <row r="465" spans="1:19" x14ac:dyDescent="0.35">
      <c r="A465" t="s">
        <v>156</v>
      </c>
      <c r="B465" t="s">
        <v>2483</v>
      </c>
      <c r="C465" t="s">
        <v>2484</v>
      </c>
      <c r="D465" t="s">
        <v>496</v>
      </c>
      <c r="E465">
        <v>61</v>
      </c>
      <c r="F465">
        <v>3</v>
      </c>
      <c r="G465">
        <v>13</v>
      </c>
      <c r="H465">
        <v>2015</v>
      </c>
      <c r="I465" t="s">
        <v>432</v>
      </c>
      <c r="J465" t="s">
        <v>1348</v>
      </c>
      <c r="K465" t="s">
        <v>157</v>
      </c>
      <c r="R465" t="s">
        <v>245</v>
      </c>
      <c r="S465" t="s">
        <v>2485</v>
      </c>
    </row>
    <row r="466" spans="1:19" x14ac:dyDescent="0.35">
      <c r="A466" t="s">
        <v>156</v>
      </c>
      <c r="B466" t="s">
        <v>2486</v>
      </c>
      <c r="C466" t="s">
        <v>2487</v>
      </c>
      <c r="D466" t="s">
        <v>2488</v>
      </c>
      <c r="E466">
        <v>24</v>
      </c>
      <c r="F466" s="1">
        <v>44563</v>
      </c>
      <c r="G466">
        <v>41</v>
      </c>
      <c r="H466">
        <v>2008</v>
      </c>
      <c r="I466" t="s">
        <v>1564</v>
      </c>
      <c r="J466" t="s">
        <v>2489</v>
      </c>
      <c r="K466" t="s">
        <v>157</v>
      </c>
      <c r="R466" t="s">
        <v>245</v>
      </c>
      <c r="S466" t="s">
        <v>2490</v>
      </c>
    </row>
    <row r="467" spans="1:19" x14ac:dyDescent="0.35">
      <c r="A467" t="s">
        <v>156</v>
      </c>
      <c r="B467" t="s">
        <v>2491</v>
      </c>
      <c r="C467" t="s">
        <v>2492</v>
      </c>
      <c r="D467" t="s">
        <v>541</v>
      </c>
      <c r="E467">
        <v>34</v>
      </c>
      <c r="F467">
        <v>3</v>
      </c>
      <c r="G467">
        <v>85</v>
      </c>
      <c r="H467">
        <v>2019</v>
      </c>
      <c r="I467" t="s">
        <v>222</v>
      </c>
      <c r="J467" t="s">
        <v>1795</v>
      </c>
      <c r="K467" t="s">
        <v>157</v>
      </c>
      <c r="R467" t="s">
        <v>245</v>
      </c>
      <c r="S467" t="s">
        <v>2493</v>
      </c>
    </row>
    <row r="468" spans="1:19" x14ac:dyDescent="0.35">
      <c r="A468" t="s">
        <v>156</v>
      </c>
      <c r="B468" t="s">
        <v>2494</v>
      </c>
      <c r="C468" t="s">
        <v>2495</v>
      </c>
      <c r="D468" t="s">
        <v>469</v>
      </c>
      <c r="E468">
        <v>9</v>
      </c>
      <c r="F468">
        <v>2</v>
      </c>
      <c r="G468">
        <v>57</v>
      </c>
      <c r="H468">
        <v>2011</v>
      </c>
      <c r="I468" t="s">
        <v>222</v>
      </c>
      <c r="J468" t="s">
        <v>2496</v>
      </c>
      <c r="K468" t="s">
        <v>157</v>
      </c>
      <c r="R468" t="s">
        <v>245</v>
      </c>
      <c r="S468" t="s">
        <v>2497</v>
      </c>
    </row>
    <row r="469" spans="1:19" x14ac:dyDescent="0.35">
      <c r="A469" t="s">
        <v>156</v>
      </c>
      <c r="B469" t="s">
        <v>2498</v>
      </c>
      <c r="C469" t="s">
        <v>2499</v>
      </c>
      <c r="D469" t="s">
        <v>2500</v>
      </c>
      <c r="E469">
        <v>24</v>
      </c>
      <c r="F469">
        <v>3</v>
      </c>
      <c r="G469">
        <v>425</v>
      </c>
      <c r="H469">
        <v>2010</v>
      </c>
      <c r="I469" t="s">
        <v>295</v>
      </c>
      <c r="K469" t="s">
        <v>157</v>
      </c>
      <c r="R469" t="s">
        <v>245</v>
      </c>
      <c r="S469" t="s">
        <v>2501</v>
      </c>
    </row>
    <row r="470" spans="1:19" x14ac:dyDescent="0.35">
      <c r="A470" t="s">
        <v>156</v>
      </c>
      <c r="B470" t="s">
        <v>2502</v>
      </c>
      <c r="C470" t="s">
        <v>2503</v>
      </c>
      <c r="D470" t="s">
        <v>2504</v>
      </c>
      <c r="E470">
        <v>20</v>
      </c>
      <c r="F470">
        <v>1</v>
      </c>
      <c r="G470">
        <v>88</v>
      </c>
      <c r="H470">
        <v>2013</v>
      </c>
      <c r="I470" t="s">
        <v>510</v>
      </c>
      <c r="J470" t="s">
        <v>168</v>
      </c>
      <c r="K470" t="s">
        <v>157</v>
      </c>
      <c r="R470" t="s">
        <v>245</v>
      </c>
      <c r="S470" t="s">
        <v>2505</v>
      </c>
    </row>
    <row r="471" spans="1:19" x14ac:dyDescent="0.35">
      <c r="A471" t="s">
        <v>156</v>
      </c>
      <c r="B471" t="s">
        <v>2506</v>
      </c>
      <c r="C471" t="s">
        <v>2507</v>
      </c>
      <c r="D471" t="s">
        <v>524</v>
      </c>
      <c r="E471">
        <v>32</v>
      </c>
      <c r="F471">
        <v>11</v>
      </c>
      <c r="G471">
        <v>1205</v>
      </c>
      <c r="H471">
        <v>1997</v>
      </c>
      <c r="I471" t="s">
        <v>2508</v>
      </c>
      <c r="J471" t="s">
        <v>2509</v>
      </c>
      <c r="K471" t="s">
        <v>157</v>
      </c>
      <c r="R471" t="s">
        <v>245</v>
      </c>
      <c r="S471" t="s">
        <v>2510</v>
      </c>
    </row>
    <row r="472" spans="1:19" x14ac:dyDescent="0.35">
      <c r="A472" t="s">
        <v>156</v>
      </c>
      <c r="B472" t="s">
        <v>2511</v>
      </c>
      <c r="C472" t="s">
        <v>2512</v>
      </c>
      <c r="D472" t="s">
        <v>2471</v>
      </c>
      <c r="E472">
        <v>40</v>
      </c>
      <c r="F472">
        <v>4</v>
      </c>
      <c r="G472">
        <v>205</v>
      </c>
      <c r="H472">
        <v>2012</v>
      </c>
      <c r="I472" t="s">
        <v>2513</v>
      </c>
      <c r="J472" t="s">
        <v>2514</v>
      </c>
      <c r="K472" t="s">
        <v>157</v>
      </c>
      <c r="R472" t="s">
        <v>245</v>
      </c>
      <c r="S472" t="s">
        <v>2515</v>
      </c>
    </row>
    <row r="473" spans="1:19" x14ac:dyDescent="0.35">
      <c r="A473" t="s">
        <v>2349</v>
      </c>
      <c r="B473" t="s">
        <v>2516</v>
      </c>
      <c r="C473" t="s">
        <v>2517</v>
      </c>
      <c r="H473" t="s">
        <v>39</v>
      </c>
      <c r="I473" t="s">
        <v>2518</v>
      </c>
      <c r="J473" t="s">
        <v>2519</v>
      </c>
      <c r="K473" t="s">
        <v>157</v>
      </c>
      <c r="P473" t="s">
        <v>761</v>
      </c>
      <c r="R473" t="s">
        <v>245</v>
      </c>
      <c r="S473" t="s">
        <v>2520</v>
      </c>
    </row>
    <row r="474" spans="1:19" x14ac:dyDescent="0.35">
      <c r="A474" t="s">
        <v>156</v>
      </c>
      <c r="B474" t="s">
        <v>2521</v>
      </c>
      <c r="C474" t="s">
        <v>2522</v>
      </c>
      <c r="D474" t="s">
        <v>225</v>
      </c>
      <c r="E474">
        <v>54</v>
      </c>
      <c r="F474">
        <v>1</v>
      </c>
      <c r="G474">
        <v>19</v>
      </c>
      <c r="H474">
        <v>2021</v>
      </c>
      <c r="I474" t="s">
        <v>2523</v>
      </c>
      <c r="J474" t="s">
        <v>2524</v>
      </c>
      <c r="K474" t="s">
        <v>970</v>
      </c>
      <c r="R474" t="s">
        <v>245</v>
      </c>
      <c r="S474" t="s">
        <v>2525</v>
      </c>
    </row>
    <row r="475" spans="1:19" x14ac:dyDescent="0.35">
      <c r="A475" t="s">
        <v>156</v>
      </c>
      <c r="B475" t="s">
        <v>2526</v>
      </c>
      <c r="C475" t="s">
        <v>2527</v>
      </c>
      <c r="D475" t="s">
        <v>2528</v>
      </c>
      <c r="E475">
        <v>18</v>
      </c>
      <c r="F475">
        <v>5</v>
      </c>
      <c r="G475">
        <v>49</v>
      </c>
      <c r="H475">
        <v>2016</v>
      </c>
      <c r="I475" t="s">
        <v>222</v>
      </c>
      <c r="J475" t="s">
        <v>168</v>
      </c>
      <c r="K475" t="s">
        <v>157</v>
      </c>
      <c r="R475" t="s">
        <v>245</v>
      </c>
      <c r="S475" t="s">
        <v>2529</v>
      </c>
    </row>
    <row r="476" spans="1:19" x14ac:dyDescent="0.35">
      <c r="A476" t="s">
        <v>156</v>
      </c>
      <c r="B476" t="s">
        <v>2530</v>
      </c>
      <c r="C476" t="s">
        <v>2531</v>
      </c>
      <c r="D476" t="s">
        <v>1697</v>
      </c>
      <c r="E476">
        <v>44</v>
      </c>
      <c r="F476">
        <v>9</v>
      </c>
      <c r="G476">
        <v>170</v>
      </c>
      <c r="H476">
        <v>2008</v>
      </c>
      <c r="I476" t="s">
        <v>2532</v>
      </c>
      <c r="J476" t="s">
        <v>2533</v>
      </c>
      <c r="K476" t="s">
        <v>157</v>
      </c>
      <c r="R476" t="s">
        <v>245</v>
      </c>
      <c r="S476" t="s">
        <v>2534</v>
      </c>
    </row>
    <row r="477" spans="1:19" x14ac:dyDescent="0.35">
      <c r="A477" t="s">
        <v>156</v>
      </c>
      <c r="B477" t="s">
        <v>2535</v>
      </c>
      <c r="C477" t="s">
        <v>2536</v>
      </c>
      <c r="D477" t="s">
        <v>1285</v>
      </c>
      <c r="E477">
        <v>32</v>
      </c>
      <c r="F477">
        <v>5</v>
      </c>
      <c r="G477">
        <v>92</v>
      </c>
      <c r="H477">
        <v>2012</v>
      </c>
      <c r="I477" t="s">
        <v>1243</v>
      </c>
      <c r="J477" t="s">
        <v>436</v>
      </c>
      <c r="K477" t="s">
        <v>970</v>
      </c>
      <c r="M477" t="s">
        <v>2537</v>
      </c>
      <c r="R477" t="s">
        <v>245</v>
      </c>
      <c r="S477" t="s">
        <v>2515</v>
      </c>
    </row>
    <row r="478" spans="1:19" x14ac:dyDescent="0.35">
      <c r="A478" t="s">
        <v>156</v>
      </c>
      <c r="B478" t="s">
        <v>2538</v>
      </c>
      <c r="C478" t="s">
        <v>2539</v>
      </c>
      <c r="D478" t="s">
        <v>620</v>
      </c>
      <c r="E478">
        <v>13</v>
      </c>
      <c r="F478">
        <v>3</v>
      </c>
      <c r="G478">
        <v>280</v>
      </c>
      <c r="H478">
        <v>2000</v>
      </c>
      <c r="I478" t="s">
        <v>1243</v>
      </c>
      <c r="J478" t="s">
        <v>2540</v>
      </c>
      <c r="K478" t="s">
        <v>157</v>
      </c>
      <c r="R478" t="s">
        <v>245</v>
      </c>
      <c r="S478" t="s">
        <v>2541</v>
      </c>
    </row>
    <row r="479" spans="1:19" x14ac:dyDescent="0.35">
      <c r="A479" t="s">
        <v>156</v>
      </c>
      <c r="B479" t="s">
        <v>2542</v>
      </c>
      <c r="C479" t="s">
        <v>2543</v>
      </c>
      <c r="D479" t="s">
        <v>503</v>
      </c>
      <c r="H479">
        <v>2021</v>
      </c>
      <c r="I479" t="s">
        <v>308</v>
      </c>
      <c r="J479" t="s">
        <v>2544</v>
      </c>
      <c r="K479" t="s">
        <v>157</v>
      </c>
      <c r="R479" t="s">
        <v>245</v>
      </c>
      <c r="S479" t="s">
        <v>2525</v>
      </c>
    </row>
    <row r="480" spans="1:19" x14ac:dyDescent="0.35">
      <c r="A480" t="s">
        <v>156</v>
      </c>
      <c r="B480" t="s">
        <v>2545</v>
      </c>
      <c r="C480" t="s">
        <v>2546</v>
      </c>
      <c r="D480" t="s">
        <v>2547</v>
      </c>
      <c r="E480">
        <v>32</v>
      </c>
      <c r="F480">
        <v>5</v>
      </c>
      <c r="G480">
        <v>448</v>
      </c>
      <c r="H480">
        <v>2010</v>
      </c>
      <c r="I480" t="s">
        <v>2548</v>
      </c>
      <c r="J480" t="s">
        <v>2549</v>
      </c>
      <c r="K480" t="s">
        <v>157</v>
      </c>
      <c r="R480" t="s">
        <v>245</v>
      </c>
      <c r="S480" t="s">
        <v>2550</v>
      </c>
    </row>
    <row r="481" spans="1:20" x14ac:dyDescent="0.35">
      <c r="A481" t="s">
        <v>156</v>
      </c>
      <c r="B481" t="s">
        <v>2551</v>
      </c>
      <c r="C481" t="s">
        <v>2552</v>
      </c>
      <c r="D481" t="s">
        <v>2456</v>
      </c>
      <c r="E481">
        <v>26</v>
      </c>
      <c r="F481">
        <v>12</v>
      </c>
      <c r="G481">
        <v>56</v>
      </c>
      <c r="H481">
        <v>2017</v>
      </c>
      <c r="I481" t="s">
        <v>2553</v>
      </c>
      <c r="J481" t="s">
        <v>2554</v>
      </c>
      <c r="K481" t="s">
        <v>157</v>
      </c>
      <c r="R481" t="s">
        <v>245</v>
      </c>
      <c r="S481" t="s">
        <v>2555</v>
      </c>
    </row>
    <row r="482" spans="1:20" x14ac:dyDescent="0.35">
      <c r="A482" t="s">
        <v>2349</v>
      </c>
      <c r="B482" t="s">
        <v>2556</v>
      </c>
      <c r="C482" t="s">
        <v>2557</v>
      </c>
      <c r="H482" t="s">
        <v>39</v>
      </c>
      <c r="I482" t="s">
        <v>2558</v>
      </c>
      <c r="J482" t="s">
        <v>2559</v>
      </c>
      <c r="K482" t="s">
        <v>970</v>
      </c>
      <c r="M482" t="s">
        <v>2560</v>
      </c>
      <c r="R482" t="s">
        <v>245</v>
      </c>
      <c r="S482" t="s">
        <v>2561</v>
      </c>
    </row>
    <row r="483" spans="1:20" x14ac:dyDescent="0.35">
      <c r="A483" t="s">
        <v>156</v>
      </c>
      <c r="B483" t="s">
        <v>2562</v>
      </c>
      <c r="C483" t="s">
        <v>2563</v>
      </c>
      <c r="D483" t="s">
        <v>2564</v>
      </c>
      <c r="E483">
        <v>41</v>
      </c>
      <c r="F483">
        <v>2</v>
      </c>
      <c r="G483">
        <v>179</v>
      </c>
      <c r="H483">
        <v>2003</v>
      </c>
      <c r="I483" t="s">
        <v>2565</v>
      </c>
      <c r="J483" t="s">
        <v>2566</v>
      </c>
      <c r="K483" t="s">
        <v>970</v>
      </c>
      <c r="M483" t="s">
        <v>2567</v>
      </c>
      <c r="R483" t="s">
        <v>245</v>
      </c>
      <c r="S483" t="s">
        <v>2568</v>
      </c>
    </row>
    <row r="484" spans="1:20" x14ac:dyDescent="0.35">
      <c r="A484" t="s">
        <v>156</v>
      </c>
      <c r="B484" t="s">
        <v>2569</v>
      </c>
      <c r="C484" t="s">
        <v>2570</v>
      </c>
      <c r="D484" t="s">
        <v>2571</v>
      </c>
      <c r="E484">
        <v>141</v>
      </c>
      <c r="F484">
        <v>1</v>
      </c>
      <c r="G484">
        <v>103</v>
      </c>
      <c r="H484">
        <v>2008</v>
      </c>
      <c r="I484" t="s">
        <v>321</v>
      </c>
      <c r="J484" t="s">
        <v>2572</v>
      </c>
      <c r="K484" t="s">
        <v>157</v>
      </c>
      <c r="R484" t="s">
        <v>245</v>
      </c>
      <c r="S484" t="s">
        <v>2573</v>
      </c>
    </row>
    <row r="485" spans="1:20" x14ac:dyDescent="0.35">
      <c r="A485" t="s">
        <v>156</v>
      </c>
      <c r="B485" t="s">
        <v>2574</v>
      </c>
      <c r="C485" t="s">
        <v>2575</v>
      </c>
      <c r="D485" t="s">
        <v>426</v>
      </c>
      <c r="E485">
        <v>30</v>
      </c>
      <c r="F485">
        <v>1</v>
      </c>
      <c r="G485">
        <v>11</v>
      </c>
      <c r="H485">
        <v>2011</v>
      </c>
      <c r="I485" t="s">
        <v>222</v>
      </c>
      <c r="J485" t="s">
        <v>2576</v>
      </c>
      <c r="K485" t="s">
        <v>157</v>
      </c>
      <c r="R485" t="s">
        <v>245</v>
      </c>
      <c r="S485" t="s">
        <v>2577</v>
      </c>
    </row>
    <row r="486" spans="1:20" x14ac:dyDescent="0.35">
      <c r="A486" t="s">
        <v>156</v>
      </c>
      <c r="B486" t="s">
        <v>2578</v>
      </c>
      <c r="C486" t="s">
        <v>2579</v>
      </c>
      <c r="D486" t="s">
        <v>2580</v>
      </c>
      <c r="E486">
        <v>51</v>
      </c>
      <c r="F486">
        <v>2</v>
      </c>
      <c r="G486">
        <v>469</v>
      </c>
      <c r="H486">
        <v>2014</v>
      </c>
      <c r="I486" t="s">
        <v>525</v>
      </c>
      <c r="K486" t="s">
        <v>157</v>
      </c>
      <c r="P486" t="s">
        <v>42</v>
      </c>
      <c r="R486" t="s">
        <v>196</v>
      </c>
      <c r="S486" t="s">
        <v>2581</v>
      </c>
      <c r="T486" t="s">
        <v>36</v>
      </c>
    </row>
    <row r="487" spans="1:20" x14ac:dyDescent="0.35">
      <c r="A487" t="s">
        <v>156</v>
      </c>
      <c r="B487" t="s">
        <v>2582</v>
      </c>
      <c r="C487" t="s">
        <v>2583</v>
      </c>
      <c r="D487" t="s">
        <v>167</v>
      </c>
      <c r="E487">
        <v>35</v>
      </c>
      <c r="F487">
        <v>3</v>
      </c>
      <c r="G487">
        <v>577</v>
      </c>
      <c r="H487">
        <v>2007</v>
      </c>
      <c r="I487" t="s">
        <v>2584</v>
      </c>
      <c r="J487" t="s">
        <v>2585</v>
      </c>
      <c r="K487" t="s">
        <v>157</v>
      </c>
      <c r="P487" t="s">
        <v>40</v>
      </c>
      <c r="R487" t="s">
        <v>196</v>
      </c>
      <c r="S487" t="s">
        <v>2586</v>
      </c>
    </row>
    <row r="488" spans="1:20" x14ac:dyDescent="0.35">
      <c r="A488" t="s">
        <v>156</v>
      </c>
      <c r="B488" t="s">
        <v>2587</v>
      </c>
      <c r="C488" t="s">
        <v>2588</v>
      </c>
      <c r="D488" t="s">
        <v>2589</v>
      </c>
      <c r="E488">
        <v>6</v>
      </c>
      <c r="F488">
        <v>11</v>
      </c>
      <c r="G488">
        <v>42</v>
      </c>
      <c r="H488">
        <v>2015</v>
      </c>
      <c r="I488" t="s">
        <v>208</v>
      </c>
      <c r="J488" t="s">
        <v>916</v>
      </c>
      <c r="K488" t="s">
        <v>157</v>
      </c>
      <c r="P488" t="s">
        <v>40</v>
      </c>
      <c r="R488" t="s">
        <v>196</v>
      </c>
      <c r="S488" t="s">
        <v>2590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854"/>
  <sheetViews>
    <sheetView zoomScale="41" zoomScaleNormal="69" workbookViewId="0">
      <pane ySplit="1" topLeftCell="A3494" activePane="bottomLeft" state="frozen"/>
      <selection activeCell="R1" sqref="R1"/>
      <selection pane="bottomLeft" activeCell="R3865" sqref="R3865"/>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4" max="24" width="10.6640625" style="6"/>
    <col min="25" max="25" width="29.1640625" bestFit="1" customWidth="1"/>
    <col min="26" max="26" width="10.6640625" style="6"/>
    <col min="28" max="28" width="10.6640625"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8" t="s">
        <v>18</v>
      </c>
      <c r="Y1" s="7" t="s">
        <v>19</v>
      </c>
      <c r="Z1" s="8"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2594</v>
      </c>
      <c r="B2" t="s">
        <v>2672</v>
      </c>
      <c r="C2" t="s">
        <v>2592</v>
      </c>
      <c r="D2" t="s">
        <v>1430</v>
      </c>
      <c r="E2" t="s">
        <v>1431</v>
      </c>
      <c r="F2" t="s">
        <v>2604</v>
      </c>
      <c r="G2" t="s">
        <v>42</v>
      </c>
      <c r="H2" t="s">
        <v>40</v>
      </c>
      <c r="I2" t="s">
        <v>2599</v>
      </c>
      <c r="J2">
        <v>-37.299999999999997</v>
      </c>
      <c r="K2">
        <v>142.5</v>
      </c>
      <c r="L2" t="s">
        <v>2595</v>
      </c>
      <c r="M2" t="s">
        <v>2593</v>
      </c>
      <c r="N2" t="s">
        <v>39</v>
      </c>
      <c r="O2" t="s">
        <v>39</v>
      </c>
      <c r="P2" t="s">
        <v>39</v>
      </c>
      <c r="Q2" t="s">
        <v>39</v>
      </c>
      <c r="R2" s="14">
        <v>365</v>
      </c>
      <c r="S2" t="s">
        <v>39</v>
      </c>
      <c r="T2" t="s">
        <v>39</v>
      </c>
      <c r="U2" t="s">
        <v>2628</v>
      </c>
      <c r="V2">
        <v>4</v>
      </c>
      <c r="W2">
        <v>30</v>
      </c>
      <c r="X2" s="6">
        <v>15</v>
      </c>
      <c r="Y2" t="s">
        <v>2694</v>
      </c>
      <c r="Z2" s="6" t="s">
        <v>2600</v>
      </c>
      <c r="AA2" t="s">
        <v>39</v>
      </c>
      <c r="AB2">
        <v>1500</v>
      </c>
      <c r="AD2" t="s">
        <v>40</v>
      </c>
      <c r="AF2" t="s">
        <v>42</v>
      </c>
      <c r="AG2" t="s">
        <v>2601</v>
      </c>
      <c r="AI2" t="s">
        <v>39</v>
      </c>
      <c r="AJ2" t="s">
        <v>2602</v>
      </c>
      <c r="AK2">
        <v>12.833</v>
      </c>
      <c r="AL2" t="s">
        <v>2677</v>
      </c>
      <c r="AM2">
        <v>22.667000000000002</v>
      </c>
      <c r="AN2">
        <v>2</v>
      </c>
      <c r="AO2">
        <v>10</v>
      </c>
      <c r="AP2" s="14">
        <v>50</v>
      </c>
      <c r="AQ2">
        <v>15</v>
      </c>
      <c r="AR2" t="s">
        <v>2671</v>
      </c>
    </row>
    <row r="3" spans="1:45" x14ac:dyDescent="0.35">
      <c r="A3" t="s">
        <v>2594</v>
      </c>
      <c r="B3" t="s">
        <v>2672</v>
      </c>
      <c r="C3" t="s">
        <v>2592</v>
      </c>
      <c r="D3" t="s">
        <v>1430</v>
      </c>
      <c r="E3" t="s">
        <v>1431</v>
      </c>
      <c r="F3" t="s">
        <v>2604</v>
      </c>
      <c r="G3" t="s">
        <v>42</v>
      </c>
      <c r="H3" t="s">
        <v>40</v>
      </c>
      <c r="I3" t="s">
        <v>2599</v>
      </c>
      <c r="J3">
        <v>-37.299999999999997</v>
      </c>
      <c r="K3">
        <v>142.5</v>
      </c>
      <c r="L3" t="s">
        <v>2595</v>
      </c>
      <c r="M3" t="s">
        <v>2593</v>
      </c>
      <c r="N3" t="s">
        <v>39</v>
      </c>
      <c r="O3" t="s">
        <v>39</v>
      </c>
      <c r="P3" t="s">
        <v>39</v>
      </c>
      <c r="Q3" t="s">
        <v>39</v>
      </c>
      <c r="R3" s="14" t="s">
        <v>2673</v>
      </c>
      <c r="S3" t="s">
        <v>39</v>
      </c>
      <c r="T3" t="s">
        <v>39</v>
      </c>
      <c r="U3" t="s">
        <v>2628</v>
      </c>
      <c r="V3">
        <v>4</v>
      </c>
      <c r="W3">
        <v>30</v>
      </c>
      <c r="X3" s="6">
        <v>15</v>
      </c>
      <c r="Y3" t="s">
        <v>2694</v>
      </c>
      <c r="Z3" s="6" t="s">
        <v>2600</v>
      </c>
      <c r="AA3" t="s">
        <v>39</v>
      </c>
      <c r="AB3">
        <v>1500</v>
      </c>
      <c r="AD3" t="s">
        <v>40</v>
      </c>
      <c r="AF3" t="s">
        <v>42</v>
      </c>
      <c r="AG3" t="s">
        <v>2601</v>
      </c>
      <c r="AI3" t="s">
        <v>39</v>
      </c>
      <c r="AJ3" t="s">
        <v>2602</v>
      </c>
      <c r="AK3">
        <v>14.417</v>
      </c>
      <c r="AL3" t="s">
        <v>2677</v>
      </c>
      <c r="AM3">
        <v>27</v>
      </c>
      <c r="AN3">
        <v>2</v>
      </c>
      <c r="AO3">
        <v>10</v>
      </c>
      <c r="AP3" s="14">
        <v>50</v>
      </c>
      <c r="AQ3">
        <v>15</v>
      </c>
      <c r="AR3" t="s">
        <v>2671</v>
      </c>
    </row>
    <row r="4" spans="1:45" x14ac:dyDescent="0.35">
      <c r="A4" t="s">
        <v>2594</v>
      </c>
      <c r="B4" t="s">
        <v>2672</v>
      </c>
      <c r="C4" t="s">
        <v>2592</v>
      </c>
      <c r="D4" t="s">
        <v>1430</v>
      </c>
      <c r="E4" t="s">
        <v>1431</v>
      </c>
      <c r="F4" t="s">
        <v>2604</v>
      </c>
      <c r="G4" t="s">
        <v>42</v>
      </c>
      <c r="H4" t="s">
        <v>40</v>
      </c>
      <c r="I4" t="s">
        <v>2599</v>
      </c>
      <c r="J4">
        <v>-37.299999999999997</v>
      </c>
      <c r="K4">
        <v>142.5</v>
      </c>
      <c r="L4" t="s">
        <v>2595</v>
      </c>
      <c r="M4" t="s">
        <v>2593</v>
      </c>
      <c r="N4" t="s">
        <v>39</v>
      </c>
      <c r="O4" t="s">
        <v>39</v>
      </c>
      <c r="P4" t="s">
        <v>39</v>
      </c>
      <c r="Q4" t="s">
        <v>39</v>
      </c>
      <c r="R4" s="14" t="s">
        <v>2674</v>
      </c>
      <c r="S4" t="s">
        <v>39</v>
      </c>
      <c r="T4" t="s">
        <v>39</v>
      </c>
      <c r="U4" t="s">
        <v>2628</v>
      </c>
      <c r="V4">
        <v>4</v>
      </c>
      <c r="W4">
        <v>30</v>
      </c>
      <c r="X4" s="6">
        <v>15</v>
      </c>
      <c r="Y4" t="s">
        <v>2694</v>
      </c>
      <c r="Z4" s="6" t="s">
        <v>2600</v>
      </c>
      <c r="AA4" t="s">
        <v>39</v>
      </c>
      <c r="AB4">
        <v>1500</v>
      </c>
      <c r="AD4" t="s">
        <v>40</v>
      </c>
      <c r="AF4" t="s">
        <v>42</v>
      </c>
      <c r="AG4" t="s">
        <v>2601</v>
      </c>
      <c r="AI4" t="s">
        <v>39</v>
      </c>
      <c r="AJ4" t="s">
        <v>2602</v>
      </c>
      <c r="AK4">
        <v>39.25</v>
      </c>
      <c r="AL4" t="s">
        <v>2677</v>
      </c>
      <c r="AM4">
        <v>26.5</v>
      </c>
      <c r="AN4">
        <v>2</v>
      </c>
      <c r="AO4">
        <v>10</v>
      </c>
      <c r="AP4" s="14">
        <v>50</v>
      </c>
      <c r="AQ4">
        <v>15</v>
      </c>
      <c r="AR4" t="s">
        <v>2671</v>
      </c>
    </row>
    <row r="5" spans="1:45" x14ac:dyDescent="0.35">
      <c r="A5" t="s">
        <v>2594</v>
      </c>
      <c r="B5" t="s">
        <v>2672</v>
      </c>
      <c r="C5" t="s">
        <v>2592</v>
      </c>
      <c r="D5" t="s">
        <v>1430</v>
      </c>
      <c r="E5" t="s">
        <v>1431</v>
      </c>
      <c r="F5" t="s">
        <v>2604</v>
      </c>
      <c r="G5" t="s">
        <v>42</v>
      </c>
      <c r="H5" t="s">
        <v>40</v>
      </c>
      <c r="I5" t="s">
        <v>2599</v>
      </c>
      <c r="J5">
        <v>-37.299999999999997</v>
      </c>
      <c r="K5">
        <v>142.5</v>
      </c>
      <c r="L5" t="s">
        <v>2595</v>
      </c>
      <c r="M5" t="s">
        <v>2593</v>
      </c>
      <c r="N5" t="s">
        <v>39</v>
      </c>
      <c r="O5" t="s">
        <v>39</v>
      </c>
      <c r="P5" t="s">
        <v>39</v>
      </c>
      <c r="Q5" t="s">
        <v>39</v>
      </c>
      <c r="R5" s="14">
        <v>366</v>
      </c>
      <c r="S5" t="s">
        <v>39</v>
      </c>
      <c r="T5" t="s">
        <v>39</v>
      </c>
      <c r="U5" t="s">
        <v>48</v>
      </c>
      <c r="V5" t="s">
        <v>39</v>
      </c>
      <c r="W5" t="s">
        <v>39</v>
      </c>
      <c r="X5" s="6">
        <v>15</v>
      </c>
      <c r="Y5" t="s">
        <v>2694</v>
      </c>
      <c r="Z5" s="6" t="s">
        <v>2600</v>
      </c>
      <c r="AA5" t="s">
        <v>39</v>
      </c>
      <c r="AB5">
        <v>1500</v>
      </c>
      <c r="AD5" t="s">
        <v>40</v>
      </c>
      <c r="AF5" t="s">
        <v>42</v>
      </c>
      <c r="AG5" t="s">
        <v>2601</v>
      </c>
      <c r="AI5" t="s">
        <v>39</v>
      </c>
      <c r="AJ5" t="s">
        <v>2602</v>
      </c>
      <c r="AK5">
        <v>17.75</v>
      </c>
      <c r="AL5" t="s">
        <v>2677</v>
      </c>
      <c r="AM5">
        <v>23.667000000000002</v>
      </c>
      <c r="AN5">
        <v>2</v>
      </c>
      <c r="AO5">
        <v>10</v>
      </c>
      <c r="AP5" s="14">
        <v>50</v>
      </c>
      <c r="AQ5">
        <v>15</v>
      </c>
      <c r="AR5" t="s">
        <v>2671</v>
      </c>
    </row>
    <row r="6" spans="1:45" x14ac:dyDescent="0.35">
      <c r="A6" t="s">
        <v>2594</v>
      </c>
      <c r="B6" t="s">
        <v>2672</v>
      </c>
      <c r="C6" t="s">
        <v>2592</v>
      </c>
      <c r="D6" t="s">
        <v>1430</v>
      </c>
      <c r="E6" t="s">
        <v>1431</v>
      </c>
      <c r="F6" t="s">
        <v>2604</v>
      </c>
      <c r="G6" t="s">
        <v>42</v>
      </c>
      <c r="H6" t="s">
        <v>40</v>
      </c>
      <c r="I6" t="s">
        <v>2599</v>
      </c>
      <c r="J6">
        <v>-37.299999999999997</v>
      </c>
      <c r="K6">
        <v>142.5</v>
      </c>
      <c r="L6" t="s">
        <v>2595</v>
      </c>
      <c r="M6" t="s">
        <v>2593</v>
      </c>
      <c r="N6" t="s">
        <v>39</v>
      </c>
      <c r="O6" t="s">
        <v>39</v>
      </c>
      <c r="P6" t="s">
        <v>39</v>
      </c>
      <c r="Q6" t="s">
        <v>39</v>
      </c>
      <c r="R6" s="14" t="s">
        <v>2675</v>
      </c>
      <c r="S6" t="s">
        <v>39</v>
      </c>
      <c r="T6" t="s">
        <v>39</v>
      </c>
      <c r="U6" t="s">
        <v>48</v>
      </c>
      <c r="V6" t="s">
        <v>39</v>
      </c>
      <c r="W6" t="s">
        <v>39</v>
      </c>
      <c r="X6" s="6">
        <v>15</v>
      </c>
      <c r="Y6" t="s">
        <v>2694</v>
      </c>
      <c r="Z6" s="6" t="s">
        <v>2600</v>
      </c>
      <c r="AA6" t="s">
        <v>39</v>
      </c>
      <c r="AB6">
        <v>1500</v>
      </c>
      <c r="AD6" t="s">
        <v>40</v>
      </c>
      <c r="AF6" t="s">
        <v>42</v>
      </c>
      <c r="AG6" t="s">
        <v>2601</v>
      </c>
      <c r="AI6" t="s">
        <v>39</v>
      </c>
      <c r="AJ6" t="s">
        <v>2602</v>
      </c>
      <c r="AK6">
        <v>8.0830000000000002</v>
      </c>
      <c r="AL6" t="s">
        <v>2677</v>
      </c>
      <c r="AM6">
        <v>17.332999999999998</v>
      </c>
      <c r="AN6">
        <v>2</v>
      </c>
      <c r="AO6">
        <v>10</v>
      </c>
      <c r="AP6" s="14">
        <v>50</v>
      </c>
      <c r="AQ6">
        <v>15</v>
      </c>
      <c r="AR6" t="s">
        <v>2671</v>
      </c>
    </row>
    <row r="7" spans="1:45" s="13" customFormat="1" x14ac:dyDescent="0.35">
      <c r="A7" s="13" t="s">
        <v>2594</v>
      </c>
      <c r="B7" s="13" t="s">
        <v>2672</v>
      </c>
      <c r="C7" s="13" t="s">
        <v>2592</v>
      </c>
      <c r="D7" s="13" t="s">
        <v>1430</v>
      </c>
      <c r="E7" s="13" t="s">
        <v>1431</v>
      </c>
      <c r="F7" s="13" t="s">
        <v>2604</v>
      </c>
      <c r="G7" s="13" t="s">
        <v>42</v>
      </c>
      <c r="H7" s="13" t="s">
        <v>40</v>
      </c>
      <c r="I7" s="13" t="s">
        <v>2599</v>
      </c>
      <c r="J7" s="13">
        <v>-37.299999999999997</v>
      </c>
      <c r="K7" s="13">
        <v>142.5</v>
      </c>
      <c r="L7" s="13" t="s">
        <v>2595</v>
      </c>
      <c r="M7" s="13" t="s">
        <v>2593</v>
      </c>
      <c r="N7" s="13" t="s">
        <v>39</v>
      </c>
      <c r="O7" s="13" t="s">
        <v>39</v>
      </c>
      <c r="P7" s="13" t="s">
        <v>39</v>
      </c>
      <c r="Q7" s="13" t="s">
        <v>39</v>
      </c>
      <c r="R7" s="15" t="s">
        <v>2676</v>
      </c>
      <c r="S7" s="13" t="s">
        <v>39</v>
      </c>
      <c r="T7" s="13" t="s">
        <v>39</v>
      </c>
      <c r="U7" s="13" t="s">
        <v>48</v>
      </c>
      <c r="V7" s="13" t="s">
        <v>39</v>
      </c>
      <c r="W7" s="13" t="s">
        <v>39</v>
      </c>
      <c r="X7" s="16">
        <v>15</v>
      </c>
      <c r="Y7" s="13" t="s">
        <v>2694</v>
      </c>
      <c r="Z7" s="16" t="s">
        <v>2600</v>
      </c>
      <c r="AA7" s="13" t="s">
        <v>39</v>
      </c>
      <c r="AB7" s="13">
        <v>1500</v>
      </c>
      <c r="AD7" s="13" t="s">
        <v>40</v>
      </c>
      <c r="AF7" s="13" t="s">
        <v>42</v>
      </c>
      <c r="AG7" s="13" t="s">
        <v>2601</v>
      </c>
      <c r="AI7" s="13" t="s">
        <v>39</v>
      </c>
      <c r="AJ7" s="13" t="s">
        <v>2602</v>
      </c>
      <c r="AK7" s="13">
        <v>7.0830000000000002</v>
      </c>
      <c r="AL7" s="13" t="s">
        <v>2677</v>
      </c>
      <c r="AM7" s="13">
        <v>13.837</v>
      </c>
      <c r="AN7" s="13">
        <v>2</v>
      </c>
      <c r="AO7" s="13">
        <v>10</v>
      </c>
      <c r="AP7" s="15">
        <v>50</v>
      </c>
      <c r="AQ7" s="13">
        <v>15</v>
      </c>
      <c r="AR7" s="13" t="s">
        <v>2671</v>
      </c>
    </row>
    <row r="8" spans="1:45" x14ac:dyDescent="0.35">
      <c r="A8" t="s">
        <v>2594</v>
      </c>
      <c r="B8" t="s">
        <v>2672</v>
      </c>
      <c r="C8" t="s">
        <v>2592</v>
      </c>
      <c r="D8" t="s">
        <v>1430</v>
      </c>
      <c r="E8" t="s">
        <v>1431</v>
      </c>
      <c r="F8" t="s">
        <v>2604</v>
      </c>
      <c r="G8" t="s">
        <v>42</v>
      </c>
      <c r="H8" t="s">
        <v>40</v>
      </c>
      <c r="I8" t="s">
        <v>2599</v>
      </c>
      <c r="J8">
        <v>-37.299999999999997</v>
      </c>
      <c r="K8">
        <v>142.5</v>
      </c>
      <c r="L8" t="s">
        <v>2595</v>
      </c>
      <c r="M8" t="s">
        <v>2593</v>
      </c>
      <c r="N8" t="s">
        <v>39</v>
      </c>
      <c r="O8" t="s">
        <v>39</v>
      </c>
      <c r="P8" t="s">
        <v>39</v>
      </c>
      <c r="Q8" t="s">
        <v>39</v>
      </c>
      <c r="R8" t="s">
        <v>39</v>
      </c>
      <c r="S8" t="s">
        <v>39</v>
      </c>
      <c r="T8" t="s">
        <v>39</v>
      </c>
      <c r="U8" t="s">
        <v>2628</v>
      </c>
      <c r="V8">
        <v>4</v>
      </c>
      <c r="W8">
        <v>30</v>
      </c>
      <c r="X8" s="6">
        <v>15</v>
      </c>
      <c r="Y8" t="s">
        <v>39</v>
      </c>
      <c r="Z8" s="6" t="s">
        <v>2600</v>
      </c>
      <c r="AA8" t="s">
        <v>39</v>
      </c>
      <c r="AB8">
        <v>1500</v>
      </c>
      <c r="AD8" t="s">
        <v>40</v>
      </c>
      <c r="AF8" t="s">
        <v>42</v>
      </c>
      <c r="AG8" t="s">
        <v>2601</v>
      </c>
      <c r="AI8" t="s">
        <v>39</v>
      </c>
      <c r="AJ8" t="s">
        <v>2602</v>
      </c>
      <c r="AK8">
        <v>24.437999999999999</v>
      </c>
      <c r="AL8" t="s">
        <v>39</v>
      </c>
      <c r="AM8" t="s">
        <v>39</v>
      </c>
      <c r="AN8">
        <v>2</v>
      </c>
      <c r="AO8">
        <v>10</v>
      </c>
      <c r="AP8" s="14">
        <v>50</v>
      </c>
      <c r="AQ8">
        <v>15</v>
      </c>
      <c r="AR8" t="s">
        <v>2603</v>
      </c>
    </row>
    <row r="9" spans="1:45" x14ac:dyDescent="0.35">
      <c r="A9" t="s">
        <v>2594</v>
      </c>
      <c r="B9" t="s">
        <v>2672</v>
      </c>
      <c r="C9" t="s">
        <v>2592</v>
      </c>
      <c r="D9" t="s">
        <v>1430</v>
      </c>
      <c r="E9" t="s">
        <v>1431</v>
      </c>
      <c r="F9" t="s">
        <v>2604</v>
      </c>
      <c r="G9" t="s">
        <v>42</v>
      </c>
      <c r="H9" t="s">
        <v>40</v>
      </c>
      <c r="I9" t="s">
        <v>2599</v>
      </c>
      <c r="J9">
        <v>-37.299999999999997</v>
      </c>
      <c r="K9">
        <v>142.5</v>
      </c>
      <c r="L9" t="s">
        <v>2595</v>
      </c>
      <c r="M9" t="s">
        <v>2593</v>
      </c>
      <c r="N9" t="s">
        <v>39</v>
      </c>
      <c r="O9" t="s">
        <v>39</v>
      </c>
      <c r="P9" t="s">
        <v>39</v>
      </c>
      <c r="Q9" t="s">
        <v>39</v>
      </c>
      <c r="R9" t="s">
        <v>39</v>
      </c>
      <c r="S9" t="s">
        <v>39</v>
      </c>
      <c r="T9" t="s">
        <v>39</v>
      </c>
      <c r="U9" t="s">
        <v>2628</v>
      </c>
      <c r="V9">
        <v>4</v>
      </c>
      <c r="W9">
        <v>30</v>
      </c>
      <c r="X9" s="6">
        <v>15</v>
      </c>
      <c r="Y9" t="s">
        <v>39</v>
      </c>
      <c r="Z9" s="6" t="s">
        <v>2600</v>
      </c>
      <c r="AA9" t="s">
        <v>39</v>
      </c>
      <c r="AB9">
        <v>1500</v>
      </c>
      <c r="AD9" t="s">
        <v>40</v>
      </c>
      <c r="AF9" t="s">
        <v>42</v>
      </c>
      <c r="AG9" t="s">
        <v>2601</v>
      </c>
      <c r="AI9" t="s">
        <v>39</v>
      </c>
      <c r="AJ9" t="s">
        <v>2602</v>
      </c>
      <c r="AK9">
        <v>20.806999999999999</v>
      </c>
      <c r="AL9" t="s">
        <v>39</v>
      </c>
      <c r="AM9" t="s">
        <v>39</v>
      </c>
      <c r="AN9">
        <v>2</v>
      </c>
      <c r="AO9">
        <v>10</v>
      </c>
      <c r="AP9" s="14">
        <v>47.515000000000001</v>
      </c>
      <c r="AQ9">
        <v>15</v>
      </c>
      <c r="AR9" t="s">
        <v>2603</v>
      </c>
    </row>
    <row r="10" spans="1:45" x14ac:dyDescent="0.35">
      <c r="A10" t="s">
        <v>2594</v>
      </c>
      <c r="B10" t="s">
        <v>2672</v>
      </c>
      <c r="C10" t="s">
        <v>2592</v>
      </c>
      <c r="D10" t="s">
        <v>1430</v>
      </c>
      <c r="E10" t="s">
        <v>1431</v>
      </c>
      <c r="F10" t="s">
        <v>2604</v>
      </c>
      <c r="G10" t="s">
        <v>42</v>
      </c>
      <c r="H10" t="s">
        <v>40</v>
      </c>
      <c r="I10" t="s">
        <v>2599</v>
      </c>
      <c r="J10">
        <v>-37.299999999999997</v>
      </c>
      <c r="K10">
        <v>142.5</v>
      </c>
      <c r="L10" t="s">
        <v>2595</v>
      </c>
      <c r="M10" t="s">
        <v>2593</v>
      </c>
      <c r="N10" t="s">
        <v>39</v>
      </c>
      <c r="O10" t="s">
        <v>39</v>
      </c>
      <c r="P10" t="s">
        <v>39</v>
      </c>
      <c r="Q10" t="s">
        <v>39</v>
      </c>
      <c r="R10" t="s">
        <v>39</v>
      </c>
      <c r="S10" t="s">
        <v>39</v>
      </c>
      <c r="T10" t="s">
        <v>39</v>
      </c>
      <c r="U10" t="s">
        <v>2628</v>
      </c>
      <c r="V10">
        <v>4</v>
      </c>
      <c r="W10">
        <v>30</v>
      </c>
      <c r="X10" s="6">
        <v>15</v>
      </c>
      <c r="Y10" t="s">
        <v>39</v>
      </c>
      <c r="Z10" s="6" t="s">
        <v>2600</v>
      </c>
      <c r="AA10" t="s">
        <v>39</v>
      </c>
      <c r="AB10">
        <v>1500</v>
      </c>
      <c r="AD10" t="s">
        <v>40</v>
      </c>
      <c r="AF10" t="s">
        <v>42</v>
      </c>
      <c r="AG10" t="s">
        <v>2601</v>
      </c>
      <c r="AI10" t="s">
        <v>39</v>
      </c>
      <c r="AJ10" t="s">
        <v>2602</v>
      </c>
      <c r="AK10">
        <v>20.806999999999999</v>
      </c>
      <c r="AL10" t="s">
        <v>39</v>
      </c>
      <c r="AM10" t="s">
        <v>39</v>
      </c>
      <c r="AN10">
        <v>2</v>
      </c>
      <c r="AO10">
        <v>10</v>
      </c>
      <c r="AP10" s="14">
        <v>45.224000000000004</v>
      </c>
      <c r="AQ10">
        <v>15</v>
      </c>
      <c r="AR10" t="s">
        <v>2603</v>
      </c>
    </row>
    <row r="11" spans="1:45" x14ac:dyDescent="0.35">
      <c r="A11" t="s">
        <v>2594</v>
      </c>
      <c r="B11" t="s">
        <v>2672</v>
      </c>
      <c r="C11" t="s">
        <v>2592</v>
      </c>
      <c r="D11" t="s">
        <v>1430</v>
      </c>
      <c r="E11" t="s">
        <v>1431</v>
      </c>
      <c r="F11" t="s">
        <v>2604</v>
      </c>
      <c r="G11" t="s">
        <v>42</v>
      </c>
      <c r="H11" t="s">
        <v>40</v>
      </c>
      <c r="I11" t="s">
        <v>2599</v>
      </c>
      <c r="J11">
        <v>-37.299999999999997</v>
      </c>
      <c r="K11">
        <v>142.5</v>
      </c>
      <c r="L11" t="s">
        <v>2595</v>
      </c>
      <c r="M11" t="s">
        <v>2593</v>
      </c>
      <c r="N11" t="s">
        <v>39</v>
      </c>
      <c r="O11" t="s">
        <v>39</v>
      </c>
      <c r="P11" t="s">
        <v>39</v>
      </c>
      <c r="Q11" t="s">
        <v>39</v>
      </c>
      <c r="R11" t="s">
        <v>39</v>
      </c>
      <c r="S11" t="s">
        <v>39</v>
      </c>
      <c r="T11" t="s">
        <v>39</v>
      </c>
      <c r="U11" t="s">
        <v>2628</v>
      </c>
      <c r="V11">
        <v>4</v>
      </c>
      <c r="W11">
        <v>30</v>
      </c>
      <c r="X11" s="6">
        <v>15</v>
      </c>
      <c r="Y11" t="s">
        <v>39</v>
      </c>
      <c r="Z11" s="6" t="s">
        <v>2600</v>
      </c>
      <c r="AA11" t="s">
        <v>39</v>
      </c>
      <c r="AB11">
        <v>1500</v>
      </c>
      <c r="AD11" t="s">
        <v>40</v>
      </c>
      <c r="AF11" t="s">
        <v>42</v>
      </c>
      <c r="AG11" t="s">
        <v>2601</v>
      </c>
      <c r="AI11" t="s">
        <v>39</v>
      </c>
      <c r="AJ11" t="s">
        <v>2602</v>
      </c>
      <c r="AK11">
        <v>18.271000000000001</v>
      </c>
      <c r="AL11" t="s">
        <v>39</v>
      </c>
      <c r="AM11" t="s">
        <v>39</v>
      </c>
      <c r="AN11">
        <v>2</v>
      </c>
      <c r="AO11">
        <v>10</v>
      </c>
      <c r="AP11" s="14">
        <v>43.442</v>
      </c>
      <c r="AQ11">
        <v>15</v>
      </c>
      <c r="AR11" t="s">
        <v>2603</v>
      </c>
    </row>
    <row r="12" spans="1:45" x14ac:dyDescent="0.35">
      <c r="A12" t="s">
        <v>2594</v>
      </c>
      <c r="B12" t="s">
        <v>2672</v>
      </c>
      <c r="C12" t="s">
        <v>2592</v>
      </c>
      <c r="D12" t="s">
        <v>1430</v>
      </c>
      <c r="E12" t="s">
        <v>1431</v>
      </c>
      <c r="F12" t="s">
        <v>2604</v>
      </c>
      <c r="G12" t="s">
        <v>42</v>
      </c>
      <c r="H12" t="s">
        <v>40</v>
      </c>
      <c r="I12" t="s">
        <v>2599</v>
      </c>
      <c r="J12">
        <v>-37.299999999999997</v>
      </c>
      <c r="K12">
        <v>142.5</v>
      </c>
      <c r="L12" t="s">
        <v>2595</v>
      </c>
      <c r="M12" t="s">
        <v>2593</v>
      </c>
      <c r="N12" t="s">
        <v>39</v>
      </c>
      <c r="O12" t="s">
        <v>39</v>
      </c>
      <c r="P12" t="s">
        <v>39</v>
      </c>
      <c r="Q12" t="s">
        <v>39</v>
      </c>
      <c r="R12" t="s">
        <v>39</v>
      </c>
      <c r="S12" t="s">
        <v>39</v>
      </c>
      <c r="T12" t="s">
        <v>39</v>
      </c>
      <c r="U12" t="s">
        <v>2628</v>
      </c>
      <c r="V12">
        <v>4</v>
      </c>
      <c r="W12">
        <v>30</v>
      </c>
      <c r="X12" s="6">
        <v>15</v>
      </c>
      <c r="Y12" t="s">
        <v>39</v>
      </c>
      <c r="Z12" s="6" t="s">
        <v>2600</v>
      </c>
      <c r="AA12" t="s">
        <v>39</v>
      </c>
      <c r="AB12">
        <v>1500</v>
      </c>
      <c r="AD12" t="s">
        <v>40</v>
      </c>
      <c r="AF12" t="s">
        <v>42</v>
      </c>
      <c r="AG12" t="s">
        <v>2601</v>
      </c>
      <c r="AI12" t="s">
        <v>39</v>
      </c>
      <c r="AJ12" t="s">
        <v>2602</v>
      </c>
      <c r="AK12">
        <v>14.582000000000001</v>
      </c>
      <c r="AL12" t="s">
        <v>39</v>
      </c>
      <c r="AM12" t="s">
        <v>39</v>
      </c>
      <c r="AN12">
        <v>2</v>
      </c>
      <c r="AO12">
        <v>10</v>
      </c>
      <c r="AP12" s="14">
        <v>40.643000000000001</v>
      </c>
      <c r="AQ12">
        <v>15</v>
      </c>
      <c r="AR12" t="s">
        <v>2603</v>
      </c>
    </row>
    <row r="13" spans="1:45" x14ac:dyDescent="0.35">
      <c r="A13" t="s">
        <v>2594</v>
      </c>
      <c r="B13" t="s">
        <v>2672</v>
      </c>
      <c r="C13" t="s">
        <v>2592</v>
      </c>
      <c r="D13" t="s">
        <v>1430</v>
      </c>
      <c r="E13" t="s">
        <v>1431</v>
      </c>
      <c r="F13" t="s">
        <v>2604</v>
      </c>
      <c r="G13" t="s">
        <v>42</v>
      </c>
      <c r="H13" t="s">
        <v>40</v>
      </c>
      <c r="I13" t="s">
        <v>2599</v>
      </c>
      <c r="J13">
        <v>-37.299999999999997</v>
      </c>
      <c r="K13">
        <v>142.5</v>
      </c>
      <c r="L13" t="s">
        <v>2595</v>
      </c>
      <c r="M13" t="s">
        <v>2593</v>
      </c>
      <c r="N13" t="s">
        <v>39</v>
      </c>
      <c r="O13" t="s">
        <v>39</v>
      </c>
      <c r="P13" t="s">
        <v>39</v>
      </c>
      <c r="Q13" t="s">
        <v>39</v>
      </c>
      <c r="R13" t="s">
        <v>39</v>
      </c>
      <c r="S13" t="s">
        <v>39</v>
      </c>
      <c r="T13" t="s">
        <v>39</v>
      </c>
      <c r="U13" t="s">
        <v>2628</v>
      </c>
      <c r="V13">
        <v>4</v>
      </c>
      <c r="W13">
        <v>30</v>
      </c>
      <c r="X13" s="6">
        <v>15</v>
      </c>
      <c r="Y13" t="s">
        <v>39</v>
      </c>
      <c r="Z13" s="6" t="s">
        <v>2600</v>
      </c>
      <c r="AA13" t="s">
        <v>39</v>
      </c>
      <c r="AB13">
        <v>1500</v>
      </c>
      <c r="AD13" t="s">
        <v>40</v>
      </c>
      <c r="AF13" t="s">
        <v>42</v>
      </c>
      <c r="AG13" t="s">
        <v>2601</v>
      </c>
      <c r="AI13" t="s">
        <v>39</v>
      </c>
      <c r="AJ13" t="s">
        <v>2602</v>
      </c>
      <c r="AK13">
        <v>11.816000000000001</v>
      </c>
      <c r="AL13" t="s">
        <v>39</v>
      </c>
      <c r="AM13" t="s">
        <v>39</v>
      </c>
      <c r="AN13">
        <v>2</v>
      </c>
      <c r="AO13">
        <v>10</v>
      </c>
      <c r="AP13" s="14">
        <v>38.606999999999999</v>
      </c>
      <c r="AQ13">
        <v>15</v>
      </c>
      <c r="AR13" t="s">
        <v>2603</v>
      </c>
    </row>
    <row r="14" spans="1:45" x14ac:dyDescent="0.35">
      <c r="A14" t="s">
        <v>2594</v>
      </c>
      <c r="B14" t="s">
        <v>2672</v>
      </c>
      <c r="C14" t="s">
        <v>2592</v>
      </c>
      <c r="D14" t="s">
        <v>1430</v>
      </c>
      <c r="E14" t="s">
        <v>1431</v>
      </c>
      <c r="F14" t="s">
        <v>2604</v>
      </c>
      <c r="G14" t="s">
        <v>42</v>
      </c>
      <c r="H14" t="s">
        <v>40</v>
      </c>
      <c r="I14" t="s">
        <v>2599</v>
      </c>
      <c r="J14">
        <v>-37.299999999999997</v>
      </c>
      <c r="K14">
        <v>142.5</v>
      </c>
      <c r="L14" t="s">
        <v>2595</v>
      </c>
      <c r="M14" t="s">
        <v>2593</v>
      </c>
      <c r="N14" t="s">
        <v>39</v>
      </c>
      <c r="O14" t="s">
        <v>39</v>
      </c>
      <c r="P14" t="s">
        <v>39</v>
      </c>
      <c r="Q14" t="s">
        <v>39</v>
      </c>
      <c r="R14" t="s">
        <v>39</v>
      </c>
      <c r="S14" t="s">
        <v>39</v>
      </c>
      <c r="T14" t="s">
        <v>39</v>
      </c>
      <c r="U14" t="s">
        <v>2628</v>
      </c>
      <c r="V14">
        <v>4</v>
      </c>
      <c r="W14">
        <v>30</v>
      </c>
      <c r="X14" s="6">
        <v>15</v>
      </c>
      <c r="Y14" t="s">
        <v>39</v>
      </c>
      <c r="Z14" s="6" t="s">
        <v>2600</v>
      </c>
      <c r="AA14" t="s">
        <v>39</v>
      </c>
      <c r="AB14">
        <v>1500</v>
      </c>
      <c r="AD14" t="s">
        <v>40</v>
      </c>
      <c r="AF14" t="s">
        <v>42</v>
      </c>
      <c r="AG14" t="s">
        <v>2601</v>
      </c>
      <c r="AI14" t="s">
        <v>39</v>
      </c>
      <c r="AJ14" t="s">
        <v>2602</v>
      </c>
      <c r="AK14">
        <v>9.1639999999999997</v>
      </c>
      <c r="AL14" t="s">
        <v>39</v>
      </c>
      <c r="AM14" t="s">
        <v>39</v>
      </c>
      <c r="AN14">
        <v>2</v>
      </c>
      <c r="AO14">
        <v>10</v>
      </c>
      <c r="AP14" s="14">
        <v>36.57</v>
      </c>
      <c r="AQ14">
        <v>15</v>
      </c>
      <c r="AR14" t="s">
        <v>2603</v>
      </c>
    </row>
    <row r="15" spans="1:45" x14ac:dyDescent="0.35">
      <c r="A15" t="s">
        <v>2594</v>
      </c>
      <c r="B15" t="s">
        <v>2672</v>
      </c>
      <c r="C15" t="s">
        <v>2592</v>
      </c>
      <c r="D15" t="s">
        <v>1430</v>
      </c>
      <c r="E15" t="s">
        <v>1431</v>
      </c>
      <c r="F15" t="s">
        <v>2604</v>
      </c>
      <c r="G15" t="s">
        <v>42</v>
      </c>
      <c r="H15" t="s">
        <v>40</v>
      </c>
      <c r="I15" t="s">
        <v>2599</v>
      </c>
      <c r="J15">
        <v>-37.299999999999997</v>
      </c>
      <c r="K15">
        <v>142.5</v>
      </c>
      <c r="L15" t="s">
        <v>2595</v>
      </c>
      <c r="M15" t="s">
        <v>2593</v>
      </c>
      <c r="N15" t="s">
        <v>39</v>
      </c>
      <c r="O15" t="s">
        <v>39</v>
      </c>
      <c r="P15" t="s">
        <v>39</v>
      </c>
      <c r="Q15" t="s">
        <v>39</v>
      </c>
      <c r="R15" t="s">
        <v>39</v>
      </c>
      <c r="S15" t="s">
        <v>39</v>
      </c>
      <c r="T15" t="s">
        <v>39</v>
      </c>
      <c r="U15" t="s">
        <v>2628</v>
      </c>
      <c r="V15">
        <v>4</v>
      </c>
      <c r="W15">
        <v>30</v>
      </c>
      <c r="X15" s="6">
        <v>15</v>
      </c>
      <c r="Y15" t="s">
        <v>39</v>
      </c>
      <c r="Z15" s="6" t="s">
        <v>2600</v>
      </c>
      <c r="AA15" t="s">
        <v>39</v>
      </c>
      <c r="AB15">
        <v>1500</v>
      </c>
      <c r="AD15" t="s">
        <v>40</v>
      </c>
      <c r="AF15" t="s">
        <v>42</v>
      </c>
      <c r="AG15" t="s">
        <v>2601</v>
      </c>
      <c r="AI15" t="s">
        <v>39</v>
      </c>
      <c r="AJ15" t="s">
        <v>2602</v>
      </c>
      <c r="AK15">
        <v>6.3979999999999997</v>
      </c>
      <c r="AL15" t="s">
        <v>39</v>
      </c>
      <c r="AM15" t="s">
        <v>39</v>
      </c>
      <c r="AN15">
        <v>2</v>
      </c>
      <c r="AO15">
        <v>10</v>
      </c>
      <c r="AP15" s="14">
        <v>33.643000000000001</v>
      </c>
      <c r="AQ15">
        <v>15</v>
      </c>
      <c r="AR15" t="s">
        <v>2603</v>
      </c>
    </row>
    <row r="16" spans="1:45" x14ac:dyDescent="0.35">
      <c r="A16" t="s">
        <v>2594</v>
      </c>
      <c r="B16" t="s">
        <v>2672</v>
      </c>
      <c r="C16" t="s">
        <v>2592</v>
      </c>
      <c r="D16" t="s">
        <v>1430</v>
      </c>
      <c r="E16" t="s">
        <v>1431</v>
      </c>
      <c r="F16" t="s">
        <v>2604</v>
      </c>
      <c r="G16" t="s">
        <v>42</v>
      </c>
      <c r="H16" t="s">
        <v>40</v>
      </c>
      <c r="I16" t="s">
        <v>2599</v>
      </c>
      <c r="J16">
        <v>-37.299999999999997</v>
      </c>
      <c r="K16">
        <v>142.5</v>
      </c>
      <c r="L16" t="s">
        <v>2595</v>
      </c>
      <c r="M16" t="s">
        <v>2593</v>
      </c>
      <c r="N16" t="s">
        <v>39</v>
      </c>
      <c r="O16" t="s">
        <v>39</v>
      </c>
      <c r="P16" t="s">
        <v>39</v>
      </c>
      <c r="Q16" t="s">
        <v>39</v>
      </c>
      <c r="R16" t="s">
        <v>39</v>
      </c>
      <c r="S16" t="s">
        <v>39</v>
      </c>
      <c r="T16" t="s">
        <v>39</v>
      </c>
      <c r="U16" t="s">
        <v>2628</v>
      </c>
      <c r="V16">
        <v>4</v>
      </c>
      <c r="W16">
        <v>30</v>
      </c>
      <c r="X16" s="6">
        <v>15</v>
      </c>
      <c r="Y16" t="s">
        <v>39</v>
      </c>
      <c r="Z16" s="6" t="s">
        <v>2600</v>
      </c>
      <c r="AA16" t="s">
        <v>39</v>
      </c>
      <c r="AB16">
        <v>1500</v>
      </c>
      <c r="AD16" t="s">
        <v>40</v>
      </c>
      <c r="AF16" t="s">
        <v>42</v>
      </c>
      <c r="AG16" t="s">
        <v>2601</v>
      </c>
      <c r="AI16" t="s">
        <v>39</v>
      </c>
      <c r="AJ16" t="s">
        <v>2602</v>
      </c>
      <c r="AK16">
        <v>4.899</v>
      </c>
      <c r="AL16" t="s">
        <v>39</v>
      </c>
      <c r="AM16" t="s">
        <v>39</v>
      </c>
      <c r="AN16">
        <v>2</v>
      </c>
      <c r="AO16">
        <v>10</v>
      </c>
      <c r="AP16" s="14">
        <v>31.48</v>
      </c>
      <c r="AQ16">
        <v>15</v>
      </c>
      <c r="AR16" t="s">
        <v>2603</v>
      </c>
    </row>
    <row r="17" spans="1:44" x14ac:dyDescent="0.35">
      <c r="A17" t="s">
        <v>2594</v>
      </c>
      <c r="B17" t="s">
        <v>2672</v>
      </c>
      <c r="C17" t="s">
        <v>2592</v>
      </c>
      <c r="D17" t="s">
        <v>1430</v>
      </c>
      <c r="E17" t="s">
        <v>1431</v>
      </c>
      <c r="F17" t="s">
        <v>2604</v>
      </c>
      <c r="G17" t="s">
        <v>42</v>
      </c>
      <c r="H17" t="s">
        <v>40</v>
      </c>
      <c r="I17" t="s">
        <v>2599</v>
      </c>
      <c r="J17">
        <v>-37.299999999999997</v>
      </c>
      <c r="K17">
        <v>142.5</v>
      </c>
      <c r="L17" t="s">
        <v>2595</v>
      </c>
      <c r="M17" t="s">
        <v>2593</v>
      </c>
      <c r="N17" t="s">
        <v>39</v>
      </c>
      <c r="O17" t="s">
        <v>39</v>
      </c>
      <c r="P17" t="s">
        <v>39</v>
      </c>
      <c r="Q17" t="s">
        <v>39</v>
      </c>
      <c r="R17" t="s">
        <v>39</v>
      </c>
      <c r="S17" t="s">
        <v>39</v>
      </c>
      <c r="T17" t="s">
        <v>39</v>
      </c>
      <c r="U17" t="s">
        <v>2628</v>
      </c>
      <c r="V17">
        <v>4</v>
      </c>
      <c r="W17">
        <v>30</v>
      </c>
      <c r="X17" s="6">
        <v>15</v>
      </c>
      <c r="Y17" t="s">
        <v>39</v>
      </c>
      <c r="Z17" s="6" t="s">
        <v>2600</v>
      </c>
      <c r="AA17" t="s">
        <v>39</v>
      </c>
      <c r="AB17">
        <v>1500</v>
      </c>
      <c r="AD17" t="s">
        <v>40</v>
      </c>
      <c r="AF17" t="s">
        <v>42</v>
      </c>
      <c r="AG17" t="s">
        <v>2601</v>
      </c>
      <c r="AI17" t="s">
        <v>39</v>
      </c>
      <c r="AJ17" t="s">
        <v>2602</v>
      </c>
      <c r="AK17">
        <v>2.133</v>
      </c>
      <c r="AL17" t="s">
        <v>39</v>
      </c>
      <c r="AM17" t="s">
        <v>39</v>
      </c>
      <c r="AN17">
        <v>2</v>
      </c>
      <c r="AO17">
        <v>10</v>
      </c>
      <c r="AP17" s="14">
        <v>29.698</v>
      </c>
      <c r="AQ17">
        <v>15</v>
      </c>
      <c r="AR17" t="s">
        <v>2603</v>
      </c>
    </row>
    <row r="18" spans="1:44" x14ac:dyDescent="0.35">
      <c r="A18" t="s">
        <v>2594</v>
      </c>
      <c r="B18" t="s">
        <v>2672</v>
      </c>
      <c r="C18" t="s">
        <v>2592</v>
      </c>
      <c r="D18" t="s">
        <v>1430</v>
      </c>
      <c r="E18" t="s">
        <v>1431</v>
      </c>
      <c r="F18" t="s">
        <v>2604</v>
      </c>
      <c r="G18" t="s">
        <v>42</v>
      </c>
      <c r="H18" t="s">
        <v>40</v>
      </c>
      <c r="I18" t="s">
        <v>2599</v>
      </c>
      <c r="J18">
        <v>-37.299999999999997</v>
      </c>
      <c r="K18">
        <v>142.5</v>
      </c>
      <c r="L18" t="s">
        <v>2595</v>
      </c>
      <c r="M18" t="s">
        <v>2593</v>
      </c>
      <c r="N18" t="s">
        <v>39</v>
      </c>
      <c r="O18" t="s">
        <v>39</v>
      </c>
      <c r="P18" t="s">
        <v>39</v>
      </c>
      <c r="Q18" t="s">
        <v>39</v>
      </c>
      <c r="R18" t="s">
        <v>39</v>
      </c>
      <c r="S18" t="s">
        <v>39</v>
      </c>
      <c r="T18" t="s">
        <v>39</v>
      </c>
      <c r="U18" t="s">
        <v>2628</v>
      </c>
      <c r="V18">
        <v>4</v>
      </c>
      <c r="W18">
        <v>30</v>
      </c>
      <c r="X18" s="6">
        <v>15</v>
      </c>
      <c r="Y18" t="s">
        <v>39</v>
      </c>
      <c r="Z18" s="6" t="s">
        <v>2600</v>
      </c>
      <c r="AA18" t="s">
        <v>39</v>
      </c>
      <c r="AB18">
        <v>1500</v>
      </c>
      <c r="AD18" t="s">
        <v>40</v>
      </c>
      <c r="AF18" t="s">
        <v>42</v>
      </c>
      <c r="AG18" t="s">
        <v>2601</v>
      </c>
      <c r="AI18" t="s">
        <v>39</v>
      </c>
      <c r="AJ18" t="s">
        <v>2602</v>
      </c>
      <c r="AK18">
        <v>1.21</v>
      </c>
      <c r="AL18" t="s">
        <v>39</v>
      </c>
      <c r="AM18" t="s">
        <v>39</v>
      </c>
      <c r="AN18">
        <v>2</v>
      </c>
      <c r="AO18">
        <v>10</v>
      </c>
      <c r="AP18" s="14">
        <v>23.844999999999999</v>
      </c>
      <c r="AQ18">
        <v>15</v>
      </c>
      <c r="AR18" t="s">
        <v>2603</v>
      </c>
    </row>
    <row r="19" spans="1:44" x14ac:dyDescent="0.35">
      <c r="A19" t="s">
        <v>2594</v>
      </c>
      <c r="B19" t="s">
        <v>2672</v>
      </c>
      <c r="C19" t="s">
        <v>2592</v>
      </c>
      <c r="D19" t="s">
        <v>1430</v>
      </c>
      <c r="E19" t="s">
        <v>1431</v>
      </c>
      <c r="F19" t="s">
        <v>2604</v>
      </c>
      <c r="G19" t="s">
        <v>42</v>
      </c>
      <c r="H19" t="s">
        <v>40</v>
      </c>
      <c r="I19" t="s">
        <v>2599</v>
      </c>
      <c r="J19">
        <v>-37.299999999999997</v>
      </c>
      <c r="K19">
        <v>142.5</v>
      </c>
      <c r="L19" t="s">
        <v>2595</v>
      </c>
      <c r="M19" t="s">
        <v>2593</v>
      </c>
      <c r="N19" t="s">
        <v>39</v>
      </c>
      <c r="O19" t="s">
        <v>39</v>
      </c>
      <c r="P19" t="s">
        <v>39</v>
      </c>
      <c r="Q19" t="s">
        <v>39</v>
      </c>
      <c r="R19" t="s">
        <v>39</v>
      </c>
      <c r="S19" t="s">
        <v>39</v>
      </c>
      <c r="T19" t="s">
        <v>39</v>
      </c>
      <c r="U19" t="s">
        <v>2628</v>
      </c>
      <c r="V19">
        <v>4</v>
      </c>
      <c r="W19">
        <v>30</v>
      </c>
      <c r="X19" s="6">
        <v>15</v>
      </c>
      <c r="Y19" t="s">
        <v>39</v>
      </c>
      <c r="Z19" s="6" t="s">
        <v>2600</v>
      </c>
      <c r="AA19" t="s">
        <v>39</v>
      </c>
      <c r="AB19">
        <v>1500</v>
      </c>
      <c r="AD19" t="s">
        <v>40</v>
      </c>
      <c r="AF19" t="s">
        <v>42</v>
      </c>
      <c r="AG19" t="s">
        <v>2601</v>
      </c>
      <c r="AI19" t="s">
        <v>39</v>
      </c>
      <c r="AJ19" t="s">
        <v>2602</v>
      </c>
      <c r="AK19">
        <v>0.51900000000000002</v>
      </c>
      <c r="AL19" t="s">
        <v>39</v>
      </c>
      <c r="AM19" t="s">
        <v>39</v>
      </c>
      <c r="AN19">
        <v>2</v>
      </c>
      <c r="AO19">
        <v>10</v>
      </c>
      <c r="AP19" s="14">
        <v>22.571999999999999</v>
      </c>
      <c r="AQ19">
        <v>15</v>
      </c>
      <c r="AR19" t="s">
        <v>2603</v>
      </c>
    </row>
    <row r="20" spans="1:44" s="13" customFormat="1" x14ac:dyDescent="0.35">
      <c r="A20" s="13" t="s">
        <v>2594</v>
      </c>
      <c r="B20" s="13" t="s">
        <v>2672</v>
      </c>
      <c r="C20" s="13" t="s">
        <v>2592</v>
      </c>
      <c r="D20" s="13" t="s">
        <v>1430</v>
      </c>
      <c r="E20" s="13" t="s">
        <v>1431</v>
      </c>
      <c r="F20" s="13" t="s">
        <v>2604</v>
      </c>
      <c r="G20" s="13" t="s">
        <v>42</v>
      </c>
      <c r="H20" s="13" t="s">
        <v>40</v>
      </c>
      <c r="I20" s="13" t="s">
        <v>2599</v>
      </c>
      <c r="J20" s="13">
        <v>-37.299999999999997</v>
      </c>
      <c r="K20" s="13">
        <v>142.5</v>
      </c>
      <c r="L20" s="13" t="s">
        <v>2595</v>
      </c>
      <c r="M20" s="13" t="s">
        <v>2593</v>
      </c>
      <c r="N20" s="13" t="s">
        <v>39</v>
      </c>
      <c r="O20" s="13" t="s">
        <v>39</v>
      </c>
      <c r="P20" s="13" t="s">
        <v>39</v>
      </c>
      <c r="Q20" s="13" t="s">
        <v>39</v>
      </c>
      <c r="R20" s="13" t="s">
        <v>39</v>
      </c>
      <c r="S20" s="13" t="s">
        <v>39</v>
      </c>
      <c r="T20" s="13" t="s">
        <v>39</v>
      </c>
      <c r="U20" s="13" t="s">
        <v>2628</v>
      </c>
      <c r="V20" s="13">
        <v>4</v>
      </c>
      <c r="W20" s="13">
        <v>30</v>
      </c>
      <c r="X20" s="16">
        <v>15</v>
      </c>
      <c r="Y20" s="13" t="s">
        <v>39</v>
      </c>
      <c r="Z20" s="16" t="s">
        <v>2600</v>
      </c>
      <c r="AA20" s="13" t="s">
        <v>39</v>
      </c>
      <c r="AB20" s="13">
        <v>1500</v>
      </c>
      <c r="AD20" s="13" t="s">
        <v>40</v>
      </c>
      <c r="AF20" s="13" t="s">
        <v>42</v>
      </c>
      <c r="AG20" s="13" t="s">
        <v>2601</v>
      </c>
      <c r="AI20" s="13" t="s">
        <v>39</v>
      </c>
      <c r="AJ20" s="13" t="s">
        <v>2602</v>
      </c>
      <c r="AK20" s="13">
        <v>0.17299999999999999</v>
      </c>
      <c r="AL20" s="13" t="s">
        <v>39</v>
      </c>
      <c r="AM20" s="13" t="s">
        <v>39</v>
      </c>
      <c r="AN20" s="13">
        <v>2</v>
      </c>
      <c r="AO20" s="13">
        <v>10</v>
      </c>
      <c r="AP20" s="15">
        <v>18.245000000000001</v>
      </c>
      <c r="AQ20" s="13">
        <v>15</v>
      </c>
      <c r="AR20" s="13" t="s">
        <v>2603</v>
      </c>
    </row>
    <row r="21" spans="1:44" x14ac:dyDescent="0.35">
      <c r="A21" t="s">
        <v>2594</v>
      </c>
      <c r="B21" t="s">
        <v>2672</v>
      </c>
      <c r="C21" t="s">
        <v>2592</v>
      </c>
      <c r="D21" t="s">
        <v>1430</v>
      </c>
      <c r="E21" t="s">
        <v>1431</v>
      </c>
      <c r="F21" t="s">
        <v>2604</v>
      </c>
      <c r="G21" t="s">
        <v>42</v>
      </c>
      <c r="H21" t="s">
        <v>40</v>
      </c>
      <c r="I21" t="s">
        <v>2599</v>
      </c>
      <c r="J21">
        <v>-37.299999999999997</v>
      </c>
      <c r="K21">
        <v>142.5</v>
      </c>
      <c r="L21" t="s">
        <v>2595</v>
      </c>
      <c r="M21" t="s">
        <v>2593</v>
      </c>
      <c r="N21" t="s">
        <v>39</v>
      </c>
      <c r="O21" t="s">
        <v>39</v>
      </c>
      <c r="P21" t="s">
        <v>39</v>
      </c>
      <c r="Q21" t="s">
        <v>39</v>
      </c>
      <c r="R21" t="s">
        <v>39</v>
      </c>
      <c r="S21" t="s">
        <v>39</v>
      </c>
      <c r="T21" t="s">
        <v>39</v>
      </c>
      <c r="U21" t="s">
        <v>48</v>
      </c>
      <c r="V21" t="s">
        <v>39</v>
      </c>
      <c r="W21" t="s">
        <v>39</v>
      </c>
      <c r="X21" s="6">
        <v>15</v>
      </c>
      <c r="Y21" t="s">
        <v>39</v>
      </c>
      <c r="Z21" s="6" t="s">
        <v>2600</v>
      </c>
      <c r="AA21" t="s">
        <v>39</v>
      </c>
      <c r="AB21">
        <v>1500</v>
      </c>
      <c r="AD21" t="s">
        <v>40</v>
      </c>
      <c r="AF21" t="s">
        <v>42</v>
      </c>
      <c r="AG21" t="s">
        <v>2601</v>
      </c>
      <c r="AI21" t="s">
        <v>39</v>
      </c>
      <c r="AJ21" t="s">
        <v>2602</v>
      </c>
      <c r="AK21">
        <v>15.101000000000001</v>
      </c>
      <c r="AL21" t="s">
        <v>39</v>
      </c>
      <c r="AM21" t="s">
        <v>39</v>
      </c>
      <c r="AN21">
        <v>2</v>
      </c>
      <c r="AO21">
        <v>10</v>
      </c>
      <c r="AP21" s="14">
        <v>50</v>
      </c>
      <c r="AQ21">
        <v>15</v>
      </c>
      <c r="AR21" t="s">
        <v>2603</v>
      </c>
    </row>
    <row r="22" spans="1:44" x14ac:dyDescent="0.35">
      <c r="A22" t="s">
        <v>2594</v>
      </c>
      <c r="B22" t="s">
        <v>2672</v>
      </c>
      <c r="C22" t="s">
        <v>2592</v>
      </c>
      <c r="D22" t="s">
        <v>1430</v>
      </c>
      <c r="E22" t="s">
        <v>1431</v>
      </c>
      <c r="F22" t="s">
        <v>2604</v>
      </c>
      <c r="G22" t="s">
        <v>42</v>
      </c>
      <c r="H22" t="s">
        <v>40</v>
      </c>
      <c r="I22" t="s">
        <v>2599</v>
      </c>
      <c r="J22">
        <v>-37.299999999999997</v>
      </c>
      <c r="K22">
        <v>142.5</v>
      </c>
      <c r="L22" t="s">
        <v>2595</v>
      </c>
      <c r="M22" t="s">
        <v>2593</v>
      </c>
      <c r="N22" t="s">
        <v>39</v>
      </c>
      <c r="O22" t="s">
        <v>39</v>
      </c>
      <c r="P22" t="s">
        <v>39</v>
      </c>
      <c r="Q22" t="s">
        <v>39</v>
      </c>
      <c r="R22" t="s">
        <v>39</v>
      </c>
      <c r="S22" t="s">
        <v>39</v>
      </c>
      <c r="T22" t="s">
        <v>39</v>
      </c>
      <c r="U22" t="s">
        <v>48</v>
      </c>
      <c r="V22" t="s">
        <v>39</v>
      </c>
      <c r="W22" t="s">
        <v>39</v>
      </c>
      <c r="X22" s="6">
        <v>15</v>
      </c>
      <c r="Y22" t="s">
        <v>39</v>
      </c>
      <c r="Z22" s="6" t="s">
        <v>2600</v>
      </c>
      <c r="AA22" t="s">
        <v>39</v>
      </c>
      <c r="AB22">
        <v>1500</v>
      </c>
      <c r="AD22" t="s">
        <v>40</v>
      </c>
      <c r="AF22" t="s">
        <v>42</v>
      </c>
      <c r="AG22" t="s">
        <v>2601</v>
      </c>
      <c r="AI22" t="s">
        <v>39</v>
      </c>
      <c r="AJ22" t="s">
        <v>2602</v>
      </c>
      <c r="AK22">
        <v>14.159000000000001</v>
      </c>
      <c r="AL22" t="s">
        <v>39</v>
      </c>
      <c r="AM22" t="s">
        <v>39</v>
      </c>
      <c r="AN22">
        <v>2</v>
      </c>
      <c r="AO22">
        <v>10</v>
      </c>
      <c r="AP22" s="14">
        <v>47.26</v>
      </c>
      <c r="AQ22">
        <v>15</v>
      </c>
      <c r="AR22" t="s">
        <v>2603</v>
      </c>
    </row>
    <row r="23" spans="1:44" x14ac:dyDescent="0.35">
      <c r="A23" t="s">
        <v>2594</v>
      </c>
      <c r="B23" t="s">
        <v>2672</v>
      </c>
      <c r="C23" t="s">
        <v>2592</v>
      </c>
      <c r="D23" t="s">
        <v>1430</v>
      </c>
      <c r="E23" t="s">
        <v>1431</v>
      </c>
      <c r="F23" t="s">
        <v>2604</v>
      </c>
      <c r="G23" t="s">
        <v>42</v>
      </c>
      <c r="H23" t="s">
        <v>40</v>
      </c>
      <c r="I23" t="s">
        <v>2599</v>
      </c>
      <c r="J23">
        <v>-37.299999999999997</v>
      </c>
      <c r="K23">
        <v>142.5</v>
      </c>
      <c r="L23" t="s">
        <v>2595</v>
      </c>
      <c r="M23" t="s">
        <v>2593</v>
      </c>
      <c r="N23" t="s">
        <v>39</v>
      </c>
      <c r="O23" t="s">
        <v>39</v>
      </c>
      <c r="P23" t="s">
        <v>39</v>
      </c>
      <c r="Q23" t="s">
        <v>39</v>
      </c>
      <c r="R23" t="s">
        <v>39</v>
      </c>
      <c r="S23" t="s">
        <v>39</v>
      </c>
      <c r="T23" t="s">
        <v>39</v>
      </c>
      <c r="U23" t="s">
        <v>48</v>
      </c>
      <c r="V23" t="s">
        <v>39</v>
      </c>
      <c r="W23" t="s">
        <v>39</v>
      </c>
      <c r="X23" s="6">
        <v>15</v>
      </c>
      <c r="Y23" t="s">
        <v>39</v>
      </c>
      <c r="Z23" s="6" t="s">
        <v>2600</v>
      </c>
      <c r="AA23" t="s">
        <v>39</v>
      </c>
      <c r="AB23">
        <v>1500</v>
      </c>
      <c r="AD23" t="s">
        <v>40</v>
      </c>
      <c r="AF23" t="s">
        <v>42</v>
      </c>
      <c r="AG23" t="s">
        <v>2601</v>
      </c>
      <c r="AI23" t="s">
        <v>39</v>
      </c>
      <c r="AJ23" t="s">
        <v>2602</v>
      </c>
      <c r="AK23">
        <v>12.776</v>
      </c>
      <c r="AL23" t="s">
        <v>39</v>
      </c>
      <c r="AM23" t="s">
        <v>39</v>
      </c>
      <c r="AN23">
        <v>2</v>
      </c>
      <c r="AO23">
        <v>10</v>
      </c>
      <c r="AP23" s="14">
        <v>45.350999999999999</v>
      </c>
      <c r="AQ23">
        <v>15</v>
      </c>
      <c r="AR23" t="s">
        <v>2603</v>
      </c>
    </row>
    <row r="24" spans="1:44" x14ac:dyDescent="0.35">
      <c r="A24" t="s">
        <v>2594</v>
      </c>
      <c r="B24" t="s">
        <v>2672</v>
      </c>
      <c r="C24" t="s">
        <v>2592</v>
      </c>
      <c r="D24" t="s">
        <v>1430</v>
      </c>
      <c r="E24" t="s">
        <v>1431</v>
      </c>
      <c r="F24" t="s">
        <v>2604</v>
      </c>
      <c r="G24" t="s">
        <v>42</v>
      </c>
      <c r="H24" t="s">
        <v>40</v>
      </c>
      <c r="I24" t="s">
        <v>2599</v>
      </c>
      <c r="J24">
        <v>-37.299999999999997</v>
      </c>
      <c r="K24">
        <v>142.5</v>
      </c>
      <c r="L24" t="s">
        <v>2595</v>
      </c>
      <c r="M24" t="s">
        <v>2593</v>
      </c>
      <c r="N24" t="s">
        <v>39</v>
      </c>
      <c r="O24" t="s">
        <v>39</v>
      </c>
      <c r="P24" t="s">
        <v>39</v>
      </c>
      <c r="Q24" t="s">
        <v>39</v>
      </c>
      <c r="R24" t="s">
        <v>39</v>
      </c>
      <c r="S24" t="s">
        <v>39</v>
      </c>
      <c r="T24" t="s">
        <v>39</v>
      </c>
      <c r="U24" t="s">
        <v>48</v>
      </c>
      <c r="V24" t="s">
        <v>39</v>
      </c>
      <c r="W24" t="s">
        <v>39</v>
      </c>
      <c r="X24" s="6">
        <v>15</v>
      </c>
      <c r="Y24" t="s">
        <v>39</v>
      </c>
      <c r="Z24" s="6" t="s">
        <v>2600</v>
      </c>
      <c r="AA24" t="s">
        <v>39</v>
      </c>
      <c r="AB24">
        <v>1500</v>
      </c>
      <c r="AD24" t="s">
        <v>40</v>
      </c>
      <c r="AF24" t="s">
        <v>42</v>
      </c>
      <c r="AG24" t="s">
        <v>2601</v>
      </c>
      <c r="AI24" t="s">
        <v>39</v>
      </c>
      <c r="AJ24" t="s">
        <v>2602</v>
      </c>
      <c r="AK24">
        <v>9.7789999999999999</v>
      </c>
      <c r="AL24" t="s">
        <v>39</v>
      </c>
      <c r="AM24" t="s">
        <v>39</v>
      </c>
      <c r="AN24">
        <v>2</v>
      </c>
      <c r="AO24">
        <v>10</v>
      </c>
      <c r="AP24" s="14">
        <v>44.332999999999998</v>
      </c>
      <c r="AQ24">
        <v>15</v>
      </c>
      <c r="AR24" t="s">
        <v>2603</v>
      </c>
    </row>
    <row r="25" spans="1:44" x14ac:dyDescent="0.35">
      <c r="A25" t="s">
        <v>2594</v>
      </c>
      <c r="B25" t="s">
        <v>2672</v>
      </c>
      <c r="C25" t="s">
        <v>2592</v>
      </c>
      <c r="D25" t="s">
        <v>1430</v>
      </c>
      <c r="E25" t="s">
        <v>1431</v>
      </c>
      <c r="F25" t="s">
        <v>2604</v>
      </c>
      <c r="G25" t="s">
        <v>42</v>
      </c>
      <c r="H25" t="s">
        <v>40</v>
      </c>
      <c r="I25" t="s">
        <v>2599</v>
      </c>
      <c r="J25">
        <v>-37.299999999999997</v>
      </c>
      <c r="K25">
        <v>142.5</v>
      </c>
      <c r="L25" t="s">
        <v>2595</v>
      </c>
      <c r="M25" t="s">
        <v>2593</v>
      </c>
      <c r="N25" t="s">
        <v>39</v>
      </c>
      <c r="O25" t="s">
        <v>39</v>
      </c>
      <c r="P25" t="s">
        <v>39</v>
      </c>
      <c r="Q25" t="s">
        <v>39</v>
      </c>
      <c r="R25" t="s">
        <v>39</v>
      </c>
      <c r="S25" t="s">
        <v>39</v>
      </c>
      <c r="T25" t="s">
        <v>39</v>
      </c>
      <c r="U25" t="s">
        <v>48</v>
      </c>
      <c r="V25" t="s">
        <v>39</v>
      </c>
      <c r="W25" t="s">
        <v>39</v>
      </c>
      <c r="X25" s="6">
        <v>15</v>
      </c>
      <c r="Y25" t="s">
        <v>39</v>
      </c>
      <c r="Z25" s="6" t="s">
        <v>2600</v>
      </c>
      <c r="AA25" t="s">
        <v>39</v>
      </c>
      <c r="AB25">
        <v>1500</v>
      </c>
      <c r="AD25" t="s">
        <v>40</v>
      </c>
      <c r="AF25" t="s">
        <v>42</v>
      </c>
      <c r="AG25" t="s">
        <v>2601</v>
      </c>
      <c r="AI25" t="s">
        <v>39</v>
      </c>
      <c r="AJ25" t="s">
        <v>2602</v>
      </c>
      <c r="AK25">
        <v>6.3979999999999997</v>
      </c>
      <c r="AL25" t="s">
        <v>39</v>
      </c>
      <c r="AM25" t="s">
        <v>39</v>
      </c>
      <c r="AN25">
        <v>2</v>
      </c>
      <c r="AO25">
        <v>10</v>
      </c>
      <c r="AP25" s="14">
        <v>40.388000000000005</v>
      </c>
      <c r="AQ25">
        <v>15</v>
      </c>
      <c r="AR25" t="s">
        <v>2603</v>
      </c>
    </row>
    <row r="26" spans="1:44" x14ac:dyDescent="0.35">
      <c r="A26" t="s">
        <v>2594</v>
      </c>
      <c r="B26" t="s">
        <v>2672</v>
      </c>
      <c r="C26" t="s">
        <v>2592</v>
      </c>
      <c r="D26" t="s">
        <v>1430</v>
      </c>
      <c r="E26" t="s">
        <v>1431</v>
      </c>
      <c r="F26" t="s">
        <v>2604</v>
      </c>
      <c r="G26" t="s">
        <v>42</v>
      </c>
      <c r="H26" t="s">
        <v>40</v>
      </c>
      <c r="I26" t="s">
        <v>2599</v>
      </c>
      <c r="J26">
        <v>-37.299999999999997</v>
      </c>
      <c r="K26">
        <v>142.5</v>
      </c>
      <c r="L26" t="s">
        <v>2595</v>
      </c>
      <c r="M26" t="s">
        <v>2593</v>
      </c>
      <c r="N26" t="s">
        <v>39</v>
      </c>
      <c r="O26" t="s">
        <v>39</v>
      </c>
      <c r="P26" t="s">
        <v>39</v>
      </c>
      <c r="Q26" t="s">
        <v>39</v>
      </c>
      <c r="R26" t="s">
        <v>39</v>
      </c>
      <c r="S26" t="s">
        <v>39</v>
      </c>
      <c r="T26" t="s">
        <v>39</v>
      </c>
      <c r="U26" t="s">
        <v>48</v>
      </c>
      <c r="V26" t="s">
        <v>39</v>
      </c>
      <c r="W26" t="s">
        <v>39</v>
      </c>
      <c r="X26" s="6">
        <v>15</v>
      </c>
      <c r="Y26" t="s">
        <v>39</v>
      </c>
      <c r="Z26" s="6" t="s">
        <v>2600</v>
      </c>
      <c r="AA26" t="s">
        <v>39</v>
      </c>
      <c r="AB26">
        <v>1500</v>
      </c>
      <c r="AD26" t="s">
        <v>40</v>
      </c>
      <c r="AF26" t="s">
        <v>42</v>
      </c>
      <c r="AG26" t="s">
        <v>2601</v>
      </c>
      <c r="AI26" t="s">
        <v>39</v>
      </c>
      <c r="AJ26" t="s">
        <v>2602</v>
      </c>
      <c r="AK26">
        <v>6.3979999999999997</v>
      </c>
      <c r="AL26" t="s">
        <v>39</v>
      </c>
      <c r="AM26" t="s">
        <v>39</v>
      </c>
      <c r="AN26">
        <v>2</v>
      </c>
      <c r="AO26">
        <v>10</v>
      </c>
      <c r="AP26" s="14">
        <v>39.370000000000005</v>
      </c>
      <c r="AQ26">
        <v>15</v>
      </c>
      <c r="AR26" t="s">
        <v>2603</v>
      </c>
    </row>
    <row r="27" spans="1:44" x14ac:dyDescent="0.35">
      <c r="A27" t="s">
        <v>2594</v>
      </c>
      <c r="B27" t="s">
        <v>2672</v>
      </c>
      <c r="C27" t="s">
        <v>2592</v>
      </c>
      <c r="D27" t="s">
        <v>1430</v>
      </c>
      <c r="E27" t="s">
        <v>1431</v>
      </c>
      <c r="F27" t="s">
        <v>2604</v>
      </c>
      <c r="G27" t="s">
        <v>42</v>
      </c>
      <c r="H27" t="s">
        <v>40</v>
      </c>
      <c r="I27" t="s">
        <v>2599</v>
      </c>
      <c r="J27">
        <v>-37.299999999999997</v>
      </c>
      <c r="K27">
        <v>142.5</v>
      </c>
      <c r="L27" t="s">
        <v>2595</v>
      </c>
      <c r="M27" t="s">
        <v>2593</v>
      </c>
      <c r="N27" t="s">
        <v>39</v>
      </c>
      <c r="O27" t="s">
        <v>39</v>
      </c>
      <c r="P27" t="s">
        <v>39</v>
      </c>
      <c r="Q27" t="s">
        <v>39</v>
      </c>
      <c r="R27" t="s">
        <v>39</v>
      </c>
      <c r="S27" t="s">
        <v>39</v>
      </c>
      <c r="T27" t="s">
        <v>39</v>
      </c>
      <c r="U27" t="s">
        <v>48</v>
      </c>
      <c r="V27" t="s">
        <v>39</v>
      </c>
      <c r="W27" t="s">
        <v>39</v>
      </c>
      <c r="X27" s="6">
        <v>15</v>
      </c>
      <c r="Y27" t="s">
        <v>39</v>
      </c>
      <c r="Z27" s="6" t="s">
        <v>2600</v>
      </c>
      <c r="AA27" t="s">
        <v>39</v>
      </c>
      <c r="AB27">
        <v>1500</v>
      </c>
      <c r="AD27" t="s">
        <v>40</v>
      </c>
      <c r="AF27" t="s">
        <v>42</v>
      </c>
      <c r="AG27" t="s">
        <v>2601</v>
      </c>
      <c r="AI27" t="s">
        <v>39</v>
      </c>
      <c r="AJ27" t="s">
        <v>2602</v>
      </c>
      <c r="AK27">
        <v>5.86</v>
      </c>
      <c r="AL27" t="s">
        <v>39</v>
      </c>
      <c r="AM27" t="s">
        <v>39</v>
      </c>
      <c r="AN27">
        <v>2</v>
      </c>
      <c r="AO27">
        <v>10</v>
      </c>
      <c r="AP27" s="14">
        <v>38.352000000000004</v>
      </c>
      <c r="AQ27">
        <v>15</v>
      </c>
      <c r="AR27" t="s">
        <v>2603</v>
      </c>
    </row>
    <row r="28" spans="1:44" x14ac:dyDescent="0.35">
      <c r="A28" t="s">
        <v>2594</v>
      </c>
      <c r="B28" t="s">
        <v>2672</v>
      </c>
      <c r="C28" t="s">
        <v>2592</v>
      </c>
      <c r="D28" t="s">
        <v>1430</v>
      </c>
      <c r="E28" t="s">
        <v>1431</v>
      </c>
      <c r="F28" t="s">
        <v>2604</v>
      </c>
      <c r="G28" t="s">
        <v>42</v>
      </c>
      <c r="H28" t="s">
        <v>40</v>
      </c>
      <c r="I28" t="s">
        <v>2599</v>
      </c>
      <c r="J28">
        <v>-37.299999999999997</v>
      </c>
      <c r="K28">
        <v>142.5</v>
      </c>
      <c r="L28" t="s">
        <v>2595</v>
      </c>
      <c r="M28" t="s">
        <v>2593</v>
      </c>
      <c r="N28" t="s">
        <v>39</v>
      </c>
      <c r="O28" t="s">
        <v>39</v>
      </c>
      <c r="P28" t="s">
        <v>39</v>
      </c>
      <c r="Q28" t="s">
        <v>39</v>
      </c>
      <c r="R28" t="s">
        <v>39</v>
      </c>
      <c r="S28" t="s">
        <v>39</v>
      </c>
      <c r="T28" t="s">
        <v>39</v>
      </c>
      <c r="U28" t="s">
        <v>48</v>
      </c>
      <c r="V28" t="s">
        <v>39</v>
      </c>
      <c r="W28" t="s">
        <v>39</v>
      </c>
      <c r="X28" s="6">
        <v>15</v>
      </c>
      <c r="Y28" t="s">
        <v>39</v>
      </c>
      <c r="Z28" s="6" t="s">
        <v>2600</v>
      </c>
      <c r="AA28" t="s">
        <v>39</v>
      </c>
      <c r="AB28">
        <v>1500</v>
      </c>
      <c r="AD28" t="s">
        <v>40</v>
      </c>
      <c r="AF28" t="s">
        <v>42</v>
      </c>
      <c r="AG28" t="s">
        <v>2601</v>
      </c>
      <c r="AI28" t="s">
        <v>39</v>
      </c>
      <c r="AJ28" t="s">
        <v>2602</v>
      </c>
      <c r="AK28">
        <v>4.3230000000000004</v>
      </c>
      <c r="AL28" t="s">
        <v>39</v>
      </c>
      <c r="AM28" t="s">
        <v>39</v>
      </c>
      <c r="AN28">
        <v>2</v>
      </c>
      <c r="AO28">
        <v>10</v>
      </c>
      <c r="AP28" s="14">
        <v>36.57</v>
      </c>
      <c r="AQ28">
        <v>15</v>
      </c>
      <c r="AR28" t="s">
        <v>2603</v>
      </c>
    </row>
    <row r="29" spans="1:44" x14ac:dyDescent="0.35">
      <c r="A29" t="s">
        <v>2594</v>
      </c>
      <c r="B29" t="s">
        <v>2672</v>
      </c>
      <c r="C29" t="s">
        <v>2592</v>
      </c>
      <c r="D29" t="s">
        <v>1430</v>
      </c>
      <c r="E29" t="s">
        <v>1431</v>
      </c>
      <c r="F29" t="s">
        <v>2604</v>
      </c>
      <c r="G29" t="s">
        <v>42</v>
      </c>
      <c r="H29" t="s">
        <v>40</v>
      </c>
      <c r="I29" t="s">
        <v>2599</v>
      </c>
      <c r="J29">
        <v>-37.299999999999997</v>
      </c>
      <c r="K29">
        <v>142.5</v>
      </c>
      <c r="L29" t="s">
        <v>2595</v>
      </c>
      <c r="M29" t="s">
        <v>2593</v>
      </c>
      <c r="N29" t="s">
        <v>39</v>
      </c>
      <c r="O29" t="s">
        <v>39</v>
      </c>
      <c r="P29" t="s">
        <v>39</v>
      </c>
      <c r="Q29" t="s">
        <v>39</v>
      </c>
      <c r="R29" t="s">
        <v>39</v>
      </c>
      <c r="S29" t="s">
        <v>39</v>
      </c>
      <c r="T29" t="s">
        <v>39</v>
      </c>
      <c r="U29" t="s">
        <v>48</v>
      </c>
      <c r="V29" t="s">
        <v>39</v>
      </c>
      <c r="W29" t="s">
        <v>39</v>
      </c>
      <c r="X29" s="6">
        <v>15</v>
      </c>
      <c r="Y29" t="s">
        <v>39</v>
      </c>
      <c r="Z29" s="6" t="s">
        <v>2600</v>
      </c>
      <c r="AA29" t="s">
        <v>39</v>
      </c>
      <c r="AB29">
        <v>1500</v>
      </c>
      <c r="AD29" t="s">
        <v>40</v>
      </c>
      <c r="AF29" t="s">
        <v>42</v>
      </c>
      <c r="AG29" t="s">
        <v>2601</v>
      </c>
      <c r="AI29" t="s">
        <v>39</v>
      </c>
      <c r="AJ29" t="s">
        <v>2602</v>
      </c>
      <c r="AK29">
        <v>3.016</v>
      </c>
      <c r="AL29" t="s">
        <v>39</v>
      </c>
      <c r="AM29" t="s">
        <v>39</v>
      </c>
      <c r="AN29">
        <v>2</v>
      </c>
      <c r="AO29">
        <v>10</v>
      </c>
      <c r="AP29" s="14">
        <v>34.533999999999999</v>
      </c>
      <c r="AQ29">
        <v>15</v>
      </c>
      <c r="AR29" t="s">
        <v>2603</v>
      </c>
    </row>
    <row r="30" spans="1:44" x14ac:dyDescent="0.35">
      <c r="A30" t="s">
        <v>2594</v>
      </c>
      <c r="B30" t="s">
        <v>2672</v>
      </c>
      <c r="C30" t="s">
        <v>2592</v>
      </c>
      <c r="D30" t="s">
        <v>1430</v>
      </c>
      <c r="E30" t="s">
        <v>1431</v>
      </c>
      <c r="F30" t="s">
        <v>2604</v>
      </c>
      <c r="G30" t="s">
        <v>42</v>
      </c>
      <c r="H30" t="s">
        <v>40</v>
      </c>
      <c r="I30" t="s">
        <v>2599</v>
      </c>
      <c r="J30">
        <v>-37.299999999999997</v>
      </c>
      <c r="K30">
        <v>142.5</v>
      </c>
      <c r="L30" t="s">
        <v>2595</v>
      </c>
      <c r="M30" t="s">
        <v>2593</v>
      </c>
      <c r="N30" t="s">
        <v>39</v>
      </c>
      <c r="O30" t="s">
        <v>39</v>
      </c>
      <c r="P30" t="s">
        <v>39</v>
      </c>
      <c r="Q30" t="s">
        <v>39</v>
      </c>
      <c r="R30" t="s">
        <v>39</v>
      </c>
      <c r="S30" t="s">
        <v>39</v>
      </c>
      <c r="T30" t="s">
        <v>39</v>
      </c>
      <c r="U30" t="s">
        <v>48</v>
      </c>
      <c r="V30" t="s">
        <v>39</v>
      </c>
      <c r="W30" t="s">
        <v>39</v>
      </c>
      <c r="X30" s="6">
        <v>15</v>
      </c>
      <c r="Y30" t="s">
        <v>39</v>
      </c>
      <c r="Z30" s="6" t="s">
        <v>2600</v>
      </c>
      <c r="AA30" t="s">
        <v>39</v>
      </c>
      <c r="AB30">
        <v>1500</v>
      </c>
      <c r="AD30" t="s">
        <v>40</v>
      </c>
      <c r="AF30" t="s">
        <v>42</v>
      </c>
      <c r="AG30" t="s">
        <v>2601</v>
      </c>
      <c r="AI30" t="s">
        <v>39</v>
      </c>
      <c r="AJ30" t="s">
        <v>2602</v>
      </c>
      <c r="AK30">
        <v>3.2469999999999999</v>
      </c>
      <c r="AL30" t="s">
        <v>39</v>
      </c>
      <c r="AM30" t="s">
        <v>39</v>
      </c>
      <c r="AN30">
        <v>2</v>
      </c>
      <c r="AO30">
        <v>10</v>
      </c>
      <c r="AP30" s="14">
        <v>33.515999999999998</v>
      </c>
      <c r="AQ30">
        <v>15</v>
      </c>
      <c r="AR30" t="s">
        <v>2603</v>
      </c>
    </row>
    <row r="31" spans="1:44" x14ac:dyDescent="0.35">
      <c r="A31" t="s">
        <v>2594</v>
      </c>
      <c r="B31" t="s">
        <v>2672</v>
      </c>
      <c r="C31" t="s">
        <v>2592</v>
      </c>
      <c r="D31" t="s">
        <v>1430</v>
      </c>
      <c r="E31" t="s">
        <v>1431</v>
      </c>
      <c r="F31" t="s">
        <v>2604</v>
      </c>
      <c r="G31" t="s">
        <v>42</v>
      </c>
      <c r="H31" t="s">
        <v>40</v>
      </c>
      <c r="I31" t="s">
        <v>2599</v>
      </c>
      <c r="J31">
        <v>-37.299999999999997</v>
      </c>
      <c r="K31">
        <v>142.5</v>
      </c>
      <c r="L31" t="s">
        <v>2595</v>
      </c>
      <c r="M31" t="s">
        <v>2593</v>
      </c>
      <c r="N31" t="s">
        <v>39</v>
      </c>
      <c r="O31" t="s">
        <v>39</v>
      </c>
      <c r="P31" t="s">
        <v>39</v>
      </c>
      <c r="Q31" t="s">
        <v>39</v>
      </c>
      <c r="R31" t="s">
        <v>39</v>
      </c>
      <c r="S31" t="s">
        <v>39</v>
      </c>
      <c r="T31" t="s">
        <v>39</v>
      </c>
      <c r="U31" t="s">
        <v>48</v>
      </c>
      <c r="V31" t="s">
        <v>39</v>
      </c>
      <c r="W31" t="s">
        <v>39</v>
      </c>
      <c r="X31" s="6">
        <v>15</v>
      </c>
      <c r="Y31" t="s">
        <v>39</v>
      </c>
      <c r="Z31" s="6" t="s">
        <v>2600</v>
      </c>
      <c r="AA31" t="s">
        <v>39</v>
      </c>
      <c r="AB31">
        <v>1500</v>
      </c>
      <c r="AD31" t="s">
        <v>40</v>
      </c>
      <c r="AF31" t="s">
        <v>42</v>
      </c>
      <c r="AG31" t="s">
        <v>2601</v>
      </c>
      <c r="AI31" t="s">
        <v>39</v>
      </c>
      <c r="AJ31" t="s">
        <v>2602</v>
      </c>
      <c r="AK31">
        <v>2.3250000000000002</v>
      </c>
      <c r="AL31" t="s">
        <v>39</v>
      </c>
      <c r="AM31" t="s">
        <v>39</v>
      </c>
      <c r="AN31">
        <v>2</v>
      </c>
      <c r="AO31">
        <v>10</v>
      </c>
      <c r="AP31" s="14">
        <v>32.625</v>
      </c>
      <c r="AQ31">
        <v>15</v>
      </c>
      <c r="AR31" t="s">
        <v>2603</v>
      </c>
    </row>
    <row r="32" spans="1:44" x14ac:dyDescent="0.35">
      <c r="A32" t="s">
        <v>2594</v>
      </c>
      <c r="B32" t="s">
        <v>2672</v>
      </c>
      <c r="C32" t="s">
        <v>2592</v>
      </c>
      <c r="D32" t="s">
        <v>1430</v>
      </c>
      <c r="E32" t="s">
        <v>1431</v>
      </c>
      <c r="F32" t="s">
        <v>2604</v>
      </c>
      <c r="G32" t="s">
        <v>42</v>
      </c>
      <c r="H32" t="s">
        <v>40</v>
      </c>
      <c r="I32" t="s">
        <v>2599</v>
      </c>
      <c r="J32">
        <v>-37.299999999999997</v>
      </c>
      <c r="K32">
        <v>142.5</v>
      </c>
      <c r="L32" t="s">
        <v>2595</v>
      </c>
      <c r="M32" t="s">
        <v>2593</v>
      </c>
      <c r="N32" t="s">
        <v>39</v>
      </c>
      <c r="O32" t="s">
        <v>39</v>
      </c>
      <c r="P32" t="s">
        <v>39</v>
      </c>
      <c r="Q32" t="s">
        <v>39</v>
      </c>
      <c r="R32" t="s">
        <v>39</v>
      </c>
      <c r="S32" t="s">
        <v>39</v>
      </c>
      <c r="T32" t="s">
        <v>39</v>
      </c>
      <c r="U32" t="s">
        <v>48</v>
      </c>
      <c r="V32" t="s">
        <v>39</v>
      </c>
      <c r="W32" t="s">
        <v>39</v>
      </c>
      <c r="X32" s="6">
        <v>15</v>
      </c>
      <c r="Y32" t="s">
        <v>39</v>
      </c>
      <c r="Z32" s="6" t="s">
        <v>2600</v>
      </c>
      <c r="AA32" t="s">
        <v>39</v>
      </c>
      <c r="AB32">
        <v>1500</v>
      </c>
      <c r="AD32" t="s">
        <v>40</v>
      </c>
      <c r="AF32" t="s">
        <v>42</v>
      </c>
      <c r="AG32" t="s">
        <v>2601</v>
      </c>
      <c r="AI32" t="s">
        <v>39</v>
      </c>
      <c r="AJ32" t="s">
        <v>2602</v>
      </c>
      <c r="AK32">
        <v>1.556</v>
      </c>
      <c r="AL32" t="s">
        <v>39</v>
      </c>
      <c r="AM32" t="s">
        <v>39</v>
      </c>
      <c r="AN32">
        <v>2</v>
      </c>
      <c r="AO32">
        <v>10</v>
      </c>
      <c r="AP32" s="14">
        <v>30.716999999999999</v>
      </c>
      <c r="AQ32">
        <v>15</v>
      </c>
      <c r="AR32" t="s">
        <v>2603</v>
      </c>
    </row>
    <row r="33" spans="1:44" x14ac:dyDescent="0.35">
      <c r="A33" t="s">
        <v>2594</v>
      </c>
      <c r="B33" t="s">
        <v>2672</v>
      </c>
      <c r="C33" t="s">
        <v>2592</v>
      </c>
      <c r="D33" t="s">
        <v>1430</v>
      </c>
      <c r="E33" t="s">
        <v>1431</v>
      </c>
      <c r="F33" t="s">
        <v>2604</v>
      </c>
      <c r="G33" t="s">
        <v>42</v>
      </c>
      <c r="H33" t="s">
        <v>40</v>
      </c>
      <c r="I33" t="s">
        <v>2599</v>
      </c>
      <c r="J33">
        <v>-37.299999999999997</v>
      </c>
      <c r="K33">
        <v>142.5</v>
      </c>
      <c r="L33" t="s">
        <v>2595</v>
      </c>
      <c r="M33" t="s">
        <v>2593</v>
      </c>
      <c r="N33" t="s">
        <v>39</v>
      </c>
      <c r="O33" t="s">
        <v>39</v>
      </c>
      <c r="P33" t="s">
        <v>39</v>
      </c>
      <c r="Q33" t="s">
        <v>39</v>
      </c>
      <c r="R33" t="s">
        <v>39</v>
      </c>
      <c r="S33" t="s">
        <v>39</v>
      </c>
      <c r="T33" t="s">
        <v>39</v>
      </c>
      <c r="U33" t="s">
        <v>48</v>
      </c>
      <c r="V33" t="s">
        <v>39</v>
      </c>
      <c r="W33" t="s">
        <v>39</v>
      </c>
      <c r="X33" s="6">
        <v>15</v>
      </c>
      <c r="Y33" t="s">
        <v>39</v>
      </c>
      <c r="Z33" s="6" t="s">
        <v>2600</v>
      </c>
      <c r="AA33" t="s">
        <v>39</v>
      </c>
      <c r="AB33">
        <v>1500</v>
      </c>
      <c r="AD33" t="s">
        <v>40</v>
      </c>
      <c r="AF33" t="s">
        <v>42</v>
      </c>
      <c r="AG33" t="s">
        <v>2601</v>
      </c>
      <c r="AI33" t="s">
        <v>39</v>
      </c>
      <c r="AJ33" t="s">
        <v>2602</v>
      </c>
      <c r="AK33">
        <v>1.7869999999999999</v>
      </c>
      <c r="AL33" t="s">
        <v>39</v>
      </c>
      <c r="AM33" t="s">
        <v>39</v>
      </c>
      <c r="AN33">
        <v>2</v>
      </c>
      <c r="AO33">
        <v>10</v>
      </c>
      <c r="AP33" s="14">
        <v>28.68</v>
      </c>
      <c r="AQ33">
        <v>15</v>
      </c>
      <c r="AR33" t="s">
        <v>2603</v>
      </c>
    </row>
    <row r="34" spans="1:44" x14ac:dyDescent="0.35">
      <c r="A34" t="s">
        <v>2594</v>
      </c>
      <c r="B34" t="s">
        <v>2672</v>
      </c>
      <c r="C34" t="s">
        <v>2592</v>
      </c>
      <c r="D34" t="s">
        <v>1430</v>
      </c>
      <c r="E34" t="s">
        <v>1431</v>
      </c>
      <c r="F34" t="s">
        <v>2604</v>
      </c>
      <c r="G34" t="s">
        <v>42</v>
      </c>
      <c r="H34" t="s">
        <v>40</v>
      </c>
      <c r="I34" t="s">
        <v>2599</v>
      </c>
      <c r="J34">
        <v>-37.299999999999997</v>
      </c>
      <c r="K34">
        <v>142.5</v>
      </c>
      <c r="L34" t="s">
        <v>2595</v>
      </c>
      <c r="M34" t="s">
        <v>2593</v>
      </c>
      <c r="N34" t="s">
        <v>39</v>
      </c>
      <c r="O34" t="s">
        <v>39</v>
      </c>
      <c r="P34" t="s">
        <v>39</v>
      </c>
      <c r="Q34" t="s">
        <v>39</v>
      </c>
      <c r="R34" t="s">
        <v>39</v>
      </c>
      <c r="S34" t="s">
        <v>39</v>
      </c>
      <c r="T34" t="s">
        <v>39</v>
      </c>
      <c r="U34" t="s">
        <v>48</v>
      </c>
      <c r="V34" t="s">
        <v>39</v>
      </c>
      <c r="W34" t="s">
        <v>39</v>
      </c>
      <c r="X34" s="6">
        <v>15</v>
      </c>
      <c r="Y34" t="s">
        <v>39</v>
      </c>
      <c r="Z34" s="6" t="s">
        <v>2600</v>
      </c>
      <c r="AA34" t="s">
        <v>39</v>
      </c>
      <c r="AB34">
        <v>1500</v>
      </c>
      <c r="AD34" t="s">
        <v>40</v>
      </c>
      <c r="AF34" t="s">
        <v>42</v>
      </c>
      <c r="AG34" t="s">
        <v>2601</v>
      </c>
      <c r="AI34" t="s">
        <v>39</v>
      </c>
      <c r="AJ34" t="s">
        <v>2602</v>
      </c>
      <c r="AK34">
        <v>0.25</v>
      </c>
      <c r="AL34" t="s">
        <v>39</v>
      </c>
      <c r="AM34" t="s">
        <v>39</v>
      </c>
      <c r="AN34">
        <v>2</v>
      </c>
      <c r="AO34">
        <v>10</v>
      </c>
      <c r="AP34" s="14">
        <v>24.099</v>
      </c>
      <c r="AQ34">
        <v>15</v>
      </c>
      <c r="AR34" t="s">
        <v>2603</v>
      </c>
    </row>
    <row r="35" spans="1:44" x14ac:dyDescent="0.35">
      <c r="A35" t="s">
        <v>2594</v>
      </c>
      <c r="B35" t="s">
        <v>2672</v>
      </c>
      <c r="C35" t="s">
        <v>2592</v>
      </c>
      <c r="D35" t="s">
        <v>1430</v>
      </c>
      <c r="E35" t="s">
        <v>1431</v>
      </c>
      <c r="F35" t="s">
        <v>2604</v>
      </c>
      <c r="G35" t="s">
        <v>42</v>
      </c>
      <c r="H35" t="s">
        <v>40</v>
      </c>
      <c r="I35" t="s">
        <v>2596</v>
      </c>
      <c r="J35">
        <v>-37.299999999999997</v>
      </c>
      <c r="K35">
        <v>142.5</v>
      </c>
      <c r="L35" t="s">
        <v>2595</v>
      </c>
      <c r="M35" t="s">
        <v>2593</v>
      </c>
      <c r="N35" t="s">
        <v>39</v>
      </c>
      <c r="O35" t="s">
        <v>39</v>
      </c>
      <c r="P35" t="s">
        <v>39</v>
      </c>
      <c r="Q35" t="s">
        <v>39</v>
      </c>
      <c r="R35" t="s">
        <v>39</v>
      </c>
      <c r="S35" t="s">
        <v>39</v>
      </c>
      <c r="T35" t="s">
        <v>39</v>
      </c>
      <c r="U35" t="s">
        <v>2628</v>
      </c>
      <c r="V35">
        <v>4</v>
      </c>
      <c r="W35">
        <v>30</v>
      </c>
      <c r="X35" s="6">
        <v>15</v>
      </c>
      <c r="Y35" t="s">
        <v>39</v>
      </c>
      <c r="Z35" s="6" t="s">
        <v>2600</v>
      </c>
      <c r="AA35" t="s">
        <v>39</v>
      </c>
      <c r="AB35">
        <v>1500</v>
      </c>
      <c r="AD35" t="s">
        <v>40</v>
      </c>
      <c r="AF35" t="s">
        <v>42</v>
      </c>
      <c r="AG35" t="s">
        <v>2601</v>
      </c>
      <c r="AI35" t="s">
        <v>39</v>
      </c>
      <c r="AJ35" t="s">
        <v>2602</v>
      </c>
      <c r="AK35">
        <v>15.154</v>
      </c>
      <c r="AL35" t="s">
        <v>39</v>
      </c>
      <c r="AM35" t="s">
        <v>39</v>
      </c>
      <c r="AN35">
        <v>2</v>
      </c>
      <c r="AO35">
        <v>10</v>
      </c>
      <c r="AP35" s="14">
        <v>49.832000000000001</v>
      </c>
      <c r="AQ35">
        <v>15</v>
      </c>
      <c r="AR35" t="s">
        <v>2603</v>
      </c>
    </row>
    <row r="36" spans="1:44" x14ac:dyDescent="0.35">
      <c r="A36" t="s">
        <v>2594</v>
      </c>
      <c r="B36" t="s">
        <v>2672</v>
      </c>
      <c r="C36" t="s">
        <v>2592</v>
      </c>
      <c r="D36" t="s">
        <v>1430</v>
      </c>
      <c r="E36" t="s">
        <v>1431</v>
      </c>
      <c r="F36" t="s">
        <v>2604</v>
      </c>
      <c r="G36" t="s">
        <v>42</v>
      </c>
      <c r="H36" t="s">
        <v>40</v>
      </c>
      <c r="I36" t="s">
        <v>2596</v>
      </c>
      <c r="J36">
        <v>-37.299999999999997</v>
      </c>
      <c r="K36">
        <v>142.5</v>
      </c>
      <c r="L36" t="s">
        <v>2595</v>
      </c>
      <c r="M36" t="s">
        <v>2593</v>
      </c>
      <c r="N36" t="s">
        <v>39</v>
      </c>
      <c r="O36" t="s">
        <v>39</v>
      </c>
      <c r="P36" t="s">
        <v>39</v>
      </c>
      <c r="Q36" t="s">
        <v>39</v>
      </c>
      <c r="R36" t="s">
        <v>39</v>
      </c>
      <c r="S36" t="s">
        <v>39</v>
      </c>
      <c r="T36" t="s">
        <v>39</v>
      </c>
      <c r="U36" t="s">
        <v>2628</v>
      </c>
      <c r="V36">
        <v>4</v>
      </c>
      <c r="W36">
        <v>30</v>
      </c>
      <c r="X36" s="6">
        <v>15</v>
      </c>
      <c r="Y36" t="s">
        <v>39</v>
      </c>
      <c r="Z36" s="6" t="s">
        <v>2600</v>
      </c>
      <c r="AA36" t="s">
        <v>39</v>
      </c>
      <c r="AB36">
        <v>1500</v>
      </c>
      <c r="AD36" t="s">
        <v>40</v>
      </c>
      <c r="AF36" t="s">
        <v>42</v>
      </c>
      <c r="AG36" t="s">
        <v>2601</v>
      </c>
      <c r="AI36" t="s">
        <v>39</v>
      </c>
      <c r="AJ36" t="s">
        <v>2602</v>
      </c>
      <c r="AK36">
        <v>13.33</v>
      </c>
      <c r="AL36" t="s">
        <v>39</v>
      </c>
      <c r="AM36" t="s">
        <v>39</v>
      </c>
      <c r="AN36">
        <v>2</v>
      </c>
      <c r="AO36">
        <v>10</v>
      </c>
      <c r="AP36" s="14">
        <v>47.744999999999997</v>
      </c>
      <c r="AQ36">
        <v>15</v>
      </c>
      <c r="AR36" t="s">
        <v>2603</v>
      </c>
    </row>
    <row r="37" spans="1:44" x14ac:dyDescent="0.35">
      <c r="A37" t="s">
        <v>2594</v>
      </c>
      <c r="B37" t="s">
        <v>2672</v>
      </c>
      <c r="C37" t="s">
        <v>2592</v>
      </c>
      <c r="D37" t="s">
        <v>1430</v>
      </c>
      <c r="E37" t="s">
        <v>1431</v>
      </c>
      <c r="F37" t="s">
        <v>2604</v>
      </c>
      <c r="G37" t="s">
        <v>42</v>
      </c>
      <c r="H37" t="s">
        <v>40</v>
      </c>
      <c r="I37" t="s">
        <v>2596</v>
      </c>
      <c r="J37">
        <v>-37.299999999999997</v>
      </c>
      <c r="K37">
        <v>142.5</v>
      </c>
      <c r="L37" t="s">
        <v>2595</v>
      </c>
      <c r="M37" t="s">
        <v>2593</v>
      </c>
      <c r="N37" t="s">
        <v>39</v>
      </c>
      <c r="O37" t="s">
        <v>39</v>
      </c>
      <c r="P37" t="s">
        <v>39</v>
      </c>
      <c r="Q37" t="s">
        <v>39</v>
      </c>
      <c r="R37" t="s">
        <v>39</v>
      </c>
      <c r="S37" t="s">
        <v>39</v>
      </c>
      <c r="T37" t="s">
        <v>39</v>
      </c>
      <c r="U37" t="s">
        <v>2628</v>
      </c>
      <c r="V37">
        <v>4</v>
      </c>
      <c r="W37">
        <v>30</v>
      </c>
      <c r="X37" s="6">
        <v>15</v>
      </c>
      <c r="Y37" t="s">
        <v>39</v>
      </c>
      <c r="Z37" s="6" t="s">
        <v>2600</v>
      </c>
      <c r="AA37" t="s">
        <v>39</v>
      </c>
      <c r="AB37">
        <v>1500</v>
      </c>
      <c r="AD37" t="s">
        <v>40</v>
      </c>
      <c r="AF37" t="s">
        <v>42</v>
      </c>
      <c r="AG37" t="s">
        <v>2601</v>
      </c>
      <c r="AI37" t="s">
        <v>39</v>
      </c>
      <c r="AJ37" t="s">
        <v>2602</v>
      </c>
      <c r="AK37">
        <v>12.659000000000001</v>
      </c>
      <c r="AL37" t="s">
        <v>39</v>
      </c>
      <c r="AM37" t="s">
        <v>39</v>
      </c>
      <c r="AN37">
        <v>2</v>
      </c>
      <c r="AO37">
        <v>10</v>
      </c>
      <c r="AP37" s="14">
        <v>45.802999999999997</v>
      </c>
      <c r="AQ37">
        <v>15</v>
      </c>
      <c r="AR37" t="s">
        <v>2603</v>
      </c>
    </row>
    <row r="38" spans="1:44" x14ac:dyDescent="0.35">
      <c r="A38" t="s">
        <v>2594</v>
      </c>
      <c r="B38" t="s">
        <v>2672</v>
      </c>
      <c r="C38" t="s">
        <v>2592</v>
      </c>
      <c r="D38" t="s">
        <v>1430</v>
      </c>
      <c r="E38" t="s">
        <v>1431</v>
      </c>
      <c r="F38" t="s">
        <v>2604</v>
      </c>
      <c r="G38" t="s">
        <v>42</v>
      </c>
      <c r="H38" t="s">
        <v>40</v>
      </c>
      <c r="I38" t="s">
        <v>2596</v>
      </c>
      <c r="J38">
        <v>-37.299999999999997</v>
      </c>
      <c r="K38">
        <v>142.5</v>
      </c>
      <c r="L38" t="s">
        <v>2595</v>
      </c>
      <c r="M38" t="s">
        <v>2593</v>
      </c>
      <c r="N38" t="s">
        <v>39</v>
      </c>
      <c r="O38" t="s">
        <v>39</v>
      </c>
      <c r="P38" t="s">
        <v>39</v>
      </c>
      <c r="Q38" t="s">
        <v>39</v>
      </c>
      <c r="R38" t="s">
        <v>39</v>
      </c>
      <c r="S38" t="s">
        <v>39</v>
      </c>
      <c r="T38" t="s">
        <v>39</v>
      </c>
      <c r="U38" t="s">
        <v>2628</v>
      </c>
      <c r="V38">
        <v>4</v>
      </c>
      <c r="W38">
        <v>30</v>
      </c>
      <c r="X38" s="6">
        <v>15</v>
      </c>
      <c r="Y38" t="s">
        <v>39</v>
      </c>
      <c r="Z38" s="6" t="s">
        <v>2600</v>
      </c>
      <c r="AA38" t="s">
        <v>39</v>
      </c>
      <c r="AB38">
        <v>1500</v>
      </c>
      <c r="AD38" t="s">
        <v>40</v>
      </c>
      <c r="AF38" t="s">
        <v>42</v>
      </c>
      <c r="AG38" t="s">
        <v>2601</v>
      </c>
      <c r="AI38" t="s">
        <v>39</v>
      </c>
      <c r="AJ38" t="s">
        <v>2602</v>
      </c>
      <c r="AK38">
        <v>12.696999999999999</v>
      </c>
      <c r="AL38" t="s">
        <v>39</v>
      </c>
      <c r="AM38" t="s">
        <v>39</v>
      </c>
      <c r="AN38">
        <v>2</v>
      </c>
      <c r="AO38">
        <v>10</v>
      </c>
      <c r="AP38" s="14">
        <v>43.932000000000002</v>
      </c>
      <c r="AQ38">
        <v>15</v>
      </c>
      <c r="AR38" t="s">
        <v>2603</v>
      </c>
    </row>
    <row r="39" spans="1:44" x14ac:dyDescent="0.35">
      <c r="A39" t="s">
        <v>2594</v>
      </c>
      <c r="B39" t="s">
        <v>2672</v>
      </c>
      <c r="C39" t="s">
        <v>2592</v>
      </c>
      <c r="D39" t="s">
        <v>1430</v>
      </c>
      <c r="E39" t="s">
        <v>1431</v>
      </c>
      <c r="F39" t="s">
        <v>2604</v>
      </c>
      <c r="G39" t="s">
        <v>42</v>
      </c>
      <c r="H39" t="s">
        <v>40</v>
      </c>
      <c r="I39" t="s">
        <v>2596</v>
      </c>
      <c r="J39">
        <v>-37.299999999999997</v>
      </c>
      <c r="K39">
        <v>142.5</v>
      </c>
      <c r="L39" t="s">
        <v>2595</v>
      </c>
      <c r="M39" t="s">
        <v>2593</v>
      </c>
      <c r="N39" t="s">
        <v>39</v>
      </c>
      <c r="O39" t="s">
        <v>39</v>
      </c>
      <c r="P39" t="s">
        <v>39</v>
      </c>
      <c r="Q39" t="s">
        <v>39</v>
      </c>
      <c r="R39" t="s">
        <v>39</v>
      </c>
      <c r="S39" t="s">
        <v>39</v>
      </c>
      <c r="T39" t="s">
        <v>39</v>
      </c>
      <c r="U39" t="s">
        <v>2628</v>
      </c>
      <c r="V39">
        <v>4</v>
      </c>
      <c r="W39">
        <v>30</v>
      </c>
      <c r="X39" s="6">
        <v>15</v>
      </c>
      <c r="Y39" t="s">
        <v>39</v>
      </c>
      <c r="Z39" s="6" t="s">
        <v>2600</v>
      </c>
      <c r="AA39" t="s">
        <v>39</v>
      </c>
      <c r="AB39">
        <v>1500</v>
      </c>
      <c r="AD39" t="s">
        <v>40</v>
      </c>
      <c r="AF39" t="s">
        <v>42</v>
      </c>
      <c r="AG39" t="s">
        <v>2601</v>
      </c>
      <c r="AI39" t="s">
        <v>39</v>
      </c>
      <c r="AJ39" t="s">
        <v>2602</v>
      </c>
      <c r="AK39">
        <v>8.8819999999999997</v>
      </c>
      <c r="AL39" t="s">
        <v>39</v>
      </c>
      <c r="AM39" t="s">
        <v>39</v>
      </c>
      <c r="AN39">
        <v>2</v>
      </c>
      <c r="AO39">
        <v>10</v>
      </c>
      <c r="AP39" s="14">
        <v>41.054000000000002</v>
      </c>
      <c r="AQ39">
        <v>15</v>
      </c>
      <c r="AR39" t="s">
        <v>2603</v>
      </c>
    </row>
    <row r="40" spans="1:44" x14ac:dyDescent="0.35">
      <c r="A40" t="s">
        <v>2594</v>
      </c>
      <c r="B40" t="s">
        <v>2672</v>
      </c>
      <c r="C40" t="s">
        <v>2592</v>
      </c>
      <c r="D40" t="s">
        <v>1430</v>
      </c>
      <c r="E40" t="s">
        <v>1431</v>
      </c>
      <c r="F40" t="s">
        <v>2604</v>
      </c>
      <c r="G40" t="s">
        <v>42</v>
      </c>
      <c r="H40" t="s">
        <v>40</v>
      </c>
      <c r="I40" t="s">
        <v>2596</v>
      </c>
      <c r="J40">
        <v>-37.299999999999997</v>
      </c>
      <c r="K40">
        <v>142.5</v>
      </c>
      <c r="L40" t="s">
        <v>2595</v>
      </c>
      <c r="M40" t="s">
        <v>2593</v>
      </c>
      <c r="N40" t="s">
        <v>39</v>
      </c>
      <c r="O40" t="s">
        <v>39</v>
      </c>
      <c r="P40" t="s">
        <v>39</v>
      </c>
      <c r="Q40" t="s">
        <v>39</v>
      </c>
      <c r="R40" t="s">
        <v>39</v>
      </c>
      <c r="S40" t="s">
        <v>39</v>
      </c>
      <c r="T40" t="s">
        <v>39</v>
      </c>
      <c r="U40" t="s">
        <v>2628</v>
      </c>
      <c r="V40">
        <v>4</v>
      </c>
      <c r="W40">
        <v>30</v>
      </c>
      <c r="X40" s="6">
        <v>15</v>
      </c>
      <c r="Y40" t="s">
        <v>39</v>
      </c>
      <c r="Z40" s="6" t="s">
        <v>2600</v>
      </c>
      <c r="AA40" t="s">
        <v>39</v>
      </c>
      <c r="AB40">
        <v>1500</v>
      </c>
      <c r="AD40" t="s">
        <v>40</v>
      </c>
      <c r="AF40" t="s">
        <v>42</v>
      </c>
      <c r="AG40" t="s">
        <v>2601</v>
      </c>
      <c r="AI40" t="s">
        <v>39</v>
      </c>
      <c r="AJ40" t="s">
        <v>2602</v>
      </c>
      <c r="AK40">
        <v>6.6470000000000002</v>
      </c>
      <c r="AL40" t="s">
        <v>39</v>
      </c>
      <c r="AM40" t="s">
        <v>39</v>
      </c>
      <c r="AN40">
        <v>2</v>
      </c>
      <c r="AO40">
        <v>10</v>
      </c>
      <c r="AP40" s="14">
        <v>37.024999999999999</v>
      </c>
      <c r="AQ40">
        <v>15</v>
      </c>
      <c r="AR40" t="s">
        <v>2603</v>
      </c>
    </row>
    <row r="41" spans="1:44" x14ac:dyDescent="0.35">
      <c r="A41" t="s">
        <v>2594</v>
      </c>
      <c r="B41" t="s">
        <v>2672</v>
      </c>
      <c r="C41" t="s">
        <v>2592</v>
      </c>
      <c r="D41" t="s">
        <v>1430</v>
      </c>
      <c r="E41" t="s">
        <v>1431</v>
      </c>
      <c r="F41" t="s">
        <v>2604</v>
      </c>
      <c r="G41" t="s">
        <v>42</v>
      </c>
      <c r="H41" t="s">
        <v>40</v>
      </c>
      <c r="I41" t="s">
        <v>2596</v>
      </c>
      <c r="J41">
        <v>-37.299999999999997</v>
      </c>
      <c r="K41">
        <v>142.5</v>
      </c>
      <c r="L41" t="s">
        <v>2595</v>
      </c>
      <c r="M41" t="s">
        <v>2593</v>
      </c>
      <c r="N41" t="s">
        <v>39</v>
      </c>
      <c r="O41" t="s">
        <v>39</v>
      </c>
      <c r="P41" t="s">
        <v>39</v>
      </c>
      <c r="Q41" t="s">
        <v>39</v>
      </c>
      <c r="R41" t="s">
        <v>39</v>
      </c>
      <c r="S41" t="s">
        <v>39</v>
      </c>
      <c r="T41" t="s">
        <v>39</v>
      </c>
      <c r="U41" t="s">
        <v>2628</v>
      </c>
      <c r="V41">
        <v>4</v>
      </c>
      <c r="W41">
        <v>30</v>
      </c>
      <c r="X41" s="6">
        <v>15</v>
      </c>
      <c r="Y41" t="s">
        <v>39</v>
      </c>
      <c r="Z41" s="6" t="s">
        <v>2600</v>
      </c>
      <c r="AA41" t="s">
        <v>39</v>
      </c>
      <c r="AB41">
        <v>1500</v>
      </c>
      <c r="AD41" t="s">
        <v>40</v>
      </c>
      <c r="AF41" t="s">
        <v>42</v>
      </c>
      <c r="AG41" t="s">
        <v>2601</v>
      </c>
      <c r="AI41" t="s">
        <v>39</v>
      </c>
      <c r="AJ41" t="s">
        <v>2602</v>
      </c>
      <c r="AK41">
        <v>3.2949999999999999</v>
      </c>
      <c r="AL41" t="s">
        <v>39</v>
      </c>
      <c r="AM41" t="s">
        <v>39</v>
      </c>
      <c r="AN41">
        <v>2</v>
      </c>
      <c r="AO41">
        <v>10</v>
      </c>
      <c r="AP41" s="14">
        <v>33.930999999999997</v>
      </c>
      <c r="AQ41">
        <v>15</v>
      </c>
      <c r="AR41" t="s">
        <v>2603</v>
      </c>
    </row>
    <row r="42" spans="1:44" x14ac:dyDescent="0.35">
      <c r="A42" t="s">
        <v>2594</v>
      </c>
      <c r="B42" t="s">
        <v>2672</v>
      </c>
      <c r="C42" t="s">
        <v>2592</v>
      </c>
      <c r="D42" t="s">
        <v>1430</v>
      </c>
      <c r="E42" t="s">
        <v>1431</v>
      </c>
      <c r="F42" t="s">
        <v>2604</v>
      </c>
      <c r="G42" t="s">
        <v>42</v>
      </c>
      <c r="H42" t="s">
        <v>40</v>
      </c>
      <c r="I42" t="s">
        <v>2596</v>
      </c>
      <c r="J42">
        <v>-37.299999999999997</v>
      </c>
      <c r="K42">
        <v>142.5</v>
      </c>
      <c r="L42" t="s">
        <v>2595</v>
      </c>
      <c r="M42" t="s">
        <v>2593</v>
      </c>
      <c r="N42" t="s">
        <v>39</v>
      </c>
      <c r="O42" t="s">
        <v>39</v>
      </c>
      <c r="P42" t="s">
        <v>39</v>
      </c>
      <c r="Q42" t="s">
        <v>39</v>
      </c>
      <c r="R42" t="s">
        <v>39</v>
      </c>
      <c r="S42" t="s">
        <v>39</v>
      </c>
      <c r="T42" t="s">
        <v>39</v>
      </c>
      <c r="U42" t="s">
        <v>2628</v>
      </c>
      <c r="V42">
        <v>4</v>
      </c>
      <c r="W42">
        <v>30</v>
      </c>
      <c r="X42" s="6">
        <v>15</v>
      </c>
      <c r="Y42" t="s">
        <v>39</v>
      </c>
      <c r="Z42" s="6" t="s">
        <v>2600</v>
      </c>
      <c r="AA42" t="s">
        <v>39</v>
      </c>
      <c r="AB42">
        <v>1500</v>
      </c>
      <c r="AD42" t="s">
        <v>40</v>
      </c>
      <c r="AF42" t="s">
        <v>42</v>
      </c>
      <c r="AG42" t="s">
        <v>2601</v>
      </c>
      <c r="AI42" t="s">
        <v>39</v>
      </c>
      <c r="AJ42" t="s">
        <v>2602</v>
      </c>
      <c r="AK42">
        <v>2.331</v>
      </c>
      <c r="AL42" t="s">
        <v>39</v>
      </c>
      <c r="AM42" t="s">
        <v>39</v>
      </c>
      <c r="AN42">
        <v>2</v>
      </c>
      <c r="AO42">
        <v>10</v>
      </c>
      <c r="AP42" s="14">
        <v>31.844000000000001</v>
      </c>
      <c r="AQ42">
        <v>15</v>
      </c>
      <c r="AR42" t="s">
        <v>2603</v>
      </c>
    </row>
    <row r="43" spans="1:44" x14ac:dyDescent="0.35">
      <c r="A43" t="s">
        <v>2594</v>
      </c>
      <c r="B43" t="s">
        <v>2672</v>
      </c>
      <c r="C43" t="s">
        <v>2592</v>
      </c>
      <c r="D43" t="s">
        <v>1430</v>
      </c>
      <c r="E43" t="s">
        <v>1431</v>
      </c>
      <c r="F43" t="s">
        <v>2604</v>
      </c>
      <c r="G43" t="s">
        <v>42</v>
      </c>
      <c r="H43" t="s">
        <v>40</v>
      </c>
      <c r="I43" t="s">
        <v>2596</v>
      </c>
      <c r="J43">
        <v>-37.299999999999997</v>
      </c>
      <c r="K43">
        <v>142.5</v>
      </c>
      <c r="L43" t="s">
        <v>2595</v>
      </c>
      <c r="M43" t="s">
        <v>2593</v>
      </c>
      <c r="N43" t="s">
        <v>39</v>
      </c>
      <c r="O43" t="s">
        <v>39</v>
      </c>
      <c r="P43" t="s">
        <v>39</v>
      </c>
      <c r="Q43" t="s">
        <v>39</v>
      </c>
      <c r="R43" t="s">
        <v>39</v>
      </c>
      <c r="S43" t="s">
        <v>39</v>
      </c>
      <c r="T43" t="s">
        <v>39</v>
      </c>
      <c r="U43" t="s">
        <v>2628</v>
      </c>
      <c r="V43">
        <v>4</v>
      </c>
      <c r="W43">
        <v>30</v>
      </c>
      <c r="X43" s="6">
        <v>15</v>
      </c>
      <c r="Y43" t="s">
        <v>39</v>
      </c>
      <c r="Z43" s="6" t="s">
        <v>2600</v>
      </c>
      <c r="AA43" t="s">
        <v>39</v>
      </c>
      <c r="AB43">
        <v>1500</v>
      </c>
      <c r="AD43" t="s">
        <v>40</v>
      </c>
      <c r="AF43" t="s">
        <v>42</v>
      </c>
      <c r="AG43" t="s">
        <v>2601</v>
      </c>
      <c r="AI43" t="s">
        <v>39</v>
      </c>
      <c r="AJ43" t="s">
        <v>2602</v>
      </c>
      <c r="AK43">
        <v>1.407</v>
      </c>
      <c r="AL43" t="s">
        <v>39</v>
      </c>
      <c r="AM43" t="s">
        <v>39</v>
      </c>
      <c r="AN43">
        <v>2</v>
      </c>
      <c r="AO43">
        <v>10</v>
      </c>
      <c r="AP43" s="14">
        <v>29.974</v>
      </c>
      <c r="AQ43">
        <v>15</v>
      </c>
      <c r="AR43" t="s">
        <v>2603</v>
      </c>
    </row>
    <row r="44" spans="1:44" x14ac:dyDescent="0.35">
      <c r="A44" t="s">
        <v>2594</v>
      </c>
      <c r="B44" t="s">
        <v>2672</v>
      </c>
      <c r="C44" t="s">
        <v>2592</v>
      </c>
      <c r="D44" t="s">
        <v>1430</v>
      </c>
      <c r="E44" t="s">
        <v>1431</v>
      </c>
      <c r="F44" t="s">
        <v>2604</v>
      </c>
      <c r="G44" t="s">
        <v>42</v>
      </c>
      <c r="H44" t="s">
        <v>40</v>
      </c>
      <c r="I44" t="s">
        <v>2596</v>
      </c>
      <c r="J44">
        <v>-37.299999999999997</v>
      </c>
      <c r="K44">
        <v>142.5</v>
      </c>
      <c r="L44" t="s">
        <v>2595</v>
      </c>
      <c r="M44" t="s">
        <v>2593</v>
      </c>
      <c r="N44" t="s">
        <v>39</v>
      </c>
      <c r="O44" t="s">
        <v>39</v>
      </c>
      <c r="P44" t="s">
        <v>39</v>
      </c>
      <c r="Q44" t="s">
        <v>39</v>
      </c>
      <c r="R44" t="s">
        <v>39</v>
      </c>
      <c r="S44" t="s">
        <v>39</v>
      </c>
      <c r="T44" t="s">
        <v>39</v>
      </c>
      <c r="U44" t="s">
        <v>2628</v>
      </c>
      <c r="V44">
        <v>4</v>
      </c>
      <c r="W44">
        <v>30</v>
      </c>
      <c r="X44" s="6">
        <v>15</v>
      </c>
      <c r="Y44" t="s">
        <v>39</v>
      </c>
      <c r="Z44" s="6" t="s">
        <v>2600</v>
      </c>
      <c r="AA44" t="s">
        <v>39</v>
      </c>
      <c r="AB44">
        <v>1500</v>
      </c>
      <c r="AD44" t="s">
        <v>40</v>
      </c>
      <c r="AF44" t="s">
        <v>42</v>
      </c>
      <c r="AG44" t="s">
        <v>2601</v>
      </c>
      <c r="AI44" t="s">
        <v>39</v>
      </c>
      <c r="AJ44" t="s">
        <v>2602</v>
      </c>
      <c r="AK44">
        <v>0.36599999999999999</v>
      </c>
      <c r="AL44" t="s">
        <v>39</v>
      </c>
      <c r="AM44" t="s">
        <v>39</v>
      </c>
      <c r="AN44">
        <v>2</v>
      </c>
      <c r="AO44">
        <v>10</v>
      </c>
      <c r="AP44" s="14">
        <v>24.073999999999998</v>
      </c>
      <c r="AQ44">
        <v>15</v>
      </c>
      <c r="AR44" t="s">
        <v>2603</v>
      </c>
    </row>
    <row r="45" spans="1:44" x14ac:dyDescent="0.35">
      <c r="A45" t="s">
        <v>2594</v>
      </c>
      <c r="B45" t="s">
        <v>2672</v>
      </c>
      <c r="C45" t="s">
        <v>2592</v>
      </c>
      <c r="D45" t="s">
        <v>1430</v>
      </c>
      <c r="E45" t="s">
        <v>1431</v>
      </c>
      <c r="F45" t="s">
        <v>2604</v>
      </c>
      <c r="G45" t="s">
        <v>42</v>
      </c>
      <c r="H45" t="s">
        <v>40</v>
      </c>
      <c r="I45" t="s">
        <v>2596</v>
      </c>
      <c r="J45">
        <v>-37.299999999999997</v>
      </c>
      <c r="K45">
        <v>142.5</v>
      </c>
      <c r="L45" t="s">
        <v>2595</v>
      </c>
      <c r="M45" t="s">
        <v>2593</v>
      </c>
      <c r="N45" t="s">
        <v>39</v>
      </c>
      <c r="O45" t="s">
        <v>39</v>
      </c>
      <c r="P45" t="s">
        <v>39</v>
      </c>
      <c r="Q45" t="s">
        <v>39</v>
      </c>
      <c r="R45" t="s">
        <v>39</v>
      </c>
      <c r="S45" t="s">
        <v>39</v>
      </c>
      <c r="T45" t="s">
        <v>39</v>
      </c>
      <c r="U45" t="s">
        <v>48</v>
      </c>
      <c r="V45" t="s">
        <v>39</v>
      </c>
      <c r="W45" t="s">
        <v>39</v>
      </c>
      <c r="X45" s="6">
        <v>15</v>
      </c>
      <c r="Y45" t="s">
        <v>39</v>
      </c>
      <c r="Z45" s="6" t="s">
        <v>2600</v>
      </c>
      <c r="AA45" t="s">
        <v>39</v>
      </c>
      <c r="AB45">
        <v>1500</v>
      </c>
      <c r="AD45" t="s">
        <v>40</v>
      </c>
      <c r="AF45" t="s">
        <v>42</v>
      </c>
      <c r="AG45" t="s">
        <v>2601</v>
      </c>
      <c r="AI45" t="s">
        <v>39</v>
      </c>
      <c r="AJ45" t="s">
        <v>2602</v>
      </c>
      <c r="AK45">
        <v>15.318</v>
      </c>
      <c r="AL45" t="s">
        <v>39</v>
      </c>
      <c r="AM45" t="s">
        <v>39</v>
      </c>
      <c r="AN45">
        <v>2</v>
      </c>
      <c r="AO45">
        <v>10</v>
      </c>
      <c r="AP45" s="14">
        <v>49.688000000000002</v>
      </c>
      <c r="AQ45">
        <v>15</v>
      </c>
      <c r="AR45" t="s">
        <v>2603</v>
      </c>
    </row>
    <row r="46" spans="1:44" x14ac:dyDescent="0.35">
      <c r="A46" t="s">
        <v>2594</v>
      </c>
      <c r="B46" t="s">
        <v>2672</v>
      </c>
      <c r="C46" t="s">
        <v>2592</v>
      </c>
      <c r="D46" t="s">
        <v>1430</v>
      </c>
      <c r="E46" t="s">
        <v>1431</v>
      </c>
      <c r="F46" t="s">
        <v>2604</v>
      </c>
      <c r="G46" t="s">
        <v>42</v>
      </c>
      <c r="H46" t="s">
        <v>40</v>
      </c>
      <c r="I46" t="s">
        <v>2596</v>
      </c>
      <c r="J46">
        <v>-37.299999999999997</v>
      </c>
      <c r="K46">
        <v>142.5</v>
      </c>
      <c r="L46" t="s">
        <v>2595</v>
      </c>
      <c r="M46" t="s">
        <v>2593</v>
      </c>
      <c r="N46" t="s">
        <v>39</v>
      </c>
      <c r="O46" t="s">
        <v>39</v>
      </c>
      <c r="P46" t="s">
        <v>39</v>
      </c>
      <c r="Q46" t="s">
        <v>39</v>
      </c>
      <c r="R46" t="s">
        <v>39</v>
      </c>
      <c r="S46" t="s">
        <v>39</v>
      </c>
      <c r="T46" t="s">
        <v>39</v>
      </c>
      <c r="U46" t="s">
        <v>48</v>
      </c>
      <c r="V46" t="s">
        <v>39</v>
      </c>
      <c r="W46" t="s">
        <v>39</v>
      </c>
      <c r="X46" s="6">
        <v>15</v>
      </c>
      <c r="Y46" t="s">
        <v>39</v>
      </c>
      <c r="Z46" s="6" t="s">
        <v>2600</v>
      </c>
      <c r="AA46" t="s">
        <v>39</v>
      </c>
      <c r="AB46">
        <v>1500</v>
      </c>
      <c r="AD46" t="s">
        <v>40</v>
      </c>
      <c r="AF46" t="s">
        <v>42</v>
      </c>
      <c r="AG46" t="s">
        <v>2601</v>
      </c>
      <c r="AI46" t="s">
        <v>39</v>
      </c>
      <c r="AJ46" t="s">
        <v>2602</v>
      </c>
      <c r="AK46">
        <v>13.584</v>
      </c>
      <c r="AL46" t="s">
        <v>39</v>
      </c>
      <c r="AM46" t="s">
        <v>39</v>
      </c>
      <c r="AN46">
        <v>2</v>
      </c>
      <c r="AO46">
        <v>10</v>
      </c>
      <c r="AP46" s="14">
        <v>47.817</v>
      </c>
      <c r="AQ46">
        <v>15</v>
      </c>
      <c r="AR46" t="s">
        <v>2603</v>
      </c>
    </row>
    <row r="47" spans="1:44" x14ac:dyDescent="0.35">
      <c r="A47" t="s">
        <v>2594</v>
      </c>
      <c r="B47" t="s">
        <v>2672</v>
      </c>
      <c r="C47" t="s">
        <v>2592</v>
      </c>
      <c r="D47" t="s">
        <v>1430</v>
      </c>
      <c r="E47" t="s">
        <v>1431</v>
      </c>
      <c r="F47" t="s">
        <v>2604</v>
      </c>
      <c r="G47" t="s">
        <v>42</v>
      </c>
      <c r="H47" t="s">
        <v>40</v>
      </c>
      <c r="I47" t="s">
        <v>2596</v>
      </c>
      <c r="J47">
        <v>-37.299999999999997</v>
      </c>
      <c r="K47">
        <v>142.5</v>
      </c>
      <c r="L47" t="s">
        <v>2595</v>
      </c>
      <c r="M47" t="s">
        <v>2593</v>
      </c>
      <c r="N47" t="s">
        <v>39</v>
      </c>
      <c r="O47" t="s">
        <v>39</v>
      </c>
      <c r="P47" t="s">
        <v>39</v>
      </c>
      <c r="Q47" t="s">
        <v>39</v>
      </c>
      <c r="R47" t="s">
        <v>39</v>
      </c>
      <c r="S47" t="s">
        <v>39</v>
      </c>
      <c r="T47" t="s">
        <v>39</v>
      </c>
      <c r="U47" t="s">
        <v>48</v>
      </c>
      <c r="V47" t="s">
        <v>39</v>
      </c>
      <c r="W47" t="s">
        <v>39</v>
      </c>
      <c r="X47" s="6">
        <v>15</v>
      </c>
      <c r="Y47" t="s">
        <v>39</v>
      </c>
      <c r="Z47" s="6" t="s">
        <v>2600</v>
      </c>
      <c r="AA47" t="s">
        <v>39</v>
      </c>
      <c r="AB47">
        <v>1500</v>
      </c>
      <c r="AD47" t="s">
        <v>40</v>
      </c>
      <c r="AF47" t="s">
        <v>42</v>
      </c>
      <c r="AG47" t="s">
        <v>2601</v>
      </c>
      <c r="AI47" t="s">
        <v>39</v>
      </c>
      <c r="AJ47" t="s">
        <v>2602</v>
      </c>
      <c r="AK47">
        <v>8.1890000000000001</v>
      </c>
      <c r="AL47" t="s">
        <v>39</v>
      </c>
      <c r="AM47" t="s">
        <v>39</v>
      </c>
      <c r="AN47">
        <v>2</v>
      </c>
      <c r="AO47">
        <v>10</v>
      </c>
      <c r="AP47" s="14">
        <v>45.947000000000003</v>
      </c>
      <c r="AQ47">
        <v>15</v>
      </c>
      <c r="AR47" t="s">
        <v>2603</v>
      </c>
    </row>
    <row r="48" spans="1:44" x14ac:dyDescent="0.35">
      <c r="A48" t="s">
        <v>2594</v>
      </c>
      <c r="B48" t="s">
        <v>2672</v>
      </c>
      <c r="C48" t="s">
        <v>2592</v>
      </c>
      <c r="D48" t="s">
        <v>1430</v>
      </c>
      <c r="E48" t="s">
        <v>1431</v>
      </c>
      <c r="F48" t="s">
        <v>2604</v>
      </c>
      <c r="G48" t="s">
        <v>42</v>
      </c>
      <c r="H48" t="s">
        <v>40</v>
      </c>
      <c r="I48" t="s">
        <v>2596</v>
      </c>
      <c r="J48">
        <v>-37.299999999999997</v>
      </c>
      <c r="K48">
        <v>142.5</v>
      </c>
      <c r="L48" t="s">
        <v>2595</v>
      </c>
      <c r="M48" t="s">
        <v>2593</v>
      </c>
      <c r="N48" t="s">
        <v>39</v>
      </c>
      <c r="O48" t="s">
        <v>39</v>
      </c>
      <c r="P48" t="s">
        <v>39</v>
      </c>
      <c r="Q48" t="s">
        <v>39</v>
      </c>
      <c r="R48" t="s">
        <v>39</v>
      </c>
      <c r="S48" t="s">
        <v>39</v>
      </c>
      <c r="T48" t="s">
        <v>39</v>
      </c>
      <c r="U48" t="s">
        <v>48</v>
      </c>
      <c r="V48" t="s">
        <v>39</v>
      </c>
      <c r="W48" t="s">
        <v>39</v>
      </c>
      <c r="X48" s="6">
        <v>15</v>
      </c>
      <c r="Y48" t="s">
        <v>39</v>
      </c>
      <c r="Z48" s="6" t="s">
        <v>2600</v>
      </c>
      <c r="AA48" t="s">
        <v>39</v>
      </c>
      <c r="AB48">
        <v>1500</v>
      </c>
      <c r="AD48" t="s">
        <v>40</v>
      </c>
      <c r="AF48" t="s">
        <v>42</v>
      </c>
      <c r="AG48" t="s">
        <v>2601</v>
      </c>
      <c r="AI48" t="s">
        <v>39</v>
      </c>
      <c r="AJ48" t="s">
        <v>2602</v>
      </c>
      <c r="AK48">
        <v>31.387</v>
      </c>
      <c r="AL48" t="s">
        <v>39</v>
      </c>
      <c r="AM48" t="s">
        <v>39</v>
      </c>
      <c r="AN48">
        <v>2</v>
      </c>
      <c r="AO48">
        <v>10</v>
      </c>
      <c r="AP48" s="14">
        <v>44.795000000000002</v>
      </c>
      <c r="AQ48">
        <v>15</v>
      </c>
      <c r="AR48" t="s">
        <v>2603</v>
      </c>
    </row>
    <row r="49" spans="1:44" x14ac:dyDescent="0.35">
      <c r="A49" t="s">
        <v>2594</v>
      </c>
      <c r="B49" t="s">
        <v>2672</v>
      </c>
      <c r="C49" t="s">
        <v>2592</v>
      </c>
      <c r="D49" t="s">
        <v>1430</v>
      </c>
      <c r="E49" t="s">
        <v>1431</v>
      </c>
      <c r="F49" t="s">
        <v>2604</v>
      </c>
      <c r="G49" t="s">
        <v>42</v>
      </c>
      <c r="H49" t="s">
        <v>40</v>
      </c>
      <c r="I49" t="s">
        <v>2596</v>
      </c>
      <c r="J49">
        <v>-37.299999999999997</v>
      </c>
      <c r="K49">
        <v>142.5</v>
      </c>
      <c r="L49" t="s">
        <v>2595</v>
      </c>
      <c r="M49" t="s">
        <v>2593</v>
      </c>
      <c r="N49" t="s">
        <v>39</v>
      </c>
      <c r="O49" t="s">
        <v>39</v>
      </c>
      <c r="P49" t="s">
        <v>39</v>
      </c>
      <c r="Q49" t="s">
        <v>39</v>
      </c>
      <c r="R49" t="s">
        <v>39</v>
      </c>
      <c r="S49" t="s">
        <v>39</v>
      </c>
      <c r="T49" t="s">
        <v>39</v>
      </c>
      <c r="U49" t="s">
        <v>48</v>
      </c>
      <c r="V49" t="s">
        <v>39</v>
      </c>
      <c r="W49" t="s">
        <v>39</v>
      </c>
      <c r="X49" s="6">
        <v>15</v>
      </c>
      <c r="Y49" t="s">
        <v>39</v>
      </c>
      <c r="Z49" s="6" t="s">
        <v>2600</v>
      </c>
      <c r="AA49" t="s">
        <v>39</v>
      </c>
      <c r="AB49">
        <v>1500</v>
      </c>
      <c r="AD49" t="s">
        <v>40</v>
      </c>
      <c r="AF49" t="s">
        <v>42</v>
      </c>
      <c r="AG49" t="s">
        <v>2601</v>
      </c>
      <c r="AI49" t="s">
        <v>39</v>
      </c>
      <c r="AJ49" t="s">
        <v>2602</v>
      </c>
      <c r="AK49">
        <v>29.614999999999998</v>
      </c>
      <c r="AL49" t="s">
        <v>39</v>
      </c>
      <c r="AM49" t="s">
        <v>39</v>
      </c>
      <c r="AN49">
        <v>2</v>
      </c>
      <c r="AO49">
        <v>10</v>
      </c>
      <c r="AP49" s="14">
        <v>41.054000000000002</v>
      </c>
      <c r="AQ49">
        <v>15</v>
      </c>
      <c r="AR49" t="s">
        <v>2603</v>
      </c>
    </row>
    <row r="50" spans="1:44" x14ac:dyDescent="0.35">
      <c r="A50" t="s">
        <v>2594</v>
      </c>
      <c r="B50" t="s">
        <v>2672</v>
      </c>
      <c r="C50" t="s">
        <v>2592</v>
      </c>
      <c r="D50" t="s">
        <v>1430</v>
      </c>
      <c r="E50" t="s">
        <v>1431</v>
      </c>
      <c r="F50" t="s">
        <v>2604</v>
      </c>
      <c r="G50" t="s">
        <v>42</v>
      </c>
      <c r="H50" t="s">
        <v>40</v>
      </c>
      <c r="I50" t="s">
        <v>2596</v>
      </c>
      <c r="J50">
        <v>-37.299999999999997</v>
      </c>
      <c r="K50">
        <v>142.5</v>
      </c>
      <c r="L50" t="s">
        <v>2595</v>
      </c>
      <c r="M50" t="s">
        <v>2593</v>
      </c>
      <c r="N50" t="s">
        <v>39</v>
      </c>
      <c r="O50" t="s">
        <v>39</v>
      </c>
      <c r="P50" t="s">
        <v>39</v>
      </c>
      <c r="Q50" t="s">
        <v>39</v>
      </c>
      <c r="R50" t="s">
        <v>39</v>
      </c>
      <c r="S50" t="s">
        <v>39</v>
      </c>
      <c r="T50" t="s">
        <v>39</v>
      </c>
      <c r="U50" t="s">
        <v>48</v>
      </c>
      <c r="V50" t="s">
        <v>39</v>
      </c>
      <c r="W50" t="s">
        <v>39</v>
      </c>
      <c r="X50" s="6">
        <v>15</v>
      </c>
      <c r="Y50" t="s">
        <v>39</v>
      </c>
      <c r="Z50" s="6" t="s">
        <v>2600</v>
      </c>
      <c r="AA50" t="s">
        <v>39</v>
      </c>
      <c r="AB50">
        <v>1500</v>
      </c>
      <c r="AD50" t="s">
        <v>40</v>
      </c>
      <c r="AF50" t="s">
        <v>42</v>
      </c>
      <c r="AG50" t="s">
        <v>2601</v>
      </c>
      <c r="AI50" t="s">
        <v>39</v>
      </c>
      <c r="AJ50" t="s">
        <v>2602</v>
      </c>
      <c r="AK50">
        <v>27.919</v>
      </c>
      <c r="AL50" t="s">
        <v>39</v>
      </c>
      <c r="AM50" t="s">
        <v>39</v>
      </c>
      <c r="AN50">
        <v>2</v>
      </c>
      <c r="AO50">
        <v>10</v>
      </c>
      <c r="AP50" s="14">
        <v>39.902999999999999</v>
      </c>
      <c r="AQ50">
        <v>15</v>
      </c>
      <c r="AR50" t="s">
        <v>2603</v>
      </c>
    </row>
    <row r="51" spans="1:44" x14ac:dyDescent="0.35">
      <c r="A51" t="s">
        <v>2594</v>
      </c>
      <c r="B51" t="s">
        <v>2672</v>
      </c>
      <c r="C51" t="s">
        <v>2592</v>
      </c>
      <c r="D51" t="s">
        <v>1430</v>
      </c>
      <c r="E51" t="s">
        <v>1431</v>
      </c>
      <c r="F51" t="s">
        <v>2604</v>
      </c>
      <c r="G51" t="s">
        <v>42</v>
      </c>
      <c r="H51" t="s">
        <v>40</v>
      </c>
      <c r="I51" t="s">
        <v>2596</v>
      </c>
      <c r="J51">
        <v>-37.299999999999997</v>
      </c>
      <c r="K51">
        <v>142.5</v>
      </c>
      <c r="L51" t="s">
        <v>2595</v>
      </c>
      <c r="M51" t="s">
        <v>2593</v>
      </c>
      <c r="N51" t="s">
        <v>39</v>
      </c>
      <c r="O51" t="s">
        <v>39</v>
      </c>
      <c r="P51" t="s">
        <v>39</v>
      </c>
      <c r="Q51" t="s">
        <v>39</v>
      </c>
      <c r="R51" t="s">
        <v>39</v>
      </c>
      <c r="S51" t="s">
        <v>39</v>
      </c>
      <c r="T51" t="s">
        <v>39</v>
      </c>
      <c r="U51" t="s">
        <v>48</v>
      </c>
      <c r="V51" t="s">
        <v>39</v>
      </c>
      <c r="W51" t="s">
        <v>39</v>
      </c>
      <c r="X51" s="6">
        <v>15</v>
      </c>
      <c r="Y51" t="s">
        <v>39</v>
      </c>
      <c r="Z51" s="6" t="s">
        <v>2600</v>
      </c>
      <c r="AA51" t="s">
        <v>39</v>
      </c>
      <c r="AB51">
        <v>1500</v>
      </c>
      <c r="AD51" t="s">
        <v>40</v>
      </c>
      <c r="AF51" t="s">
        <v>42</v>
      </c>
      <c r="AG51" t="s">
        <v>2601</v>
      </c>
      <c r="AI51" t="s">
        <v>39</v>
      </c>
      <c r="AJ51" t="s">
        <v>2602</v>
      </c>
      <c r="AK51">
        <v>27.148</v>
      </c>
      <c r="AL51" t="s">
        <v>39</v>
      </c>
      <c r="AM51" t="s">
        <v>39</v>
      </c>
      <c r="AN51">
        <v>2</v>
      </c>
      <c r="AO51">
        <v>10</v>
      </c>
      <c r="AP51" s="14">
        <v>38.894999999999996</v>
      </c>
      <c r="AQ51">
        <v>15</v>
      </c>
      <c r="AR51" t="s">
        <v>2603</v>
      </c>
    </row>
    <row r="52" spans="1:44" x14ac:dyDescent="0.35">
      <c r="A52" t="s">
        <v>2594</v>
      </c>
      <c r="B52" t="s">
        <v>2672</v>
      </c>
      <c r="C52" t="s">
        <v>2592</v>
      </c>
      <c r="D52" t="s">
        <v>1430</v>
      </c>
      <c r="E52" t="s">
        <v>1431</v>
      </c>
      <c r="F52" t="s">
        <v>2604</v>
      </c>
      <c r="G52" t="s">
        <v>42</v>
      </c>
      <c r="H52" t="s">
        <v>40</v>
      </c>
      <c r="I52" t="s">
        <v>2596</v>
      </c>
      <c r="J52">
        <v>-37.299999999999997</v>
      </c>
      <c r="K52">
        <v>142.5</v>
      </c>
      <c r="L52" t="s">
        <v>2595</v>
      </c>
      <c r="M52" t="s">
        <v>2593</v>
      </c>
      <c r="N52" t="s">
        <v>39</v>
      </c>
      <c r="O52" t="s">
        <v>39</v>
      </c>
      <c r="P52" t="s">
        <v>39</v>
      </c>
      <c r="Q52" t="s">
        <v>39</v>
      </c>
      <c r="R52" t="s">
        <v>39</v>
      </c>
      <c r="S52" t="s">
        <v>39</v>
      </c>
      <c r="T52" t="s">
        <v>39</v>
      </c>
      <c r="U52" t="s">
        <v>48</v>
      </c>
      <c r="V52" t="s">
        <v>39</v>
      </c>
      <c r="W52" t="s">
        <v>39</v>
      </c>
      <c r="X52" s="6">
        <v>15</v>
      </c>
      <c r="Y52" t="s">
        <v>39</v>
      </c>
      <c r="Z52" s="6" t="s">
        <v>2600</v>
      </c>
      <c r="AA52" t="s">
        <v>39</v>
      </c>
      <c r="AB52">
        <v>1500</v>
      </c>
      <c r="AD52" t="s">
        <v>40</v>
      </c>
      <c r="AF52" t="s">
        <v>42</v>
      </c>
      <c r="AG52" t="s">
        <v>2601</v>
      </c>
      <c r="AI52" t="s">
        <v>39</v>
      </c>
      <c r="AJ52" t="s">
        <v>2602</v>
      </c>
      <c r="AK52">
        <v>23.449000000000002</v>
      </c>
      <c r="AL52" t="s">
        <v>39</v>
      </c>
      <c r="AM52" t="s">
        <v>39</v>
      </c>
      <c r="AN52">
        <v>2</v>
      </c>
      <c r="AO52">
        <v>10</v>
      </c>
      <c r="AP52" s="14">
        <v>36.953000000000003</v>
      </c>
      <c r="AQ52">
        <v>15</v>
      </c>
      <c r="AR52" t="s">
        <v>2603</v>
      </c>
    </row>
    <row r="53" spans="1:44" x14ac:dyDescent="0.35">
      <c r="A53" t="s">
        <v>2594</v>
      </c>
      <c r="B53" t="s">
        <v>2672</v>
      </c>
      <c r="C53" t="s">
        <v>2592</v>
      </c>
      <c r="D53" t="s">
        <v>1430</v>
      </c>
      <c r="E53" t="s">
        <v>1431</v>
      </c>
      <c r="F53" t="s">
        <v>2604</v>
      </c>
      <c r="G53" t="s">
        <v>42</v>
      </c>
      <c r="H53" t="s">
        <v>40</v>
      </c>
      <c r="I53" t="s">
        <v>2596</v>
      </c>
      <c r="J53">
        <v>-37.299999999999997</v>
      </c>
      <c r="K53">
        <v>142.5</v>
      </c>
      <c r="L53" t="s">
        <v>2595</v>
      </c>
      <c r="M53" t="s">
        <v>2593</v>
      </c>
      <c r="N53" t="s">
        <v>39</v>
      </c>
      <c r="O53" t="s">
        <v>39</v>
      </c>
      <c r="P53" t="s">
        <v>39</v>
      </c>
      <c r="Q53" t="s">
        <v>39</v>
      </c>
      <c r="R53" t="s">
        <v>39</v>
      </c>
      <c r="S53" t="s">
        <v>39</v>
      </c>
      <c r="T53" t="s">
        <v>39</v>
      </c>
      <c r="U53" t="s">
        <v>48</v>
      </c>
      <c r="V53" t="s">
        <v>39</v>
      </c>
      <c r="W53" t="s">
        <v>39</v>
      </c>
      <c r="X53" s="6">
        <v>15</v>
      </c>
      <c r="Y53" t="s">
        <v>39</v>
      </c>
      <c r="Z53" s="6" t="s">
        <v>2600</v>
      </c>
      <c r="AA53" t="s">
        <v>39</v>
      </c>
      <c r="AB53">
        <v>1500</v>
      </c>
      <c r="AD53" t="s">
        <v>40</v>
      </c>
      <c r="AF53" t="s">
        <v>42</v>
      </c>
      <c r="AG53" t="s">
        <v>2601</v>
      </c>
      <c r="AI53" t="s">
        <v>39</v>
      </c>
      <c r="AJ53" t="s">
        <v>2602</v>
      </c>
      <c r="AK53">
        <v>22.678000000000001</v>
      </c>
      <c r="AL53" t="s">
        <v>39</v>
      </c>
      <c r="AM53" t="s">
        <v>39</v>
      </c>
      <c r="AN53">
        <v>2</v>
      </c>
      <c r="AO53">
        <v>10</v>
      </c>
      <c r="AP53" s="14">
        <v>35.010000000000005</v>
      </c>
      <c r="AQ53">
        <v>15</v>
      </c>
      <c r="AR53" t="s">
        <v>2603</v>
      </c>
    </row>
    <row r="54" spans="1:44" x14ac:dyDescent="0.35">
      <c r="A54" t="s">
        <v>2594</v>
      </c>
      <c r="B54" t="s">
        <v>2672</v>
      </c>
      <c r="C54" t="s">
        <v>2592</v>
      </c>
      <c r="D54" t="s">
        <v>1430</v>
      </c>
      <c r="E54" t="s">
        <v>1431</v>
      </c>
      <c r="F54" t="s">
        <v>2604</v>
      </c>
      <c r="G54" t="s">
        <v>42</v>
      </c>
      <c r="H54" t="s">
        <v>40</v>
      </c>
      <c r="I54" t="s">
        <v>2596</v>
      </c>
      <c r="J54">
        <v>-37.299999999999997</v>
      </c>
      <c r="K54">
        <v>142.5</v>
      </c>
      <c r="L54" t="s">
        <v>2595</v>
      </c>
      <c r="M54" t="s">
        <v>2593</v>
      </c>
      <c r="N54" t="s">
        <v>39</v>
      </c>
      <c r="O54" t="s">
        <v>39</v>
      </c>
      <c r="P54" t="s">
        <v>39</v>
      </c>
      <c r="Q54" t="s">
        <v>39</v>
      </c>
      <c r="R54" t="s">
        <v>39</v>
      </c>
      <c r="S54" t="s">
        <v>39</v>
      </c>
      <c r="T54" t="s">
        <v>39</v>
      </c>
      <c r="U54" t="s">
        <v>48</v>
      </c>
      <c r="V54" t="s">
        <v>39</v>
      </c>
      <c r="W54" t="s">
        <v>39</v>
      </c>
      <c r="X54" s="6">
        <v>15</v>
      </c>
      <c r="Y54" t="s">
        <v>39</v>
      </c>
      <c r="Z54" s="6" t="s">
        <v>2600</v>
      </c>
      <c r="AA54" t="s">
        <v>39</v>
      </c>
      <c r="AB54">
        <v>1500</v>
      </c>
      <c r="AD54" t="s">
        <v>40</v>
      </c>
      <c r="AF54" t="s">
        <v>42</v>
      </c>
      <c r="AG54" t="s">
        <v>2601</v>
      </c>
      <c r="AI54" t="s">
        <v>39</v>
      </c>
      <c r="AJ54" t="s">
        <v>2602</v>
      </c>
      <c r="AK54">
        <v>21.753</v>
      </c>
      <c r="AL54" t="s">
        <v>39</v>
      </c>
      <c r="AM54" t="s">
        <v>39</v>
      </c>
      <c r="AN54">
        <v>2</v>
      </c>
      <c r="AO54">
        <v>10</v>
      </c>
      <c r="AP54" s="14">
        <v>34.003</v>
      </c>
      <c r="AQ54">
        <v>15</v>
      </c>
      <c r="AR54" t="s">
        <v>2603</v>
      </c>
    </row>
    <row r="55" spans="1:44" x14ac:dyDescent="0.35">
      <c r="A55" t="s">
        <v>2594</v>
      </c>
      <c r="B55" t="s">
        <v>2672</v>
      </c>
      <c r="C55" t="s">
        <v>2592</v>
      </c>
      <c r="D55" t="s">
        <v>1430</v>
      </c>
      <c r="E55" t="s">
        <v>1431</v>
      </c>
      <c r="F55" t="s">
        <v>2604</v>
      </c>
      <c r="G55" t="s">
        <v>42</v>
      </c>
      <c r="H55" t="s">
        <v>40</v>
      </c>
      <c r="I55" t="s">
        <v>2596</v>
      </c>
      <c r="J55">
        <v>-37.299999999999997</v>
      </c>
      <c r="K55">
        <v>142.5</v>
      </c>
      <c r="L55" t="s">
        <v>2595</v>
      </c>
      <c r="M55" t="s">
        <v>2593</v>
      </c>
      <c r="N55" t="s">
        <v>39</v>
      </c>
      <c r="O55" t="s">
        <v>39</v>
      </c>
      <c r="P55" t="s">
        <v>39</v>
      </c>
      <c r="Q55" t="s">
        <v>39</v>
      </c>
      <c r="R55" t="s">
        <v>39</v>
      </c>
      <c r="S55" t="s">
        <v>39</v>
      </c>
      <c r="T55" t="s">
        <v>39</v>
      </c>
      <c r="U55" t="s">
        <v>48</v>
      </c>
      <c r="V55" t="s">
        <v>39</v>
      </c>
      <c r="W55" t="s">
        <v>39</v>
      </c>
      <c r="X55" s="6">
        <v>15</v>
      </c>
      <c r="Y55" t="s">
        <v>39</v>
      </c>
      <c r="Z55" s="6" t="s">
        <v>2600</v>
      </c>
      <c r="AA55" t="s">
        <v>39</v>
      </c>
      <c r="AB55">
        <v>1500</v>
      </c>
      <c r="AD55" t="s">
        <v>40</v>
      </c>
      <c r="AF55" t="s">
        <v>42</v>
      </c>
      <c r="AG55" t="s">
        <v>2601</v>
      </c>
      <c r="AI55" t="s">
        <v>39</v>
      </c>
      <c r="AJ55" t="s">
        <v>2602</v>
      </c>
      <c r="AK55">
        <v>19.827000000000002</v>
      </c>
      <c r="AL55" t="s">
        <v>39</v>
      </c>
      <c r="AM55" t="s">
        <v>39</v>
      </c>
      <c r="AN55">
        <v>2</v>
      </c>
      <c r="AO55">
        <v>10</v>
      </c>
      <c r="AP55" s="14">
        <v>32.995999999999995</v>
      </c>
      <c r="AQ55">
        <v>15</v>
      </c>
      <c r="AR55" t="s">
        <v>2603</v>
      </c>
    </row>
    <row r="56" spans="1:44" x14ac:dyDescent="0.35">
      <c r="A56" t="s">
        <v>2594</v>
      </c>
      <c r="B56" t="s">
        <v>2672</v>
      </c>
      <c r="C56" t="s">
        <v>2592</v>
      </c>
      <c r="D56" t="s">
        <v>1430</v>
      </c>
      <c r="E56" t="s">
        <v>1431</v>
      </c>
      <c r="F56" t="s">
        <v>2604</v>
      </c>
      <c r="G56" t="s">
        <v>42</v>
      </c>
      <c r="H56" t="s">
        <v>40</v>
      </c>
      <c r="I56" t="s">
        <v>2596</v>
      </c>
      <c r="J56">
        <v>-37.299999999999997</v>
      </c>
      <c r="K56">
        <v>142.5</v>
      </c>
      <c r="L56" t="s">
        <v>2595</v>
      </c>
      <c r="M56" t="s">
        <v>2593</v>
      </c>
      <c r="N56" t="s">
        <v>39</v>
      </c>
      <c r="O56" t="s">
        <v>39</v>
      </c>
      <c r="P56" t="s">
        <v>39</v>
      </c>
      <c r="Q56" t="s">
        <v>39</v>
      </c>
      <c r="R56" t="s">
        <v>39</v>
      </c>
      <c r="S56" t="s">
        <v>39</v>
      </c>
      <c r="T56" t="s">
        <v>39</v>
      </c>
      <c r="U56" t="s">
        <v>48</v>
      </c>
      <c r="V56" t="s">
        <v>39</v>
      </c>
      <c r="W56" t="s">
        <v>39</v>
      </c>
      <c r="X56" s="6">
        <v>15</v>
      </c>
      <c r="Y56" t="s">
        <v>39</v>
      </c>
      <c r="Z56" s="6" t="s">
        <v>2600</v>
      </c>
      <c r="AA56" t="s">
        <v>39</v>
      </c>
      <c r="AB56">
        <v>1500</v>
      </c>
      <c r="AD56" t="s">
        <v>40</v>
      </c>
      <c r="AF56" t="s">
        <v>42</v>
      </c>
      <c r="AG56" t="s">
        <v>2601</v>
      </c>
      <c r="AI56" t="s">
        <v>39</v>
      </c>
      <c r="AJ56" t="s">
        <v>2602</v>
      </c>
      <c r="AK56">
        <v>18.053999999999998</v>
      </c>
      <c r="AL56" t="s">
        <v>39</v>
      </c>
      <c r="AM56" t="s">
        <v>39</v>
      </c>
      <c r="AN56">
        <v>2</v>
      </c>
      <c r="AO56">
        <v>10</v>
      </c>
      <c r="AP56" s="14">
        <v>32.995999999999995</v>
      </c>
      <c r="AQ56">
        <v>15</v>
      </c>
      <c r="AR56" t="s">
        <v>2603</v>
      </c>
    </row>
    <row r="57" spans="1:44" x14ac:dyDescent="0.35">
      <c r="A57" t="s">
        <v>2594</v>
      </c>
      <c r="B57" t="s">
        <v>2672</v>
      </c>
      <c r="C57" t="s">
        <v>2592</v>
      </c>
      <c r="D57" t="s">
        <v>1430</v>
      </c>
      <c r="E57" t="s">
        <v>1431</v>
      </c>
      <c r="F57" t="s">
        <v>2604</v>
      </c>
      <c r="G57" t="s">
        <v>42</v>
      </c>
      <c r="H57" t="s">
        <v>40</v>
      </c>
      <c r="I57" t="s">
        <v>2596</v>
      </c>
      <c r="J57">
        <v>-37.299999999999997</v>
      </c>
      <c r="K57">
        <v>142.5</v>
      </c>
      <c r="L57" t="s">
        <v>2595</v>
      </c>
      <c r="M57" t="s">
        <v>2593</v>
      </c>
      <c r="N57" t="s">
        <v>39</v>
      </c>
      <c r="O57" t="s">
        <v>39</v>
      </c>
      <c r="P57" t="s">
        <v>39</v>
      </c>
      <c r="Q57" t="s">
        <v>39</v>
      </c>
      <c r="R57" t="s">
        <v>39</v>
      </c>
      <c r="S57" t="s">
        <v>39</v>
      </c>
      <c r="T57" t="s">
        <v>39</v>
      </c>
      <c r="U57" t="s">
        <v>48</v>
      </c>
      <c r="V57" t="s">
        <v>39</v>
      </c>
      <c r="W57" t="s">
        <v>39</v>
      </c>
      <c r="X57" s="6">
        <v>15</v>
      </c>
      <c r="Y57" t="s">
        <v>39</v>
      </c>
      <c r="Z57" s="6" t="s">
        <v>2600</v>
      </c>
      <c r="AA57" t="s">
        <v>39</v>
      </c>
      <c r="AB57">
        <v>1500</v>
      </c>
      <c r="AD57" t="s">
        <v>40</v>
      </c>
      <c r="AF57" t="s">
        <v>42</v>
      </c>
      <c r="AG57" t="s">
        <v>2601</v>
      </c>
      <c r="AI57" t="s">
        <v>39</v>
      </c>
      <c r="AJ57" t="s">
        <v>2602</v>
      </c>
      <c r="AK57">
        <v>17.206</v>
      </c>
      <c r="AL57" t="s">
        <v>39</v>
      </c>
      <c r="AM57" t="s">
        <v>39</v>
      </c>
      <c r="AN57">
        <v>2</v>
      </c>
      <c r="AO57">
        <v>10</v>
      </c>
      <c r="AP57" s="14">
        <v>30.908999999999999</v>
      </c>
      <c r="AQ57">
        <v>15</v>
      </c>
      <c r="AR57" t="s">
        <v>2603</v>
      </c>
    </row>
    <row r="58" spans="1:44" x14ac:dyDescent="0.35">
      <c r="A58" t="s">
        <v>2594</v>
      </c>
      <c r="B58" t="s">
        <v>2672</v>
      </c>
      <c r="C58" t="s">
        <v>2592</v>
      </c>
      <c r="D58" t="s">
        <v>1430</v>
      </c>
      <c r="E58" t="s">
        <v>1431</v>
      </c>
      <c r="F58" t="s">
        <v>2604</v>
      </c>
      <c r="G58" t="s">
        <v>42</v>
      </c>
      <c r="H58" t="s">
        <v>40</v>
      </c>
      <c r="I58" t="s">
        <v>2596</v>
      </c>
      <c r="J58">
        <v>-37.299999999999997</v>
      </c>
      <c r="K58">
        <v>142.5</v>
      </c>
      <c r="L58" t="s">
        <v>2595</v>
      </c>
      <c r="M58" t="s">
        <v>2593</v>
      </c>
      <c r="N58" t="s">
        <v>39</v>
      </c>
      <c r="O58" t="s">
        <v>39</v>
      </c>
      <c r="P58" t="s">
        <v>39</v>
      </c>
      <c r="Q58" t="s">
        <v>39</v>
      </c>
      <c r="R58" t="s">
        <v>39</v>
      </c>
      <c r="S58" t="s">
        <v>39</v>
      </c>
      <c r="T58" t="s">
        <v>39</v>
      </c>
      <c r="U58" t="s">
        <v>48</v>
      </c>
      <c r="V58" t="s">
        <v>39</v>
      </c>
      <c r="W58" t="s">
        <v>39</v>
      </c>
      <c r="X58" s="6">
        <v>15</v>
      </c>
      <c r="Y58" t="s">
        <v>39</v>
      </c>
      <c r="Z58" s="6" t="s">
        <v>2600</v>
      </c>
      <c r="AA58" t="s">
        <v>39</v>
      </c>
      <c r="AB58">
        <v>1500</v>
      </c>
      <c r="AD58" t="s">
        <v>40</v>
      </c>
      <c r="AF58" t="s">
        <v>42</v>
      </c>
      <c r="AG58" t="s">
        <v>2601</v>
      </c>
      <c r="AI58" t="s">
        <v>39</v>
      </c>
      <c r="AJ58" t="s">
        <v>2602</v>
      </c>
      <c r="AK58">
        <v>16.358000000000001</v>
      </c>
      <c r="AL58" t="s">
        <v>39</v>
      </c>
      <c r="AM58" t="s">
        <v>39</v>
      </c>
      <c r="AN58">
        <v>2</v>
      </c>
      <c r="AO58">
        <v>10</v>
      </c>
      <c r="AP58" s="14">
        <v>28.966000000000001</v>
      </c>
      <c r="AQ58">
        <v>15</v>
      </c>
      <c r="AR58" t="s">
        <v>2603</v>
      </c>
    </row>
    <row r="59" spans="1:44" x14ac:dyDescent="0.35">
      <c r="A59" t="s">
        <v>2594</v>
      </c>
      <c r="B59" t="s">
        <v>2672</v>
      </c>
      <c r="C59" t="s">
        <v>2592</v>
      </c>
      <c r="D59" t="s">
        <v>1430</v>
      </c>
      <c r="E59" t="s">
        <v>1431</v>
      </c>
      <c r="F59" t="s">
        <v>2604</v>
      </c>
      <c r="G59" t="s">
        <v>42</v>
      </c>
      <c r="H59" t="s">
        <v>40</v>
      </c>
      <c r="I59" t="s">
        <v>2598</v>
      </c>
      <c r="J59">
        <v>-39.033329999999999</v>
      </c>
      <c r="K59">
        <v>146.38329999999999</v>
      </c>
      <c r="L59" t="s">
        <v>2597</v>
      </c>
      <c r="M59" t="s">
        <v>2593</v>
      </c>
      <c r="N59" t="s">
        <v>39</v>
      </c>
      <c r="O59" t="s">
        <v>39</v>
      </c>
      <c r="P59" t="s">
        <v>39</v>
      </c>
      <c r="Q59" t="s">
        <v>39</v>
      </c>
      <c r="R59" t="s">
        <v>39</v>
      </c>
      <c r="S59" t="s">
        <v>39</v>
      </c>
      <c r="T59" t="s">
        <v>39</v>
      </c>
      <c r="U59" t="s">
        <v>2628</v>
      </c>
      <c r="V59">
        <v>4</v>
      </c>
      <c r="W59">
        <v>30</v>
      </c>
      <c r="X59" s="6">
        <v>15</v>
      </c>
      <c r="Y59" t="s">
        <v>39</v>
      </c>
      <c r="Z59" s="6" t="s">
        <v>2600</v>
      </c>
      <c r="AA59" t="s">
        <v>39</v>
      </c>
      <c r="AB59">
        <v>1500</v>
      </c>
      <c r="AD59" t="s">
        <v>40</v>
      </c>
      <c r="AF59" t="s">
        <v>42</v>
      </c>
      <c r="AG59" t="s">
        <v>2601</v>
      </c>
      <c r="AI59" t="s">
        <v>39</v>
      </c>
      <c r="AJ59" t="s">
        <v>2602</v>
      </c>
      <c r="AK59">
        <v>31.93</v>
      </c>
      <c r="AL59" t="s">
        <v>39</v>
      </c>
      <c r="AM59" t="s">
        <v>39</v>
      </c>
      <c r="AN59">
        <v>2</v>
      </c>
      <c r="AO59">
        <v>10</v>
      </c>
      <c r="AP59" s="14">
        <v>49.862000000000002</v>
      </c>
      <c r="AQ59">
        <v>15</v>
      </c>
      <c r="AR59" t="s">
        <v>2603</v>
      </c>
    </row>
    <row r="60" spans="1:44" x14ac:dyDescent="0.35">
      <c r="A60" t="s">
        <v>2594</v>
      </c>
      <c r="B60" t="s">
        <v>2672</v>
      </c>
      <c r="C60" t="s">
        <v>2592</v>
      </c>
      <c r="D60" t="s">
        <v>1430</v>
      </c>
      <c r="E60" t="s">
        <v>1431</v>
      </c>
      <c r="F60" t="s">
        <v>2604</v>
      </c>
      <c r="G60" t="s">
        <v>42</v>
      </c>
      <c r="H60" t="s">
        <v>40</v>
      </c>
      <c r="I60" t="s">
        <v>2598</v>
      </c>
      <c r="J60">
        <v>-39.033329999999999</v>
      </c>
      <c r="K60">
        <v>147.38329999999999</v>
      </c>
      <c r="L60" t="s">
        <v>2658</v>
      </c>
      <c r="M60" t="s">
        <v>2593</v>
      </c>
      <c r="N60" t="s">
        <v>39</v>
      </c>
      <c r="O60" t="s">
        <v>39</v>
      </c>
      <c r="P60" t="s">
        <v>39</v>
      </c>
      <c r="Q60" t="s">
        <v>39</v>
      </c>
      <c r="R60" t="s">
        <v>39</v>
      </c>
      <c r="S60" t="s">
        <v>39</v>
      </c>
      <c r="T60" t="s">
        <v>39</v>
      </c>
      <c r="U60" t="s">
        <v>2628</v>
      </c>
      <c r="V60">
        <v>4</v>
      </c>
      <c r="W60">
        <v>30</v>
      </c>
      <c r="X60" s="6">
        <v>15</v>
      </c>
      <c r="Y60" t="s">
        <v>39</v>
      </c>
      <c r="Z60" s="6" t="s">
        <v>2600</v>
      </c>
      <c r="AA60" t="s">
        <v>39</v>
      </c>
      <c r="AB60">
        <v>1500</v>
      </c>
      <c r="AD60" t="s">
        <v>40</v>
      </c>
      <c r="AF60" t="s">
        <v>42</v>
      </c>
      <c r="AG60" t="s">
        <v>2601</v>
      </c>
      <c r="AI60" t="s">
        <v>39</v>
      </c>
      <c r="AJ60" t="s">
        <v>2602</v>
      </c>
      <c r="AK60">
        <v>28.245000000000001</v>
      </c>
      <c r="AL60" t="s">
        <v>39</v>
      </c>
      <c r="AM60" t="s">
        <v>39</v>
      </c>
      <c r="AN60">
        <v>2</v>
      </c>
      <c r="AO60">
        <v>10</v>
      </c>
      <c r="AP60" s="14">
        <v>48.039000000000001</v>
      </c>
      <c r="AQ60">
        <v>15</v>
      </c>
      <c r="AR60" t="s">
        <v>2603</v>
      </c>
    </row>
    <row r="61" spans="1:44" x14ac:dyDescent="0.35">
      <c r="A61" t="s">
        <v>2594</v>
      </c>
      <c r="B61" t="s">
        <v>2672</v>
      </c>
      <c r="C61" t="s">
        <v>2592</v>
      </c>
      <c r="D61" t="s">
        <v>1430</v>
      </c>
      <c r="E61" t="s">
        <v>1431</v>
      </c>
      <c r="F61" t="s">
        <v>2604</v>
      </c>
      <c r="G61" t="s">
        <v>42</v>
      </c>
      <c r="H61" t="s">
        <v>40</v>
      </c>
      <c r="I61" t="s">
        <v>2598</v>
      </c>
      <c r="J61">
        <v>-39.033329999999999</v>
      </c>
      <c r="K61">
        <v>148.38329999999999</v>
      </c>
      <c r="L61" t="s">
        <v>2659</v>
      </c>
      <c r="M61" t="s">
        <v>2593</v>
      </c>
      <c r="N61" t="s">
        <v>39</v>
      </c>
      <c r="O61" t="s">
        <v>39</v>
      </c>
      <c r="P61" t="s">
        <v>39</v>
      </c>
      <c r="Q61" t="s">
        <v>39</v>
      </c>
      <c r="R61" t="s">
        <v>39</v>
      </c>
      <c r="S61" t="s">
        <v>39</v>
      </c>
      <c r="T61" t="s">
        <v>39</v>
      </c>
      <c r="U61" t="s">
        <v>2628</v>
      </c>
      <c r="V61">
        <v>4</v>
      </c>
      <c r="W61">
        <v>30</v>
      </c>
      <c r="X61" s="6">
        <v>15</v>
      </c>
      <c r="Y61" t="s">
        <v>39</v>
      </c>
      <c r="Z61" s="6" t="s">
        <v>2600</v>
      </c>
      <c r="AA61" t="s">
        <v>39</v>
      </c>
      <c r="AB61">
        <v>1500</v>
      </c>
      <c r="AD61" t="s">
        <v>40</v>
      </c>
      <c r="AF61" t="s">
        <v>42</v>
      </c>
      <c r="AG61" t="s">
        <v>2601</v>
      </c>
      <c r="AI61" t="s">
        <v>39</v>
      </c>
      <c r="AJ61" t="s">
        <v>2602</v>
      </c>
      <c r="AK61">
        <v>28.372</v>
      </c>
      <c r="AL61" t="s">
        <v>39</v>
      </c>
      <c r="AM61" t="s">
        <v>39</v>
      </c>
      <c r="AN61">
        <v>2</v>
      </c>
      <c r="AO61">
        <v>10</v>
      </c>
      <c r="AP61" s="14">
        <v>46.07</v>
      </c>
      <c r="AQ61">
        <v>15</v>
      </c>
      <c r="AR61" t="s">
        <v>2603</v>
      </c>
    </row>
    <row r="62" spans="1:44" x14ac:dyDescent="0.35">
      <c r="A62" t="s">
        <v>2594</v>
      </c>
      <c r="B62" t="s">
        <v>2672</v>
      </c>
      <c r="C62" t="s">
        <v>2592</v>
      </c>
      <c r="D62" t="s">
        <v>1430</v>
      </c>
      <c r="E62" t="s">
        <v>1431</v>
      </c>
      <c r="F62" t="s">
        <v>2604</v>
      </c>
      <c r="G62" t="s">
        <v>42</v>
      </c>
      <c r="H62" t="s">
        <v>40</v>
      </c>
      <c r="I62" t="s">
        <v>2598</v>
      </c>
      <c r="J62">
        <v>-39.033329999999999</v>
      </c>
      <c r="K62">
        <v>149.38329999999999</v>
      </c>
      <c r="L62" t="s">
        <v>2660</v>
      </c>
      <c r="M62" t="s">
        <v>2593</v>
      </c>
      <c r="N62" t="s">
        <v>39</v>
      </c>
      <c r="O62" t="s">
        <v>39</v>
      </c>
      <c r="P62" t="s">
        <v>39</v>
      </c>
      <c r="Q62" t="s">
        <v>39</v>
      </c>
      <c r="R62" t="s">
        <v>39</v>
      </c>
      <c r="S62" t="s">
        <v>39</v>
      </c>
      <c r="T62" t="s">
        <v>39</v>
      </c>
      <c r="U62" t="s">
        <v>2628</v>
      </c>
      <c r="V62">
        <v>4</v>
      </c>
      <c r="W62">
        <v>30</v>
      </c>
      <c r="X62" s="6">
        <v>15</v>
      </c>
      <c r="Y62" t="s">
        <v>39</v>
      </c>
      <c r="Z62" s="6" t="s">
        <v>2600</v>
      </c>
      <c r="AA62" t="s">
        <v>39</v>
      </c>
      <c r="AB62">
        <v>1500</v>
      </c>
      <c r="AD62" t="s">
        <v>40</v>
      </c>
      <c r="AF62" t="s">
        <v>42</v>
      </c>
      <c r="AG62" t="s">
        <v>2601</v>
      </c>
      <c r="AI62" t="s">
        <v>39</v>
      </c>
      <c r="AJ62" t="s">
        <v>2602</v>
      </c>
      <c r="AK62">
        <v>20.661999999999999</v>
      </c>
      <c r="AL62" t="s">
        <v>39</v>
      </c>
      <c r="AM62" t="s">
        <v>39</v>
      </c>
      <c r="AN62">
        <v>2</v>
      </c>
      <c r="AO62">
        <v>10</v>
      </c>
      <c r="AP62" s="14">
        <v>44.102000000000004</v>
      </c>
      <c r="AQ62">
        <v>15</v>
      </c>
      <c r="AR62" t="s">
        <v>2603</v>
      </c>
    </row>
    <row r="63" spans="1:44" x14ac:dyDescent="0.35">
      <c r="A63" t="s">
        <v>2594</v>
      </c>
      <c r="B63" t="s">
        <v>2672</v>
      </c>
      <c r="C63" t="s">
        <v>2592</v>
      </c>
      <c r="D63" t="s">
        <v>1430</v>
      </c>
      <c r="E63" t="s">
        <v>1431</v>
      </c>
      <c r="F63" t="s">
        <v>2604</v>
      </c>
      <c r="G63" t="s">
        <v>42</v>
      </c>
      <c r="H63" t="s">
        <v>40</v>
      </c>
      <c r="I63" t="s">
        <v>2598</v>
      </c>
      <c r="J63">
        <v>-39.033329999999999</v>
      </c>
      <c r="K63">
        <v>150.38329999999999</v>
      </c>
      <c r="L63" t="s">
        <v>2661</v>
      </c>
      <c r="M63" t="s">
        <v>2593</v>
      </c>
      <c r="N63" t="s">
        <v>39</v>
      </c>
      <c r="O63" t="s">
        <v>39</v>
      </c>
      <c r="P63" t="s">
        <v>39</v>
      </c>
      <c r="Q63" t="s">
        <v>39</v>
      </c>
      <c r="R63" t="s">
        <v>39</v>
      </c>
      <c r="S63" t="s">
        <v>39</v>
      </c>
      <c r="T63" t="s">
        <v>39</v>
      </c>
      <c r="U63" t="s">
        <v>2628</v>
      </c>
      <c r="V63">
        <v>4</v>
      </c>
      <c r="W63">
        <v>30</v>
      </c>
      <c r="X63" s="6">
        <v>15</v>
      </c>
      <c r="Y63" t="s">
        <v>39</v>
      </c>
      <c r="Z63" s="6" t="s">
        <v>2600</v>
      </c>
      <c r="AA63" t="s">
        <v>39</v>
      </c>
      <c r="AB63">
        <v>1500</v>
      </c>
      <c r="AD63" t="s">
        <v>40</v>
      </c>
      <c r="AF63" t="s">
        <v>42</v>
      </c>
      <c r="AG63" t="s">
        <v>2601</v>
      </c>
      <c r="AI63" t="s">
        <v>39</v>
      </c>
      <c r="AJ63" t="s">
        <v>2602</v>
      </c>
      <c r="AK63">
        <v>14.006</v>
      </c>
      <c r="AL63" t="s">
        <v>39</v>
      </c>
      <c r="AM63" t="s">
        <v>39</v>
      </c>
      <c r="AN63">
        <v>2</v>
      </c>
      <c r="AO63">
        <v>10</v>
      </c>
      <c r="AP63" s="14">
        <v>41.111999999999995</v>
      </c>
      <c r="AQ63">
        <v>15</v>
      </c>
      <c r="AR63" t="s">
        <v>2603</v>
      </c>
    </row>
    <row r="64" spans="1:44" x14ac:dyDescent="0.35">
      <c r="A64" t="s">
        <v>2594</v>
      </c>
      <c r="B64" t="s">
        <v>2672</v>
      </c>
      <c r="C64" t="s">
        <v>2592</v>
      </c>
      <c r="D64" t="s">
        <v>1430</v>
      </c>
      <c r="E64" t="s">
        <v>1431</v>
      </c>
      <c r="F64" t="s">
        <v>2604</v>
      </c>
      <c r="G64" t="s">
        <v>42</v>
      </c>
      <c r="H64" t="s">
        <v>40</v>
      </c>
      <c r="I64" t="s">
        <v>2598</v>
      </c>
      <c r="J64">
        <v>-39.033329999999999</v>
      </c>
      <c r="K64">
        <v>151.38329999999999</v>
      </c>
      <c r="L64" t="s">
        <v>2662</v>
      </c>
      <c r="M64" t="s">
        <v>2593</v>
      </c>
      <c r="N64" t="s">
        <v>39</v>
      </c>
      <c r="O64" t="s">
        <v>39</v>
      </c>
      <c r="P64" t="s">
        <v>39</v>
      </c>
      <c r="Q64" t="s">
        <v>39</v>
      </c>
      <c r="R64" t="s">
        <v>39</v>
      </c>
      <c r="S64" t="s">
        <v>39</v>
      </c>
      <c r="T64" t="s">
        <v>39</v>
      </c>
      <c r="U64" t="s">
        <v>2628</v>
      </c>
      <c r="V64">
        <v>4</v>
      </c>
      <c r="W64">
        <v>30</v>
      </c>
      <c r="X64" s="6">
        <v>15</v>
      </c>
      <c r="Y64" t="s">
        <v>39</v>
      </c>
      <c r="Z64" s="6" t="s">
        <v>2600</v>
      </c>
      <c r="AA64" t="s">
        <v>39</v>
      </c>
      <c r="AB64">
        <v>1500</v>
      </c>
      <c r="AD64" t="s">
        <v>40</v>
      </c>
      <c r="AF64" t="s">
        <v>42</v>
      </c>
      <c r="AG64" t="s">
        <v>2601</v>
      </c>
      <c r="AI64" t="s">
        <v>39</v>
      </c>
      <c r="AJ64" t="s">
        <v>2602</v>
      </c>
      <c r="AK64">
        <v>11.634</v>
      </c>
      <c r="AL64" t="s">
        <v>39</v>
      </c>
      <c r="AM64" t="s">
        <v>39</v>
      </c>
      <c r="AN64">
        <v>2</v>
      </c>
      <c r="AO64">
        <v>10</v>
      </c>
      <c r="AP64" s="14">
        <v>38.924999999999997</v>
      </c>
      <c r="AQ64">
        <v>15</v>
      </c>
      <c r="AR64" t="s">
        <v>2603</v>
      </c>
    </row>
    <row r="65" spans="1:44" x14ac:dyDescent="0.35">
      <c r="A65" t="s">
        <v>2594</v>
      </c>
      <c r="B65" t="s">
        <v>2672</v>
      </c>
      <c r="C65" t="s">
        <v>2592</v>
      </c>
      <c r="D65" t="s">
        <v>1430</v>
      </c>
      <c r="E65" t="s">
        <v>1431</v>
      </c>
      <c r="F65" t="s">
        <v>2604</v>
      </c>
      <c r="G65" t="s">
        <v>42</v>
      </c>
      <c r="H65" t="s">
        <v>40</v>
      </c>
      <c r="I65" t="s">
        <v>2598</v>
      </c>
      <c r="J65">
        <v>-39.033329999999999</v>
      </c>
      <c r="K65">
        <v>152.38329999999999</v>
      </c>
      <c r="L65" t="s">
        <v>2663</v>
      </c>
      <c r="M65" t="s">
        <v>2593</v>
      </c>
      <c r="N65" t="s">
        <v>39</v>
      </c>
      <c r="O65" t="s">
        <v>39</v>
      </c>
      <c r="P65" t="s">
        <v>39</v>
      </c>
      <c r="Q65" t="s">
        <v>39</v>
      </c>
      <c r="R65" t="s">
        <v>39</v>
      </c>
      <c r="S65" t="s">
        <v>39</v>
      </c>
      <c r="T65" t="s">
        <v>39</v>
      </c>
      <c r="U65" t="s">
        <v>2628</v>
      </c>
      <c r="V65">
        <v>4</v>
      </c>
      <c r="W65">
        <v>30</v>
      </c>
      <c r="X65" s="6">
        <v>15</v>
      </c>
      <c r="Y65" t="s">
        <v>39</v>
      </c>
      <c r="Z65" s="6" t="s">
        <v>2600</v>
      </c>
      <c r="AA65" t="s">
        <v>39</v>
      </c>
      <c r="AB65">
        <v>1500</v>
      </c>
      <c r="AD65" t="s">
        <v>40</v>
      </c>
      <c r="AF65" t="s">
        <v>42</v>
      </c>
      <c r="AG65" t="s">
        <v>2601</v>
      </c>
      <c r="AI65" t="s">
        <v>39</v>
      </c>
      <c r="AJ65" t="s">
        <v>2602</v>
      </c>
      <c r="AK65">
        <v>8.2739999999999991</v>
      </c>
      <c r="AL65" t="s">
        <v>39</v>
      </c>
      <c r="AM65" t="s">
        <v>39</v>
      </c>
      <c r="AN65">
        <v>2</v>
      </c>
      <c r="AO65">
        <v>10</v>
      </c>
      <c r="AP65" s="14">
        <v>37.174999999999997</v>
      </c>
      <c r="AQ65">
        <v>15</v>
      </c>
      <c r="AR65" t="s">
        <v>2603</v>
      </c>
    </row>
    <row r="66" spans="1:44" x14ac:dyDescent="0.35">
      <c r="A66" t="s">
        <v>2594</v>
      </c>
      <c r="B66" t="s">
        <v>2672</v>
      </c>
      <c r="C66" t="s">
        <v>2592</v>
      </c>
      <c r="D66" t="s">
        <v>1430</v>
      </c>
      <c r="E66" t="s">
        <v>1431</v>
      </c>
      <c r="F66" t="s">
        <v>2604</v>
      </c>
      <c r="G66" t="s">
        <v>42</v>
      </c>
      <c r="H66" t="s">
        <v>40</v>
      </c>
      <c r="I66" t="s">
        <v>2598</v>
      </c>
      <c r="J66">
        <v>-39.033329999999999</v>
      </c>
      <c r="K66">
        <v>153.38329999999999</v>
      </c>
      <c r="L66" t="s">
        <v>2664</v>
      </c>
      <c r="M66" t="s">
        <v>2593</v>
      </c>
      <c r="N66" t="s">
        <v>39</v>
      </c>
      <c r="O66" t="s">
        <v>39</v>
      </c>
      <c r="P66" t="s">
        <v>39</v>
      </c>
      <c r="Q66" t="s">
        <v>39</v>
      </c>
      <c r="R66" t="s">
        <v>39</v>
      </c>
      <c r="S66" t="s">
        <v>39</v>
      </c>
      <c r="T66" t="s">
        <v>39</v>
      </c>
      <c r="U66" t="s">
        <v>2628</v>
      </c>
      <c r="V66">
        <v>4</v>
      </c>
      <c r="W66">
        <v>30</v>
      </c>
      <c r="X66" s="6">
        <v>15</v>
      </c>
      <c r="Y66" t="s">
        <v>39</v>
      </c>
      <c r="Z66" s="6" t="s">
        <v>2600</v>
      </c>
      <c r="AA66" t="s">
        <v>39</v>
      </c>
      <c r="AB66">
        <v>1500</v>
      </c>
      <c r="AD66" t="s">
        <v>40</v>
      </c>
      <c r="AF66" t="s">
        <v>42</v>
      </c>
      <c r="AG66" t="s">
        <v>2601</v>
      </c>
      <c r="AI66" t="s">
        <v>39</v>
      </c>
      <c r="AJ66" t="s">
        <v>2602</v>
      </c>
      <c r="AK66">
        <v>7.4829999999999997</v>
      </c>
      <c r="AL66" t="s">
        <v>39</v>
      </c>
      <c r="AM66" t="s">
        <v>39</v>
      </c>
      <c r="AN66">
        <v>2</v>
      </c>
      <c r="AO66">
        <v>10</v>
      </c>
      <c r="AP66" s="14">
        <v>33.893000000000001</v>
      </c>
      <c r="AQ66">
        <v>15</v>
      </c>
      <c r="AR66" t="s">
        <v>2603</v>
      </c>
    </row>
    <row r="67" spans="1:44" x14ac:dyDescent="0.35">
      <c r="A67" t="s">
        <v>2594</v>
      </c>
      <c r="B67" t="s">
        <v>2672</v>
      </c>
      <c r="C67" t="s">
        <v>2592</v>
      </c>
      <c r="D67" t="s">
        <v>1430</v>
      </c>
      <c r="E67" t="s">
        <v>1431</v>
      </c>
      <c r="F67" t="s">
        <v>2604</v>
      </c>
      <c r="G67" t="s">
        <v>42</v>
      </c>
      <c r="H67" t="s">
        <v>40</v>
      </c>
      <c r="I67" t="s">
        <v>2598</v>
      </c>
      <c r="J67">
        <v>-39.033329999999999</v>
      </c>
      <c r="K67">
        <v>154.38329999999999</v>
      </c>
      <c r="L67" t="s">
        <v>2665</v>
      </c>
      <c r="M67" t="s">
        <v>2593</v>
      </c>
      <c r="N67" t="s">
        <v>39</v>
      </c>
      <c r="O67" t="s">
        <v>39</v>
      </c>
      <c r="P67" t="s">
        <v>39</v>
      </c>
      <c r="Q67" t="s">
        <v>39</v>
      </c>
      <c r="R67" t="s">
        <v>39</v>
      </c>
      <c r="S67" t="s">
        <v>39</v>
      </c>
      <c r="T67" t="s">
        <v>39</v>
      </c>
      <c r="U67" t="s">
        <v>2628</v>
      </c>
      <c r="V67">
        <v>4</v>
      </c>
      <c r="W67">
        <v>30</v>
      </c>
      <c r="X67" s="6">
        <v>15</v>
      </c>
      <c r="Y67" t="s">
        <v>39</v>
      </c>
      <c r="Z67" s="6" t="s">
        <v>2600</v>
      </c>
      <c r="AA67" t="s">
        <v>39</v>
      </c>
      <c r="AB67">
        <v>1500</v>
      </c>
      <c r="AD67" t="s">
        <v>40</v>
      </c>
      <c r="AF67" t="s">
        <v>42</v>
      </c>
      <c r="AG67" t="s">
        <v>2601</v>
      </c>
      <c r="AI67" t="s">
        <v>39</v>
      </c>
      <c r="AJ67" t="s">
        <v>2602</v>
      </c>
      <c r="AK67">
        <v>5.5060000000000002</v>
      </c>
      <c r="AL67" t="s">
        <v>39</v>
      </c>
      <c r="AM67" t="s">
        <v>39</v>
      </c>
      <c r="AN67">
        <v>2</v>
      </c>
      <c r="AO67">
        <v>10</v>
      </c>
      <c r="AP67" s="14">
        <v>31.779</v>
      </c>
      <c r="AQ67">
        <v>15</v>
      </c>
      <c r="AR67" t="s">
        <v>2603</v>
      </c>
    </row>
    <row r="68" spans="1:44" x14ac:dyDescent="0.35">
      <c r="A68" t="s">
        <v>2594</v>
      </c>
      <c r="B68" t="s">
        <v>2672</v>
      </c>
      <c r="C68" t="s">
        <v>2592</v>
      </c>
      <c r="D68" t="s">
        <v>1430</v>
      </c>
      <c r="E68" t="s">
        <v>1431</v>
      </c>
      <c r="F68" t="s">
        <v>2604</v>
      </c>
      <c r="G68" t="s">
        <v>42</v>
      </c>
      <c r="H68" t="s">
        <v>40</v>
      </c>
      <c r="I68" t="s">
        <v>2598</v>
      </c>
      <c r="J68">
        <v>-39.033329999999999</v>
      </c>
      <c r="K68">
        <v>155.38329999999999</v>
      </c>
      <c r="L68" t="s">
        <v>2666</v>
      </c>
      <c r="M68" t="s">
        <v>2593</v>
      </c>
      <c r="N68" t="s">
        <v>39</v>
      </c>
      <c r="O68" t="s">
        <v>39</v>
      </c>
      <c r="P68" t="s">
        <v>39</v>
      </c>
      <c r="Q68" t="s">
        <v>39</v>
      </c>
      <c r="R68" t="s">
        <v>39</v>
      </c>
      <c r="S68" t="s">
        <v>39</v>
      </c>
      <c r="T68" t="s">
        <v>39</v>
      </c>
      <c r="U68" t="s">
        <v>2628</v>
      </c>
      <c r="V68">
        <v>4</v>
      </c>
      <c r="W68">
        <v>30</v>
      </c>
      <c r="X68" s="6">
        <v>15</v>
      </c>
      <c r="Y68" t="s">
        <v>39</v>
      </c>
      <c r="Z68" s="6" t="s">
        <v>2600</v>
      </c>
      <c r="AA68" t="s">
        <v>39</v>
      </c>
      <c r="AB68">
        <v>1500</v>
      </c>
      <c r="AD68" t="s">
        <v>40</v>
      </c>
      <c r="AF68" t="s">
        <v>42</v>
      </c>
      <c r="AG68" t="s">
        <v>2601</v>
      </c>
      <c r="AI68" t="s">
        <v>39</v>
      </c>
      <c r="AJ68" t="s">
        <v>2602</v>
      </c>
      <c r="AK68">
        <v>3.7269999999999999</v>
      </c>
      <c r="AL68" t="s">
        <v>39</v>
      </c>
      <c r="AM68" t="s">
        <v>39</v>
      </c>
      <c r="AN68">
        <v>2</v>
      </c>
      <c r="AO68">
        <v>10</v>
      </c>
      <c r="AP68" s="14">
        <v>29.956</v>
      </c>
      <c r="AQ68">
        <v>15</v>
      </c>
      <c r="AR68" t="s">
        <v>2603</v>
      </c>
    </row>
    <row r="69" spans="1:44" x14ac:dyDescent="0.35">
      <c r="A69" t="s">
        <v>2594</v>
      </c>
      <c r="B69" t="s">
        <v>2672</v>
      </c>
      <c r="C69" t="s">
        <v>2592</v>
      </c>
      <c r="D69" t="s">
        <v>1430</v>
      </c>
      <c r="E69" t="s">
        <v>1431</v>
      </c>
      <c r="F69" t="s">
        <v>2604</v>
      </c>
      <c r="G69" t="s">
        <v>42</v>
      </c>
      <c r="H69" t="s">
        <v>40</v>
      </c>
      <c r="I69" t="s">
        <v>2598</v>
      </c>
      <c r="J69">
        <v>-39.033329999999999</v>
      </c>
      <c r="K69">
        <v>156.38329999999999</v>
      </c>
      <c r="L69" t="s">
        <v>2667</v>
      </c>
      <c r="M69" t="s">
        <v>2593</v>
      </c>
      <c r="N69" t="s">
        <v>39</v>
      </c>
      <c r="O69" t="s">
        <v>39</v>
      </c>
      <c r="P69" t="s">
        <v>39</v>
      </c>
      <c r="Q69" t="s">
        <v>39</v>
      </c>
      <c r="R69" t="s">
        <v>39</v>
      </c>
      <c r="S69" t="s">
        <v>39</v>
      </c>
      <c r="T69" t="s">
        <v>39</v>
      </c>
      <c r="U69" t="s">
        <v>2628</v>
      </c>
      <c r="V69">
        <v>4</v>
      </c>
      <c r="W69">
        <v>30</v>
      </c>
      <c r="X69" s="6">
        <v>15</v>
      </c>
      <c r="Y69" t="s">
        <v>39</v>
      </c>
      <c r="Z69" s="6" t="s">
        <v>2600</v>
      </c>
      <c r="AA69" t="s">
        <v>39</v>
      </c>
      <c r="AB69">
        <v>1500</v>
      </c>
      <c r="AD69" t="s">
        <v>40</v>
      </c>
      <c r="AF69" t="s">
        <v>42</v>
      </c>
      <c r="AG69" t="s">
        <v>2601</v>
      </c>
      <c r="AI69" t="s">
        <v>39</v>
      </c>
      <c r="AJ69" t="s">
        <v>2602</v>
      </c>
      <c r="AK69">
        <v>2.5409999999999999</v>
      </c>
      <c r="AL69" t="s">
        <v>39</v>
      </c>
      <c r="AM69" t="s">
        <v>39</v>
      </c>
      <c r="AN69">
        <v>2</v>
      </c>
      <c r="AO69">
        <v>10</v>
      </c>
      <c r="AP69" s="14">
        <v>23.757999999999999</v>
      </c>
      <c r="AQ69">
        <v>15</v>
      </c>
      <c r="AR69" t="s">
        <v>2603</v>
      </c>
    </row>
    <row r="70" spans="1:44" x14ac:dyDescent="0.35">
      <c r="A70" t="s">
        <v>2594</v>
      </c>
      <c r="B70" t="s">
        <v>2672</v>
      </c>
      <c r="C70" t="s">
        <v>2592</v>
      </c>
      <c r="D70" t="s">
        <v>1430</v>
      </c>
      <c r="E70" t="s">
        <v>1431</v>
      </c>
      <c r="F70" t="s">
        <v>2604</v>
      </c>
      <c r="G70" t="s">
        <v>42</v>
      </c>
      <c r="H70" t="s">
        <v>40</v>
      </c>
      <c r="I70" t="s">
        <v>2598</v>
      </c>
      <c r="J70">
        <v>-39.033329999999999</v>
      </c>
      <c r="K70">
        <v>157.38329999999999</v>
      </c>
      <c r="L70" t="s">
        <v>2668</v>
      </c>
      <c r="M70" t="s">
        <v>2593</v>
      </c>
      <c r="N70" t="s">
        <v>39</v>
      </c>
      <c r="O70" t="s">
        <v>39</v>
      </c>
      <c r="P70" t="s">
        <v>39</v>
      </c>
      <c r="Q70" t="s">
        <v>39</v>
      </c>
      <c r="R70" t="s">
        <v>39</v>
      </c>
      <c r="S70" t="s">
        <v>39</v>
      </c>
      <c r="T70" t="s">
        <v>39</v>
      </c>
      <c r="U70" t="s">
        <v>2628</v>
      </c>
      <c r="V70">
        <v>4</v>
      </c>
      <c r="W70">
        <v>30</v>
      </c>
      <c r="X70" s="6">
        <v>15</v>
      </c>
      <c r="Y70" t="s">
        <v>39</v>
      </c>
      <c r="Z70" s="6" t="s">
        <v>2600</v>
      </c>
      <c r="AA70" t="s">
        <v>39</v>
      </c>
      <c r="AB70">
        <v>1500</v>
      </c>
      <c r="AD70" t="s">
        <v>40</v>
      </c>
      <c r="AF70" t="s">
        <v>42</v>
      </c>
      <c r="AG70" t="s">
        <v>2601</v>
      </c>
      <c r="AI70" t="s">
        <v>39</v>
      </c>
      <c r="AJ70" t="s">
        <v>2602</v>
      </c>
      <c r="AK70">
        <v>2.145</v>
      </c>
      <c r="AL70" t="s">
        <v>39</v>
      </c>
      <c r="AM70" t="s">
        <v>39</v>
      </c>
      <c r="AN70">
        <v>2</v>
      </c>
      <c r="AO70">
        <v>10</v>
      </c>
      <c r="AP70" s="14">
        <v>23.029</v>
      </c>
      <c r="AQ70">
        <v>15</v>
      </c>
      <c r="AR70" t="s">
        <v>2603</v>
      </c>
    </row>
    <row r="71" spans="1:44" x14ac:dyDescent="0.35">
      <c r="A71" t="s">
        <v>2594</v>
      </c>
      <c r="B71" t="s">
        <v>2672</v>
      </c>
      <c r="C71" t="s">
        <v>2592</v>
      </c>
      <c r="D71" t="s">
        <v>1430</v>
      </c>
      <c r="E71" t="s">
        <v>1431</v>
      </c>
      <c r="F71" t="s">
        <v>2604</v>
      </c>
      <c r="G71" t="s">
        <v>42</v>
      </c>
      <c r="H71" t="s">
        <v>40</v>
      </c>
      <c r="I71" t="s">
        <v>2598</v>
      </c>
      <c r="J71">
        <v>-39.033329999999999</v>
      </c>
      <c r="K71">
        <v>158.38329999999999</v>
      </c>
      <c r="L71" t="s">
        <v>2669</v>
      </c>
      <c r="M71" t="s">
        <v>2593</v>
      </c>
      <c r="N71" t="s">
        <v>39</v>
      </c>
      <c r="O71" t="s">
        <v>39</v>
      </c>
      <c r="P71" t="s">
        <v>39</v>
      </c>
      <c r="Q71" t="s">
        <v>39</v>
      </c>
      <c r="R71" t="s">
        <v>39</v>
      </c>
      <c r="S71" t="s">
        <v>39</v>
      </c>
      <c r="T71" t="s">
        <v>39</v>
      </c>
      <c r="U71" t="s">
        <v>2628</v>
      </c>
      <c r="V71">
        <v>4</v>
      </c>
      <c r="W71">
        <v>30</v>
      </c>
      <c r="X71" s="6">
        <v>15</v>
      </c>
      <c r="Y71" t="s">
        <v>39</v>
      </c>
      <c r="Z71" s="6" t="s">
        <v>2600</v>
      </c>
      <c r="AA71" t="s">
        <v>39</v>
      </c>
      <c r="AB71">
        <v>1500</v>
      </c>
      <c r="AD71" t="s">
        <v>40</v>
      </c>
      <c r="AF71" t="s">
        <v>42</v>
      </c>
      <c r="AG71" t="s">
        <v>2601</v>
      </c>
      <c r="AI71" t="s">
        <v>39</v>
      </c>
      <c r="AJ71" t="s">
        <v>2602</v>
      </c>
      <c r="AK71">
        <v>0.69599999999999995</v>
      </c>
      <c r="AL71" t="s">
        <v>39</v>
      </c>
      <c r="AM71" t="s">
        <v>39</v>
      </c>
      <c r="AN71">
        <v>2</v>
      </c>
      <c r="AO71">
        <v>10</v>
      </c>
      <c r="AP71" s="14">
        <v>17.925000000000001</v>
      </c>
      <c r="AQ71">
        <v>15</v>
      </c>
      <c r="AR71" t="s">
        <v>2603</v>
      </c>
    </row>
    <row r="72" spans="1:44" x14ac:dyDescent="0.35">
      <c r="A72" t="s">
        <v>2594</v>
      </c>
      <c r="B72" t="s">
        <v>2672</v>
      </c>
      <c r="C72" t="s">
        <v>2592</v>
      </c>
      <c r="D72" t="s">
        <v>1430</v>
      </c>
      <c r="E72" t="s">
        <v>1431</v>
      </c>
      <c r="F72" t="s">
        <v>2604</v>
      </c>
      <c r="G72" t="s">
        <v>42</v>
      </c>
      <c r="H72" t="s">
        <v>40</v>
      </c>
      <c r="I72" t="s">
        <v>2598</v>
      </c>
      <c r="J72">
        <v>-39.033329999999999</v>
      </c>
      <c r="K72">
        <v>159.38329999999999</v>
      </c>
      <c r="L72" t="s">
        <v>2670</v>
      </c>
      <c r="M72" t="s">
        <v>2593</v>
      </c>
      <c r="N72" t="s">
        <v>39</v>
      </c>
      <c r="O72" t="s">
        <v>39</v>
      </c>
      <c r="P72" t="s">
        <v>39</v>
      </c>
      <c r="Q72" t="s">
        <v>39</v>
      </c>
      <c r="R72" t="s">
        <v>39</v>
      </c>
      <c r="S72" t="s">
        <v>39</v>
      </c>
      <c r="T72" t="s">
        <v>39</v>
      </c>
      <c r="U72" t="s">
        <v>2628</v>
      </c>
      <c r="V72">
        <v>4</v>
      </c>
      <c r="W72">
        <v>30</v>
      </c>
      <c r="X72" s="6">
        <v>15</v>
      </c>
      <c r="Y72" t="s">
        <v>39</v>
      </c>
      <c r="Z72" s="6" t="s">
        <v>2600</v>
      </c>
      <c r="AA72" t="s">
        <v>39</v>
      </c>
      <c r="AB72">
        <v>1500</v>
      </c>
      <c r="AD72" t="s">
        <v>40</v>
      </c>
      <c r="AF72" t="s">
        <v>42</v>
      </c>
      <c r="AG72" t="s">
        <v>2601</v>
      </c>
      <c r="AI72" t="s">
        <v>39</v>
      </c>
      <c r="AJ72" t="s">
        <v>2602</v>
      </c>
      <c r="AK72">
        <v>0.63</v>
      </c>
      <c r="AL72" t="s">
        <v>39</v>
      </c>
      <c r="AM72" t="s">
        <v>39</v>
      </c>
      <c r="AN72">
        <v>2</v>
      </c>
      <c r="AO72">
        <v>10</v>
      </c>
      <c r="AP72" s="14">
        <v>16.757999999999999</v>
      </c>
      <c r="AQ72">
        <v>15</v>
      </c>
      <c r="AR72" t="s">
        <v>2603</v>
      </c>
    </row>
    <row r="73" spans="1:44" x14ac:dyDescent="0.35">
      <c r="A73" t="s">
        <v>2594</v>
      </c>
      <c r="B73" t="s">
        <v>2672</v>
      </c>
      <c r="C73" t="s">
        <v>2592</v>
      </c>
      <c r="D73" t="s">
        <v>1430</v>
      </c>
      <c r="E73" t="s">
        <v>1431</v>
      </c>
      <c r="F73" t="s">
        <v>2604</v>
      </c>
      <c r="G73" t="s">
        <v>42</v>
      </c>
      <c r="H73" t="s">
        <v>40</v>
      </c>
      <c r="I73" t="s">
        <v>2598</v>
      </c>
      <c r="J73">
        <v>-39.033329999999999</v>
      </c>
      <c r="K73">
        <v>146.38329999999999</v>
      </c>
      <c r="L73" t="s">
        <v>2597</v>
      </c>
      <c r="M73" t="s">
        <v>2593</v>
      </c>
      <c r="N73" t="s">
        <v>39</v>
      </c>
      <c r="O73" t="s">
        <v>39</v>
      </c>
      <c r="P73" t="s">
        <v>39</v>
      </c>
      <c r="Q73" t="s">
        <v>39</v>
      </c>
      <c r="R73" t="s">
        <v>39</v>
      </c>
      <c r="S73" t="s">
        <v>39</v>
      </c>
      <c r="T73" t="s">
        <v>39</v>
      </c>
      <c r="U73" t="s">
        <v>48</v>
      </c>
      <c r="V73" t="s">
        <v>39</v>
      </c>
      <c r="W73" t="s">
        <v>39</v>
      </c>
      <c r="X73" s="6">
        <v>15</v>
      </c>
      <c r="Y73" t="s">
        <v>39</v>
      </c>
      <c r="Z73" s="6" t="s">
        <v>2600</v>
      </c>
      <c r="AA73" t="s">
        <v>39</v>
      </c>
      <c r="AB73">
        <v>1500</v>
      </c>
      <c r="AD73" t="s">
        <v>40</v>
      </c>
      <c r="AF73" t="s">
        <v>42</v>
      </c>
      <c r="AG73" t="s">
        <v>2601</v>
      </c>
      <c r="AI73" t="s">
        <v>39</v>
      </c>
      <c r="AJ73" t="s">
        <v>2602</v>
      </c>
      <c r="AK73">
        <v>31.44</v>
      </c>
      <c r="AL73" t="s">
        <v>39</v>
      </c>
      <c r="AM73" t="s">
        <v>39</v>
      </c>
      <c r="AN73">
        <v>2</v>
      </c>
      <c r="AO73">
        <v>10</v>
      </c>
      <c r="AP73" s="14">
        <v>49.935000000000002</v>
      </c>
      <c r="AQ73">
        <v>15</v>
      </c>
      <c r="AR73" t="s">
        <v>2603</v>
      </c>
    </row>
    <row r="74" spans="1:44" x14ac:dyDescent="0.35">
      <c r="A74" t="s">
        <v>2594</v>
      </c>
      <c r="B74" t="s">
        <v>2672</v>
      </c>
      <c r="C74" t="s">
        <v>2592</v>
      </c>
      <c r="D74" t="s">
        <v>1430</v>
      </c>
      <c r="E74" t="s">
        <v>1431</v>
      </c>
      <c r="F74" t="s">
        <v>2604</v>
      </c>
      <c r="G74" t="s">
        <v>42</v>
      </c>
      <c r="H74" t="s">
        <v>40</v>
      </c>
      <c r="I74" t="s">
        <v>2598</v>
      </c>
      <c r="J74">
        <v>-39.033329999999999</v>
      </c>
      <c r="K74">
        <v>147.38329999999999</v>
      </c>
      <c r="L74" t="s">
        <v>2658</v>
      </c>
      <c r="M74" t="s">
        <v>2593</v>
      </c>
      <c r="N74" t="s">
        <v>39</v>
      </c>
      <c r="O74" t="s">
        <v>39</v>
      </c>
      <c r="P74" t="s">
        <v>39</v>
      </c>
      <c r="Q74" t="s">
        <v>39</v>
      </c>
      <c r="R74" t="s">
        <v>39</v>
      </c>
      <c r="S74" t="s">
        <v>39</v>
      </c>
      <c r="T74" t="s">
        <v>39</v>
      </c>
      <c r="U74" t="s">
        <v>48</v>
      </c>
      <c r="V74" t="s">
        <v>39</v>
      </c>
      <c r="W74" t="s">
        <v>39</v>
      </c>
      <c r="X74" s="6">
        <v>15</v>
      </c>
      <c r="Y74" t="s">
        <v>39</v>
      </c>
      <c r="Z74" s="6" t="s">
        <v>2600</v>
      </c>
      <c r="AA74" t="s">
        <v>39</v>
      </c>
      <c r="AB74">
        <v>1500</v>
      </c>
      <c r="AD74" t="s">
        <v>40</v>
      </c>
      <c r="AF74" t="s">
        <v>42</v>
      </c>
      <c r="AG74" t="s">
        <v>2601</v>
      </c>
      <c r="AI74" t="s">
        <v>39</v>
      </c>
      <c r="AJ74" t="s">
        <v>2602</v>
      </c>
      <c r="AK74">
        <v>29.792000000000002</v>
      </c>
      <c r="AL74" t="s">
        <v>39</v>
      </c>
      <c r="AM74" t="s">
        <v>39</v>
      </c>
      <c r="AN74">
        <v>2</v>
      </c>
      <c r="AO74">
        <v>10</v>
      </c>
      <c r="AP74" s="14">
        <v>48.112000000000002</v>
      </c>
      <c r="AQ74">
        <v>15</v>
      </c>
      <c r="AR74" t="s">
        <v>2603</v>
      </c>
    </row>
    <row r="75" spans="1:44" x14ac:dyDescent="0.35">
      <c r="A75" t="s">
        <v>2594</v>
      </c>
      <c r="B75" t="s">
        <v>2672</v>
      </c>
      <c r="C75" t="s">
        <v>2592</v>
      </c>
      <c r="D75" t="s">
        <v>1430</v>
      </c>
      <c r="E75" t="s">
        <v>1431</v>
      </c>
      <c r="F75" t="s">
        <v>2604</v>
      </c>
      <c r="G75" t="s">
        <v>42</v>
      </c>
      <c r="H75" t="s">
        <v>40</v>
      </c>
      <c r="I75" t="s">
        <v>2598</v>
      </c>
      <c r="J75">
        <v>-39.033329999999999</v>
      </c>
      <c r="K75">
        <v>148.38329999999999</v>
      </c>
      <c r="L75" t="s">
        <v>2659</v>
      </c>
      <c r="M75" t="s">
        <v>2593</v>
      </c>
      <c r="N75" t="s">
        <v>39</v>
      </c>
      <c r="O75" t="s">
        <v>39</v>
      </c>
      <c r="P75" t="s">
        <v>39</v>
      </c>
      <c r="Q75" t="s">
        <v>39</v>
      </c>
      <c r="R75" t="s">
        <v>39</v>
      </c>
      <c r="S75" t="s">
        <v>39</v>
      </c>
      <c r="T75" t="s">
        <v>39</v>
      </c>
      <c r="U75" t="s">
        <v>48</v>
      </c>
      <c r="V75" t="s">
        <v>39</v>
      </c>
      <c r="W75" t="s">
        <v>39</v>
      </c>
      <c r="X75" s="6">
        <v>15</v>
      </c>
      <c r="Y75" t="s">
        <v>39</v>
      </c>
      <c r="Z75" s="6" t="s">
        <v>2600</v>
      </c>
      <c r="AA75" t="s">
        <v>39</v>
      </c>
      <c r="AB75">
        <v>1500</v>
      </c>
      <c r="AD75" t="s">
        <v>40</v>
      </c>
      <c r="AF75" t="s">
        <v>42</v>
      </c>
      <c r="AG75" t="s">
        <v>2601</v>
      </c>
      <c r="AI75" t="s">
        <v>39</v>
      </c>
      <c r="AJ75" t="s">
        <v>2602</v>
      </c>
      <c r="AK75">
        <v>27.155999999999999</v>
      </c>
      <c r="AL75" t="s">
        <v>39</v>
      </c>
      <c r="AM75" t="s">
        <v>39</v>
      </c>
      <c r="AN75">
        <v>2</v>
      </c>
      <c r="AO75">
        <v>10</v>
      </c>
      <c r="AP75" s="14">
        <v>45.123000000000005</v>
      </c>
      <c r="AQ75">
        <v>15</v>
      </c>
      <c r="AR75" t="s">
        <v>2603</v>
      </c>
    </row>
    <row r="76" spans="1:44" x14ac:dyDescent="0.35">
      <c r="A76" t="s">
        <v>2594</v>
      </c>
      <c r="B76" t="s">
        <v>2672</v>
      </c>
      <c r="C76" t="s">
        <v>2592</v>
      </c>
      <c r="D76" t="s">
        <v>1430</v>
      </c>
      <c r="E76" t="s">
        <v>1431</v>
      </c>
      <c r="F76" t="s">
        <v>2604</v>
      </c>
      <c r="G76" t="s">
        <v>42</v>
      </c>
      <c r="H76" t="s">
        <v>40</v>
      </c>
      <c r="I76" t="s">
        <v>2598</v>
      </c>
      <c r="J76">
        <v>-39.033329999999999</v>
      </c>
      <c r="K76">
        <v>149.38329999999999</v>
      </c>
      <c r="L76" t="s">
        <v>2660</v>
      </c>
      <c r="M76" t="s">
        <v>2593</v>
      </c>
      <c r="N76" t="s">
        <v>39</v>
      </c>
      <c r="O76" t="s">
        <v>39</v>
      </c>
      <c r="P76" t="s">
        <v>39</v>
      </c>
      <c r="Q76" t="s">
        <v>39</v>
      </c>
      <c r="R76" t="s">
        <v>39</v>
      </c>
      <c r="S76" t="s">
        <v>39</v>
      </c>
      <c r="T76" t="s">
        <v>39</v>
      </c>
      <c r="U76" t="s">
        <v>48</v>
      </c>
      <c r="V76" t="s">
        <v>39</v>
      </c>
      <c r="W76" t="s">
        <v>39</v>
      </c>
      <c r="X76" s="6">
        <v>15</v>
      </c>
      <c r="Y76" t="s">
        <v>39</v>
      </c>
      <c r="Z76" s="6" t="s">
        <v>2600</v>
      </c>
      <c r="AA76" t="s">
        <v>39</v>
      </c>
      <c r="AB76">
        <v>1500</v>
      </c>
      <c r="AD76" t="s">
        <v>40</v>
      </c>
      <c r="AF76" t="s">
        <v>42</v>
      </c>
      <c r="AG76" t="s">
        <v>2601</v>
      </c>
      <c r="AI76" t="s">
        <v>39</v>
      </c>
      <c r="AJ76" t="s">
        <v>2602</v>
      </c>
      <c r="AK76">
        <v>23.466000000000001</v>
      </c>
      <c r="AL76" t="s">
        <v>39</v>
      </c>
      <c r="AM76" t="s">
        <v>39</v>
      </c>
      <c r="AN76">
        <v>2</v>
      </c>
      <c r="AO76">
        <v>10</v>
      </c>
      <c r="AP76" s="14">
        <v>40.966000000000001</v>
      </c>
      <c r="AQ76">
        <v>15</v>
      </c>
      <c r="AR76" t="s">
        <v>2603</v>
      </c>
    </row>
    <row r="77" spans="1:44" x14ac:dyDescent="0.35">
      <c r="A77" t="s">
        <v>2594</v>
      </c>
      <c r="B77" t="s">
        <v>2672</v>
      </c>
      <c r="C77" t="s">
        <v>2592</v>
      </c>
      <c r="D77" t="s">
        <v>1430</v>
      </c>
      <c r="E77" t="s">
        <v>1431</v>
      </c>
      <c r="F77" t="s">
        <v>2604</v>
      </c>
      <c r="G77" t="s">
        <v>42</v>
      </c>
      <c r="H77" t="s">
        <v>40</v>
      </c>
      <c r="I77" t="s">
        <v>2598</v>
      </c>
      <c r="J77">
        <v>-39.033329999999999</v>
      </c>
      <c r="K77">
        <v>150.38329999999999</v>
      </c>
      <c r="L77" t="s">
        <v>2661</v>
      </c>
      <c r="M77" t="s">
        <v>2593</v>
      </c>
      <c r="N77" t="s">
        <v>39</v>
      </c>
      <c r="O77" t="s">
        <v>39</v>
      </c>
      <c r="P77" t="s">
        <v>39</v>
      </c>
      <c r="Q77" t="s">
        <v>39</v>
      </c>
      <c r="R77" t="s">
        <v>39</v>
      </c>
      <c r="S77" t="s">
        <v>39</v>
      </c>
      <c r="T77" t="s">
        <v>39</v>
      </c>
      <c r="U77" t="s">
        <v>48</v>
      </c>
      <c r="V77" t="s">
        <v>39</v>
      </c>
      <c r="W77" t="s">
        <v>39</v>
      </c>
      <c r="X77" s="6">
        <v>15</v>
      </c>
      <c r="Y77" t="s">
        <v>39</v>
      </c>
      <c r="Z77" s="6" t="s">
        <v>2600</v>
      </c>
      <c r="AA77" t="s">
        <v>39</v>
      </c>
      <c r="AB77">
        <v>1500</v>
      </c>
      <c r="AD77" t="s">
        <v>40</v>
      </c>
      <c r="AF77" t="s">
        <v>42</v>
      </c>
      <c r="AG77" t="s">
        <v>2601</v>
      </c>
      <c r="AI77" t="s">
        <v>39</v>
      </c>
      <c r="AJ77" t="s">
        <v>2602</v>
      </c>
      <c r="AK77">
        <v>22.544</v>
      </c>
      <c r="AL77" t="s">
        <v>39</v>
      </c>
      <c r="AM77" t="s">
        <v>39</v>
      </c>
      <c r="AN77">
        <v>2</v>
      </c>
      <c r="AO77">
        <v>10</v>
      </c>
      <c r="AP77" s="14">
        <v>39.873000000000005</v>
      </c>
      <c r="AQ77">
        <v>15</v>
      </c>
      <c r="AR77" t="s">
        <v>2603</v>
      </c>
    </row>
    <row r="78" spans="1:44" x14ac:dyDescent="0.35">
      <c r="A78" t="s">
        <v>2594</v>
      </c>
      <c r="B78" t="s">
        <v>2672</v>
      </c>
      <c r="C78" t="s">
        <v>2592</v>
      </c>
      <c r="D78" t="s">
        <v>1430</v>
      </c>
      <c r="E78" t="s">
        <v>1431</v>
      </c>
      <c r="F78" t="s">
        <v>2604</v>
      </c>
      <c r="G78" t="s">
        <v>42</v>
      </c>
      <c r="H78" t="s">
        <v>40</v>
      </c>
      <c r="I78" t="s">
        <v>2598</v>
      </c>
      <c r="J78">
        <v>-39.033329999999999</v>
      </c>
      <c r="K78">
        <v>151.38329999999999</v>
      </c>
      <c r="L78" t="s">
        <v>2662</v>
      </c>
      <c r="M78" t="s">
        <v>2593</v>
      </c>
      <c r="N78" t="s">
        <v>39</v>
      </c>
      <c r="O78" t="s">
        <v>39</v>
      </c>
      <c r="P78" t="s">
        <v>39</v>
      </c>
      <c r="Q78" t="s">
        <v>39</v>
      </c>
      <c r="R78" t="s">
        <v>39</v>
      </c>
      <c r="S78" t="s">
        <v>39</v>
      </c>
      <c r="T78" t="s">
        <v>39</v>
      </c>
      <c r="U78" t="s">
        <v>48</v>
      </c>
      <c r="V78" t="s">
        <v>39</v>
      </c>
      <c r="W78" t="s">
        <v>39</v>
      </c>
      <c r="X78" s="6">
        <v>15</v>
      </c>
      <c r="Y78" t="s">
        <v>39</v>
      </c>
      <c r="Z78" s="6" t="s">
        <v>2600</v>
      </c>
      <c r="AA78" t="s">
        <v>39</v>
      </c>
      <c r="AB78">
        <v>1500</v>
      </c>
      <c r="AD78" t="s">
        <v>40</v>
      </c>
      <c r="AF78" t="s">
        <v>42</v>
      </c>
      <c r="AG78" t="s">
        <v>2601</v>
      </c>
      <c r="AI78" t="s">
        <v>39</v>
      </c>
      <c r="AJ78" t="s">
        <v>2602</v>
      </c>
      <c r="AK78">
        <v>21.687000000000001</v>
      </c>
      <c r="AL78" t="s">
        <v>39</v>
      </c>
      <c r="AM78" t="s">
        <v>39</v>
      </c>
      <c r="AN78">
        <v>2</v>
      </c>
      <c r="AO78">
        <v>10</v>
      </c>
      <c r="AP78" s="14">
        <v>38.998000000000005</v>
      </c>
      <c r="AQ78">
        <v>15</v>
      </c>
      <c r="AR78" t="s">
        <v>2603</v>
      </c>
    </row>
    <row r="79" spans="1:44" x14ac:dyDescent="0.35">
      <c r="A79" t="s">
        <v>2594</v>
      </c>
      <c r="B79" t="s">
        <v>2672</v>
      </c>
      <c r="C79" t="s">
        <v>2592</v>
      </c>
      <c r="D79" t="s">
        <v>1430</v>
      </c>
      <c r="E79" t="s">
        <v>1431</v>
      </c>
      <c r="F79" t="s">
        <v>2604</v>
      </c>
      <c r="G79" t="s">
        <v>42</v>
      </c>
      <c r="H79" t="s">
        <v>40</v>
      </c>
      <c r="I79" t="s">
        <v>2598</v>
      </c>
      <c r="J79">
        <v>-39.033329999999999</v>
      </c>
      <c r="K79">
        <v>152.38329999999999</v>
      </c>
      <c r="L79" t="s">
        <v>2663</v>
      </c>
      <c r="M79" t="s">
        <v>2593</v>
      </c>
      <c r="N79" t="s">
        <v>39</v>
      </c>
      <c r="O79" t="s">
        <v>39</v>
      </c>
      <c r="P79" t="s">
        <v>39</v>
      </c>
      <c r="Q79" t="s">
        <v>39</v>
      </c>
      <c r="R79" t="s">
        <v>39</v>
      </c>
      <c r="S79" t="s">
        <v>39</v>
      </c>
      <c r="T79" t="s">
        <v>39</v>
      </c>
      <c r="U79" t="s">
        <v>48</v>
      </c>
      <c r="V79" t="s">
        <v>39</v>
      </c>
      <c r="W79" t="s">
        <v>39</v>
      </c>
      <c r="X79" s="6">
        <v>15</v>
      </c>
      <c r="Y79" t="s">
        <v>39</v>
      </c>
      <c r="Z79" s="6" t="s">
        <v>2600</v>
      </c>
      <c r="AA79" t="s">
        <v>39</v>
      </c>
      <c r="AB79">
        <v>1500</v>
      </c>
      <c r="AD79" t="s">
        <v>40</v>
      </c>
      <c r="AF79" t="s">
        <v>42</v>
      </c>
      <c r="AG79" t="s">
        <v>2601</v>
      </c>
      <c r="AI79" t="s">
        <v>39</v>
      </c>
      <c r="AJ79" t="s">
        <v>2602</v>
      </c>
      <c r="AK79">
        <v>19.71</v>
      </c>
      <c r="AL79" t="s">
        <v>39</v>
      </c>
      <c r="AM79" t="s">
        <v>39</v>
      </c>
      <c r="AN79">
        <v>2</v>
      </c>
      <c r="AO79">
        <v>10</v>
      </c>
      <c r="AP79" s="14">
        <v>36.956000000000003</v>
      </c>
      <c r="AQ79">
        <v>15</v>
      </c>
      <c r="AR79" t="s">
        <v>2603</v>
      </c>
    </row>
    <row r="80" spans="1:44" x14ac:dyDescent="0.35">
      <c r="A80" t="s">
        <v>2594</v>
      </c>
      <c r="B80" t="s">
        <v>2672</v>
      </c>
      <c r="C80" t="s">
        <v>2592</v>
      </c>
      <c r="D80" t="s">
        <v>1430</v>
      </c>
      <c r="E80" t="s">
        <v>1431</v>
      </c>
      <c r="F80" t="s">
        <v>2604</v>
      </c>
      <c r="G80" t="s">
        <v>42</v>
      </c>
      <c r="H80" t="s">
        <v>40</v>
      </c>
      <c r="I80" t="s">
        <v>2598</v>
      </c>
      <c r="J80">
        <v>-39.033329999999999</v>
      </c>
      <c r="K80">
        <v>153.38329999999999</v>
      </c>
      <c r="L80" t="s">
        <v>2664</v>
      </c>
      <c r="M80" t="s">
        <v>2593</v>
      </c>
      <c r="N80" t="s">
        <v>39</v>
      </c>
      <c r="O80" t="s">
        <v>39</v>
      </c>
      <c r="P80" t="s">
        <v>39</v>
      </c>
      <c r="Q80" t="s">
        <v>39</v>
      </c>
      <c r="R80" t="s">
        <v>39</v>
      </c>
      <c r="S80" t="s">
        <v>39</v>
      </c>
      <c r="T80" t="s">
        <v>39</v>
      </c>
      <c r="U80" t="s">
        <v>48</v>
      </c>
      <c r="V80" t="s">
        <v>39</v>
      </c>
      <c r="W80" t="s">
        <v>39</v>
      </c>
      <c r="X80" s="6">
        <v>15</v>
      </c>
      <c r="Y80" t="s">
        <v>39</v>
      </c>
      <c r="Z80" s="6" t="s">
        <v>2600</v>
      </c>
      <c r="AA80" t="s">
        <v>39</v>
      </c>
      <c r="AB80">
        <v>1500</v>
      </c>
      <c r="AD80" t="s">
        <v>40</v>
      </c>
      <c r="AF80" t="s">
        <v>42</v>
      </c>
      <c r="AG80" t="s">
        <v>2601</v>
      </c>
      <c r="AI80" t="s">
        <v>39</v>
      </c>
      <c r="AJ80" t="s">
        <v>2602</v>
      </c>
      <c r="AK80">
        <v>17.997</v>
      </c>
      <c r="AL80" t="s">
        <v>39</v>
      </c>
      <c r="AM80" t="s">
        <v>39</v>
      </c>
      <c r="AN80">
        <v>2</v>
      </c>
      <c r="AO80">
        <v>10</v>
      </c>
      <c r="AP80" s="14">
        <v>34.914000000000001</v>
      </c>
      <c r="AQ80">
        <v>15</v>
      </c>
      <c r="AR80" t="s">
        <v>2603</v>
      </c>
    </row>
    <row r="81" spans="1:44" x14ac:dyDescent="0.35">
      <c r="A81" t="s">
        <v>2594</v>
      </c>
      <c r="B81" t="s">
        <v>2672</v>
      </c>
      <c r="C81" t="s">
        <v>2592</v>
      </c>
      <c r="D81" t="s">
        <v>1430</v>
      </c>
      <c r="E81" t="s">
        <v>1431</v>
      </c>
      <c r="F81" t="s">
        <v>2604</v>
      </c>
      <c r="G81" t="s">
        <v>42</v>
      </c>
      <c r="H81" t="s">
        <v>40</v>
      </c>
      <c r="I81" t="s">
        <v>2598</v>
      </c>
      <c r="J81">
        <v>-39.033329999999999</v>
      </c>
      <c r="K81">
        <v>154.38329999999999</v>
      </c>
      <c r="L81" t="s">
        <v>2665</v>
      </c>
      <c r="M81" t="s">
        <v>2593</v>
      </c>
      <c r="N81" t="s">
        <v>39</v>
      </c>
      <c r="O81" t="s">
        <v>39</v>
      </c>
      <c r="P81" t="s">
        <v>39</v>
      </c>
      <c r="Q81" t="s">
        <v>39</v>
      </c>
      <c r="R81" t="s">
        <v>39</v>
      </c>
      <c r="S81" t="s">
        <v>39</v>
      </c>
      <c r="T81" t="s">
        <v>39</v>
      </c>
      <c r="U81" t="s">
        <v>48</v>
      </c>
      <c r="V81" t="s">
        <v>39</v>
      </c>
      <c r="W81" t="s">
        <v>39</v>
      </c>
      <c r="X81" s="6">
        <v>15</v>
      </c>
      <c r="Y81" t="s">
        <v>39</v>
      </c>
      <c r="Z81" s="6" t="s">
        <v>2600</v>
      </c>
      <c r="AA81" t="s">
        <v>39</v>
      </c>
      <c r="AB81">
        <v>1500</v>
      </c>
      <c r="AD81" t="s">
        <v>40</v>
      </c>
      <c r="AF81" t="s">
        <v>42</v>
      </c>
      <c r="AG81" t="s">
        <v>2601</v>
      </c>
      <c r="AI81" t="s">
        <v>39</v>
      </c>
      <c r="AJ81" t="s">
        <v>2602</v>
      </c>
      <c r="AK81">
        <v>17.074000000000002</v>
      </c>
      <c r="AL81" t="s">
        <v>39</v>
      </c>
      <c r="AM81" t="s">
        <v>39</v>
      </c>
      <c r="AN81">
        <v>2</v>
      </c>
      <c r="AO81">
        <v>10</v>
      </c>
      <c r="AP81" s="14">
        <v>33.893000000000001</v>
      </c>
      <c r="AQ81">
        <v>15</v>
      </c>
      <c r="AR81" t="s">
        <v>2603</v>
      </c>
    </row>
    <row r="82" spans="1:44" x14ac:dyDescent="0.35">
      <c r="A82" t="s">
        <v>2594</v>
      </c>
      <c r="B82" t="s">
        <v>2672</v>
      </c>
      <c r="C82" t="s">
        <v>2592</v>
      </c>
      <c r="D82" t="s">
        <v>1430</v>
      </c>
      <c r="E82" t="s">
        <v>1431</v>
      </c>
      <c r="F82" t="s">
        <v>2604</v>
      </c>
      <c r="G82" t="s">
        <v>42</v>
      </c>
      <c r="H82" t="s">
        <v>40</v>
      </c>
      <c r="I82" t="s">
        <v>2598</v>
      </c>
      <c r="J82">
        <v>-39.033329999999999</v>
      </c>
      <c r="K82">
        <v>155.38329999999999</v>
      </c>
      <c r="L82" t="s">
        <v>2666</v>
      </c>
      <c r="M82" t="s">
        <v>2593</v>
      </c>
      <c r="N82" t="s">
        <v>39</v>
      </c>
      <c r="O82" t="s">
        <v>39</v>
      </c>
      <c r="P82" t="s">
        <v>39</v>
      </c>
      <c r="Q82" t="s">
        <v>39</v>
      </c>
      <c r="R82" t="s">
        <v>39</v>
      </c>
      <c r="S82" t="s">
        <v>39</v>
      </c>
      <c r="T82" t="s">
        <v>39</v>
      </c>
      <c r="U82" t="s">
        <v>48</v>
      </c>
      <c r="V82" t="s">
        <v>39</v>
      </c>
      <c r="W82" t="s">
        <v>39</v>
      </c>
      <c r="X82" s="6">
        <v>15</v>
      </c>
      <c r="Y82" t="s">
        <v>39</v>
      </c>
      <c r="Z82" s="6" t="s">
        <v>2600</v>
      </c>
      <c r="AA82" t="s">
        <v>39</v>
      </c>
      <c r="AB82">
        <v>1500</v>
      </c>
      <c r="AD82" t="s">
        <v>40</v>
      </c>
      <c r="AF82" t="s">
        <v>42</v>
      </c>
      <c r="AG82" t="s">
        <v>2601</v>
      </c>
      <c r="AI82" t="s">
        <v>39</v>
      </c>
      <c r="AJ82" t="s">
        <v>2602</v>
      </c>
      <c r="AK82">
        <v>16.218</v>
      </c>
      <c r="AL82" t="s">
        <v>39</v>
      </c>
      <c r="AM82" t="s">
        <v>39</v>
      </c>
      <c r="AN82">
        <v>2</v>
      </c>
      <c r="AO82">
        <v>10</v>
      </c>
      <c r="AP82" s="14">
        <v>32.873000000000005</v>
      </c>
      <c r="AQ82">
        <v>15</v>
      </c>
      <c r="AR82" t="s">
        <v>2603</v>
      </c>
    </row>
    <row r="83" spans="1:44" x14ac:dyDescent="0.35">
      <c r="A83" t="s">
        <v>2594</v>
      </c>
      <c r="B83" t="s">
        <v>2672</v>
      </c>
      <c r="C83" t="s">
        <v>2592</v>
      </c>
      <c r="D83" t="s">
        <v>1430</v>
      </c>
      <c r="E83" t="s">
        <v>1431</v>
      </c>
      <c r="F83" t="s">
        <v>2604</v>
      </c>
      <c r="G83" t="s">
        <v>42</v>
      </c>
      <c r="H83" t="s">
        <v>40</v>
      </c>
      <c r="I83" t="s">
        <v>2598</v>
      </c>
      <c r="J83">
        <v>-39.033329999999999</v>
      </c>
      <c r="K83">
        <v>156.38329999999999</v>
      </c>
      <c r="L83" t="s">
        <v>2667</v>
      </c>
      <c r="M83" t="s">
        <v>2593</v>
      </c>
      <c r="N83" t="s">
        <v>39</v>
      </c>
      <c r="O83" t="s">
        <v>39</v>
      </c>
      <c r="P83" t="s">
        <v>39</v>
      </c>
      <c r="Q83" t="s">
        <v>39</v>
      </c>
      <c r="R83" t="s">
        <v>39</v>
      </c>
      <c r="S83" t="s">
        <v>39</v>
      </c>
      <c r="T83" t="s">
        <v>39</v>
      </c>
      <c r="U83" t="s">
        <v>48</v>
      </c>
      <c r="V83" t="s">
        <v>39</v>
      </c>
      <c r="W83" t="s">
        <v>39</v>
      </c>
      <c r="X83" s="6">
        <v>15</v>
      </c>
      <c r="Y83" t="s">
        <v>39</v>
      </c>
      <c r="Z83" s="6" t="s">
        <v>2600</v>
      </c>
      <c r="AA83" t="s">
        <v>39</v>
      </c>
      <c r="AB83">
        <v>1500</v>
      </c>
      <c r="AD83" t="s">
        <v>40</v>
      </c>
      <c r="AF83" t="s">
        <v>42</v>
      </c>
      <c r="AG83" t="s">
        <v>2601</v>
      </c>
      <c r="AI83" t="s">
        <v>39</v>
      </c>
      <c r="AJ83" t="s">
        <v>2602</v>
      </c>
      <c r="AK83">
        <v>14.241</v>
      </c>
      <c r="AL83" t="s">
        <v>39</v>
      </c>
      <c r="AM83" t="s">
        <v>39</v>
      </c>
      <c r="AN83">
        <v>2</v>
      </c>
      <c r="AO83">
        <v>10</v>
      </c>
      <c r="AP83" s="14">
        <v>31.05</v>
      </c>
      <c r="AQ83">
        <v>15</v>
      </c>
      <c r="AR83" t="s">
        <v>2603</v>
      </c>
    </row>
    <row r="84" spans="1:44" x14ac:dyDescent="0.35">
      <c r="A84" t="s">
        <v>2594</v>
      </c>
      <c r="B84" t="s">
        <v>2672</v>
      </c>
      <c r="C84" t="s">
        <v>2592</v>
      </c>
      <c r="D84" t="s">
        <v>1430</v>
      </c>
      <c r="E84" t="s">
        <v>1431</v>
      </c>
      <c r="F84" t="s">
        <v>2604</v>
      </c>
      <c r="G84" t="s">
        <v>42</v>
      </c>
      <c r="H84" t="s">
        <v>40</v>
      </c>
      <c r="I84" t="s">
        <v>2598</v>
      </c>
      <c r="J84">
        <v>-39.033329999999999</v>
      </c>
      <c r="K84">
        <v>157.38329999999999</v>
      </c>
      <c r="L84" t="s">
        <v>2668</v>
      </c>
      <c r="M84" t="s">
        <v>2593</v>
      </c>
      <c r="N84" t="s">
        <v>39</v>
      </c>
      <c r="O84" t="s">
        <v>39</v>
      </c>
      <c r="P84" t="s">
        <v>39</v>
      </c>
      <c r="Q84" t="s">
        <v>39</v>
      </c>
      <c r="R84" t="s">
        <v>39</v>
      </c>
      <c r="S84" t="s">
        <v>39</v>
      </c>
      <c r="T84" t="s">
        <v>39</v>
      </c>
      <c r="U84" t="s">
        <v>48</v>
      </c>
      <c r="V84" t="s">
        <v>39</v>
      </c>
      <c r="W84" t="s">
        <v>39</v>
      </c>
      <c r="X84" s="6">
        <v>15</v>
      </c>
      <c r="Y84" t="s">
        <v>39</v>
      </c>
      <c r="Z84" s="6" t="s">
        <v>2600</v>
      </c>
      <c r="AA84" t="s">
        <v>39</v>
      </c>
      <c r="AB84">
        <v>1500</v>
      </c>
      <c r="AD84" t="s">
        <v>40</v>
      </c>
      <c r="AF84" t="s">
        <v>42</v>
      </c>
      <c r="AG84" t="s">
        <v>2601</v>
      </c>
      <c r="AI84" t="s">
        <v>39</v>
      </c>
      <c r="AJ84" t="s">
        <v>2602</v>
      </c>
      <c r="AK84">
        <v>12.659000000000001</v>
      </c>
      <c r="AL84" t="s">
        <v>39</v>
      </c>
      <c r="AM84" t="s">
        <v>39</v>
      </c>
      <c r="AN84">
        <v>2</v>
      </c>
      <c r="AO84">
        <v>10</v>
      </c>
      <c r="AP84" s="14">
        <v>28.862000000000002</v>
      </c>
      <c r="AQ84">
        <v>15</v>
      </c>
      <c r="AR84" t="s">
        <v>2603</v>
      </c>
    </row>
    <row r="85" spans="1:44" x14ac:dyDescent="0.35">
      <c r="A85" t="s">
        <v>2594</v>
      </c>
      <c r="B85" t="s">
        <v>2672</v>
      </c>
      <c r="C85" t="s">
        <v>2592</v>
      </c>
      <c r="D85" t="s">
        <v>1430</v>
      </c>
      <c r="E85" t="s">
        <v>1431</v>
      </c>
      <c r="F85" t="s">
        <v>2604</v>
      </c>
      <c r="G85" t="s">
        <v>42</v>
      </c>
      <c r="H85" t="s">
        <v>40</v>
      </c>
      <c r="I85" t="s">
        <v>2598</v>
      </c>
      <c r="J85">
        <v>-39.033329999999999</v>
      </c>
      <c r="K85">
        <v>158.38329999999999</v>
      </c>
      <c r="L85" t="s">
        <v>2669</v>
      </c>
      <c r="M85" t="s">
        <v>2593</v>
      </c>
      <c r="N85" t="s">
        <v>39</v>
      </c>
      <c r="O85" t="s">
        <v>39</v>
      </c>
      <c r="P85" t="s">
        <v>39</v>
      </c>
      <c r="Q85" t="s">
        <v>39</v>
      </c>
      <c r="R85" t="s">
        <v>39</v>
      </c>
      <c r="S85" t="s">
        <v>39</v>
      </c>
      <c r="T85" t="s">
        <v>39</v>
      </c>
      <c r="U85" t="s">
        <v>48</v>
      </c>
      <c r="V85" t="s">
        <v>39</v>
      </c>
      <c r="W85" t="s">
        <v>39</v>
      </c>
      <c r="X85" s="6">
        <v>15</v>
      </c>
      <c r="Y85" t="s">
        <v>39</v>
      </c>
      <c r="Z85" s="6" t="s">
        <v>2600</v>
      </c>
      <c r="AA85" t="s">
        <v>39</v>
      </c>
      <c r="AB85">
        <v>1500</v>
      </c>
      <c r="AD85" t="s">
        <v>40</v>
      </c>
      <c r="AF85" t="s">
        <v>42</v>
      </c>
      <c r="AG85" t="s">
        <v>2601</v>
      </c>
      <c r="AI85" t="s">
        <v>39</v>
      </c>
      <c r="AJ85" t="s">
        <v>2602</v>
      </c>
      <c r="AK85">
        <v>8.1129999999999995</v>
      </c>
      <c r="AL85" t="s">
        <v>39</v>
      </c>
      <c r="AM85" t="s">
        <v>39</v>
      </c>
      <c r="AN85">
        <v>2</v>
      </c>
      <c r="AO85">
        <v>10</v>
      </c>
      <c r="AP85" s="14">
        <v>23.904</v>
      </c>
      <c r="AQ85">
        <v>15</v>
      </c>
      <c r="AR85" t="s">
        <v>2603</v>
      </c>
    </row>
    <row r="86" spans="1:44" x14ac:dyDescent="0.35">
      <c r="A86" t="s">
        <v>2594</v>
      </c>
      <c r="B86" t="s">
        <v>2672</v>
      </c>
      <c r="C86" t="s">
        <v>2592</v>
      </c>
      <c r="D86" t="s">
        <v>1430</v>
      </c>
      <c r="E86" t="s">
        <v>1431</v>
      </c>
      <c r="F86" t="s">
        <v>2604</v>
      </c>
      <c r="G86" t="s">
        <v>42</v>
      </c>
      <c r="H86" t="s">
        <v>40</v>
      </c>
      <c r="I86" t="s">
        <v>2598</v>
      </c>
      <c r="J86">
        <v>-39.033329999999999</v>
      </c>
      <c r="K86">
        <v>157.38329999999999</v>
      </c>
      <c r="L86" t="s">
        <v>2668</v>
      </c>
      <c r="M86" t="s">
        <v>2593</v>
      </c>
      <c r="N86" t="s">
        <v>39</v>
      </c>
      <c r="O86" t="s">
        <v>39</v>
      </c>
      <c r="P86" t="s">
        <v>39</v>
      </c>
      <c r="Q86" t="s">
        <v>39</v>
      </c>
      <c r="R86" t="s">
        <v>39</v>
      </c>
      <c r="S86" t="s">
        <v>39</v>
      </c>
      <c r="T86" t="s">
        <v>39</v>
      </c>
      <c r="U86" t="s">
        <v>48</v>
      </c>
      <c r="V86" t="s">
        <v>39</v>
      </c>
      <c r="W86" t="s">
        <v>39</v>
      </c>
      <c r="X86" s="6">
        <v>15</v>
      </c>
      <c r="Y86" t="s">
        <v>39</v>
      </c>
      <c r="Z86" s="6" t="s">
        <v>2600</v>
      </c>
      <c r="AA86" t="s">
        <v>39</v>
      </c>
      <c r="AB86">
        <v>1500</v>
      </c>
      <c r="AD86" t="s">
        <v>40</v>
      </c>
      <c r="AF86" t="s">
        <v>42</v>
      </c>
      <c r="AG86" t="s">
        <v>2601</v>
      </c>
      <c r="AI86" t="s">
        <v>39</v>
      </c>
      <c r="AJ86" t="s">
        <v>2602</v>
      </c>
      <c r="AK86">
        <v>6.3330000000000002</v>
      </c>
      <c r="AL86" t="s">
        <v>39</v>
      </c>
      <c r="AM86" t="s">
        <v>39</v>
      </c>
      <c r="AN86">
        <v>2</v>
      </c>
      <c r="AO86">
        <v>10</v>
      </c>
      <c r="AP86" s="14">
        <v>22.3</v>
      </c>
      <c r="AQ86">
        <v>15</v>
      </c>
      <c r="AR86" t="s">
        <v>2603</v>
      </c>
    </row>
    <row r="87" spans="1:44" s="13" customFormat="1" x14ac:dyDescent="0.35">
      <c r="A87" s="13" t="s">
        <v>2594</v>
      </c>
      <c r="B87" s="13" t="s">
        <v>2672</v>
      </c>
      <c r="C87" s="13" t="s">
        <v>2592</v>
      </c>
      <c r="D87" s="13" t="s">
        <v>1430</v>
      </c>
      <c r="E87" s="13" t="s">
        <v>1431</v>
      </c>
      <c r="F87" s="13" t="s">
        <v>2604</v>
      </c>
      <c r="G87" s="13" t="s">
        <v>42</v>
      </c>
      <c r="H87" s="13" t="s">
        <v>40</v>
      </c>
      <c r="I87" s="13" t="s">
        <v>2598</v>
      </c>
      <c r="J87" s="13">
        <v>-39.033329999999999</v>
      </c>
      <c r="K87" s="13">
        <v>158.38329999999999</v>
      </c>
      <c r="L87" s="13" t="s">
        <v>2669</v>
      </c>
      <c r="M87" s="13" t="s">
        <v>2593</v>
      </c>
      <c r="N87" s="13" t="s">
        <v>39</v>
      </c>
      <c r="O87" s="13" t="s">
        <v>39</v>
      </c>
      <c r="P87" s="13" t="s">
        <v>39</v>
      </c>
      <c r="Q87" s="13" t="s">
        <v>39</v>
      </c>
      <c r="R87" s="13" t="s">
        <v>39</v>
      </c>
      <c r="S87" s="13" t="s">
        <v>39</v>
      </c>
      <c r="T87" s="13" t="s">
        <v>39</v>
      </c>
      <c r="U87" s="13" t="s">
        <v>48</v>
      </c>
      <c r="V87" s="13" t="s">
        <v>39</v>
      </c>
      <c r="W87" s="13" t="s">
        <v>39</v>
      </c>
      <c r="X87" s="16">
        <v>15</v>
      </c>
      <c r="Y87" s="13" t="s">
        <v>39</v>
      </c>
      <c r="Z87" s="16" t="s">
        <v>2600</v>
      </c>
      <c r="AA87" s="13" t="s">
        <v>39</v>
      </c>
      <c r="AB87" s="13">
        <v>1500</v>
      </c>
      <c r="AD87" s="13" t="s">
        <v>40</v>
      </c>
      <c r="AF87" s="13" t="s">
        <v>42</v>
      </c>
      <c r="AG87" s="13" t="s">
        <v>2601</v>
      </c>
      <c r="AI87" s="13" t="s">
        <v>39</v>
      </c>
      <c r="AJ87" s="13" t="s">
        <v>2602</v>
      </c>
      <c r="AK87" s="13">
        <v>7.2999999999999995E-2</v>
      </c>
      <c r="AL87" s="13" t="s">
        <v>39</v>
      </c>
      <c r="AM87" s="13" t="s">
        <v>39</v>
      </c>
      <c r="AN87" s="13">
        <v>2</v>
      </c>
      <c r="AO87" s="13">
        <v>10</v>
      </c>
      <c r="AP87" s="15">
        <v>15</v>
      </c>
      <c r="AQ87" s="13">
        <v>15</v>
      </c>
      <c r="AR87" s="13" t="s">
        <v>2603</v>
      </c>
    </row>
    <row r="88" spans="1:44" x14ac:dyDescent="0.35">
      <c r="A88" t="s">
        <v>1436</v>
      </c>
      <c r="B88" t="s">
        <v>2672</v>
      </c>
      <c r="C88" t="s">
        <v>2592</v>
      </c>
      <c r="D88" t="s">
        <v>883</v>
      </c>
      <c r="E88" t="s">
        <v>884</v>
      </c>
      <c r="F88" t="s">
        <v>39</v>
      </c>
      <c r="G88" t="s">
        <v>40</v>
      </c>
      <c r="H88" t="s">
        <v>40</v>
      </c>
      <c r="I88" t="s">
        <v>2605</v>
      </c>
      <c r="K88" t="s">
        <v>39</v>
      </c>
      <c r="L88">
        <v>1850</v>
      </c>
      <c r="M88" t="s">
        <v>41</v>
      </c>
      <c r="N88" t="s">
        <v>39</v>
      </c>
      <c r="O88">
        <v>2010</v>
      </c>
      <c r="P88" t="s">
        <v>39</v>
      </c>
      <c r="Q88" t="s">
        <v>39</v>
      </c>
      <c r="R88" t="s">
        <v>39</v>
      </c>
      <c r="S88" t="s">
        <v>39</v>
      </c>
      <c r="T88" t="s">
        <v>39</v>
      </c>
      <c r="U88" t="s">
        <v>2608</v>
      </c>
      <c r="V88" t="s">
        <v>39</v>
      </c>
      <c r="W88" t="s">
        <v>39</v>
      </c>
      <c r="X88" s="6">
        <v>25</v>
      </c>
      <c r="Y88" t="s">
        <v>39</v>
      </c>
      <c r="Z88" s="6">
        <v>16</v>
      </c>
      <c r="AA88" t="s">
        <v>2608</v>
      </c>
      <c r="AB88" t="s">
        <v>2609</v>
      </c>
      <c r="AC88" t="s">
        <v>2626</v>
      </c>
      <c r="AD88" t="s">
        <v>40</v>
      </c>
      <c r="AE88" t="s">
        <v>39</v>
      </c>
      <c r="AF88" t="s">
        <v>42</v>
      </c>
      <c r="AG88" t="s">
        <v>2606</v>
      </c>
      <c r="AH88">
        <v>3</v>
      </c>
      <c r="AI88" t="s">
        <v>39</v>
      </c>
      <c r="AJ88" t="s">
        <v>43</v>
      </c>
      <c r="AK88">
        <v>8</v>
      </c>
      <c r="AL88" t="s">
        <v>39</v>
      </c>
      <c r="AM88" t="s">
        <v>39</v>
      </c>
      <c r="AN88">
        <v>4</v>
      </c>
      <c r="AO88">
        <v>100</v>
      </c>
      <c r="AP88">
        <v>30</v>
      </c>
      <c r="AQ88" t="s">
        <v>39</v>
      </c>
      <c r="AR88" t="s">
        <v>2627</v>
      </c>
    </row>
    <row r="89" spans="1:44" x14ac:dyDescent="0.35">
      <c r="A89" t="s">
        <v>1436</v>
      </c>
      <c r="B89" t="s">
        <v>2672</v>
      </c>
      <c r="C89" t="s">
        <v>2592</v>
      </c>
      <c r="D89" t="s">
        <v>883</v>
      </c>
      <c r="E89" t="s">
        <v>884</v>
      </c>
      <c r="F89" t="s">
        <v>39</v>
      </c>
      <c r="G89" t="s">
        <v>40</v>
      </c>
      <c r="H89" t="s">
        <v>40</v>
      </c>
      <c r="I89" t="s">
        <v>2605</v>
      </c>
      <c r="K89" t="s">
        <v>39</v>
      </c>
      <c r="L89">
        <v>1850</v>
      </c>
      <c r="M89" t="s">
        <v>41</v>
      </c>
      <c r="N89" t="s">
        <v>39</v>
      </c>
      <c r="O89">
        <v>2010</v>
      </c>
      <c r="P89" t="s">
        <v>39</v>
      </c>
      <c r="Q89" t="s">
        <v>39</v>
      </c>
      <c r="R89" t="s">
        <v>39</v>
      </c>
      <c r="S89" t="s">
        <v>39</v>
      </c>
      <c r="T89" t="s">
        <v>39</v>
      </c>
      <c r="U89" t="s">
        <v>2608</v>
      </c>
      <c r="V89" t="s">
        <v>39</v>
      </c>
      <c r="W89" t="s">
        <v>39</v>
      </c>
      <c r="X89" s="6">
        <v>25</v>
      </c>
      <c r="Y89" t="s">
        <v>39</v>
      </c>
      <c r="Z89" s="6">
        <v>16</v>
      </c>
      <c r="AA89" t="s">
        <v>2608</v>
      </c>
      <c r="AB89" t="s">
        <v>2610</v>
      </c>
      <c r="AC89" t="s">
        <v>2626</v>
      </c>
      <c r="AD89" t="s">
        <v>40</v>
      </c>
      <c r="AE89" t="s">
        <v>39</v>
      </c>
      <c r="AF89" t="s">
        <v>42</v>
      </c>
      <c r="AG89" t="s">
        <v>2606</v>
      </c>
      <c r="AH89">
        <v>3</v>
      </c>
      <c r="AI89" t="s">
        <v>39</v>
      </c>
      <c r="AJ89" t="s">
        <v>43</v>
      </c>
      <c r="AK89">
        <v>7</v>
      </c>
      <c r="AL89" t="s">
        <v>39</v>
      </c>
      <c r="AM89" t="s">
        <v>39</v>
      </c>
      <c r="AN89">
        <v>4</v>
      </c>
      <c r="AO89">
        <v>100</v>
      </c>
      <c r="AP89">
        <v>30</v>
      </c>
      <c r="AQ89" t="s">
        <v>39</v>
      </c>
      <c r="AR89" t="s">
        <v>2627</v>
      </c>
    </row>
    <row r="90" spans="1:44" x14ac:dyDescent="0.35">
      <c r="A90" t="s">
        <v>1436</v>
      </c>
      <c r="B90" t="s">
        <v>2672</v>
      </c>
      <c r="C90" t="s">
        <v>2592</v>
      </c>
      <c r="D90" t="s">
        <v>883</v>
      </c>
      <c r="E90" t="s">
        <v>884</v>
      </c>
      <c r="F90" t="s">
        <v>39</v>
      </c>
      <c r="G90" t="s">
        <v>40</v>
      </c>
      <c r="H90" t="s">
        <v>40</v>
      </c>
      <c r="I90" t="s">
        <v>2605</v>
      </c>
      <c r="K90" t="s">
        <v>39</v>
      </c>
      <c r="L90">
        <v>1850</v>
      </c>
      <c r="M90" t="s">
        <v>41</v>
      </c>
      <c r="N90" t="s">
        <v>39</v>
      </c>
      <c r="O90">
        <v>2010</v>
      </c>
      <c r="P90" t="s">
        <v>39</v>
      </c>
      <c r="Q90" t="s">
        <v>39</v>
      </c>
      <c r="R90" t="s">
        <v>39</v>
      </c>
      <c r="S90" t="s">
        <v>39</v>
      </c>
      <c r="T90" t="s">
        <v>39</v>
      </c>
      <c r="U90" t="s">
        <v>2608</v>
      </c>
      <c r="V90" t="s">
        <v>39</v>
      </c>
      <c r="W90" t="s">
        <v>39</v>
      </c>
      <c r="X90" s="6">
        <v>25</v>
      </c>
      <c r="Y90" t="s">
        <v>39</v>
      </c>
      <c r="Z90" s="6">
        <v>16</v>
      </c>
      <c r="AA90" t="s">
        <v>2608</v>
      </c>
      <c r="AB90" t="s">
        <v>2611</v>
      </c>
      <c r="AC90" t="s">
        <v>2626</v>
      </c>
      <c r="AD90" t="s">
        <v>40</v>
      </c>
      <c r="AE90" t="s">
        <v>39</v>
      </c>
      <c r="AF90" t="s">
        <v>42</v>
      </c>
      <c r="AG90" t="s">
        <v>2606</v>
      </c>
      <c r="AH90">
        <v>3</v>
      </c>
      <c r="AI90" t="s">
        <v>39</v>
      </c>
      <c r="AJ90" t="s">
        <v>43</v>
      </c>
      <c r="AK90">
        <v>8</v>
      </c>
      <c r="AL90" t="s">
        <v>39</v>
      </c>
      <c r="AM90" t="s">
        <v>39</v>
      </c>
      <c r="AN90">
        <v>4</v>
      </c>
      <c r="AO90">
        <v>100</v>
      </c>
      <c r="AP90">
        <v>30</v>
      </c>
      <c r="AQ90" t="s">
        <v>39</v>
      </c>
      <c r="AR90" t="s">
        <v>2627</v>
      </c>
    </row>
    <row r="91" spans="1:44" x14ac:dyDescent="0.35">
      <c r="A91" t="s">
        <v>1436</v>
      </c>
      <c r="B91" t="s">
        <v>2672</v>
      </c>
      <c r="C91" t="s">
        <v>2592</v>
      </c>
      <c r="D91" t="s">
        <v>883</v>
      </c>
      <c r="E91" t="s">
        <v>884</v>
      </c>
      <c r="F91" t="s">
        <v>39</v>
      </c>
      <c r="G91" t="s">
        <v>40</v>
      </c>
      <c r="H91" t="s">
        <v>40</v>
      </c>
      <c r="I91" t="s">
        <v>2605</v>
      </c>
      <c r="K91" t="s">
        <v>39</v>
      </c>
      <c r="L91">
        <v>1850</v>
      </c>
      <c r="M91" t="s">
        <v>41</v>
      </c>
      <c r="N91" t="s">
        <v>39</v>
      </c>
      <c r="O91">
        <v>2010</v>
      </c>
      <c r="P91" t="s">
        <v>39</v>
      </c>
      <c r="Q91" t="s">
        <v>39</v>
      </c>
      <c r="R91" t="s">
        <v>39</v>
      </c>
      <c r="S91" t="s">
        <v>39</v>
      </c>
      <c r="T91" t="s">
        <v>39</v>
      </c>
      <c r="U91" t="s">
        <v>2608</v>
      </c>
      <c r="V91" t="s">
        <v>39</v>
      </c>
      <c r="W91" t="s">
        <v>39</v>
      </c>
      <c r="X91" s="6">
        <v>25</v>
      </c>
      <c r="Y91" t="s">
        <v>39</v>
      </c>
      <c r="Z91" s="6">
        <v>16</v>
      </c>
      <c r="AA91" t="s">
        <v>2608</v>
      </c>
      <c r="AB91" t="s">
        <v>2621</v>
      </c>
      <c r="AC91" t="s">
        <v>2626</v>
      </c>
      <c r="AD91" t="s">
        <v>40</v>
      </c>
      <c r="AE91" t="s">
        <v>39</v>
      </c>
      <c r="AF91" t="s">
        <v>42</v>
      </c>
      <c r="AG91" t="s">
        <v>2606</v>
      </c>
      <c r="AH91">
        <v>3</v>
      </c>
      <c r="AI91" t="s">
        <v>39</v>
      </c>
      <c r="AJ91" t="s">
        <v>43</v>
      </c>
      <c r="AK91">
        <v>21</v>
      </c>
      <c r="AL91" t="s">
        <v>39</v>
      </c>
      <c r="AM91" t="s">
        <v>39</v>
      </c>
      <c r="AN91">
        <v>4</v>
      </c>
      <c r="AO91">
        <v>100</v>
      </c>
      <c r="AP91">
        <v>30</v>
      </c>
      <c r="AQ91" t="s">
        <v>39</v>
      </c>
      <c r="AR91" t="s">
        <v>2627</v>
      </c>
    </row>
    <row r="92" spans="1:44" x14ac:dyDescent="0.35">
      <c r="A92" t="s">
        <v>1436</v>
      </c>
      <c r="B92" t="s">
        <v>2672</v>
      </c>
      <c r="C92" t="s">
        <v>2592</v>
      </c>
      <c r="D92" t="s">
        <v>883</v>
      </c>
      <c r="E92" t="s">
        <v>884</v>
      </c>
      <c r="F92" t="s">
        <v>39</v>
      </c>
      <c r="G92" t="s">
        <v>40</v>
      </c>
      <c r="H92" t="s">
        <v>40</v>
      </c>
      <c r="I92" t="s">
        <v>2605</v>
      </c>
      <c r="K92" t="s">
        <v>39</v>
      </c>
      <c r="L92">
        <v>1850</v>
      </c>
      <c r="M92" t="s">
        <v>41</v>
      </c>
      <c r="N92" t="s">
        <v>39</v>
      </c>
      <c r="O92">
        <v>2010</v>
      </c>
      <c r="P92" t="s">
        <v>39</v>
      </c>
      <c r="Q92" t="s">
        <v>39</v>
      </c>
      <c r="R92" t="s">
        <v>39</v>
      </c>
      <c r="S92" t="s">
        <v>39</v>
      </c>
      <c r="T92" t="s">
        <v>39</v>
      </c>
      <c r="U92" t="s">
        <v>2608</v>
      </c>
      <c r="V92" t="s">
        <v>39</v>
      </c>
      <c r="W92" t="s">
        <v>39</v>
      </c>
      <c r="X92" s="6">
        <v>25</v>
      </c>
      <c r="Y92" t="s">
        <v>39</v>
      </c>
      <c r="Z92" s="6">
        <v>16</v>
      </c>
      <c r="AA92" t="s">
        <v>2608</v>
      </c>
      <c r="AB92" t="s">
        <v>2612</v>
      </c>
      <c r="AC92" t="s">
        <v>2626</v>
      </c>
      <c r="AD92" t="s">
        <v>40</v>
      </c>
      <c r="AE92" t="s">
        <v>39</v>
      </c>
      <c r="AF92" t="s">
        <v>42</v>
      </c>
      <c r="AG92" t="s">
        <v>2606</v>
      </c>
      <c r="AH92">
        <v>3</v>
      </c>
      <c r="AI92" t="s">
        <v>39</v>
      </c>
      <c r="AJ92" t="s">
        <v>43</v>
      </c>
      <c r="AK92">
        <v>15</v>
      </c>
      <c r="AL92" t="s">
        <v>39</v>
      </c>
      <c r="AM92" t="s">
        <v>39</v>
      </c>
      <c r="AN92">
        <v>4</v>
      </c>
      <c r="AO92">
        <v>100</v>
      </c>
      <c r="AP92">
        <v>30</v>
      </c>
      <c r="AQ92" t="s">
        <v>39</v>
      </c>
      <c r="AR92" t="s">
        <v>2627</v>
      </c>
    </row>
    <row r="93" spans="1:44" x14ac:dyDescent="0.35">
      <c r="A93" t="s">
        <v>1436</v>
      </c>
      <c r="B93" t="s">
        <v>2672</v>
      </c>
      <c r="C93" t="s">
        <v>2592</v>
      </c>
      <c r="D93" t="s">
        <v>883</v>
      </c>
      <c r="E93" t="s">
        <v>884</v>
      </c>
      <c r="F93" t="s">
        <v>39</v>
      </c>
      <c r="G93" t="s">
        <v>40</v>
      </c>
      <c r="H93" t="s">
        <v>40</v>
      </c>
      <c r="I93" t="s">
        <v>2605</v>
      </c>
      <c r="K93" t="s">
        <v>39</v>
      </c>
      <c r="L93">
        <v>1850</v>
      </c>
      <c r="M93" t="s">
        <v>41</v>
      </c>
      <c r="N93" t="s">
        <v>39</v>
      </c>
      <c r="O93">
        <v>2010</v>
      </c>
      <c r="P93" t="s">
        <v>39</v>
      </c>
      <c r="Q93" t="s">
        <v>39</v>
      </c>
      <c r="R93" t="s">
        <v>39</v>
      </c>
      <c r="S93" t="s">
        <v>39</v>
      </c>
      <c r="T93" t="s">
        <v>39</v>
      </c>
      <c r="U93" t="s">
        <v>2608</v>
      </c>
      <c r="V93" t="s">
        <v>39</v>
      </c>
      <c r="W93" t="s">
        <v>39</v>
      </c>
      <c r="X93" s="6">
        <v>25</v>
      </c>
      <c r="Y93" t="s">
        <v>39</v>
      </c>
      <c r="Z93" s="6">
        <v>16</v>
      </c>
      <c r="AA93" t="s">
        <v>2608</v>
      </c>
      <c r="AB93" t="s">
        <v>2613</v>
      </c>
      <c r="AC93" t="s">
        <v>2626</v>
      </c>
      <c r="AD93" t="s">
        <v>40</v>
      </c>
      <c r="AE93" t="s">
        <v>39</v>
      </c>
      <c r="AF93" t="s">
        <v>42</v>
      </c>
      <c r="AG93" t="s">
        <v>2606</v>
      </c>
      <c r="AH93">
        <v>3</v>
      </c>
      <c r="AI93" t="s">
        <v>39</v>
      </c>
      <c r="AJ93" t="s">
        <v>43</v>
      </c>
      <c r="AK93">
        <v>16.670000000000002</v>
      </c>
      <c r="AL93" t="s">
        <v>39</v>
      </c>
      <c r="AM93" t="s">
        <v>39</v>
      </c>
      <c r="AN93">
        <v>4</v>
      </c>
      <c r="AO93">
        <v>100</v>
      </c>
      <c r="AP93">
        <v>30</v>
      </c>
      <c r="AQ93" t="s">
        <v>39</v>
      </c>
      <c r="AR93" t="s">
        <v>2627</v>
      </c>
    </row>
    <row r="94" spans="1:44" x14ac:dyDescent="0.35">
      <c r="A94" t="s">
        <v>1436</v>
      </c>
      <c r="B94" t="s">
        <v>2672</v>
      </c>
      <c r="C94" t="s">
        <v>2592</v>
      </c>
      <c r="D94" t="s">
        <v>883</v>
      </c>
      <c r="E94" t="s">
        <v>884</v>
      </c>
      <c r="F94" t="s">
        <v>39</v>
      </c>
      <c r="G94" t="s">
        <v>40</v>
      </c>
      <c r="H94" t="s">
        <v>40</v>
      </c>
      <c r="I94" t="s">
        <v>2605</v>
      </c>
      <c r="K94" t="s">
        <v>39</v>
      </c>
      <c r="L94">
        <v>1850</v>
      </c>
      <c r="M94" t="s">
        <v>41</v>
      </c>
      <c r="N94" t="s">
        <v>39</v>
      </c>
      <c r="O94">
        <v>2010</v>
      </c>
      <c r="P94" t="s">
        <v>39</v>
      </c>
      <c r="Q94" t="s">
        <v>39</v>
      </c>
      <c r="R94" t="s">
        <v>39</v>
      </c>
      <c r="S94" t="s">
        <v>39</v>
      </c>
      <c r="T94" t="s">
        <v>39</v>
      </c>
      <c r="U94" t="s">
        <v>2608</v>
      </c>
      <c r="V94" t="s">
        <v>39</v>
      </c>
      <c r="W94" t="s">
        <v>39</v>
      </c>
      <c r="X94" s="6">
        <v>25</v>
      </c>
      <c r="Y94" t="s">
        <v>39</v>
      </c>
      <c r="Z94" s="6">
        <v>16</v>
      </c>
      <c r="AA94" t="s">
        <v>2608</v>
      </c>
      <c r="AB94" t="s">
        <v>2614</v>
      </c>
      <c r="AC94" t="s">
        <v>2626</v>
      </c>
      <c r="AD94" t="s">
        <v>40</v>
      </c>
      <c r="AE94" t="s">
        <v>39</v>
      </c>
      <c r="AF94" t="s">
        <v>42</v>
      </c>
      <c r="AG94" t="s">
        <v>2606</v>
      </c>
      <c r="AH94">
        <v>3</v>
      </c>
      <c r="AI94" t="s">
        <v>39</v>
      </c>
      <c r="AJ94" t="s">
        <v>43</v>
      </c>
      <c r="AK94">
        <v>14</v>
      </c>
      <c r="AL94" t="s">
        <v>39</v>
      </c>
      <c r="AM94" t="s">
        <v>39</v>
      </c>
      <c r="AN94">
        <v>4</v>
      </c>
      <c r="AO94">
        <v>100</v>
      </c>
      <c r="AP94">
        <v>30</v>
      </c>
      <c r="AQ94" t="s">
        <v>39</v>
      </c>
      <c r="AR94" t="s">
        <v>2627</v>
      </c>
    </row>
    <row r="95" spans="1:44" x14ac:dyDescent="0.35">
      <c r="A95" t="s">
        <v>1436</v>
      </c>
      <c r="B95" t="s">
        <v>2672</v>
      </c>
      <c r="C95" t="s">
        <v>2592</v>
      </c>
      <c r="D95" t="s">
        <v>883</v>
      </c>
      <c r="E95" t="s">
        <v>884</v>
      </c>
      <c r="F95" t="s">
        <v>39</v>
      </c>
      <c r="G95" t="s">
        <v>40</v>
      </c>
      <c r="H95" t="s">
        <v>40</v>
      </c>
      <c r="I95" t="s">
        <v>2605</v>
      </c>
      <c r="K95" t="s">
        <v>39</v>
      </c>
      <c r="L95">
        <v>1850</v>
      </c>
      <c r="M95" t="s">
        <v>41</v>
      </c>
      <c r="N95" t="s">
        <v>39</v>
      </c>
      <c r="O95">
        <v>2010</v>
      </c>
      <c r="P95" t="s">
        <v>39</v>
      </c>
      <c r="Q95" t="s">
        <v>39</v>
      </c>
      <c r="R95" t="s">
        <v>39</v>
      </c>
      <c r="S95" t="s">
        <v>39</v>
      </c>
      <c r="T95" t="s">
        <v>39</v>
      </c>
      <c r="U95" t="s">
        <v>2608</v>
      </c>
      <c r="V95" t="s">
        <v>39</v>
      </c>
      <c r="W95" t="s">
        <v>39</v>
      </c>
      <c r="X95" s="6">
        <v>25</v>
      </c>
      <c r="Y95" t="s">
        <v>39</v>
      </c>
      <c r="Z95" s="6">
        <v>16</v>
      </c>
      <c r="AA95" t="s">
        <v>2608</v>
      </c>
      <c r="AB95" t="s">
        <v>2622</v>
      </c>
      <c r="AC95" t="s">
        <v>2626</v>
      </c>
      <c r="AD95" t="s">
        <v>40</v>
      </c>
      <c r="AE95" t="s">
        <v>39</v>
      </c>
      <c r="AF95" t="s">
        <v>42</v>
      </c>
      <c r="AG95" t="s">
        <v>2606</v>
      </c>
      <c r="AH95">
        <v>3</v>
      </c>
      <c r="AI95" t="s">
        <v>39</v>
      </c>
      <c r="AJ95" t="s">
        <v>43</v>
      </c>
      <c r="AK95">
        <v>17.670000000000002</v>
      </c>
      <c r="AL95" t="s">
        <v>39</v>
      </c>
      <c r="AM95" t="s">
        <v>39</v>
      </c>
      <c r="AN95">
        <v>4</v>
      </c>
      <c r="AO95">
        <v>100</v>
      </c>
      <c r="AP95">
        <v>30</v>
      </c>
      <c r="AQ95" t="s">
        <v>39</v>
      </c>
      <c r="AR95" t="s">
        <v>2627</v>
      </c>
    </row>
    <row r="96" spans="1:44" x14ac:dyDescent="0.35">
      <c r="A96" t="s">
        <v>1436</v>
      </c>
      <c r="B96" t="s">
        <v>2672</v>
      </c>
      <c r="C96" t="s">
        <v>2592</v>
      </c>
      <c r="D96" t="s">
        <v>883</v>
      </c>
      <c r="E96" t="s">
        <v>884</v>
      </c>
      <c r="F96" t="s">
        <v>39</v>
      </c>
      <c r="G96" t="s">
        <v>40</v>
      </c>
      <c r="H96" t="s">
        <v>40</v>
      </c>
      <c r="I96" t="s">
        <v>2605</v>
      </c>
      <c r="K96" t="s">
        <v>39</v>
      </c>
      <c r="L96">
        <v>1850</v>
      </c>
      <c r="M96" t="s">
        <v>41</v>
      </c>
      <c r="N96" t="s">
        <v>39</v>
      </c>
      <c r="O96">
        <v>2010</v>
      </c>
      <c r="P96" t="s">
        <v>39</v>
      </c>
      <c r="Q96" t="s">
        <v>39</v>
      </c>
      <c r="R96" t="s">
        <v>39</v>
      </c>
      <c r="S96" t="s">
        <v>39</v>
      </c>
      <c r="T96" t="s">
        <v>39</v>
      </c>
      <c r="U96" t="s">
        <v>2608</v>
      </c>
      <c r="V96" t="s">
        <v>39</v>
      </c>
      <c r="W96" t="s">
        <v>39</v>
      </c>
      <c r="X96" s="6">
        <v>25</v>
      </c>
      <c r="Y96" t="s">
        <v>39</v>
      </c>
      <c r="Z96" s="6">
        <v>16</v>
      </c>
      <c r="AA96" t="s">
        <v>2608</v>
      </c>
      <c r="AB96" t="s">
        <v>2615</v>
      </c>
      <c r="AC96" t="s">
        <v>2626</v>
      </c>
      <c r="AD96" t="s">
        <v>40</v>
      </c>
      <c r="AE96" t="s">
        <v>39</v>
      </c>
      <c r="AF96" t="s">
        <v>42</v>
      </c>
      <c r="AG96" t="s">
        <v>2606</v>
      </c>
      <c r="AH96">
        <v>3</v>
      </c>
      <c r="AI96" t="s">
        <v>39</v>
      </c>
      <c r="AJ96" t="s">
        <v>43</v>
      </c>
      <c r="AK96">
        <v>14.33</v>
      </c>
      <c r="AL96" t="s">
        <v>39</v>
      </c>
      <c r="AM96" t="s">
        <v>39</v>
      </c>
      <c r="AN96">
        <v>4</v>
      </c>
      <c r="AO96">
        <v>100</v>
      </c>
      <c r="AP96">
        <v>30</v>
      </c>
      <c r="AQ96" t="s">
        <v>39</v>
      </c>
      <c r="AR96" t="s">
        <v>2627</v>
      </c>
    </row>
    <row r="97" spans="1:44" x14ac:dyDescent="0.35">
      <c r="A97" t="s">
        <v>1436</v>
      </c>
      <c r="B97" t="s">
        <v>2672</v>
      </c>
      <c r="C97" t="s">
        <v>2592</v>
      </c>
      <c r="D97" t="s">
        <v>883</v>
      </c>
      <c r="E97" t="s">
        <v>884</v>
      </c>
      <c r="F97" t="s">
        <v>39</v>
      </c>
      <c r="G97" t="s">
        <v>40</v>
      </c>
      <c r="H97" t="s">
        <v>40</v>
      </c>
      <c r="I97" t="s">
        <v>2605</v>
      </c>
      <c r="K97" t="s">
        <v>39</v>
      </c>
      <c r="L97">
        <v>1850</v>
      </c>
      <c r="M97" t="s">
        <v>41</v>
      </c>
      <c r="N97" t="s">
        <v>39</v>
      </c>
      <c r="O97">
        <v>2010</v>
      </c>
      <c r="P97" t="s">
        <v>39</v>
      </c>
      <c r="Q97" t="s">
        <v>39</v>
      </c>
      <c r="R97" t="s">
        <v>39</v>
      </c>
      <c r="S97" t="s">
        <v>39</v>
      </c>
      <c r="T97" t="s">
        <v>39</v>
      </c>
      <c r="U97" t="s">
        <v>2608</v>
      </c>
      <c r="V97" t="s">
        <v>39</v>
      </c>
      <c r="W97" t="s">
        <v>39</v>
      </c>
      <c r="X97" s="6">
        <v>25</v>
      </c>
      <c r="Y97" t="s">
        <v>39</v>
      </c>
      <c r="Z97" s="6">
        <v>16</v>
      </c>
      <c r="AA97" t="s">
        <v>2608</v>
      </c>
      <c r="AB97" t="s">
        <v>2616</v>
      </c>
      <c r="AC97" t="s">
        <v>2626</v>
      </c>
      <c r="AD97" t="s">
        <v>40</v>
      </c>
      <c r="AE97" t="s">
        <v>39</v>
      </c>
      <c r="AF97" t="s">
        <v>42</v>
      </c>
      <c r="AG97" t="s">
        <v>2606</v>
      </c>
      <c r="AH97">
        <v>3</v>
      </c>
      <c r="AI97" t="s">
        <v>39</v>
      </c>
      <c r="AJ97" t="s">
        <v>43</v>
      </c>
      <c r="AK97">
        <v>16</v>
      </c>
      <c r="AL97" t="s">
        <v>39</v>
      </c>
      <c r="AM97" t="s">
        <v>39</v>
      </c>
      <c r="AN97">
        <v>4</v>
      </c>
      <c r="AO97">
        <v>100</v>
      </c>
      <c r="AP97">
        <v>30</v>
      </c>
      <c r="AQ97" t="s">
        <v>39</v>
      </c>
      <c r="AR97" t="s">
        <v>2627</v>
      </c>
    </row>
    <row r="98" spans="1:44" x14ac:dyDescent="0.35">
      <c r="A98" t="s">
        <v>1436</v>
      </c>
      <c r="B98" t="s">
        <v>2672</v>
      </c>
      <c r="C98" t="s">
        <v>2592</v>
      </c>
      <c r="D98" t="s">
        <v>883</v>
      </c>
      <c r="E98" t="s">
        <v>884</v>
      </c>
      <c r="F98" t="s">
        <v>39</v>
      </c>
      <c r="G98" t="s">
        <v>40</v>
      </c>
      <c r="H98" t="s">
        <v>40</v>
      </c>
      <c r="I98" t="s">
        <v>2605</v>
      </c>
      <c r="K98" t="s">
        <v>39</v>
      </c>
      <c r="L98">
        <v>1850</v>
      </c>
      <c r="M98" t="s">
        <v>41</v>
      </c>
      <c r="N98" t="s">
        <v>39</v>
      </c>
      <c r="O98">
        <v>2010</v>
      </c>
      <c r="P98" t="s">
        <v>39</v>
      </c>
      <c r="Q98" t="s">
        <v>39</v>
      </c>
      <c r="R98" t="s">
        <v>39</v>
      </c>
      <c r="S98" t="s">
        <v>39</v>
      </c>
      <c r="T98" t="s">
        <v>39</v>
      </c>
      <c r="U98" t="s">
        <v>2608</v>
      </c>
      <c r="V98" t="s">
        <v>39</v>
      </c>
      <c r="W98" t="s">
        <v>39</v>
      </c>
      <c r="X98" s="6">
        <v>25</v>
      </c>
      <c r="Y98" t="s">
        <v>39</v>
      </c>
      <c r="Z98" s="6">
        <v>16</v>
      </c>
      <c r="AA98" t="s">
        <v>2608</v>
      </c>
      <c r="AB98" t="s">
        <v>2617</v>
      </c>
      <c r="AC98" t="s">
        <v>2626</v>
      </c>
      <c r="AD98" t="s">
        <v>40</v>
      </c>
      <c r="AE98" t="s">
        <v>39</v>
      </c>
      <c r="AF98" t="s">
        <v>42</v>
      </c>
      <c r="AG98" t="s">
        <v>2606</v>
      </c>
      <c r="AH98">
        <v>3</v>
      </c>
      <c r="AI98" t="s">
        <v>39</v>
      </c>
      <c r="AJ98" t="s">
        <v>43</v>
      </c>
      <c r="AK98">
        <v>15.33</v>
      </c>
      <c r="AL98" t="s">
        <v>39</v>
      </c>
      <c r="AM98" t="s">
        <v>39</v>
      </c>
      <c r="AN98">
        <v>4</v>
      </c>
      <c r="AO98">
        <v>100</v>
      </c>
      <c r="AP98">
        <v>30</v>
      </c>
      <c r="AQ98" t="s">
        <v>39</v>
      </c>
      <c r="AR98" t="s">
        <v>2627</v>
      </c>
    </row>
    <row r="99" spans="1:44" x14ac:dyDescent="0.35">
      <c r="A99" t="s">
        <v>1436</v>
      </c>
      <c r="B99" t="s">
        <v>2672</v>
      </c>
      <c r="C99" t="s">
        <v>2592</v>
      </c>
      <c r="D99" t="s">
        <v>883</v>
      </c>
      <c r="E99" t="s">
        <v>884</v>
      </c>
      <c r="F99" t="s">
        <v>39</v>
      </c>
      <c r="G99" t="s">
        <v>40</v>
      </c>
      <c r="H99" t="s">
        <v>40</v>
      </c>
      <c r="I99" t="s">
        <v>2605</v>
      </c>
      <c r="K99" t="s">
        <v>39</v>
      </c>
      <c r="L99">
        <v>1850</v>
      </c>
      <c r="M99" t="s">
        <v>41</v>
      </c>
      <c r="N99" t="s">
        <v>39</v>
      </c>
      <c r="O99">
        <v>2010</v>
      </c>
      <c r="P99" t="s">
        <v>39</v>
      </c>
      <c r="Q99" t="s">
        <v>39</v>
      </c>
      <c r="R99" t="s">
        <v>39</v>
      </c>
      <c r="S99" t="s">
        <v>39</v>
      </c>
      <c r="T99" t="s">
        <v>39</v>
      </c>
      <c r="U99" t="s">
        <v>2608</v>
      </c>
      <c r="V99" t="s">
        <v>39</v>
      </c>
      <c r="W99" t="s">
        <v>39</v>
      </c>
      <c r="X99" s="6">
        <v>25</v>
      </c>
      <c r="Y99" t="s">
        <v>39</v>
      </c>
      <c r="Z99" s="6">
        <v>16</v>
      </c>
      <c r="AA99" t="s">
        <v>2608</v>
      </c>
      <c r="AB99" t="s">
        <v>2623</v>
      </c>
      <c r="AC99" t="s">
        <v>2626</v>
      </c>
      <c r="AD99" t="s">
        <v>40</v>
      </c>
      <c r="AE99" t="s">
        <v>39</v>
      </c>
      <c r="AF99" t="s">
        <v>42</v>
      </c>
      <c r="AG99" t="s">
        <v>2606</v>
      </c>
      <c r="AH99">
        <v>3</v>
      </c>
      <c r="AI99" t="s">
        <v>39</v>
      </c>
      <c r="AJ99" t="s">
        <v>43</v>
      </c>
      <c r="AK99">
        <v>21.33</v>
      </c>
      <c r="AL99" t="s">
        <v>39</v>
      </c>
      <c r="AM99" t="s">
        <v>39</v>
      </c>
      <c r="AN99">
        <v>4</v>
      </c>
      <c r="AO99">
        <v>100</v>
      </c>
      <c r="AP99">
        <v>30</v>
      </c>
      <c r="AQ99" t="s">
        <v>39</v>
      </c>
      <c r="AR99" t="s">
        <v>2627</v>
      </c>
    </row>
    <row r="100" spans="1:44" x14ac:dyDescent="0.35">
      <c r="A100" t="s">
        <v>1436</v>
      </c>
      <c r="B100" t="s">
        <v>2672</v>
      </c>
      <c r="C100" t="s">
        <v>2592</v>
      </c>
      <c r="D100" t="s">
        <v>883</v>
      </c>
      <c r="E100" t="s">
        <v>884</v>
      </c>
      <c r="F100" t="s">
        <v>39</v>
      </c>
      <c r="G100" t="s">
        <v>40</v>
      </c>
      <c r="H100" t="s">
        <v>40</v>
      </c>
      <c r="I100" t="s">
        <v>2605</v>
      </c>
      <c r="K100" t="s">
        <v>39</v>
      </c>
      <c r="L100">
        <v>1850</v>
      </c>
      <c r="M100" t="s">
        <v>41</v>
      </c>
      <c r="N100" t="s">
        <v>39</v>
      </c>
      <c r="O100">
        <v>2010</v>
      </c>
      <c r="P100" t="s">
        <v>39</v>
      </c>
      <c r="Q100" t="s">
        <v>39</v>
      </c>
      <c r="R100" t="s">
        <v>39</v>
      </c>
      <c r="S100" t="s">
        <v>39</v>
      </c>
      <c r="T100" t="s">
        <v>39</v>
      </c>
      <c r="U100" t="s">
        <v>2608</v>
      </c>
      <c r="V100" t="s">
        <v>39</v>
      </c>
      <c r="W100" t="s">
        <v>39</v>
      </c>
      <c r="X100" s="6">
        <v>25</v>
      </c>
      <c r="Y100" t="s">
        <v>39</v>
      </c>
      <c r="Z100" s="6">
        <v>16</v>
      </c>
      <c r="AA100" t="s">
        <v>2608</v>
      </c>
      <c r="AB100" t="s">
        <v>2618</v>
      </c>
      <c r="AC100" t="s">
        <v>2626</v>
      </c>
      <c r="AD100" t="s">
        <v>40</v>
      </c>
      <c r="AE100" t="s">
        <v>39</v>
      </c>
      <c r="AF100" t="s">
        <v>42</v>
      </c>
      <c r="AG100" t="s">
        <v>2606</v>
      </c>
      <c r="AH100">
        <v>3</v>
      </c>
      <c r="AI100" t="s">
        <v>39</v>
      </c>
      <c r="AJ100" t="s">
        <v>43</v>
      </c>
      <c r="AK100">
        <v>18</v>
      </c>
      <c r="AL100" t="s">
        <v>39</v>
      </c>
      <c r="AM100" t="s">
        <v>39</v>
      </c>
      <c r="AN100">
        <v>4</v>
      </c>
      <c r="AO100">
        <v>100</v>
      </c>
      <c r="AP100">
        <v>30</v>
      </c>
      <c r="AQ100" t="s">
        <v>39</v>
      </c>
      <c r="AR100" t="s">
        <v>2627</v>
      </c>
    </row>
    <row r="101" spans="1:44" x14ac:dyDescent="0.35">
      <c r="A101" t="s">
        <v>1436</v>
      </c>
      <c r="B101" t="s">
        <v>2672</v>
      </c>
      <c r="C101" t="s">
        <v>2592</v>
      </c>
      <c r="D101" t="s">
        <v>883</v>
      </c>
      <c r="E101" t="s">
        <v>884</v>
      </c>
      <c r="F101" t="s">
        <v>39</v>
      </c>
      <c r="G101" t="s">
        <v>40</v>
      </c>
      <c r="H101" t="s">
        <v>40</v>
      </c>
      <c r="I101" t="s">
        <v>2605</v>
      </c>
      <c r="K101" t="s">
        <v>39</v>
      </c>
      <c r="L101">
        <v>1850</v>
      </c>
      <c r="M101" t="s">
        <v>41</v>
      </c>
      <c r="N101" t="s">
        <v>39</v>
      </c>
      <c r="O101">
        <v>2010</v>
      </c>
      <c r="P101" t="s">
        <v>39</v>
      </c>
      <c r="Q101" t="s">
        <v>39</v>
      </c>
      <c r="R101" t="s">
        <v>39</v>
      </c>
      <c r="S101" t="s">
        <v>39</v>
      </c>
      <c r="T101" t="s">
        <v>39</v>
      </c>
      <c r="U101" t="s">
        <v>2608</v>
      </c>
      <c r="V101" t="s">
        <v>39</v>
      </c>
      <c r="W101" t="s">
        <v>39</v>
      </c>
      <c r="X101" s="6">
        <v>25</v>
      </c>
      <c r="Y101" t="s">
        <v>39</v>
      </c>
      <c r="Z101" s="6">
        <v>16</v>
      </c>
      <c r="AA101" t="s">
        <v>2608</v>
      </c>
      <c r="AB101" t="s">
        <v>2619</v>
      </c>
      <c r="AC101" t="s">
        <v>2626</v>
      </c>
      <c r="AD101" t="s">
        <v>40</v>
      </c>
      <c r="AE101" t="s">
        <v>39</v>
      </c>
      <c r="AF101" t="s">
        <v>42</v>
      </c>
      <c r="AG101" t="s">
        <v>2606</v>
      </c>
      <c r="AH101">
        <v>3</v>
      </c>
      <c r="AI101" t="s">
        <v>39</v>
      </c>
      <c r="AJ101" t="s">
        <v>43</v>
      </c>
      <c r="AK101">
        <v>17</v>
      </c>
      <c r="AL101" t="s">
        <v>39</v>
      </c>
      <c r="AM101" t="s">
        <v>39</v>
      </c>
      <c r="AN101">
        <v>4</v>
      </c>
      <c r="AO101">
        <v>100</v>
      </c>
      <c r="AP101">
        <v>30</v>
      </c>
      <c r="AQ101" t="s">
        <v>39</v>
      </c>
      <c r="AR101" t="s">
        <v>2627</v>
      </c>
    </row>
    <row r="102" spans="1:44" x14ac:dyDescent="0.35">
      <c r="A102" t="s">
        <v>1436</v>
      </c>
      <c r="B102" t="s">
        <v>2672</v>
      </c>
      <c r="C102" t="s">
        <v>2592</v>
      </c>
      <c r="D102" t="s">
        <v>883</v>
      </c>
      <c r="E102" t="s">
        <v>884</v>
      </c>
      <c r="F102" t="s">
        <v>39</v>
      </c>
      <c r="G102" t="s">
        <v>40</v>
      </c>
      <c r="H102" t="s">
        <v>40</v>
      </c>
      <c r="I102" t="s">
        <v>2605</v>
      </c>
      <c r="K102" t="s">
        <v>39</v>
      </c>
      <c r="L102">
        <v>1850</v>
      </c>
      <c r="M102" t="s">
        <v>41</v>
      </c>
      <c r="N102" t="s">
        <v>39</v>
      </c>
      <c r="O102">
        <v>2010</v>
      </c>
      <c r="P102" t="s">
        <v>39</v>
      </c>
      <c r="Q102" t="s">
        <v>39</v>
      </c>
      <c r="R102" t="s">
        <v>39</v>
      </c>
      <c r="S102" t="s">
        <v>39</v>
      </c>
      <c r="T102" t="s">
        <v>39</v>
      </c>
      <c r="U102" t="s">
        <v>2608</v>
      </c>
      <c r="V102" t="s">
        <v>39</v>
      </c>
      <c r="W102" t="s">
        <v>39</v>
      </c>
      <c r="X102" s="6">
        <v>25</v>
      </c>
      <c r="Y102" t="s">
        <v>39</v>
      </c>
      <c r="Z102" s="6">
        <v>16</v>
      </c>
      <c r="AA102" t="s">
        <v>2608</v>
      </c>
      <c r="AB102" t="s">
        <v>2620</v>
      </c>
      <c r="AC102" t="s">
        <v>2626</v>
      </c>
      <c r="AD102" t="s">
        <v>40</v>
      </c>
      <c r="AE102" t="s">
        <v>39</v>
      </c>
      <c r="AF102" t="s">
        <v>42</v>
      </c>
      <c r="AG102" t="s">
        <v>2606</v>
      </c>
      <c r="AH102">
        <v>3</v>
      </c>
      <c r="AI102" t="s">
        <v>39</v>
      </c>
      <c r="AJ102" t="s">
        <v>43</v>
      </c>
      <c r="AK102">
        <v>15</v>
      </c>
      <c r="AL102" t="s">
        <v>39</v>
      </c>
      <c r="AM102" t="s">
        <v>39</v>
      </c>
      <c r="AN102">
        <v>4</v>
      </c>
      <c r="AO102">
        <v>100</v>
      </c>
      <c r="AP102">
        <v>30</v>
      </c>
      <c r="AQ102" t="s">
        <v>39</v>
      </c>
      <c r="AR102" t="s">
        <v>2627</v>
      </c>
    </row>
    <row r="103" spans="1:44" x14ac:dyDescent="0.35">
      <c r="A103" t="s">
        <v>1436</v>
      </c>
      <c r="B103" t="s">
        <v>2672</v>
      </c>
      <c r="C103" t="s">
        <v>2592</v>
      </c>
      <c r="D103" t="s">
        <v>883</v>
      </c>
      <c r="E103" t="s">
        <v>884</v>
      </c>
      <c r="F103" t="s">
        <v>39</v>
      </c>
      <c r="G103" t="s">
        <v>40</v>
      </c>
      <c r="H103" t="s">
        <v>40</v>
      </c>
      <c r="I103" t="s">
        <v>2605</v>
      </c>
      <c r="K103" t="s">
        <v>39</v>
      </c>
      <c r="L103">
        <v>1850</v>
      </c>
      <c r="M103" t="s">
        <v>41</v>
      </c>
      <c r="N103" t="s">
        <v>39</v>
      </c>
      <c r="O103">
        <v>2010</v>
      </c>
      <c r="P103" t="s">
        <v>39</v>
      </c>
      <c r="Q103" t="s">
        <v>39</v>
      </c>
      <c r="R103" t="s">
        <v>39</v>
      </c>
      <c r="S103" t="s">
        <v>39</v>
      </c>
      <c r="T103" t="s">
        <v>39</v>
      </c>
      <c r="U103" t="s">
        <v>2608</v>
      </c>
      <c r="V103">
        <v>2</v>
      </c>
      <c r="W103">
        <v>72</v>
      </c>
      <c r="X103" s="6">
        <v>25</v>
      </c>
      <c r="Y103" t="s">
        <v>2624</v>
      </c>
      <c r="Z103" s="6">
        <v>16</v>
      </c>
      <c r="AA103" t="s">
        <v>2608</v>
      </c>
      <c r="AB103" t="s">
        <v>2609</v>
      </c>
      <c r="AC103" t="s">
        <v>2626</v>
      </c>
      <c r="AD103" t="s">
        <v>40</v>
      </c>
      <c r="AE103" t="s">
        <v>39</v>
      </c>
      <c r="AF103" t="s">
        <v>42</v>
      </c>
      <c r="AG103" t="s">
        <v>2606</v>
      </c>
      <c r="AH103">
        <v>3</v>
      </c>
      <c r="AI103" t="s">
        <v>39</v>
      </c>
      <c r="AJ103" t="s">
        <v>43</v>
      </c>
      <c r="AK103">
        <v>12</v>
      </c>
      <c r="AL103" t="s">
        <v>39</v>
      </c>
      <c r="AM103" t="s">
        <v>39</v>
      </c>
      <c r="AN103">
        <v>4</v>
      </c>
      <c r="AO103">
        <v>100</v>
      </c>
      <c r="AP103">
        <v>30</v>
      </c>
      <c r="AQ103" t="s">
        <v>39</v>
      </c>
      <c r="AR103" t="s">
        <v>2627</v>
      </c>
    </row>
    <row r="104" spans="1:44" x14ac:dyDescent="0.35">
      <c r="A104" t="s">
        <v>1436</v>
      </c>
      <c r="B104" t="s">
        <v>2672</v>
      </c>
      <c r="C104" t="s">
        <v>2592</v>
      </c>
      <c r="D104" t="s">
        <v>883</v>
      </c>
      <c r="E104" t="s">
        <v>884</v>
      </c>
      <c r="F104" t="s">
        <v>39</v>
      </c>
      <c r="G104" t="s">
        <v>40</v>
      </c>
      <c r="H104" t="s">
        <v>40</v>
      </c>
      <c r="I104" t="s">
        <v>2605</v>
      </c>
      <c r="K104" t="s">
        <v>39</v>
      </c>
      <c r="L104">
        <v>1850</v>
      </c>
      <c r="M104" t="s">
        <v>41</v>
      </c>
      <c r="N104" t="s">
        <v>39</v>
      </c>
      <c r="O104">
        <v>2010</v>
      </c>
      <c r="P104" t="s">
        <v>39</v>
      </c>
      <c r="Q104" t="s">
        <v>39</v>
      </c>
      <c r="R104" t="s">
        <v>39</v>
      </c>
      <c r="S104" t="s">
        <v>39</v>
      </c>
      <c r="T104" t="s">
        <v>39</v>
      </c>
      <c r="U104" t="s">
        <v>2608</v>
      </c>
      <c r="V104">
        <v>2</v>
      </c>
      <c r="W104">
        <v>72</v>
      </c>
      <c r="X104" s="6">
        <v>25</v>
      </c>
      <c r="Y104" t="s">
        <v>2624</v>
      </c>
      <c r="Z104" s="6">
        <v>16</v>
      </c>
      <c r="AA104" t="s">
        <v>2608</v>
      </c>
      <c r="AB104" t="s">
        <v>2610</v>
      </c>
      <c r="AC104" t="s">
        <v>2626</v>
      </c>
      <c r="AD104" t="s">
        <v>40</v>
      </c>
      <c r="AE104" t="s">
        <v>39</v>
      </c>
      <c r="AF104" t="s">
        <v>42</v>
      </c>
      <c r="AG104" t="s">
        <v>2606</v>
      </c>
      <c r="AH104">
        <v>3</v>
      </c>
      <c r="AI104" t="s">
        <v>39</v>
      </c>
      <c r="AJ104" t="s">
        <v>43</v>
      </c>
      <c r="AK104">
        <v>12</v>
      </c>
      <c r="AL104" t="s">
        <v>39</v>
      </c>
      <c r="AM104" t="s">
        <v>39</v>
      </c>
      <c r="AN104">
        <v>4</v>
      </c>
      <c r="AO104">
        <v>100</v>
      </c>
      <c r="AP104">
        <v>30</v>
      </c>
      <c r="AQ104" t="s">
        <v>39</v>
      </c>
      <c r="AR104" t="s">
        <v>2627</v>
      </c>
    </row>
    <row r="105" spans="1:44" x14ac:dyDescent="0.35">
      <c r="A105" t="s">
        <v>1436</v>
      </c>
      <c r="B105" t="s">
        <v>2672</v>
      </c>
      <c r="C105" t="s">
        <v>2592</v>
      </c>
      <c r="D105" t="s">
        <v>883</v>
      </c>
      <c r="E105" t="s">
        <v>884</v>
      </c>
      <c r="F105" t="s">
        <v>39</v>
      </c>
      <c r="G105" t="s">
        <v>40</v>
      </c>
      <c r="H105" t="s">
        <v>40</v>
      </c>
      <c r="I105" t="s">
        <v>2605</v>
      </c>
      <c r="K105" t="s">
        <v>39</v>
      </c>
      <c r="L105">
        <v>1850</v>
      </c>
      <c r="M105" t="s">
        <v>41</v>
      </c>
      <c r="N105" t="s">
        <v>39</v>
      </c>
      <c r="O105">
        <v>2010</v>
      </c>
      <c r="P105" t="s">
        <v>39</v>
      </c>
      <c r="Q105" t="s">
        <v>39</v>
      </c>
      <c r="R105" t="s">
        <v>39</v>
      </c>
      <c r="S105" t="s">
        <v>39</v>
      </c>
      <c r="T105" t="s">
        <v>39</v>
      </c>
      <c r="U105" t="s">
        <v>2608</v>
      </c>
      <c r="V105">
        <v>2</v>
      </c>
      <c r="W105">
        <v>72</v>
      </c>
      <c r="X105" s="6">
        <v>25</v>
      </c>
      <c r="Y105" t="s">
        <v>2624</v>
      </c>
      <c r="Z105" s="6">
        <v>16</v>
      </c>
      <c r="AA105" t="s">
        <v>2608</v>
      </c>
      <c r="AB105" t="s">
        <v>2611</v>
      </c>
      <c r="AC105" t="s">
        <v>2626</v>
      </c>
      <c r="AD105" t="s">
        <v>40</v>
      </c>
      <c r="AE105" t="s">
        <v>39</v>
      </c>
      <c r="AF105" t="s">
        <v>42</v>
      </c>
      <c r="AG105" t="s">
        <v>2606</v>
      </c>
      <c r="AH105">
        <v>3</v>
      </c>
      <c r="AI105" t="s">
        <v>39</v>
      </c>
      <c r="AJ105" t="s">
        <v>43</v>
      </c>
      <c r="AK105">
        <v>11</v>
      </c>
      <c r="AL105" t="s">
        <v>39</v>
      </c>
      <c r="AM105" t="s">
        <v>39</v>
      </c>
      <c r="AN105">
        <v>4</v>
      </c>
      <c r="AO105">
        <v>100</v>
      </c>
      <c r="AP105">
        <v>30</v>
      </c>
      <c r="AQ105" t="s">
        <v>39</v>
      </c>
      <c r="AR105" t="s">
        <v>2627</v>
      </c>
    </row>
    <row r="106" spans="1:44" x14ac:dyDescent="0.35">
      <c r="A106" t="s">
        <v>1436</v>
      </c>
      <c r="B106" t="s">
        <v>2672</v>
      </c>
      <c r="C106" t="s">
        <v>2592</v>
      </c>
      <c r="D106" t="s">
        <v>883</v>
      </c>
      <c r="E106" t="s">
        <v>884</v>
      </c>
      <c r="F106" t="s">
        <v>39</v>
      </c>
      <c r="G106" t="s">
        <v>40</v>
      </c>
      <c r="H106" t="s">
        <v>40</v>
      </c>
      <c r="I106" t="s">
        <v>2605</v>
      </c>
      <c r="K106" t="s">
        <v>39</v>
      </c>
      <c r="L106">
        <v>1850</v>
      </c>
      <c r="M106" t="s">
        <v>41</v>
      </c>
      <c r="N106" t="s">
        <v>39</v>
      </c>
      <c r="O106">
        <v>2010</v>
      </c>
      <c r="P106" t="s">
        <v>39</v>
      </c>
      <c r="Q106" t="s">
        <v>39</v>
      </c>
      <c r="R106" t="s">
        <v>39</v>
      </c>
      <c r="S106" t="s">
        <v>39</v>
      </c>
      <c r="T106" t="s">
        <v>39</v>
      </c>
      <c r="U106" t="s">
        <v>2608</v>
      </c>
      <c r="V106">
        <v>2</v>
      </c>
      <c r="W106">
        <v>72</v>
      </c>
      <c r="X106" s="6">
        <v>25</v>
      </c>
      <c r="Y106" t="s">
        <v>2624</v>
      </c>
      <c r="Z106" s="6">
        <v>16</v>
      </c>
      <c r="AA106" t="s">
        <v>2608</v>
      </c>
      <c r="AB106" t="s">
        <v>2621</v>
      </c>
      <c r="AC106" t="s">
        <v>2626</v>
      </c>
      <c r="AD106" t="s">
        <v>40</v>
      </c>
      <c r="AE106" t="s">
        <v>39</v>
      </c>
      <c r="AF106" t="s">
        <v>42</v>
      </c>
      <c r="AG106" t="s">
        <v>2606</v>
      </c>
      <c r="AH106">
        <v>3</v>
      </c>
      <c r="AI106" t="s">
        <v>39</v>
      </c>
      <c r="AJ106" t="s">
        <v>43</v>
      </c>
      <c r="AK106">
        <v>64.33</v>
      </c>
      <c r="AL106" t="s">
        <v>39</v>
      </c>
      <c r="AM106" t="s">
        <v>39</v>
      </c>
      <c r="AN106">
        <v>4</v>
      </c>
      <c r="AO106">
        <v>100</v>
      </c>
      <c r="AP106">
        <v>30</v>
      </c>
      <c r="AQ106" t="s">
        <v>39</v>
      </c>
      <c r="AR106" t="s">
        <v>2627</v>
      </c>
    </row>
    <row r="107" spans="1:44" x14ac:dyDescent="0.35">
      <c r="A107" t="s">
        <v>1436</v>
      </c>
      <c r="B107" t="s">
        <v>2672</v>
      </c>
      <c r="C107" t="s">
        <v>2592</v>
      </c>
      <c r="D107" t="s">
        <v>883</v>
      </c>
      <c r="E107" t="s">
        <v>884</v>
      </c>
      <c r="F107" t="s">
        <v>39</v>
      </c>
      <c r="G107" t="s">
        <v>40</v>
      </c>
      <c r="H107" t="s">
        <v>40</v>
      </c>
      <c r="I107" t="s">
        <v>2605</v>
      </c>
      <c r="K107" t="s">
        <v>39</v>
      </c>
      <c r="L107">
        <v>1850</v>
      </c>
      <c r="M107" t="s">
        <v>41</v>
      </c>
      <c r="N107" t="s">
        <v>39</v>
      </c>
      <c r="O107">
        <v>2010</v>
      </c>
      <c r="P107" t="s">
        <v>39</v>
      </c>
      <c r="Q107" t="s">
        <v>39</v>
      </c>
      <c r="R107" t="s">
        <v>39</v>
      </c>
      <c r="S107" t="s">
        <v>39</v>
      </c>
      <c r="T107" t="s">
        <v>39</v>
      </c>
      <c r="U107" t="s">
        <v>2608</v>
      </c>
      <c r="V107">
        <v>2</v>
      </c>
      <c r="W107">
        <v>72</v>
      </c>
      <c r="X107" s="6">
        <v>25</v>
      </c>
      <c r="Y107" t="s">
        <v>2624</v>
      </c>
      <c r="Z107" s="6">
        <v>16</v>
      </c>
      <c r="AA107" t="s">
        <v>2608</v>
      </c>
      <c r="AB107" t="s">
        <v>2612</v>
      </c>
      <c r="AC107" t="s">
        <v>2626</v>
      </c>
      <c r="AD107" t="s">
        <v>40</v>
      </c>
      <c r="AE107" t="s">
        <v>39</v>
      </c>
      <c r="AF107" t="s">
        <v>42</v>
      </c>
      <c r="AG107" t="s">
        <v>2606</v>
      </c>
      <c r="AH107">
        <v>3</v>
      </c>
      <c r="AI107" t="s">
        <v>39</v>
      </c>
      <c r="AJ107" t="s">
        <v>43</v>
      </c>
      <c r="AK107">
        <v>60</v>
      </c>
      <c r="AL107" t="s">
        <v>39</v>
      </c>
      <c r="AM107" t="s">
        <v>39</v>
      </c>
      <c r="AN107">
        <v>4</v>
      </c>
      <c r="AO107">
        <v>100</v>
      </c>
      <c r="AP107">
        <v>30</v>
      </c>
      <c r="AQ107" t="s">
        <v>39</v>
      </c>
      <c r="AR107" t="s">
        <v>2627</v>
      </c>
    </row>
    <row r="108" spans="1:44" x14ac:dyDescent="0.35">
      <c r="A108" t="s">
        <v>1436</v>
      </c>
      <c r="B108" t="s">
        <v>2672</v>
      </c>
      <c r="C108" t="s">
        <v>2592</v>
      </c>
      <c r="D108" t="s">
        <v>883</v>
      </c>
      <c r="E108" t="s">
        <v>884</v>
      </c>
      <c r="F108" t="s">
        <v>39</v>
      </c>
      <c r="G108" t="s">
        <v>40</v>
      </c>
      <c r="H108" t="s">
        <v>40</v>
      </c>
      <c r="I108" t="s">
        <v>2605</v>
      </c>
      <c r="K108" t="s">
        <v>39</v>
      </c>
      <c r="L108">
        <v>1850</v>
      </c>
      <c r="M108" t="s">
        <v>41</v>
      </c>
      <c r="N108" t="s">
        <v>39</v>
      </c>
      <c r="O108">
        <v>2010</v>
      </c>
      <c r="P108" t="s">
        <v>39</v>
      </c>
      <c r="Q108" t="s">
        <v>39</v>
      </c>
      <c r="R108" t="s">
        <v>39</v>
      </c>
      <c r="S108" t="s">
        <v>39</v>
      </c>
      <c r="T108" t="s">
        <v>39</v>
      </c>
      <c r="U108" t="s">
        <v>2608</v>
      </c>
      <c r="V108">
        <v>2</v>
      </c>
      <c r="W108">
        <v>72</v>
      </c>
      <c r="X108" s="6">
        <v>25</v>
      </c>
      <c r="Y108" t="s">
        <v>2624</v>
      </c>
      <c r="Z108" s="6">
        <v>16</v>
      </c>
      <c r="AA108" t="s">
        <v>2608</v>
      </c>
      <c r="AB108" t="s">
        <v>2613</v>
      </c>
      <c r="AC108" t="s">
        <v>2626</v>
      </c>
      <c r="AD108" t="s">
        <v>40</v>
      </c>
      <c r="AE108" t="s">
        <v>39</v>
      </c>
      <c r="AF108" t="s">
        <v>42</v>
      </c>
      <c r="AG108" t="s">
        <v>2606</v>
      </c>
      <c r="AH108">
        <v>3</v>
      </c>
      <c r="AI108" t="s">
        <v>39</v>
      </c>
      <c r="AJ108" t="s">
        <v>43</v>
      </c>
      <c r="AK108">
        <v>59.67</v>
      </c>
      <c r="AL108" t="s">
        <v>39</v>
      </c>
      <c r="AM108" t="s">
        <v>39</v>
      </c>
      <c r="AN108">
        <v>4</v>
      </c>
      <c r="AO108">
        <v>100</v>
      </c>
      <c r="AP108">
        <v>30</v>
      </c>
      <c r="AQ108" t="s">
        <v>39</v>
      </c>
      <c r="AR108" t="s">
        <v>2627</v>
      </c>
    </row>
    <row r="109" spans="1:44" x14ac:dyDescent="0.35">
      <c r="A109" t="s">
        <v>1436</v>
      </c>
      <c r="B109" t="s">
        <v>2672</v>
      </c>
      <c r="C109" t="s">
        <v>2592</v>
      </c>
      <c r="D109" t="s">
        <v>883</v>
      </c>
      <c r="E109" t="s">
        <v>884</v>
      </c>
      <c r="F109" t="s">
        <v>39</v>
      </c>
      <c r="G109" t="s">
        <v>40</v>
      </c>
      <c r="H109" t="s">
        <v>40</v>
      </c>
      <c r="I109" t="s">
        <v>2605</v>
      </c>
      <c r="K109" t="s">
        <v>39</v>
      </c>
      <c r="L109">
        <v>1850</v>
      </c>
      <c r="M109" t="s">
        <v>41</v>
      </c>
      <c r="N109" t="s">
        <v>39</v>
      </c>
      <c r="O109">
        <v>2010</v>
      </c>
      <c r="P109" t="s">
        <v>39</v>
      </c>
      <c r="Q109" t="s">
        <v>39</v>
      </c>
      <c r="R109" t="s">
        <v>39</v>
      </c>
      <c r="S109" t="s">
        <v>39</v>
      </c>
      <c r="T109" t="s">
        <v>39</v>
      </c>
      <c r="U109" t="s">
        <v>2608</v>
      </c>
      <c r="V109">
        <v>2</v>
      </c>
      <c r="W109">
        <v>72</v>
      </c>
      <c r="X109" s="6">
        <v>25</v>
      </c>
      <c r="Y109" t="s">
        <v>2624</v>
      </c>
      <c r="Z109" s="6">
        <v>16</v>
      </c>
      <c r="AA109" t="s">
        <v>2608</v>
      </c>
      <c r="AB109" t="s">
        <v>2614</v>
      </c>
      <c r="AC109" t="s">
        <v>2626</v>
      </c>
      <c r="AD109" t="s">
        <v>40</v>
      </c>
      <c r="AE109" t="s">
        <v>39</v>
      </c>
      <c r="AF109" t="s">
        <v>42</v>
      </c>
      <c r="AG109" t="s">
        <v>2606</v>
      </c>
      <c r="AH109">
        <v>3</v>
      </c>
      <c r="AI109" t="s">
        <v>39</v>
      </c>
      <c r="AJ109" t="s">
        <v>43</v>
      </c>
      <c r="AK109">
        <v>60</v>
      </c>
      <c r="AL109" t="s">
        <v>39</v>
      </c>
      <c r="AM109" t="s">
        <v>39</v>
      </c>
      <c r="AN109">
        <v>4</v>
      </c>
      <c r="AO109">
        <v>100</v>
      </c>
      <c r="AP109">
        <v>30</v>
      </c>
      <c r="AQ109" t="s">
        <v>39</v>
      </c>
      <c r="AR109" t="s">
        <v>2627</v>
      </c>
    </row>
    <row r="110" spans="1:44" x14ac:dyDescent="0.35">
      <c r="A110" t="s">
        <v>1436</v>
      </c>
      <c r="B110" t="s">
        <v>2672</v>
      </c>
      <c r="C110" t="s">
        <v>2592</v>
      </c>
      <c r="D110" t="s">
        <v>883</v>
      </c>
      <c r="E110" t="s">
        <v>884</v>
      </c>
      <c r="F110" t="s">
        <v>39</v>
      </c>
      <c r="G110" t="s">
        <v>40</v>
      </c>
      <c r="H110" t="s">
        <v>40</v>
      </c>
      <c r="I110" t="s">
        <v>2605</v>
      </c>
      <c r="K110" t="s">
        <v>39</v>
      </c>
      <c r="L110">
        <v>1850</v>
      </c>
      <c r="M110" t="s">
        <v>41</v>
      </c>
      <c r="N110" t="s">
        <v>39</v>
      </c>
      <c r="O110">
        <v>2010</v>
      </c>
      <c r="P110" t="s">
        <v>39</v>
      </c>
      <c r="Q110" t="s">
        <v>39</v>
      </c>
      <c r="R110" t="s">
        <v>39</v>
      </c>
      <c r="S110" t="s">
        <v>39</v>
      </c>
      <c r="T110" t="s">
        <v>39</v>
      </c>
      <c r="U110" t="s">
        <v>2608</v>
      </c>
      <c r="V110">
        <v>2</v>
      </c>
      <c r="W110">
        <v>72</v>
      </c>
      <c r="X110" s="6">
        <v>25</v>
      </c>
      <c r="Y110" t="s">
        <v>2624</v>
      </c>
      <c r="Z110" s="6">
        <v>16</v>
      </c>
      <c r="AA110" t="s">
        <v>2608</v>
      </c>
      <c r="AB110" t="s">
        <v>2622</v>
      </c>
      <c r="AC110" t="s">
        <v>2626</v>
      </c>
      <c r="AD110" t="s">
        <v>40</v>
      </c>
      <c r="AE110" t="s">
        <v>39</v>
      </c>
      <c r="AF110" t="s">
        <v>42</v>
      </c>
      <c r="AG110" t="s">
        <v>2606</v>
      </c>
      <c r="AH110">
        <v>3</v>
      </c>
      <c r="AI110" t="s">
        <v>39</v>
      </c>
      <c r="AJ110" t="s">
        <v>43</v>
      </c>
      <c r="AK110">
        <v>79.67</v>
      </c>
      <c r="AL110" t="s">
        <v>39</v>
      </c>
      <c r="AM110" t="s">
        <v>39</v>
      </c>
      <c r="AN110">
        <v>4</v>
      </c>
      <c r="AO110">
        <v>100</v>
      </c>
      <c r="AP110">
        <v>30</v>
      </c>
      <c r="AQ110" t="s">
        <v>39</v>
      </c>
      <c r="AR110" t="s">
        <v>2627</v>
      </c>
    </row>
    <row r="111" spans="1:44" x14ac:dyDescent="0.35">
      <c r="A111" t="s">
        <v>1436</v>
      </c>
      <c r="B111" t="s">
        <v>2672</v>
      </c>
      <c r="C111" t="s">
        <v>2592</v>
      </c>
      <c r="D111" t="s">
        <v>883</v>
      </c>
      <c r="E111" t="s">
        <v>884</v>
      </c>
      <c r="F111" t="s">
        <v>39</v>
      </c>
      <c r="G111" t="s">
        <v>40</v>
      </c>
      <c r="H111" t="s">
        <v>40</v>
      </c>
      <c r="I111" t="s">
        <v>2605</v>
      </c>
      <c r="K111" t="s">
        <v>39</v>
      </c>
      <c r="L111">
        <v>1850</v>
      </c>
      <c r="M111" t="s">
        <v>41</v>
      </c>
      <c r="N111" t="s">
        <v>39</v>
      </c>
      <c r="O111">
        <v>2010</v>
      </c>
      <c r="P111" t="s">
        <v>39</v>
      </c>
      <c r="Q111" t="s">
        <v>39</v>
      </c>
      <c r="R111" t="s">
        <v>39</v>
      </c>
      <c r="S111" t="s">
        <v>39</v>
      </c>
      <c r="T111" t="s">
        <v>39</v>
      </c>
      <c r="U111" t="s">
        <v>2608</v>
      </c>
      <c r="V111">
        <v>2</v>
      </c>
      <c r="W111">
        <v>72</v>
      </c>
      <c r="X111" s="6">
        <v>25</v>
      </c>
      <c r="Y111" t="s">
        <v>2624</v>
      </c>
      <c r="Z111" s="6">
        <v>16</v>
      </c>
      <c r="AA111" t="s">
        <v>2608</v>
      </c>
      <c r="AB111" t="s">
        <v>2615</v>
      </c>
      <c r="AC111" t="s">
        <v>2626</v>
      </c>
      <c r="AD111" t="s">
        <v>40</v>
      </c>
      <c r="AE111" t="s">
        <v>39</v>
      </c>
      <c r="AF111" t="s">
        <v>42</v>
      </c>
      <c r="AG111" t="s">
        <v>2606</v>
      </c>
      <c r="AH111">
        <v>3</v>
      </c>
      <c r="AI111" t="s">
        <v>39</v>
      </c>
      <c r="AJ111" t="s">
        <v>43</v>
      </c>
      <c r="AK111">
        <v>78.67</v>
      </c>
      <c r="AL111" t="s">
        <v>39</v>
      </c>
      <c r="AM111" t="s">
        <v>39</v>
      </c>
      <c r="AN111">
        <v>4</v>
      </c>
      <c r="AO111">
        <v>100</v>
      </c>
      <c r="AP111">
        <v>30</v>
      </c>
      <c r="AQ111" t="s">
        <v>39</v>
      </c>
      <c r="AR111" t="s">
        <v>2627</v>
      </c>
    </row>
    <row r="112" spans="1:44" x14ac:dyDescent="0.35">
      <c r="A112" t="s">
        <v>1436</v>
      </c>
      <c r="B112" t="s">
        <v>2672</v>
      </c>
      <c r="C112" t="s">
        <v>2592</v>
      </c>
      <c r="D112" t="s">
        <v>883</v>
      </c>
      <c r="E112" t="s">
        <v>884</v>
      </c>
      <c r="F112" t="s">
        <v>39</v>
      </c>
      <c r="G112" t="s">
        <v>40</v>
      </c>
      <c r="H112" t="s">
        <v>40</v>
      </c>
      <c r="I112" t="s">
        <v>2605</v>
      </c>
      <c r="K112" t="s">
        <v>39</v>
      </c>
      <c r="L112">
        <v>1850</v>
      </c>
      <c r="M112" t="s">
        <v>41</v>
      </c>
      <c r="N112" t="s">
        <v>39</v>
      </c>
      <c r="O112">
        <v>2010</v>
      </c>
      <c r="P112" t="s">
        <v>39</v>
      </c>
      <c r="Q112" t="s">
        <v>39</v>
      </c>
      <c r="R112" t="s">
        <v>39</v>
      </c>
      <c r="S112" t="s">
        <v>39</v>
      </c>
      <c r="T112" t="s">
        <v>39</v>
      </c>
      <c r="U112" t="s">
        <v>2608</v>
      </c>
      <c r="V112">
        <v>2</v>
      </c>
      <c r="W112">
        <v>72</v>
      </c>
      <c r="X112" s="6">
        <v>25</v>
      </c>
      <c r="Y112" t="s">
        <v>2624</v>
      </c>
      <c r="Z112" s="6">
        <v>16</v>
      </c>
      <c r="AA112" t="s">
        <v>2608</v>
      </c>
      <c r="AB112" t="s">
        <v>2616</v>
      </c>
      <c r="AC112" t="s">
        <v>2626</v>
      </c>
      <c r="AD112" t="s">
        <v>40</v>
      </c>
      <c r="AE112" t="s">
        <v>39</v>
      </c>
      <c r="AF112" t="s">
        <v>42</v>
      </c>
      <c r="AG112" t="s">
        <v>2606</v>
      </c>
      <c r="AH112">
        <v>3</v>
      </c>
      <c r="AI112" t="s">
        <v>39</v>
      </c>
      <c r="AJ112" t="s">
        <v>43</v>
      </c>
      <c r="AK112">
        <v>75.67</v>
      </c>
      <c r="AL112" t="s">
        <v>39</v>
      </c>
      <c r="AM112" t="s">
        <v>39</v>
      </c>
      <c r="AN112">
        <v>4</v>
      </c>
      <c r="AO112">
        <v>100</v>
      </c>
      <c r="AP112">
        <v>30</v>
      </c>
      <c r="AQ112" t="s">
        <v>39</v>
      </c>
      <c r="AR112" t="s">
        <v>2627</v>
      </c>
    </row>
    <row r="113" spans="1:44" x14ac:dyDescent="0.35">
      <c r="A113" t="s">
        <v>1436</v>
      </c>
      <c r="B113" t="s">
        <v>2672</v>
      </c>
      <c r="C113" t="s">
        <v>2592</v>
      </c>
      <c r="D113" t="s">
        <v>883</v>
      </c>
      <c r="E113" t="s">
        <v>884</v>
      </c>
      <c r="F113" t="s">
        <v>39</v>
      </c>
      <c r="G113" t="s">
        <v>40</v>
      </c>
      <c r="H113" t="s">
        <v>40</v>
      </c>
      <c r="I113" t="s">
        <v>2605</v>
      </c>
      <c r="K113" t="s">
        <v>39</v>
      </c>
      <c r="L113">
        <v>1850</v>
      </c>
      <c r="M113" t="s">
        <v>41</v>
      </c>
      <c r="N113" t="s">
        <v>39</v>
      </c>
      <c r="O113">
        <v>2010</v>
      </c>
      <c r="P113" t="s">
        <v>39</v>
      </c>
      <c r="Q113" t="s">
        <v>39</v>
      </c>
      <c r="R113" t="s">
        <v>39</v>
      </c>
      <c r="S113" t="s">
        <v>39</v>
      </c>
      <c r="T113" t="s">
        <v>39</v>
      </c>
      <c r="U113" t="s">
        <v>2608</v>
      </c>
      <c r="V113">
        <v>2</v>
      </c>
      <c r="W113">
        <v>72</v>
      </c>
      <c r="X113" s="6">
        <v>25</v>
      </c>
      <c r="Y113" t="s">
        <v>2624</v>
      </c>
      <c r="Z113" s="6">
        <v>16</v>
      </c>
      <c r="AA113" t="s">
        <v>2608</v>
      </c>
      <c r="AB113" t="s">
        <v>2617</v>
      </c>
      <c r="AC113" t="s">
        <v>2626</v>
      </c>
      <c r="AD113" t="s">
        <v>40</v>
      </c>
      <c r="AE113" t="s">
        <v>39</v>
      </c>
      <c r="AF113" t="s">
        <v>42</v>
      </c>
      <c r="AG113" t="s">
        <v>2606</v>
      </c>
      <c r="AH113">
        <v>3</v>
      </c>
      <c r="AI113" t="s">
        <v>39</v>
      </c>
      <c r="AJ113" t="s">
        <v>43</v>
      </c>
      <c r="AK113">
        <v>78.67</v>
      </c>
      <c r="AL113" t="s">
        <v>39</v>
      </c>
      <c r="AM113" t="s">
        <v>39</v>
      </c>
      <c r="AN113">
        <v>4</v>
      </c>
      <c r="AO113">
        <v>100</v>
      </c>
      <c r="AP113">
        <v>30</v>
      </c>
      <c r="AQ113" t="s">
        <v>39</v>
      </c>
      <c r="AR113" t="s">
        <v>2627</v>
      </c>
    </row>
    <row r="114" spans="1:44" x14ac:dyDescent="0.35">
      <c r="A114" t="s">
        <v>1436</v>
      </c>
      <c r="B114" t="s">
        <v>2672</v>
      </c>
      <c r="C114" t="s">
        <v>2592</v>
      </c>
      <c r="D114" t="s">
        <v>883</v>
      </c>
      <c r="E114" t="s">
        <v>884</v>
      </c>
      <c r="F114" t="s">
        <v>39</v>
      </c>
      <c r="G114" t="s">
        <v>40</v>
      </c>
      <c r="H114" t="s">
        <v>40</v>
      </c>
      <c r="I114" t="s">
        <v>2605</v>
      </c>
      <c r="K114" t="s">
        <v>39</v>
      </c>
      <c r="L114">
        <v>1850</v>
      </c>
      <c r="M114" t="s">
        <v>41</v>
      </c>
      <c r="N114" t="s">
        <v>39</v>
      </c>
      <c r="O114">
        <v>2010</v>
      </c>
      <c r="P114" t="s">
        <v>39</v>
      </c>
      <c r="Q114" t="s">
        <v>39</v>
      </c>
      <c r="R114" t="s">
        <v>39</v>
      </c>
      <c r="S114" t="s">
        <v>39</v>
      </c>
      <c r="T114" t="s">
        <v>39</v>
      </c>
      <c r="U114" t="s">
        <v>2608</v>
      </c>
      <c r="V114">
        <v>2</v>
      </c>
      <c r="W114">
        <v>72</v>
      </c>
      <c r="X114" s="6">
        <v>25</v>
      </c>
      <c r="Y114" t="s">
        <v>2624</v>
      </c>
      <c r="Z114" s="6">
        <v>16</v>
      </c>
      <c r="AA114" t="s">
        <v>2608</v>
      </c>
      <c r="AB114" t="s">
        <v>2623</v>
      </c>
      <c r="AC114" t="s">
        <v>2626</v>
      </c>
      <c r="AD114" t="s">
        <v>40</v>
      </c>
      <c r="AE114" t="s">
        <v>39</v>
      </c>
      <c r="AF114" t="s">
        <v>42</v>
      </c>
      <c r="AG114" t="s">
        <v>2606</v>
      </c>
      <c r="AH114">
        <v>3</v>
      </c>
      <c r="AI114" t="s">
        <v>39</v>
      </c>
      <c r="AJ114" t="s">
        <v>43</v>
      </c>
      <c r="AK114">
        <v>88.67</v>
      </c>
      <c r="AL114" t="s">
        <v>39</v>
      </c>
      <c r="AM114" t="s">
        <v>39</v>
      </c>
      <c r="AN114">
        <v>4</v>
      </c>
      <c r="AO114">
        <v>100</v>
      </c>
      <c r="AP114">
        <v>30</v>
      </c>
      <c r="AQ114" t="s">
        <v>39</v>
      </c>
      <c r="AR114" t="s">
        <v>2627</v>
      </c>
    </row>
    <row r="115" spans="1:44" x14ac:dyDescent="0.35">
      <c r="A115" t="s">
        <v>1436</v>
      </c>
      <c r="B115" t="s">
        <v>2672</v>
      </c>
      <c r="C115" t="s">
        <v>2592</v>
      </c>
      <c r="D115" t="s">
        <v>883</v>
      </c>
      <c r="E115" t="s">
        <v>884</v>
      </c>
      <c r="F115" t="s">
        <v>39</v>
      </c>
      <c r="G115" t="s">
        <v>40</v>
      </c>
      <c r="H115" t="s">
        <v>40</v>
      </c>
      <c r="I115" t="s">
        <v>2605</v>
      </c>
      <c r="K115" t="s">
        <v>39</v>
      </c>
      <c r="L115">
        <v>1850</v>
      </c>
      <c r="M115" t="s">
        <v>41</v>
      </c>
      <c r="N115" t="s">
        <v>39</v>
      </c>
      <c r="O115">
        <v>2010</v>
      </c>
      <c r="P115" t="s">
        <v>39</v>
      </c>
      <c r="Q115" t="s">
        <v>39</v>
      </c>
      <c r="R115" t="s">
        <v>39</v>
      </c>
      <c r="S115" t="s">
        <v>39</v>
      </c>
      <c r="T115" t="s">
        <v>39</v>
      </c>
      <c r="U115" t="s">
        <v>2608</v>
      </c>
      <c r="V115">
        <v>2</v>
      </c>
      <c r="W115">
        <v>72</v>
      </c>
      <c r="X115" s="6">
        <v>25</v>
      </c>
      <c r="Y115" t="s">
        <v>2624</v>
      </c>
      <c r="Z115" s="6">
        <v>16</v>
      </c>
      <c r="AA115" t="s">
        <v>2608</v>
      </c>
      <c r="AB115" t="s">
        <v>2618</v>
      </c>
      <c r="AC115" t="s">
        <v>2626</v>
      </c>
      <c r="AD115" t="s">
        <v>40</v>
      </c>
      <c r="AE115" t="s">
        <v>39</v>
      </c>
      <c r="AF115" t="s">
        <v>42</v>
      </c>
      <c r="AG115" t="s">
        <v>2606</v>
      </c>
      <c r="AH115">
        <v>3</v>
      </c>
      <c r="AI115" t="s">
        <v>39</v>
      </c>
      <c r="AJ115" t="s">
        <v>43</v>
      </c>
      <c r="AK115">
        <v>93.67</v>
      </c>
      <c r="AL115" t="s">
        <v>39</v>
      </c>
      <c r="AM115" t="s">
        <v>39</v>
      </c>
      <c r="AN115">
        <v>4</v>
      </c>
      <c r="AO115">
        <v>100</v>
      </c>
      <c r="AP115">
        <v>30</v>
      </c>
      <c r="AQ115" t="s">
        <v>39</v>
      </c>
      <c r="AR115" t="s">
        <v>2627</v>
      </c>
    </row>
    <row r="116" spans="1:44" x14ac:dyDescent="0.35">
      <c r="A116" t="s">
        <v>1436</v>
      </c>
      <c r="B116" t="s">
        <v>2672</v>
      </c>
      <c r="C116" t="s">
        <v>2592</v>
      </c>
      <c r="D116" t="s">
        <v>883</v>
      </c>
      <c r="E116" t="s">
        <v>884</v>
      </c>
      <c r="F116" t="s">
        <v>39</v>
      </c>
      <c r="G116" t="s">
        <v>40</v>
      </c>
      <c r="H116" t="s">
        <v>40</v>
      </c>
      <c r="I116" t="s">
        <v>2605</v>
      </c>
      <c r="K116" t="s">
        <v>39</v>
      </c>
      <c r="L116">
        <v>1850</v>
      </c>
      <c r="M116" t="s">
        <v>41</v>
      </c>
      <c r="N116" t="s">
        <v>39</v>
      </c>
      <c r="O116">
        <v>2010</v>
      </c>
      <c r="P116" t="s">
        <v>39</v>
      </c>
      <c r="Q116" t="s">
        <v>39</v>
      </c>
      <c r="R116" t="s">
        <v>39</v>
      </c>
      <c r="S116" t="s">
        <v>39</v>
      </c>
      <c r="T116" t="s">
        <v>39</v>
      </c>
      <c r="U116" t="s">
        <v>2608</v>
      </c>
      <c r="V116">
        <v>2</v>
      </c>
      <c r="W116">
        <v>72</v>
      </c>
      <c r="X116" s="6">
        <v>25</v>
      </c>
      <c r="Y116" t="s">
        <v>2624</v>
      </c>
      <c r="Z116" s="6">
        <v>16</v>
      </c>
      <c r="AA116" t="s">
        <v>2608</v>
      </c>
      <c r="AB116" t="s">
        <v>2619</v>
      </c>
      <c r="AC116" t="s">
        <v>2626</v>
      </c>
      <c r="AD116" t="s">
        <v>40</v>
      </c>
      <c r="AE116" t="s">
        <v>39</v>
      </c>
      <c r="AF116" t="s">
        <v>42</v>
      </c>
      <c r="AG116" t="s">
        <v>2606</v>
      </c>
      <c r="AH116">
        <v>3</v>
      </c>
      <c r="AI116" t="s">
        <v>39</v>
      </c>
      <c r="AJ116" t="s">
        <v>43</v>
      </c>
      <c r="AK116">
        <v>93.33</v>
      </c>
      <c r="AL116" t="s">
        <v>39</v>
      </c>
      <c r="AM116" t="s">
        <v>39</v>
      </c>
      <c r="AN116">
        <v>4</v>
      </c>
      <c r="AO116">
        <v>100</v>
      </c>
      <c r="AP116">
        <v>30</v>
      </c>
      <c r="AQ116" t="s">
        <v>39</v>
      </c>
      <c r="AR116" t="s">
        <v>2627</v>
      </c>
    </row>
    <row r="117" spans="1:44" x14ac:dyDescent="0.35">
      <c r="A117" t="s">
        <v>1436</v>
      </c>
      <c r="B117" t="s">
        <v>2672</v>
      </c>
      <c r="C117" t="s">
        <v>2592</v>
      </c>
      <c r="D117" t="s">
        <v>883</v>
      </c>
      <c r="E117" t="s">
        <v>884</v>
      </c>
      <c r="F117" t="s">
        <v>39</v>
      </c>
      <c r="G117" t="s">
        <v>40</v>
      </c>
      <c r="H117" t="s">
        <v>40</v>
      </c>
      <c r="I117" t="s">
        <v>2605</v>
      </c>
      <c r="K117" t="s">
        <v>39</v>
      </c>
      <c r="L117">
        <v>1850</v>
      </c>
      <c r="M117" t="s">
        <v>41</v>
      </c>
      <c r="N117" t="s">
        <v>39</v>
      </c>
      <c r="O117">
        <v>2010</v>
      </c>
      <c r="P117" t="s">
        <v>39</v>
      </c>
      <c r="Q117" t="s">
        <v>39</v>
      </c>
      <c r="R117" t="s">
        <v>39</v>
      </c>
      <c r="S117" t="s">
        <v>39</v>
      </c>
      <c r="T117" t="s">
        <v>39</v>
      </c>
      <c r="U117" t="s">
        <v>2608</v>
      </c>
      <c r="V117">
        <v>2</v>
      </c>
      <c r="W117">
        <v>72</v>
      </c>
      <c r="X117" s="6">
        <v>25</v>
      </c>
      <c r="Y117" t="s">
        <v>2624</v>
      </c>
      <c r="Z117" s="6">
        <v>16</v>
      </c>
      <c r="AA117" t="s">
        <v>2608</v>
      </c>
      <c r="AB117" t="s">
        <v>2620</v>
      </c>
      <c r="AC117" t="s">
        <v>2626</v>
      </c>
      <c r="AD117" t="s">
        <v>40</v>
      </c>
      <c r="AE117" t="s">
        <v>39</v>
      </c>
      <c r="AF117" t="s">
        <v>42</v>
      </c>
      <c r="AG117" t="s">
        <v>2606</v>
      </c>
      <c r="AH117">
        <v>3</v>
      </c>
      <c r="AI117" t="s">
        <v>39</v>
      </c>
      <c r="AJ117" t="s">
        <v>43</v>
      </c>
      <c r="AK117">
        <v>92</v>
      </c>
      <c r="AL117" t="s">
        <v>39</v>
      </c>
      <c r="AM117" t="s">
        <v>39</v>
      </c>
      <c r="AN117">
        <v>4</v>
      </c>
      <c r="AO117">
        <v>100</v>
      </c>
      <c r="AP117">
        <v>30</v>
      </c>
      <c r="AQ117" t="s">
        <v>39</v>
      </c>
      <c r="AR117" t="s">
        <v>2627</v>
      </c>
    </row>
    <row r="118" spans="1:44" x14ac:dyDescent="0.35">
      <c r="A118" t="s">
        <v>1436</v>
      </c>
      <c r="B118" t="s">
        <v>2672</v>
      </c>
      <c r="C118" t="s">
        <v>2592</v>
      </c>
      <c r="D118" t="s">
        <v>883</v>
      </c>
      <c r="E118" t="s">
        <v>884</v>
      </c>
      <c r="F118" t="s">
        <v>39</v>
      </c>
      <c r="G118" t="s">
        <v>40</v>
      </c>
      <c r="H118" t="s">
        <v>40</v>
      </c>
      <c r="I118" t="s">
        <v>2605</v>
      </c>
      <c r="K118" t="s">
        <v>39</v>
      </c>
      <c r="L118">
        <v>1850</v>
      </c>
      <c r="M118" t="s">
        <v>41</v>
      </c>
      <c r="N118" t="s">
        <v>39</v>
      </c>
      <c r="O118">
        <v>2010</v>
      </c>
      <c r="P118" t="s">
        <v>39</v>
      </c>
      <c r="Q118" t="s">
        <v>39</v>
      </c>
      <c r="R118" t="s">
        <v>39</v>
      </c>
      <c r="S118" t="s">
        <v>39</v>
      </c>
      <c r="T118" t="s">
        <v>39</v>
      </c>
      <c r="U118" t="s">
        <v>2608</v>
      </c>
      <c r="V118">
        <v>2</v>
      </c>
      <c r="W118">
        <v>72</v>
      </c>
      <c r="X118" s="6">
        <v>25</v>
      </c>
      <c r="Y118" t="s">
        <v>2625</v>
      </c>
      <c r="Z118" s="6">
        <v>16</v>
      </c>
      <c r="AA118" t="s">
        <v>2608</v>
      </c>
      <c r="AB118" t="s">
        <v>2609</v>
      </c>
      <c r="AC118" t="s">
        <v>2626</v>
      </c>
      <c r="AD118" t="s">
        <v>40</v>
      </c>
      <c r="AE118" t="s">
        <v>39</v>
      </c>
      <c r="AF118" t="s">
        <v>42</v>
      </c>
      <c r="AG118" t="s">
        <v>2606</v>
      </c>
      <c r="AH118">
        <v>3</v>
      </c>
      <c r="AI118" t="s">
        <v>39</v>
      </c>
      <c r="AJ118" t="s">
        <v>43</v>
      </c>
      <c r="AK118">
        <v>26</v>
      </c>
      <c r="AL118" t="s">
        <v>39</v>
      </c>
      <c r="AM118" t="s">
        <v>39</v>
      </c>
      <c r="AN118">
        <v>4</v>
      </c>
      <c r="AO118">
        <v>100</v>
      </c>
      <c r="AP118">
        <v>30</v>
      </c>
      <c r="AQ118" t="s">
        <v>39</v>
      </c>
      <c r="AR118" t="s">
        <v>2627</v>
      </c>
    </row>
    <row r="119" spans="1:44" x14ac:dyDescent="0.35">
      <c r="A119" t="s">
        <v>1436</v>
      </c>
      <c r="B119" t="s">
        <v>2672</v>
      </c>
      <c r="C119" t="s">
        <v>2592</v>
      </c>
      <c r="D119" t="s">
        <v>883</v>
      </c>
      <c r="E119" t="s">
        <v>884</v>
      </c>
      <c r="F119" t="s">
        <v>39</v>
      </c>
      <c r="G119" t="s">
        <v>40</v>
      </c>
      <c r="H119" t="s">
        <v>40</v>
      </c>
      <c r="I119" t="s">
        <v>2605</v>
      </c>
      <c r="K119" t="s">
        <v>39</v>
      </c>
      <c r="L119">
        <v>1850</v>
      </c>
      <c r="M119" t="s">
        <v>41</v>
      </c>
      <c r="N119" t="s">
        <v>39</v>
      </c>
      <c r="O119">
        <v>2010</v>
      </c>
      <c r="P119" t="s">
        <v>39</v>
      </c>
      <c r="Q119" t="s">
        <v>39</v>
      </c>
      <c r="R119" t="s">
        <v>39</v>
      </c>
      <c r="S119" t="s">
        <v>39</v>
      </c>
      <c r="T119" t="s">
        <v>39</v>
      </c>
      <c r="U119" t="s">
        <v>2608</v>
      </c>
      <c r="V119">
        <v>2</v>
      </c>
      <c r="W119">
        <v>72</v>
      </c>
      <c r="X119" s="6">
        <v>25</v>
      </c>
      <c r="Y119" t="s">
        <v>2625</v>
      </c>
      <c r="Z119" s="6">
        <v>16</v>
      </c>
      <c r="AA119" t="s">
        <v>2608</v>
      </c>
      <c r="AB119" t="s">
        <v>2610</v>
      </c>
      <c r="AC119" t="s">
        <v>2626</v>
      </c>
      <c r="AD119" t="s">
        <v>40</v>
      </c>
      <c r="AE119" t="s">
        <v>39</v>
      </c>
      <c r="AF119" t="s">
        <v>42</v>
      </c>
      <c r="AG119" t="s">
        <v>2606</v>
      </c>
      <c r="AH119">
        <v>3</v>
      </c>
      <c r="AI119" t="s">
        <v>39</v>
      </c>
      <c r="AJ119" t="s">
        <v>43</v>
      </c>
      <c r="AK119">
        <v>34.67</v>
      </c>
      <c r="AL119" t="s">
        <v>39</v>
      </c>
      <c r="AM119" t="s">
        <v>39</v>
      </c>
      <c r="AN119">
        <v>4</v>
      </c>
      <c r="AO119">
        <v>100</v>
      </c>
      <c r="AP119">
        <v>30</v>
      </c>
      <c r="AQ119" t="s">
        <v>39</v>
      </c>
      <c r="AR119" t="s">
        <v>2627</v>
      </c>
    </row>
    <row r="120" spans="1:44" x14ac:dyDescent="0.35">
      <c r="A120" t="s">
        <v>1436</v>
      </c>
      <c r="B120" t="s">
        <v>2672</v>
      </c>
      <c r="C120" t="s">
        <v>2592</v>
      </c>
      <c r="D120" t="s">
        <v>883</v>
      </c>
      <c r="E120" t="s">
        <v>884</v>
      </c>
      <c r="F120" t="s">
        <v>39</v>
      </c>
      <c r="G120" t="s">
        <v>40</v>
      </c>
      <c r="H120" t="s">
        <v>40</v>
      </c>
      <c r="I120" t="s">
        <v>2605</v>
      </c>
      <c r="K120" t="s">
        <v>39</v>
      </c>
      <c r="L120">
        <v>1850</v>
      </c>
      <c r="M120" t="s">
        <v>41</v>
      </c>
      <c r="N120" t="s">
        <v>39</v>
      </c>
      <c r="O120">
        <v>2010</v>
      </c>
      <c r="P120" t="s">
        <v>39</v>
      </c>
      <c r="Q120" t="s">
        <v>39</v>
      </c>
      <c r="R120" t="s">
        <v>39</v>
      </c>
      <c r="S120" t="s">
        <v>39</v>
      </c>
      <c r="T120" t="s">
        <v>39</v>
      </c>
      <c r="U120" t="s">
        <v>2608</v>
      </c>
      <c r="V120">
        <v>2</v>
      </c>
      <c r="W120">
        <v>72</v>
      </c>
      <c r="X120" s="6">
        <v>25</v>
      </c>
      <c r="Y120" t="s">
        <v>2625</v>
      </c>
      <c r="Z120" s="6">
        <v>16</v>
      </c>
      <c r="AA120" t="s">
        <v>2608</v>
      </c>
      <c r="AB120" t="s">
        <v>2611</v>
      </c>
      <c r="AC120" t="s">
        <v>2626</v>
      </c>
      <c r="AD120" t="s">
        <v>40</v>
      </c>
      <c r="AE120" t="s">
        <v>39</v>
      </c>
      <c r="AF120" t="s">
        <v>42</v>
      </c>
      <c r="AG120" t="s">
        <v>2606</v>
      </c>
      <c r="AH120">
        <v>3</v>
      </c>
      <c r="AI120" t="s">
        <v>39</v>
      </c>
      <c r="AJ120" t="s">
        <v>43</v>
      </c>
      <c r="AK120">
        <v>34.33</v>
      </c>
      <c r="AL120" t="s">
        <v>39</v>
      </c>
      <c r="AM120" t="s">
        <v>39</v>
      </c>
      <c r="AN120">
        <v>4</v>
      </c>
      <c r="AO120">
        <v>100</v>
      </c>
      <c r="AP120">
        <v>30</v>
      </c>
      <c r="AQ120" t="s">
        <v>39</v>
      </c>
      <c r="AR120" t="s">
        <v>2627</v>
      </c>
    </row>
    <row r="121" spans="1:44" x14ac:dyDescent="0.35">
      <c r="A121" t="s">
        <v>1436</v>
      </c>
      <c r="B121" t="s">
        <v>2672</v>
      </c>
      <c r="C121" t="s">
        <v>2592</v>
      </c>
      <c r="D121" t="s">
        <v>883</v>
      </c>
      <c r="E121" t="s">
        <v>884</v>
      </c>
      <c r="F121" t="s">
        <v>39</v>
      </c>
      <c r="G121" t="s">
        <v>40</v>
      </c>
      <c r="H121" t="s">
        <v>40</v>
      </c>
      <c r="I121" t="s">
        <v>2605</v>
      </c>
      <c r="K121" t="s">
        <v>39</v>
      </c>
      <c r="L121">
        <v>1850</v>
      </c>
      <c r="M121" t="s">
        <v>41</v>
      </c>
      <c r="N121" t="s">
        <v>39</v>
      </c>
      <c r="O121">
        <v>2010</v>
      </c>
      <c r="P121" t="s">
        <v>39</v>
      </c>
      <c r="Q121" t="s">
        <v>39</v>
      </c>
      <c r="R121" t="s">
        <v>39</v>
      </c>
      <c r="S121" t="s">
        <v>39</v>
      </c>
      <c r="T121" t="s">
        <v>39</v>
      </c>
      <c r="U121" t="s">
        <v>2608</v>
      </c>
      <c r="V121">
        <v>2</v>
      </c>
      <c r="W121">
        <v>72</v>
      </c>
      <c r="X121" s="6">
        <v>25</v>
      </c>
      <c r="Y121" t="s">
        <v>2625</v>
      </c>
      <c r="Z121" s="6">
        <v>16</v>
      </c>
      <c r="AA121" t="s">
        <v>2608</v>
      </c>
      <c r="AB121" t="s">
        <v>2621</v>
      </c>
      <c r="AC121" t="s">
        <v>2626</v>
      </c>
      <c r="AD121" t="s">
        <v>40</v>
      </c>
      <c r="AE121" t="s">
        <v>39</v>
      </c>
      <c r="AF121" t="s">
        <v>42</v>
      </c>
      <c r="AG121" t="s">
        <v>2606</v>
      </c>
      <c r="AH121">
        <v>3</v>
      </c>
      <c r="AI121" t="s">
        <v>39</v>
      </c>
      <c r="AJ121" t="s">
        <v>43</v>
      </c>
      <c r="AK121">
        <v>46</v>
      </c>
      <c r="AL121" t="s">
        <v>39</v>
      </c>
      <c r="AM121" t="s">
        <v>39</v>
      </c>
      <c r="AN121">
        <v>4</v>
      </c>
      <c r="AO121">
        <v>100</v>
      </c>
      <c r="AP121">
        <v>30</v>
      </c>
      <c r="AQ121" t="s">
        <v>39</v>
      </c>
      <c r="AR121" t="s">
        <v>2627</v>
      </c>
    </row>
    <row r="122" spans="1:44" x14ac:dyDescent="0.35">
      <c r="A122" t="s">
        <v>1436</v>
      </c>
      <c r="B122" t="s">
        <v>2672</v>
      </c>
      <c r="C122" t="s">
        <v>2592</v>
      </c>
      <c r="D122" t="s">
        <v>883</v>
      </c>
      <c r="E122" t="s">
        <v>884</v>
      </c>
      <c r="F122" t="s">
        <v>39</v>
      </c>
      <c r="G122" t="s">
        <v>40</v>
      </c>
      <c r="H122" t="s">
        <v>40</v>
      </c>
      <c r="I122" t="s">
        <v>2605</v>
      </c>
      <c r="K122" t="s">
        <v>39</v>
      </c>
      <c r="L122">
        <v>1850</v>
      </c>
      <c r="M122" t="s">
        <v>41</v>
      </c>
      <c r="N122" t="s">
        <v>39</v>
      </c>
      <c r="O122">
        <v>2010</v>
      </c>
      <c r="P122" t="s">
        <v>39</v>
      </c>
      <c r="Q122" t="s">
        <v>39</v>
      </c>
      <c r="R122" t="s">
        <v>39</v>
      </c>
      <c r="S122" t="s">
        <v>39</v>
      </c>
      <c r="T122" t="s">
        <v>39</v>
      </c>
      <c r="U122" t="s">
        <v>2608</v>
      </c>
      <c r="V122">
        <v>2</v>
      </c>
      <c r="W122">
        <v>72</v>
      </c>
      <c r="X122" s="6">
        <v>25</v>
      </c>
      <c r="Y122" t="s">
        <v>2625</v>
      </c>
      <c r="Z122" s="6">
        <v>16</v>
      </c>
      <c r="AA122" t="s">
        <v>2608</v>
      </c>
      <c r="AB122" t="s">
        <v>2612</v>
      </c>
      <c r="AC122" t="s">
        <v>2626</v>
      </c>
      <c r="AD122" t="s">
        <v>40</v>
      </c>
      <c r="AE122" t="s">
        <v>39</v>
      </c>
      <c r="AF122" t="s">
        <v>42</v>
      </c>
      <c r="AG122" t="s">
        <v>2606</v>
      </c>
      <c r="AH122">
        <v>3</v>
      </c>
      <c r="AI122" t="s">
        <v>39</v>
      </c>
      <c r="AJ122" t="s">
        <v>43</v>
      </c>
      <c r="AK122">
        <v>57.33</v>
      </c>
      <c r="AL122" t="s">
        <v>39</v>
      </c>
      <c r="AM122" t="s">
        <v>39</v>
      </c>
      <c r="AN122">
        <v>4</v>
      </c>
      <c r="AO122">
        <v>100</v>
      </c>
      <c r="AP122">
        <v>30</v>
      </c>
      <c r="AQ122" t="s">
        <v>39</v>
      </c>
      <c r="AR122" t="s">
        <v>2627</v>
      </c>
    </row>
    <row r="123" spans="1:44" x14ac:dyDescent="0.35">
      <c r="A123" t="s">
        <v>1436</v>
      </c>
      <c r="B123" t="s">
        <v>2672</v>
      </c>
      <c r="C123" t="s">
        <v>2592</v>
      </c>
      <c r="D123" t="s">
        <v>883</v>
      </c>
      <c r="E123" t="s">
        <v>884</v>
      </c>
      <c r="F123" t="s">
        <v>39</v>
      </c>
      <c r="G123" t="s">
        <v>40</v>
      </c>
      <c r="H123" t="s">
        <v>40</v>
      </c>
      <c r="I123" t="s">
        <v>2605</v>
      </c>
      <c r="K123" t="s">
        <v>39</v>
      </c>
      <c r="L123">
        <v>1850</v>
      </c>
      <c r="M123" t="s">
        <v>41</v>
      </c>
      <c r="N123" t="s">
        <v>39</v>
      </c>
      <c r="O123">
        <v>2010</v>
      </c>
      <c r="P123" t="s">
        <v>39</v>
      </c>
      <c r="Q123" t="s">
        <v>39</v>
      </c>
      <c r="R123" t="s">
        <v>39</v>
      </c>
      <c r="S123" t="s">
        <v>39</v>
      </c>
      <c r="T123" t="s">
        <v>39</v>
      </c>
      <c r="U123" t="s">
        <v>2608</v>
      </c>
      <c r="V123">
        <v>2</v>
      </c>
      <c r="W123">
        <v>72</v>
      </c>
      <c r="X123" s="6">
        <v>25</v>
      </c>
      <c r="Y123" t="s">
        <v>2625</v>
      </c>
      <c r="Z123" s="6">
        <v>16</v>
      </c>
      <c r="AA123" t="s">
        <v>2608</v>
      </c>
      <c r="AB123" t="s">
        <v>2613</v>
      </c>
      <c r="AC123" t="s">
        <v>2626</v>
      </c>
      <c r="AD123" t="s">
        <v>40</v>
      </c>
      <c r="AE123" t="s">
        <v>39</v>
      </c>
      <c r="AF123" t="s">
        <v>42</v>
      </c>
      <c r="AG123" t="s">
        <v>2606</v>
      </c>
      <c r="AH123">
        <v>3</v>
      </c>
      <c r="AI123" t="s">
        <v>39</v>
      </c>
      <c r="AJ123" t="s">
        <v>43</v>
      </c>
      <c r="AK123">
        <v>52</v>
      </c>
      <c r="AL123" t="s">
        <v>39</v>
      </c>
      <c r="AM123" t="s">
        <v>39</v>
      </c>
      <c r="AN123">
        <v>4</v>
      </c>
      <c r="AO123">
        <v>100</v>
      </c>
      <c r="AP123">
        <v>30</v>
      </c>
      <c r="AQ123" t="s">
        <v>39</v>
      </c>
      <c r="AR123" t="s">
        <v>2627</v>
      </c>
    </row>
    <row r="124" spans="1:44" x14ac:dyDescent="0.35">
      <c r="A124" t="s">
        <v>1436</v>
      </c>
      <c r="B124" t="s">
        <v>2672</v>
      </c>
      <c r="C124" t="s">
        <v>2592</v>
      </c>
      <c r="D124" t="s">
        <v>883</v>
      </c>
      <c r="E124" t="s">
        <v>884</v>
      </c>
      <c r="F124" t="s">
        <v>39</v>
      </c>
      <c r="G124" t="s">
        <v>40</v>
      </c>
      <c r="H124" t="s">
        <v>40</v>
      </c>
      <c r="I124" t="s">
        <v>2605</v>
      </c>
      <c r="K124" t="s">
        <v>39</v>
      </c>
      <c r="L124">
        <v>1850</v>
      </c>
      <c r="M124" t="s">
        <v>41</v>
      </c>
      <c r="N124" t="s">
        <v>39</v>
      </c>
      <c r="O124">
        <v>2010</v>
      </c>
      <c r="P124" t="s">
        <v>39</v>
      </c>
      <c r="Q124" t="s">
        <v>39</v>
      </c>
      <c r="R124" t="s">
        <v>39</v>
      </c>
      <c r="S124" t="s">
        <v>39</v>
      </c>
      <c r="T124" t="s">
        <v>39</v>
      </c>
      <c r="U124" t="s">
        <v>2608</v>
      </c>
      <c r="V124">
        <v>2</v>
      </c>
      <c r="W124">
        <v>72</v>
      </c>
      <c r="X124" s="6">
        <v>25</v>
      </c>
      <c r="Y124" t="s">
        <v>2625</v>
      </c>
      <c r="Z124" s="6">
        <v>16</v>
      </c>
      <c r="AA124" t="s">
        <v>2608</v>
      </c>
      <c r="AB124" t="s">
        <v>2614</v>
      </c>
      <c r="AC124" t="s">
        <v>2626</v>
      </c>
      <c r="AD124" t="s">
        <v>40</v>
      </c>
      <c r="AE124" t="s">
        <v>39</v>
      </c>
      <c r="AF124" t="s">
        <v>42</v>
      </c>
      <c r="AG124" t="s">
        <v>2606</v>
      </c>
      <c r="AH124">
        <v>3</v>
      </c>
      <c r="AI124" t="s">
        <v>39</v>
      </c>
      <c r="AJ124" t="s">
        <v>43</v>
      </c>
      <c r="AK124">
        <v>53</v>
      </c>
      <c r="AL124" t="s">
        <v>39</v>
      </c>
      <c r="AM124" t="s">
        <v>39</v>
      </c>
      <c r="AN124">
        <v>4</v>
      </c>
      <c r="AO124">
        <v>100</v>
      </c>
      <c r="AP124">
        <v>30</v>
      </c>
      <c r="AQ124" t="s">
        <v>39</v>
      </c>
      <c r="AR124" t="s">
        <v>2627</v>
      </c>
    </row>
    <row r="125" spans="1:44" x14ac:dyDescent="0.35">
      <c r="A125" t="s">
        <v>1436</v>
      </c>
      <c r="B125" t="s">
        <v>2672</v>
      </c>
      <c r="C125" t="s">
        <v>2592</v>
      </c>
      <c r="D125" t="s">
        <v>883</v>
      </c>
      <c r="E125" t="s">
        <v>884</v>
      </c>
      <c r="F125" t="s">
        <v>39</v>
      </c>
      <c r="G125" t="s">
        <v>40</v>
      </c>
      <c r="H125" t="s">
        <v>40</v>
      </c>
      <c r="I125" t="s">
        <v>2605</v>
      </c>
      <c r="K125" t="s">
        <v>39</v>
      </c>
      <c r="L125">
        <v>1850</v>
      </c>
      <c r="M125" t="s">
        <v>41</v>
      </c>
      <c r="N125" t="s">
        <v>39</v>
      </c>
      <c r="O125">
        <v>2010</v>
      </c>
      <c r="P125" t="s">
        <v>39</v>
      </c>
      <c r="Q125" t="s">
        <v>39</v>
      </c>
      <c r="R125" t="s">
        <v>39</v>
      </c>
      <c r="S125" t="s">
        <v>39</v>
      </c>
      <c r="T125" t="s">
        <v>39</v>
      </c>
      <c r="U125" t="s">
        <v>2608</v>
      </c>
      <c r="V125">
        <v>2</v>
      </c>
      <c r="W125">
        <v>72</v>
      </c>
      <c r="X125" s="6">
        <v>25</v>
      </c>
      <c r="Y125" t="s">
        <v>2625</v>
      </c>
      <c r="Z125" s="6">
        <v>16</v>
      </c>
      <c r="AA125" t="s">
        <v>2608</v>
      </c>
      <c r="AB125" t="s">
        <v>2622</v>
      </c>
      <c r="AC125" t="s">
        <v>2626</v>
      </c>
      <c r="AD125" t="s">
        <v>40</v>
      </c>
      <c r="AE125" t="s">
        <v>39</v>
      </c>
      <c r="AF125" t="s">
        <v>42</v>
      </c>
      <c r="AG125" t="s">
        <v>2606</v>
      </c>
      <c r="AH125">
        <v>3</v>
      </c>
      <c r="AI125" t="s">
        <v>39</v>
      </c>
      <c r="AJ125" t="s">
        <v>43</v>
      </c>
      <c r="AK125">
        <v>70.67</v>
      </c>
      <c r="AL125" t="s">
        <v>39</v>
      </c>
      <c r="AM125" t="s">
        <v>39</v>
      </c>
      <c r="AN125">
        <v>4</v>
      </c>
      <c r="AO125">
        <v>100</v>
      </c>
      <c r="AP125">
        <v>30</v>
      </c>
      <c r="AQ125" t="s">
        <v>39</v>
      </c>
      <c r="AR125" t="s">
        <v>2627</v>
      </c>
    </row>
    <row r="126" spans="1:44" x14ac:dyDescent="0.35">
      <c r="A126" t="s">
        <v>1436</v>
      </c>
      <c r="B126" t="s">
        <v>2672</v>
      </c>
      <c r="C126" t="s">
        <v>2592</v>
      </c>
      <c r="D126" t="s">
        <v>883</v>
      </c>
      <c r="E126" t="s">
        <v>884</v>
      </c>
      <c r="F126" t="s">
        <v>39</v>
      </c>
      <c r="G126" t="s">
        <v>40</v>
      </c>
      <c r="H126" t="s">
        <v>40</v>
      </c>
      <c r="I126" t="s">
        <v>2605</v>
      </c>
      <c r="K126" t="s">
        <v>39</v>
      </c>
      <c r="L126">
        <v>1850</v>
      </c>
      <c r="M126" t="s">
        <v>41</v>
      </c>
      <c r="N126" t="s">
        <v>39</v>
      </c>
      <c r="O126">
        <v>2010</v>
      </c>
      <c r="P126" t="s">
        <v>39</v>
      </c>
      <c r="Q126" t="s">
        <v>39</v>
      </c>
      <c r="R126" t="s">
        <v>39</v>
      </c>
      <c r="S126" t="s">
        <v>39</v>
      </c>
      <c r="T126" t="s">
        <v>39</v>
      </c>
      <c r="U126" t="s">
        <v>2608</v>
      </c>
      <c r="V126">
        <v>2</v>
      </c>
      <c r="W126">
        <v>72</v>
      </c>
      <c r="X126" s="6">
        <v>25</v>
      </c>
      <c r="Y126" t="s">
        <v>2625</v>
      </c>
      <c r="Z126" s="6">
        <v>16</v>
      </c>
      <c r="AA126" t="s">
        <v>2608</v>
      </c>
      <c r="AB126" t="s">
        <v>2615</v>
      </c>
      <c r="AC126" t="s">
        <v>2626</v>
      </c>
      <c r="AD126" t="s">
        <v>40</v>
      </c>
      <c r="AE126" t="s">
        <v>39</v>
      </c>
      <c r="AF126" t="s">
        <v>42</v>
      </c>
      <c r="AG126" t="s">
        <v>2606</v>
      </c>
      <c r="AH126">
        <v>3</v>
      </c>
      <c r="AI126" t="s">
        <v>39</v>
      </c>
      <c r="AJ126" t="s">
        <v>43</v>
      </c>
      <c r="AK126">
        <v>72.67</v>
      </c>
      <c r="AL126" t="s">
        <v>39</v>
      </c>
      <c r="AM126" t="s">
        <v>39</v>
      </c>
      <c r="AN126">
        <v>4</v>
      </c>
      <c r="AO126">
        <v>100</v>
      </c>
      <c r="AP126">
        <v>30</v>
      </c>
      <c r="AQ126" t="s">
        <v>39</v>
      </c>
      <c r="AR126" t="s">
        <v>2627</v>
      </c>
    </row>
    <row r="127" spans="1:44" x14ac:dyDescent="0.35">
      <c r="A127" t="s">
        <v>1436</v>
      </c>
      <c r="B127" t="s">
        <v>2672</v>
      </c>
      <c r="C127" t="s">
        <v>2592</v>
      </c>
      <c r="D127" t="s">
        <v>883</v>
      </c>
      <c r="E127" t="s">
        <v>884</v>
      </c>
      <c r="F127" t="s">
        <v>39</v>
      </c>
      <c r="G127" t="s">
        <v>40</v>
      </c>
      <c r="H127" t="s">
        <v>40</v>
      </c>
      <c r="I127" t="s">
        <v>2605</v>
      </c>
      <c r="K127" t="s">
        <v>39</v>
      </c>
      <c r="L127">
        <v>1850</v>
      </c>
      <c r="M127" t="s">
        <v>41</v>
      </c>
      <c r="N127" t="s">
        <v>39</v>
      </c>
      <c r="O127">
        <v>2010</v>
      </c>
      <c r="P127" t="s">
        <v>39</v>
      </c>
      <c r="Q127" t="s">
        <v>39</v>
      </c>
      <c r="R127" t="s">
        <v>39</v>
      </c>
      <c r="S127" t="s">
        <v>39</v>
      </c>
      <c r="T127" t="s">
        <v>39</v>
      </c>
      <c r="U127" t="s">
        <v>2608</v>
      </c>
      <c r="V127">
        <v>2</v>
      </c>
      <c r="W127">
        <v>72</v>
      </c>
      <c r="X127" s="6">
        <v>25</v>
      </c>
      <c r="Y127" t="s">
        <v>2625</v>
      </c>
      <c r="Z127" s="6">
        <v>16</v>
      </c>
      <c r="AA127" t="s">
        <v>2608</v>
      </c>
      <c r="AB127" t="s">
        <v>2616</v>
      </c>
      <c r="AC127" t="s">
        <v>2626</v>
      </c>
      <c r="AD127" t="s">
        <v>40</v>
      </c>
      <c r="AE127" t="s">
        <v>39</v>
      </c>
      <c r="AF127" t="s">
        <v>42</v>
      </c>
      <c r="AG127" t="s">
        <v>2606</v>
      </c>
      <c r="AH127">
        <v>3</v>
      </c>
      <c r="AI127" t="s">
        <v>39</v>
      </c>
      <c r="AJ127" t="s">
        <v>43</v>
      </c>
      <c r="AK127">
        <v>71.33</v>
      </c>
      <c r="AL127" t="s">
        <v>39</v>
      </c>
      <c r="AM127" t="s">
        <v>39</v>
      </c>
      <c r="AN127">
        <v>4</v>
      </c>
      <c r="AO127">
        <v>100</v>
      </c>
      <c r="AP127">
        <v>30</v>
      </c>
      <c r="AQ127" t="s">
        <v>39</v>
      </c>
      <c r="AR127" t="s">
        <v>2627</v>
      </c>
    </row>
    <row r="128" spans="1:44" x14ac:dyDescent="0.35">
      <c r="A128" t="s">
        <v>1436</v>
      </c>
      <c r="B128" t="s">
        <v>2672</v>
      </c>
      <c r="C128" t="s">
        <v>2592</v>
      </c>
      <c r="D128" t="s">
        <v>883</v>
      </c>
      <c r="E128" t="s">
        <v>884</v>
      </c>
      <c r="F128" t="s">
        <v>39</v>
      </c>
      <c r="G128" t="s">
        <v>40</v>
      </c>
      <c r="H128" t="s">
        <v>40</v>
      </c>
      <c r="I128" t="s">
        <v>2605</v>
      </c>
      <c r="K128" t="s">
        <v>39</v>
      </c>
      <c r="L128">
        <v>1850</v>
      </c>
      <c r="M128" t="s">
        <v>41</v>
      </c>
      <c r="N128" t="s">
        <v>39</v>
      </c>
      <c r="O128">
        <v>2010</v>
      </c>
      <c r="P128" t="s">
        <v>39</v>
      </c>
      <c r="Q128" t="s">
        <v>39</v>
      </c>
      <c r="R128" t="s">
        <v>39</v>
      </c>
      <c r="S128" t="s">
        <v>39</v>
      </c>
      <c r="T128" t="s">
        <v>39</v>
      </c>
      <c r="U128" t="s">
        <v>2608</v>
      </c>
      <c r="V128">
        <v>2</v>
      </c>
      <c r="W128">
        <v>72</v>
      </c>
      <c r="X128" s="6">
        <v>25</v>
      </c>
      <c r="Y128" t="s">
        <v>2625</v>
      </c>
      <c r="Z128" s="6">
        <v>16</v>
      </c>
      <c r="AA128" t="s">
        <v>2608</v>
      </c>
      <c r="AB128" t="s">
        <v>2617</v>
      </c>
      <c r="AC128" t="s">
        <v>2626</v>
      </c>
      <c r="AD128" t="s">
        <v>40</v>
      </c>
      <c r="AE128" t="s">
        <v>39</v>
      </c>
      <c r="AF128" t="s">
        <v>42</v>
      </c>
      <c r="AG128" t="s">
        <v>2606</v>
      </c>
      <c r="AH128">
        <v>3</v>
      </c>
      <c r="AI128" t="s">
        <v>39</v>
      </c>
      <c r="AJ128" t="s">
        <v>43</v>
      </c>
      <c r="AK128">
        <v>74.33</v>
      </c>
      <c r="AL128" t="s">
        <v>39</v>
      </c>
      <c r="AM128" t="s">
        <v>39</v>
      </c>
      <c r="AN128">
        <v>4</v>
      </c>
      <c r="AO128">
        <v>100</v>
      </c>
      <c r="AP128">
        <v>30</v>
      </c>
      <c r="AQ128" t="s">
        <v>39</v>
      </c>
      <c r="AR128" t="s">
        <v>2627</v>
      </c>
    </row>
    <row r="129" spans="1:44" x14ac:dyDescent="0.35">
      <c r="A129" t="s">
        <v>1436</v>
      </c>
      <c r="B129" t="s">
        <v>2672</v>
      </c>
      <c r="C129" t="s">
        <v>2592</v>
      </c>
      <c r="D129" t="s">
        <v>883</v>
      </c>
      <c r="E129" t="s">
        <v>884</v>
      </c>
      <c r="F129" t="s">
        <v>39</v>
      </c>
      <c r="G129" t="s">
        <v>40</v>
      </c>
      <c r="H129" t="s">
        <v>40</v>
      </c>
      <c r="I129" t="s">
        <v>2605</v>
      </c>
      <c r="K129" t="s">
        <v>39</v>
      </c>
      <c r="L129">
        <v>1850</v>
      </c>
      <c r="M129" t="s">
        <v>41</v>
      </c>
      <c r="N129" t="s">
        <v>39</v>
      </c>
      <c r="O129">
        <v>2010</v>
      </c>
      <c r="P129" t="s">
        <v>39</v>
      </c>
      <c r="Q129" t="s">
        <v>39</v>
      </c>
      <c r="R129" t="s">
        <v>39</v>
      </c>
      <c r="S129" t="s">
        <v>39</v>
      </c>
      <c r="T129" t="s">
        <v>39</v>
      </c>
      <c r="U129" t="s">
        <v>2608</v>
      </c>
      <c r="V129">
        <v>2</v>
      </c>
      <c r="W129">
        <v>72</v>
      </c>
      <c r="X129" s="6">
        <v>25</v>
      </c>
      <c r="Y129" t="s">
        <v>2625</v>
      </c>
      <c r="Z129" s="6">
        <v>16</v>
      </c>
      <c r="AA129" t="s">
        <v>2608</v>
      </c>
      <c r="AB129" t="s">
        <v>2623</v>
      </c>
      <c r="AC129" t="s">
        <v>2626</v>
      </c>
      <c r="AD129" t="s">
        <v>40</v>
      </c>
      <c r="AE129" t="s">
        <v>39</v>
      </c>
      <c r="AF129" t="s">
        <v>42</v>
      </c>
      <c r="AG129" t="s">
        <v>2606</v>
      </c>
      <c r="AH129">
        <v>3</v>
      </c>
      <c r="AI129" t="s">
        <v>39</v>
      </c>
      <c r="AJ129" t="s">
        <v>43</v>
      </c>
      <c r="AK129">
        <v>69.67</v>
      </c>
      <c r="AL129" t="s">
        <v>39</v>
      </c>
      <c r="AM129" t="s">
        <v>39</v>
      </c>
      <c r="AN129">
        <v>4</v>
      </c>
      <c r="AO129">
        <v>100</v>
      </c>
      <c r="AP129">
        <v>30</v>
      </c>
      <c r="AQ129" t="s">
        <v>39</v>
      </c>
      <c r="AR129" t="s">
        <v>2627</v>
      </c>
    </row>
    <row r="130" spans="1:44" x14ac:dyDescent="0.35">
      <c r="A130" t="s">
        <v>1436</v>
      </c>
      <c r="B130" t="s">
        <v>2672</v>
      </c>
      <c r="C130" t="s">
        <v>2592</v>
      </c>
      <c r="D130" t="s">
        <v>883</v>
      </c>
      <c r="E130" t="s">
        <v>884</v>
      </c>
      <c r="F130" t="s">
        <v>39</v>
      </c>
      <c r="G130" t="s">
        <v>40</v>
      </c>
      <c r="H130" t="s">
        <v>40</v>
      </c>
      <c r="I130" t="s">
        <v>2605</v>
      </c>
      <c r="K130" t="s">
        <v>39</v>
      </c>
      <c r="L130">
        <v>1850</v>
      </c>
      <c r="M130" t="s">
        <v>41</v>
      </c>
      <c r="N130" t="s">
        <v>39</v>
      </c>
      <c r="O130">
        <v>2010</v>
      </c>
      <c r="P130" t="s">
        <v>39</v>
      </c>
      <c r="Q130" t="s">
        <v>39</v>
      </c>
      <c r="R130" t="s">
        <v>39</v>
      </c>
      <c r="S130" t="s">
        <v>39</v>
      </c>
      <c r="T130" t="s">
        <v>39</v>
      </c>
      <c r="U130" t="s">
        <v>2608</v>
      </c>
      <c r="V130">
        <v>2</v>
      </c>
      <c r="W130">
        <v>72</v>
      </c>
      <c r="X130" s="6">
        <v>25</v>
      </c>
      <c r="Y130" t="s">
        <v>2625</v>
      </c>
      <c r="Z130" s="6">
        <v>16</v>
      </c>
      <c r="AA130" t="s">
        <v>2608</v>
      </c>
      <c r="AB130" t="s">
        <v>2618</v>
      </c>
      <c r="AC130" t="s">
        <v>2626</v>
      </c>
      <c r="AD130" t="s">
        <v>40</v>
      </c>
      <c r="AE130" t="s">
        <v>39</v>
      </c>
      <c r="AF130" t="s">
        <v>42</v>
      </c>
      <c r="AG130" t="s">
        <v>2606</v>
      </c>
      <c r="AH130">
        <v>3</v>
      </c>
      <c r="AI130" t="s">
        <v>39</v>
      </c>
      <c r="AJ130" t="s">
        <v>43</v>
      </c>
      <c r="AK130">
        <v>71.67</v>
      </c>
      <c r="AL130" t="s">
        <v>39</v>
      </c>
      <c r="AM130" t="s">
        <v>39</v>
      </c>
      <c r="AN130">
        <v>4</v>
      </c>
      <c r="AO130">
        <v>100</v>
      </c>
      <c r="AP130">
        <v>30</v>
      </c>
      <c r="AQ130" t="s">
        <v>39</v>
      </c>
      <c r="AR130" t="s">
        <v>2627</v>
      </c>
    </row>
    <row r="131" spans="1:44" x14ac:dyDescent="0.35">
      <c r="A131" t="s">
        <v>1436</v>
      </c>
      <c r="B131" t="s">
        <v>2672</v>
      </c>
      <c r="C131" t="s">
        <v>2592</v>
      </c>
      <c r="D131" t="s">
        <v>883</v>
      </c>
      <c r="E131" t="s">
        <v>884</v>
      </c>
      <c r="F131" t="s">
        <v>39</v>
      </c>
      <c r="G131" t="s">
        <v>40</v>
      </c>
      <c r="H131" t="s">
        <v>40</v>
      </c>
      <c r="I131" t="s">
        <v>2605</v>
      </c>
      <c r="K131" t="s">
        <v>39</v>
      </c>
      <c r="L131">
        <v>1850</v>
      </c>
      <c r="M131" t="s">
        <v>41</v>
      </c>
      <c r="N131" t="s">
        <v>39</v>
      </c>
      <c r="O131">
        <v>2010</v>
      </c>
      <c r="P131" t="s">
        <v>39</v>
      </c>
      <c r="Q131" t="s">
        <v>39</v>
      </c>
      <c r="R131" t="s">
        <v>39</v>
      </c>
      <c r="S131" t="s">
        <v>39</v>
      </c>
      <c r="T131" t="s">
        <v>39</v>
      </c>
      <c r="U131" t="s">
        <v>2608</v>
      </c>
      <c r="V131">
        <v>2</v>
      </c>
      <c r="W131">
        <v>72</v>
      </c>
      <c r="X131" s="6">
        <v>25</v>
      </c>
      <c r="Y131" t="s">
        <v>2625</v>
      </c>
      <c r="Z131" s="6">
        <v>16</v>
      </c>
      <c r="AA131" t="s">
        <v>2608</v>
      </c>
      <c r="AB131" t="s">
        <v>2619</v>
      </c>
      <c r="AC131" t="s">
        <v>2626</v>
      </c>
      <c r="AD131" t="s">
        <v>40</v>
      </c>
      <c r="AE131" t="s">
        <v>39</v>
      </c>
      <c r="AF131" t="s">
        <v>42</v>
      </c>
      <c r="AG131" t="s">
        <v>2606</v>
      </c>
      <c r="AH131">
        <v>3</v>
      </c>
      <c r="AI131" t="s">
        <v>39</v>
      </c>
      <c r="AJ131" t="s">
        <v>43</v>
      </c>
      <c r="AK131">
        <v>68.67</v>
      </c>
      <c r="AL131" t="s">
        <v>39</v>
      </c>
      <c r="AM131" t="s">
        <v>39</v>
      </c>
      <c r="AN131">
        <v>4</v>
      </c>
      <c r="AO131">
        <v>100</v>
      </c>
      <c r="AP131">
        <v>30</v>
      </c>
      <c r="AQ131" t="s">
        <v>39</v>
      </c>
      <c r="AR131" t="s">
        <v>2627</v>
      </c>
    </row>
    <row r="132" spans="1:44" x14ac:dyDescent="0.35">
      <c r="A132" t="s">
        <v>1436</v>
      </c>
      <c r="B132" t="s">
        <v>2672</v>
      </c>
      <c r="C132" t="s">
        <v>2592</v>
      </c>
      <c r="D132" t="s">
        <v>883</v>
      </c>
      <c r="E132" t="s">
        <v>884</v>
      </c>
      <c r="F132" t="s">
        <v>39</v>
      </c>
      <c r="G132" t="s">
        <v>40</v>
      </c>
      <c r="H132" t="s">
        <v>40</v>
      </c>
      <c r="I132" t="s">
        <v>2605</v>
      </c>
      <c r="K132" t="s">
        <v>39</v>
      </c>
      <c r="L132">
        <v>1850</v>
      </c>
      <c r="M132" t="s">
        <v>41</v>
      </c>
      <c r="N132" t="s">
        <v>39</v>
      </c>
      <c r="O132">
        <v>2010</v>
      </c>
      <c r="P132" t="s">
        <v>39</v>
      </c>
      <c r="Q132" t="s">
        <v>39</v>
      </c>
      <c r="R132" t="s">
        <v>39</v>
      </c>
      <c r="S132" t="s">
        <v>39</v>
      </c>
      <c r="T132" t="s">
        <v>39</v>
      </c>
      <c r="U132" t="s">
        <v>2608</v>
      </c>
      <c r="V132">
        <v>2</v>
      </c>
      <c r="W132">
        <v>72</v>
      </c>
      <c r="X132" s="6">
        <v>25</v>
      </c>
      <c r="Y132" t="s">
        <v>2625</v>
      </c>
      <c r="Z132" s="6">
        <v>16</v>
      </c>
      <c r="AA132" t="s">
        <v>2608</v>
      </c>
      <c r="AB132" t="s">
        <v>2620</v>
      </c>
      <c r="AC132" t="s">
        <v>2626</v>
      </c>
      <c r="AD132" t="s">
        <v>40</v>
      </c>
      <c r="AE132" t="s">
        <v>39</v>
      </c>
      <c r="AF132" t="s">
        <v>42</v>
      </c>
      <c r="AG132" t="s">
        <v>2606</v>
      </c>
      <c r="AH132">
        <v>3</v>
      </c>
      <c r="AI132" t="s">
        <v>39</v>
      </c>
      <c r="AJ132" t="s">
        <v>43</v>
      </c>
      <c r="AK132">
        <v>71</v>
      </c>
      <c r="AL132" t="s">
        <v>39</v>
      </c>
      <c r="AM132" t="s">
        <v>39</v>
      </c>
      <c r="AN132">
        <v>4</v>
      </c>
      <c r="AO132">
        <v>100</v>
      </c>
      <c r="AP132">
        <v>30</v>
      </c>
      <c r="AQ132" t="s">
        <v>39</v>
      </c>
      <c r="AR132" t="s">
        <v>2627</v>
      </c>
    </row>
    <row r="133" spans="1:44" x14ac:dyDescent="0.35">
      <c r="A133" t="s">
        <v>1436</v>
      </c>
      <c r="B133" t="s">
        <v>2672</v>
      </c>
      <c r="C133" t="s">
        <v>2592</v>
      </c>
      <c r="D133" t="s">
        <v>883</v>
      </c>
      <c r="E133" t="s">
        <v>884</v>
      </c>
      <c r="F133" t="s">
        <v>39</v>
      </c>
      <c r="G133" t="s">
        <v>40</v>
      </c>
      <c r="H133" t="s">
        <v>40</v>
      </c>
      <c r="I133" t="s">
        <v>2605</v>
      </c>
      <c r="K133" t="s">
        <v>39</v>
      </c>
      <c r="L133">
        <v>1850</v>
      </c>
      <c r="M133" t="s">
        <v>41</v>
      </c>
      <c r="N133" t="s">
        <v>39</v>
      </c>
      <c r="O133">
        <v>2010</v>
      </c>
      <c r="P133" t="s">
        <v>39</v>
      </c>
      <c r="Q133" t="s">
        <v>39</v>
      </c>
      <c r="R133" t="s">
        <v>39</v>
      </c>
      <c r="S133" t="s">
        <v>39</v>
      </c>
      <c r="T133" t="s">
        <v>39</v>
      </c>
      <c r="U133" t="s">
        <v>48</v>
      </c>
      <c r="V133" t="s">
        <v>39</v>
      </c>
      <c r="W133" t="s">
        <v>39</v>
      </c>
      <c r="X133" s="6">
        <v>25</v>
      </c>
      <c r="Y133" t="s">
        <v>39</v>
      </c>
      <c r="Z133" s="6">
        <v>16</v>
      </c>
      <c r="AA133" t="s">
        <v>39</v>
      </c>
      <c r="AB133" t="s">
        <v>39</v>
      </c>
      <c r="AC133" t="s">
        <v>39</v>
      </c>
      <c r="AD133" t="s">
        <v>40</v>
      </c>
      <c r="AE133" t="s">
        <v>39</v>
      </c>
      <c r="AF133" t="s">
        <v>40</v>
      </c>
      <c r="AG133" t="s">
        <v>2678</v>
      </c>
      <c r="AI133" t="s">
        <v>39</v>
      </c>
      <c r="AJ133" t="s">
        <v>43</v>
      </c>
      <c r="AK133">
        <v>6.33</v>
      </c>
      <c r="AL133" t="s">
        <v>39</v>
      </c>
      <c r="AM133" t="s">
        <v>39</v>
      </c>
      <c r="AN133">
        <v>4</v>
      </c>
      <c r="AO133">
        <v>100</v>
      </c>
      <c r="AP133">
        <v>30</v>
      </c>
      <c r="AQ133" t="s">
        <v>39</v>
      </c>
      <c r="AR133" t="s">
        <v>2627</v>
      </c>
    </row>
    <row r="134" spans="1:44" x14ac:dyDescent="0.35">
      <c r="A134" t="s">
        <v>1436</v>
      </c>
      <c r="B134" t="s">
        <v>2672</v>
      </c>
      <c r="C134" t="s">
        <v>2592</v>
      </c>
      <c r="D134" t="s">
        <v>883</v>
      </c>
      <c r="E134" t="s">
        <v>884</v>
      </c>
      <c r="F134" t="s">
        <v>39</v>
      </c>
      <c r="G134" t="s">
        <v>40</v>
      </c>
      <c r="H134" t="s">
        <v>40</v>
      </c>
      <c r="I134" t="s">
        <v>2605</v>
      </c>
      <c r="K134" t="s">
        <v>39</v>
      </c>
      <c r="L134">
        <v>1850</v>
      </c>
      <c r="M134" t="s">
        <v>41</v>
      </c>
      <c r="N134" t="s">
        <v>39</v>
      </c>
      <c r="O134">
        <v>2010</v>
      </c>
      <c r="P134" t="s">
        <v>39</v>
      </c>
      <c r="Q134" t="s">
        <v>39</v>
      </c>
      <c r="R134" t="s">
        <v>39</v>
      </c>
      <c r="S134" t="s">
        <v>39</v>
      </c>
      <c r="T134" t="s">
        <v>39</v>
      </c>
      <c r="U134" t="s">
        <v>2624</v>
      </c>
      <c r="V134">
        <v>2</v>
      </c>
      <c r="W134">
        <v>72</v>
      </c>
      <c r="X134" s="6">
        <v>25</v>
      </c>
      <c r="Y134" t="s">
        <v>39</v>
      </c>
      <c r="Z134" s="6">
        <v>16</v>
      </c>
      <c r="AA134" t="s">
        <v>39</v>
      </c>
      <c r="AB134" t="s">
        <v>39</v>
      </c>
      <c r="AC134" t="s">
        <v>39</v>
      </c>
      <c r="AD134" t="s">
        <v>40</v>
      </c>
      <c r="AE134" t="s">
        <v>39</v>
      </c>
      <c r="AF134" t="s">
        <v>40</v>
      </c>
      <c r="AG134" t="s">
        <v>2678</v>
      </c>
      <c r="AI134" t="s">
        <v>39</v>
      </c>
      <c r="AJ134" t="s">
        <v>43</v>
      </c>
      <c r="AK134">
        <v>7.67</v>
      </c>
      <c r="AL134" t="s">
        <v>39</v>
      </c>
      <c r="AM134" t="s">
        <v>39</v>
      </c>
      <c r="AN134">
        <v>4</v>
      </c>
      <c r="AO134">
        <v>100</v>
      </c>
      <c r="AP134">
        <v>30</v>
      </c>
      <c r="AQ134" t="s">
        <v>39</v>
      </c>
      <c r="AR134" t="s">
        <v>2627</v>
      </c>
    </row>
    <row r="135" spans="1:44" ht="14.5" customHeight="1" x14ac:dyDescent="0.35">
      <c r="A135" t="s">
        <v>1436</v>
      </c>
      <c r="B135" t="s">
        <v>2672</v>
      </c>
      <c r="C135" t="s">
        <v>2592</v>
      </c>
      <c r="D135" t="s">
        <v>883</v>
      </c>
      <c r="E135" t="s">
        <v>884</v>
      </c>
      <c r="F135" t="s">
        <v>39</v>
      </c>
      <c r="G135" t="s">
        <v>40</v>
      </c>
      <c r="H135" t="s">
        <v>40</v>
      </c>
      <c r="I135" t="s">
        <v>2605</v>
      </c>
      <c r="K135" t="s">
        <v>39</v>
      </c>
      <c r="L135">
        <v>1850</v>
      </c>
      <c r="M135" t="s">
        <v>41</v>
      </c>
      <c r="N135" t="s">
        <v>39</v>
      </c>
      <c r="O135">
        <v>2010</v>
      </c>
      <c r="P135" t="s">
        <v>39</v>
      </c>
      <c r="Q135" t="s">
        <v>39</v>
      </c>
      <c r="R135" t="s">
        <v>39</v>
      </c>
      <c r="S135" t="s">
        <v>39</v>
      </c>
      <c r="T135" t="s">
        <v>39</v>
      </c>
      <c r="U135" t="s">
        <v>2625</v>
      </c>
      <c r="V135">
        <v>2</v>
      </c>
      <c r="W135">
        <v>72</v>
      </c>
      <c r="X135" s="6">
        <v>25</v>
      </c>
      <c r="Y135" t="s">
        <v>39</v>
      </c>
      <c r="Z135" s="6">
        <v>16</v>
      </c>
      <c r="AA135" t="s">
        <v>39</v>
      </c>
      <c r="AB135" t="s">
        <v>39</v>
      </c>
      <c r="AC135" t="s">
        <v>39</v>
      </c>
      <c r="AD135" t="s">
        <v>40</v>
      </c>
      <c r="AE135" t="s">
        <v>39</v>
      </c>
      <c r="AF135" t="s">
        <v>40</v>
      </c>
      <c r="AG135" t="s">
        <v>2678</v>
      </c>
      <c r="AI135" t="s">
        <v>39</v>
      </c>
      <c r="AJ135" t="s">
        <v>43</v>
      </c>
      <c r="AK135">
        <v>21.67</v>
      </c>
      <c r="AL135" t="s">
        <v>39</v>
      </c>
      <c r="AM135" t="s">
        <v>39</v>
      </c>
      <c r="AN135">
        <v>4</v>
      </c>
      <c r="AO135">
        <v>100</v>
      </c>
      <c r="AP135">
        <v>30</v>
      </c>
      <c r="AQ135" t="s">
        <v>39</v>
      </c>
      <c r="AR135" t="s">
        <v>2627</v>
      </c>
    </row>
    <row r="136" spans="1:44" x14ac:dyDescent="0.35">
      <c r="A136" t="s">
        <v>1436</v>
      </c>
      <c r="B136" t="s">
        <v>2672</v>
      </c>
      <c r="C136" t="s">
        <v>2592</v>
      </c>
      <c r="D136" t="s">
        <v>883</v>
      </c>
      <c r="E136" t="s">
        <v>884</v>
      </c>
      <c r="F136" t="s">
        <v>39</v>
      </c>
      <c r="G136" t="s">
        <v>40</v>
      </c>
      <c r="H136" t="s">
        <v>40</v>
      </c>
      <c r="I136" t="s">
        <v>2605</v>
      </c>
      <c r="K136" t="s">
        <v>39</v>
      </c>
      <c r="L136">
        <v>1850</v>
      </c>
      <c r="M136" t="s">
        <v>41</v>
      </c>
      <c r="N136" t="s">
        <v>39</v>
      </c>
      <c r="O136">
        <v>2010</v>
      </c>
      <c r="P136" t="s">
        <v>39</v>
      </c>
      <c r="Q136" t="s">
        <v>39</v>
      </c>
      <c r="R136" t="s">
        <v>39</v>
      </c>
      <c r="S136" t="s">
        <v>39</v>
      </c>
      <c r="T136" t="s">
        <v>39</v>
      </c>
      <c r="U136" t="s">
        <v>2608</v>
      </c>
      <c r="V136" t="s">
        <v>39</v>
      </c>
      <c r="W136" t="s">
        <v>39</v>
      </c>
      <c r="X136" s="6">
        <v>25</v>
      </c>
      <c r="Y136" t="s">
        <v>39</v>
      </c>
      <c r="Z136" s="6">
        <v>16</v>
      </c>
      <c r="AA136" t="s">
        <v>2608</v>
      </c>
      <c r="AB136" t="s">
        <v>2609</v>
      </c>
      <c r="AC136" t="s">
        <v>2626</v>
      </c>
      <c r="AD136" t="s">
        <v>40</v>
      </c>
      <c r="AE136" t="s">
        <v>39</v>
      </c>
      <c r="AF136" t="s">
        <v>42</v>
      </c>
      <c r="AG136" t="s">
        <v>2606</v>
      </c>
      <c r="AH136">
        <v>3</v>
      </c>
      <c r="AI136" t="s">
        <v>39</v>
      </c>
      <c r="AJ136" t="s">
        <v>2679</v>
      </c>
      <c r="AK136">
        <v>10.5</v>
      </c>
      <c r="AL136" t="s">
        <v>39</v>
      </c>
      <c r="AM136" t="s">
        <v>39</v>
      </c>
      <c r="AN136">
        <v>4</v>
      </c>
      <c r="AO136">
        <v>100</v>
      </c>
      <c r="AP136">
        <v>30</v>
      </c>
      <c r="AQ136" t="s">
        <v>39</v>
      </c>
      <c r="AR136" t="s">
        <v>2627</v>
      </c>
    </row>
    <row r="137" spans="1:44" x14ac:dyDescent="0.35">
      <c r="A137" t="s">
        <v>1436</v>
      </c>
      <c r="B137" t="s">
        <v>2672</v>
      </c>
      <c r="C137" t="s">
        <v>2592</v>
      </c>
      <c r="D137" t="s">
        <v>883</v>
      </c>
      <c r="E137" t="s">
        <v>884</v>
      </c>
      <c r="F137" t="s">
        <v>39</v>
      </c>
      <c r="G137" t="s">
        <v>40</v>
      </c>
      <c r="H137" t="s">
        <v>40</v>
      </c>
      <c r="I137" t="s">
        <v>2605</v>
      </c>
      <c r="K137" t="s">
        <v>39</v>
      </c>
      <c r="L137">
        <v>1850</v>
      </c>
      <c r="M137" t="s">
        <v>41</v>
      </c>
      <c r="N137" t="s">
        <v>39</v>
      </c>
      <c r="O137">
        <v>2010</v>
      </c>
      <c r="P137" t="s">
        <v>39</v>
      </c>
      <c r="Q137" t="s">
        <v>39</v>
      </c>
      <c r="R137" t="s">
        <v>39</v>
      </c>
      <c r="S137" t="s">
        <v>39</v>
      </c>
      <c r="T137" t="s">
        <v>39</v>
      </c>
      <c r="U137" t="s">
        <v>2608</v>
      </c>
      <c r="V137" t="s">
        <v>39</v>
      </c>
      <c r="W137" t="s">
        <v>39</v>
      </c>
      <c r="X137" s="6">
        <v>25</v>
      </c>
      <c r="Y137" t="s">
        <v>39</v>
      </c>
      <c r="Z137" s="6">
        <v>16</v>
      </c>
      <c r="AA137" t="s">
        <v>2608</v>
      </c>
      <c r="AB137" t="s">
        <v>2610</v>
      </c>
      <c r="AC137" t="s">
        <v>2626</v>
      </c>
      <c r="AD137" t="s">
        <v>40</v>
      </c>
      <c r="AE137" t="s">
        <v>39</v>
      </c>
      <c r="AF137" t="s">
        <v>42</v>
      </c>
      <c r="AG137" t="s">
        <v>2606</v>
      </c>
      <c r="AH137">
        <v>3</v>
      </c>
      <c r="AI137" t="s">
        <v>39</v>
      </c>
      <c r="AJ137" t="s">
        <v>2679</v>
      </c>
      <c r="AK137">
        <v>9.51</v>
      </c>
      <c r="AL137" t="s">
        <v>39</v>
      </c>
      <c r="AM137" t="s">
        <v>39</v>
      </c>
      <c r="AN137">
        <v>4</v>
      </c>
      <c r="AO137">
        <v>100</v>
      </c>
      <c r="AP137">
        <v>30</v>
      </c>
      <c r="AQ137" t="s">
        <v>39</v>
      </c>
      <c r="AR137" t="s">
        <v>2627</v>
      </c>
    </row>
    <row r="138" spans="1:44" x14ac:dyDescent="0.35">
      <c r="A138" t="s">
        <v>1436</v>
      </c>
      <c r="B138" t="s">
        <v>2672</v>
      </c>
      <c r="C138" t="s">
        <v>2592</v>
      </c>
      <c r="D138" t="s">
        <v>883</v>
      </c>
      <c r="E138" t="s">
        <v>884</v>
      </c>
      <c r="F138" t="s">
        <v>39</v>
      </c>
      <c r="G138" t="s">
        <v>40</v>
      </c>
      <c r="H138" t="s">
        <v>40</v>
      </c>
      <c r="I138" t="s">
        <v>2605</v>
      </c>
      <c r="K138" t="s">
        <v>39</v>
      </c>
      <c r="L138">
        <v>1850</v>
      </c>
      <c r="M138" t="s">
        <v>41</v>
      </c>
      <c r="N138" t="s">
        <v>39</v>
      </c>
      <c r="O138">
        <v>2010</v>
      </c>
      <c r="P138" t="s">
        <v>39</v>
      </c>
      <c r="Q138" t="s">
        <v>39</v>
      </c>
      <c r="R138" t="s">
        <v>39</v>
      </c>
      <c r="S138" t="s">
        <v>39</v>
      </c>
      <c r="T138" t="s">
        <v>39</v>
      </c>
      <c r="U138" t="s">
        <v>2608</v>
      </c>
      <c r="V138" t="s">
        <v>39</v>
      </c>
      <c r="W138" t="s">
        <v>39</v>
      </c>
      <c r="X138" s="6">
        <v>25</v>
      </c>
      <c r="Y138" t="s">
        <v>39</v>
      </c>
      <c r="Z138" s="6">
        <v>16</v>
      </c>
      <c r="AA138" t="s">
        <v>2608</v>
      </c>
      <c r="AB138" t="s">
        <v>2611</v>
      </c>
      <c r="AC138" t="s">
        <v>2626</v>
      </c>
      <c r="AD138" t="s">
        <v>40</v>
      </c>
      <c r="AE138" t="s">
        <v>39</v>
      </c>
      <c r="AF138" t="s">
        <v>42</v>
      </c>
      <c r="AG138" t="s">
        <v>2606</v>
      </c>
      <c r="AH138">
        <v>3</v>
      </c>
      <c r="AI138" t="s">
        <v>39</v>
      </c>
      <c r="AJ138" t="s">
        <v>2679</v>
      </c>
      <c r="AK138">
        <v>12.53</v>
      </c>
      <c r="AL138" t="s">
        <v>39</v>
      </c>
      <c r="AM138" t="s">
        <v>39</v>
      </c>
      <c r="AN138">
        <v>4</v>
      </c>
      <c r="AO138">
        <v>100</v>
      </c>
      <c r="AP138">
        <v>30</v>
      </c>
      <c r="AQ138" t="s">
        <v>39</v>
      </c>
      <c r="AR138" t="s">
        <v>2627</v>
      </c>
    </row>
    <row r="139" spans="1:44" x14ac:dyDescent="0.35">
      <c r="A139" t="s">
        <v>1436</v>
      </c>
      <c r="B139" t="s">
        <v>2672</v>
      </c>
      <c r="C139" t="s">
        <v>2592</v>
      </c>
      <c r="D139" t="s">
        <v>883</v>
      </c>
      <c r="E139" t="s">
        <v>884</v>
      </c>
      <c r="F139" t="s">
        <v>39</v>
      </c>
      <c r="G139" t="s">
        <v>40</v>
      </c>
      <c r="H139" t="s">
        <v>40</v>
      </c>
      <c r="I139" t="s">
        <v>2605</v>
      </c>
      <c r="K139" t="s">
        <v>39</v>
      </c>
      <c r="L139">
        <v>1850</v>
      </c>
      <c r="M139" t="s">
        <v>41</v>
      </c>
      <c r="N139" t="s">
        <v>39</v>
      </c>
      <c r="O139">
        <v>2010</v>
      </c>
      <c r="P139" t="s">
        <v>39</v>
      </c>
      <c r="Q139" t="s">
        <v>39</v>
      </c>
      <c r="R139" t="s">
        <v>39</v>
      </c>
      <c r="S139" t="s">
        <v>39</v>
      </c>
      <c r="T139" t="s">
        <v>39</v>
      </c>
      <c r="U139" t="s">
        <v>2608</v>
      </c>
      <c r="V139" t="s">
        <v>39</v>
      </c>
      <c r="W139" t="s">
        <v>39</v>
      </c>
      <c r="X139" s="6">
        <v>25</v>
      </c>
      <c r="Y139" t="s">
        <v>39</v>
      </c>
      <c r="Z139" s="6">
        <v>16</v>
      </c>
      <c r="AA139" t="s">
        <v>2608</v>
      </c>
      <c r="AB139" t="s">
        <v>2621</v>
      </c>
      <c r="AC139" t="s">
        <v>2626</v>
      </c>
      <c r="AD139" t="s">
        <v>40</v>
      </c>
      <c r="AE139" t="s">
        <v>39</v>
      </c>
      <c r="AF139" t="s">
        <v>42</v>
      </c>
      <c r="AG139" t="s">
        <v>2606</v>
      </c>
      <c r="AH139">
        <v>3</v>
      </c>
      <c r="AI139" t="s">
        <v>39</v>
      </c>
      <c r="AJ139" t="s">
        <v>2679</v>
      </c>
      <c r="AK139">
        <v>12.26</v>
      </c>
      <c r="AL139" t="s">
        <v>39</v>
      </c>
      <c r="AM139" t="s">
        <v>39</v>
      </c>
      <c r="AN139">
        <v>4</v>
      </c>
      <c r="AO139">
        <v>100</v>
      </c>
      <c r="AP139">
        <v>30</v>
      </c>
      <c r="AQ139" t="s">
        <v>39</v>
      </c>
      <c r="AR139" t="s">
        <v>2627</v>
      </c>
    </row>
    <row r="140" spans="1:44" x14ac:dyDescent="0.35">
      <c r="A140" t="s">
        <v>1436</v>
      </c>
      <c r="B140" t="s">
        <v>2672</v>
      </c>
      <c r="C140" t="s">
        <v>2592</v>
      </c>
      <c r="D140" t="s">
        <v>883</v>
      </c>
      <c r="E140" t="s">
        <v>884</v>
      </c>
      <c r="F140" t="s">
        <v>39</v>
      </c>
      <c r="G140" t="s">
        <v>40</v>
      </c>
      <c r="H140" t="s">
        <v>40</v>
      </c>
      <c r="I140" t="s">
        <v>2605</v>
      </c>
      <c r="K140" t="s">
        <v>39</v>
      </c>
      <c r="L140">
        <v>1850</v>
      </c>
      <c r="M140" t="s">
        <v>41</v>
      </c>
      <c r="N140" t="s">
        <v>39</v>
      </c>
      <c r="O140">
        <v>2010</v>
      </c>
      <c r="P140" t="s">
        <v>39</v>
      </c>
      <c r="Q140" t="s">
        <v>39</v>
      </c>
      <c r="R140" t="s">
        <v>39</v>
      </c>
      <c r="S140" t="s">
        <v>39</v>
      </c>
      <c r="T140" t="s">
        <v>39</v>
      </c>
      <c r="U140" t="s">
        <v>2608</v>
      </c>
      <c r="V140" t="s">
        <v>39</v>
      </c>
      <c r="W140" t="s">
        <v>39</v>
      </c>
      <c r="X140" s="6">
        <v>25</v>
      </c>
      <c r="Y140" t="s">
        <v>39</v>
      </c>
      <c r="Z140" s="6">
        <v>16</v>
      </c>
      <c r="AA140" t="s">
        <v>2608</v>
      </c>
      <c r="AB140" t="s">
        <v>2612</v>
      </c>
      <c r="AC140" t="s">
        <v>2626</v>
      </c>
      <c r="AD140" t="s">
        <v>40</v>
      </c>
      <c r="AE140" t="s">
        <v>39</v>
      </c>
      <c r="AF140" t="s">
        <v>42</v>
      </c>
      <c r="AG140" t="s">
        <v>2606</v>
      </c>
      <c r="AH140">
        <v>3</v>
      </c>
      <c r="AI140" t="s">
        <v>39</v>
      </c>
      <c r="AJ140" t="s">
        <v>2679</v>
      </c>
      <c r="AK140">
        <v>12.06</v>
      </c>
      <c r="AL140" t="s">
        <v>39</v>
      </c>
      <c r="AM140" t="s">
        <v>39</v>
      </c>
      <c r="AN140">
        <v>4</v>
      </c>
      <c r="AO140">
        <v>100</v>
      </c>
      <c r="AP140">
        <v>30</v>
      </c>
      <c r="AQ140" t="s">
        <v>39</v>
      </c>
      <c r="AR140" t="s">
        <v>2627</v>
      </c>
    </row>
    <row r="141" spans="1:44" x14ac:dyDescent="0.35">
      <c r="A141" t="s">
        <v>1436</v>
      </c>
      <c r="B141" t="s">
        <v>2672</v>
      </c>
      <c r="C141" t="s">
        <v>2592</v>
      </c>
      <c r="D141" t="s">
        <v>883</v>
      </c>
      <c r="E141" t="s">
        <v>884</v>
      </c>
      <c r="F141" t="s">
        <v>39</v>
      </c>
      <c r="G141" t="s">
        <v>40</v>
      </c>
      <c r="H141" t="s">
        <v>40</v>
      </c>
      <c r="I141" t="s">
        <v>2605</v>
      </c>
      <c r="K141" t="s">
        <v>39</v>
      </c>
      <c r="L141">
        <v>1850</v>
      </c>
      <c r="M141" t="s">
        <v>41</v>
      </c>
      <c r="N141" t="s">
        <v>39</v>
      </c>
      <c r="O141">
        <v>2010</v>
      </c>
      <c r="P141" t="s">
        <v>39</v>
      </c>
      <c r="Q141" t="s">
        <v>39</v>
      </c>
      <c r="R141" t="s">
        <v>39</v>
      </c>
      <c r="S141" t="s">
        <v>39</v>
      </c>
      <c r="T141" t="s">
        <v>39</v>
      </c>
      <c r="U141" t="s">
        <v>2608</v>
      </c>
      <c r="V141" t="s">
        <v>39</v>
      </c>
      <c r="W141" t="s">
        <v>39</v>
      </c>
      <c r="X141" s="6">
        <v>25</v>
      </c>
      <c r="Y141" t="s">
        <v>39</v>
      </c>
      <c r="Z141" s="6">
        <v>16</v>
      </c>
      <c r="AA141" t="s">
        <v>2608</v>
      </c>
      <c r="AB141" t="s">
        <v>2613</v>
      </c>
      <c r="AC141" t="s">
        <v>2626</v>
      </c>
      <c r="AD141" t="s">
        <v>40</v>
      </c>
      <c r="AE141" t="s">
        <v>39</v>
      </c>
      <c r="AF141" t="s">
        <v>42</v>
      </c>
      <c r="AG141" t="s">
        <v>2606</v>
      </c>
      <c r="AH141">
        <v>3</v>
      </c>
      <c r="AI141" t="s">
        <v>39</v>
      </c>
      <c r="AJ141" t="s">
        <v>2679</v>
      </c>
      <c r="AK141">
        <v>12.77</v>
      </c>
      <c r="AL141" t="s">
        <v>39</v>
      </c>
      <c r="AM141" t="s">
        <v>39</v>
      </c>
      <c r="AN141">
        <v>4</v>
      </c>
      <c r="AO141">
        <v>100</v>
      </c>
      <c r="AP141">
        <v>30</v>
      </c>
      <c r="AQ141" t="s">
        <v>39</v>
      </c>
      <c r="AR141" t="s">
        <v>2627</v>
      </c>
    </row>
    <row r="142" spans="1:44" x14ac:dyDescent="0.35">
      <c r="A142" t="s">
        <v>1436</v>
      </c>
      <c r="B142" t="s">
        <v>2672</v>
      </c>
      <c r="C142" t="s">
        <v>2592</v>
      </c>
      <c r="D142" t="s">
        <v>883</v>
      </c>
      <c r="E142" t="s">
        <v>884</v>
      </c>
      <c r="F142" t="s">
        <v>39</v>
      </c>
      <c r="G142" t="s">
        <v>40</v>
      </c>
      <c r="H142" t="s">
        <v>40</v>
      </c>
      <c r="I142" t="s">
        <v>2605</v>
      </c>
      <c r="K142" t="s">
        <v>39</v>
      </c>
      <c r="L142">
        <v>1850</v>
      </c>
      <c r="M142" t="s">
        <v>41</v>
      </c>
      <c r="N142" t="s">
        <v>39</v>
      </c>
      <c r="O142">
        <v>2010</v>
      </c>
      <c r="P142" t="s">
        <v>39</v>
      </c>
      <c r="Q142" t="s">
        <v>39</v>
      </c>
      <c r="R142" t="s">
        <v>39</v>
      </c>
      <c r="S142" t="s">
        <v>39</v>
      </c>
      <c r="T142" t="s">
        <v>39</v>
      </c>
      <c r="U142" t="s">
        <v>2608</v>
      </c>
      <c r="V142" t="s">
        <v>39</v>
      </c>
      <c r="W142" t="s">
        <v>39</v>
      </c>
      <c r="X142" s="6">
        <v>25</v>
      </c>
      <c r="Y142" t="s">
        <v>39</v>
      </c>
      <c r="Z142" s="6">
        <v>16</v>
      </c>
      <c r="AA142" t="s">
        <v>2608</v>
      </c>
      <c r="AB142" t="s">
        <v>2614</v>
      </c>
      <c r="AC142" t="s">
        <v>2626</v>
      </c>
      <c r="AD142" t="s">
        <v>40</v>
      </c>
      <c r="AE142" t="s">
        <v>39</v>
      </c>
      <c r="AF142" t="s">
        <v>42</v>
      </c>
      <c r="AG142" t="s">
        <v>2606</v>
      </c>
      <c r="AH142">
        <v>3</v>
      </c>
      <c r="AI142" t="s">
        <v>39</v>
      </c>
      <c r="AJ142" t="s">
        <v>2679</v>
      </c>
      <c r="AK142">
        <v>12.05</v>
      </c>
      <c r="AL142" t="s">
        <v>39</v>
      </c>
      <c r="AM142" t="s">
        <v>39</v>
      </c>
      <c r="AN142">
        <v>4</v>
      </c>
      <c r="AO142">
        <v>100</v>
      </c>
      <c r="AP142">
        <v>30</v>
      </c>
      <c r="AQ142" t="s">
        <v>39</v>
      </c>
      <c r="AR142" t="s">
        <v>2627</v>
      </c>
    </row>
    <row r="143" spans="1:44" x14ac:dyDescent="0.35">
      <c r="A143" t="s">
        <v>1436</v>
      </c>
      <c r="B143" t="s">
        <v>2672</v>
      </c>
      <c r="C143" t="s">
        <v>2592</v>
      </c>
      <c r="D143" t="s">
        <v>883</v>
      </c>
      <c r="E143" t="s">
        <v>884</v>
      </c>
      <c r="F143" t="s">
        <v>39</v>
      </c>
      <c r="G143" t="s">
        <v>40</v>
      </c>
      <c r="H143" t="s">
        <v>40</v>
      </c>
      <c r="I143" t="s">
        <v>2605</v>
      </c>
      <c r="K143" t="s">
        <v>39</v>
      </c>
      <c r="L143">
        <v>1850</v>
      </c>
      <c r="M143" t="s">
        <v>41</v>
      </c>
      <c r="N143" t="s">
        <v>39</v>
      </c>
      <c r="O143">
        <v>2010</v>
      </c>
      <c r="P143" t="s">
        <v>39</v>
      </c>
      <c r="Q143" t="s">
        <v>39</v>
      </c>
      <c r="R143" t="s">
        <v>39</v>
      </c>
      <c r="S143" t="s">
        <v>39</v>
      </c>
      <c r="T143" t="s">
        <v>39</v>
      </c>
      <c r="U143" t="s">
        <v>2608</v>
      </c>
      <c r="V143" t="s">
        <v>39</v>
      </c>
      <c r="W143" t="s">
        <v>39</v>
      </c>
      <c r="X143" s="6">
        <v>25</v>
      </c>
      <c r="Y143" t="s">
        <v>39</v>
      </c>
      <c r="Z143" s="6">
        <v>16</v>
      </c>
      <c r="AA143" t="s">
        <v>2608</v>
      </c>
      <c r="AB143" t="s">
        <v>2622</v>
      </c>
      <c r="AC143" t="s">
        <v>2626</v>
      </c>
      <c r="AD143" t="s">
        <v>40</v>
      </c>
      <c r="AE143" t="s">
        <v>39</v>
      </c>
      <c r="AF143" t="s">
        <v>42</v>
      </c>
      <c r="AG143" t="s">
        <v>2606</v>
      </c>
      <c r="AH143">
        <v>3</v>
      </c>
      <c r="AI143" t="s">
        <v>39</v>
      </c>
      <c r="AJ143" t="s">
        <v>2679</v>
      </c>
      <c r="AK143">
        <v>14.29</v>
      </c>
      <c r="AL143" t="s">
        <v>39</v>
      </c>
      <c r="AM143" t="s">
        <v>39</v>
      </c>
      <c r="AN143">
        <v>4</v>
      </c>
      <c r="AO143">
        <v>100</v>
      </c>
      <c r="AP143">
        <v>30</v>
      </c>
      <c r="AQ143" t="s">
        <v>39</v>
      </c>
      <c r="AR143" t="s">
        <v>2627</v>
      </c>
    </row>
    <row r="144" spans="1:44" x14ac:dyDescent="0.35">
      <c r="A144" t="s">
        <v>1436</v>
      </c>
      <c r="B144" t="s">
        <v>2672</v>
      </c>
      <c r="C144" t="s">
        <v>2592</v>
      </c>
      <c r="D144" t="s">
        <v>883</v>
      </c>
      <c r="E144" t="s">
        <v>884</v>
      </c>
      <c r="F144" t="s">
        <v>39</v>
      </c>
      <c r="G144" t="s">
        <v>40</v>
      </c>
      <c r="H144" t="s">
        <v>40</v>
      </c>
      <c r="I144" t="s">
        <v>2605</v>
      </c>
      <c r="K144" t="s">
        <v>39</v>
      </c>
      <c r="L144">
        <v>1850</v>
      </c>
      <c r="M144" t="s">
        <v>41</v>
      </c>
      <c r="N144" t="s">
        <v>39</v>
      </c>
      <c r="O144">
        <v>2010</v>
      </c>
      <c r="P144" t="s">
        <v>39</v>
      </c>
      <c r="Q144" t="s">
        <v>39</v>
      </c>
      <c r="R144" t="s">
        <v>39</v>
      </c>
      <c r="S144" t="s">
        <v>39</v>
      </c>
      <c r="T144" t="s">
        <v>39</v>
      </c>
      <c r="U144" t="s">
        <v>2608</v>
      </c>
      <c r="V144" t="s">
        <v>39</v>
      </c>
      <c r="W144" t="s">
        <v>39</v>
      </c>
      <c r="X144" s="6">
        <v>25</v>
      </c>
      <c r="Y144" t="s">
        <v>39</v>
      </c>
      <c r="Z144" s="6">
        <v>16</v>
      </c>
      <c r="AA144" t="s">
        <v>2608</v>
      </c>
      <c r="AB144" t="s">
        <v>2615</v>
      </c>
      <c r="AC144" t="s">
        <v>2626</v>
      </c>
      <c r="AD144" t="s">
        <v>40</v>
      </c>
      <c r="AE144" t="s">
        <v>39</v>
      </c>
      <c r="AF144" t="s">
        <v>42</v>
      </c>
      <c r="AG144" t="s">
        <v>2606</v>
      </c>
      <c r="AH144">
        <v>3</v>
      </c>
      <c r="AI144" t="s">
        <v>39</v>
      </c>
      <c r="AJ144" t="s">
        <v>2679</v>
      </c>
      <c r="AK144">
        <v>11.43</v>
      </c>
      <c r="AL144" t="s">
        <v>39</v>
      </c>
      <c r="AM144" t="s">
        <v>39</v>
      </c>
      <c r="AN144">
        <v>4</v>
      </c>
      <c r="AO144">
        <v>100</v>
      </c>
      <c r="AP144">
        <v>30</v>
      </c>
      <c r="AQ144" t="s">
        <v>39</v>
      </c>
      <c r="AR144" t="s">
        <v>2627</v>
      </c>
    </row>
    <row r="145" spans="1:44" x14ac:dyDescent="0.35">
      <c r="A145" t="s">
        <v>1436</v>
      </c>
      <c r="B145" t="s">
        <v>2672</v>
      </c>
      <c r="C145" t="s">
        <v>2592</v>
      </c>
      <c r="D145" t="s">
        <v>883</v>
      </c>
      <c r="E145" t="s">
        <v>884</v>
      </c>
      <c r="F145" t="s">
        <v>39</v>
      </c>
      <c r="G145" t="s">
        <v>40</v>
      </c>
      <c r="H145" t="s">
        <v>40</v>
      </c>
      <c r="I145" t="s">
        <v>2605</v>
      </c>
      <c r="K145" t="s">
        <v>39</v>
      </c>
      <c r="L145">
        <v>1850</v>
      </c>
      <c r="M145" t="s">
        <v>41</v>
      </c>
      <c r="N145" t="s">
        <v>39</v>
      </c>
      <c r="O145">
        <v>2010</v>
      </c>
      <c r="P145" t="s">
        <v>39</v>
      </c>
      <c r="Q145" t="s">
        <v>39</v>
      </c>
      <c r="R145" t="s">
        <v>39</v>
      </c>
      <c r="S145" t="s">
        <v>39</v>
      </c>
      <c r="T145" t="s">
        <v>39</v>
      </c>
      <c r="U145" t="s">
        <v>2608</v>
      </c>
      <c r="V145" t="s">
        <v>39</v>
      </c>
      <c r="W145" t="s">
        <v>39</v>
      </c>
      <c r="X145" s="6">
        <v>25</v>
      </c>
      <c r="Y145" t="s">
        <v>39</v>
      </c>
      <c r="Z145" s="6">
        <v>16</v>
      </c>
      <c r="AA145" t="s">
        <v>2608</v>
      </c>
      <c r="AB145" t="s">
        <v>2616</v>
      </c>
      <c r="AC145" t="s">
        <v>2626</v>
      </c>
      <c r="AD145" t="s">
        <v>40</v>
      </c>
      <c r="AE145" t="s">
        <v>39</v>
      </c>
      <c r="AF145" t="s">
        <v>42</v>
      </c>
      <c r="AG145" t="s">
        <v>2606</v>
      </c>
      <c r="AH145">
        <v>3</v>
      </c>
      <c r="AI145" t="s">
        <v>39</v>
      </c>
      <c r="AJ145" t="s">
        <v>2679</v>
      </c>
      <c r="AK145">
        <v>13.25</v>
      </c>
      <c r="AL145" t="s">
        <v>39</v>
      </c>
      <c r="AM145" t="s">
        <v>39</v>
      </c>
      <c r="AN145">
        <v>4</v>
      </c>
      <c r="AO145">
        <v>100</v>
      </c>
      <c r="AP145">
        <v>30</v>
      </c>
      <c r="AQ145" t="s">
        <v>39</v>
      </c>
      <c r="AR145" t="s">
        <v>2627</v>
      </c>
    </row>
    <row r="146" spans="1:44" x14ac:dyDescent="0.35">
      <c r="A146" t="s">
        <v>1436</v>
      </c>
      <c r="B146" t="s">
        <v>2672</v>
      </c>
      <c r="C146" t="s">
        <v>2592</v>
      </c>
      <c r="D146" t="s">
        <v>883</v>
      </c>
      <c r="E146" t="s">
        <v>884</v>
      </c>
      <c r="F146" t="s">
        <v>39</v>
      </c>
      <c r="G146" t="s">
        <v>40</v>
      </c>
      <c r="H146" t="s">
        <v>40</v>
      </c>
      <c r="I146" t="s">
        <v>2605</v>
      </c>
      <c r="K146" t="s">
        <v>39</v>
      </c>
      <c r="L146">
        <v>1850</v>
      </c>
      <c r="M146" t="s">
        <v>41</v>
      </c>
      <c r="N146" t="s">
        <v>39</v>
      </c>
      <c r="O146">
        <v>2010</v>
      </c>
      <c r="P146" t="s">
        <v>39</v>
      </c>
      <c r="Q146" t="s">
        <v>39</v>
      </c>
      <c r="R146" t="s">
        <v>39</v>
      </c>
      <c r="S146" t="s">
        <v>39</v>
      </c>
      <c r="T146" t="s">
        <v>39</v>
      </c>
      <c r="U146" t="s">
        <v>2608</v>
      </c>
      <c r="V146" t="s">
        <v>39</v>
      </c>
      <c r="W146" t="s">
        <v>39</v>
      </c>
      <c r="X146" s="6">
        <v>25</v>
      </c>
      <c r="Y146" t="s">
        <v>39</v>
      </c>
      <c r="Z146" s="6">
        <v>16</v>
      </c>
      <c r="AA146" t="s">
        <v>2608</v>
      </c>
      <c r="AB146" t="s">
        <v>2617</v>
      </c>
      <c r="AC146" t="s">
        <v>2626</v>
      </c>
      <c r="AD146" t="s">
        <v>40</v>
      </c>
      <c r="AE146" t="s">
        <v>39</v>
      </c>
      <c r="AF146" t="s">
        <v>42</v>
      </c>
      <c r="AG146" t="s">
        <v>2606</v>
      </c>
      <c r="AH146">
        <v>3</v>
      </c>
      <c r="AI146" t="s">
        <v>39</v>
      </c>
      <c r="AJ146" t="s">
        <v>2679</v>
      </c>
      <c r="AK146">
        <v>12.9</v>
      </c>
      <c r="AL146" t="s">
        <v>39</v>
      </c>
      <c r="AM146" t="s">
        <v>39</v>
      </c>
      <c r="AN146">
        <v>4</v>
      </c>
      <c r="AO146">
        <v>100</v>
      </c>
      <c r="AP146">
        <v>30</v>
      </c>
      <c r="AQ146" t="s">
        <v>39</v>
      </c>
      <c r="AR146" t="s">
        <v>2627</v>
      </c>
    </row>
    <row r="147" spans="1:44" x14ac:dyDescent="0.35">
      <c r="A147" t="s">
        <v>1436</v>
      </c>
      <c r="B147" t="s">
        <v>2672</v>
      </c>
      <c r="C147" t="s">
        <v>2592</v>
      </c>
      <c r="D147" t="s">
        <v>883</v>
      </c>
      <c r="E147" t="s">
        <v>884</v>
      </c>
      <c r="F147" t="s">
        <v>39</v>
      </c>
      <c r="G147" t="s">
        <v>40</v>
      </c>
      <c r="H147" t="s">
        <v>40</v>
      </c>
      <c r="I147" t="s">
        <v>2605</v>
      </c>
      <c r="K147" t="s">
        <v>39</v>
      </c>
      <c r="L147">
        <v>1850</v>
      </c>
      <c r="M147" t="s">
        <v>41</v>
      </c>
      <c r="N147" t="s">
        <v>39</v>
      </c>
      <c r="O147">
        <v>2010</v>
      </c>
      <c r="P147" t="s">
        <v>39</v>
      </c>
      <c r="Q147" t="s">
        <v>39</v>
      </c>
      <c r="R147" t="s">
        <v>39</v>
      </c>
      <c r="S147" t="s">
        <v>39</v>
      </c>
      <c r="T147" t="s">
        <v>39</v>
      </c>
      <c r="U147" t="s">
        <v>2608</v>
      </c>
      <c r="V147" t="s">
        <v>39</v>
      </c>
      <c r="W147" t="s">
        <v>39</v>
      </c>
      <c r="X147" s="6">
        <v>25</v>
      </c>
      <c r="Y147" t="s">
        <v>39</v>
      </c>
      <c r="Z147" s="6">
        <v>16</v>
      </c>
      <c r="AA147" t="s">
        <v>2608</v>
      </c>
      <c r="AB147" t="s">
        <v>2623</v>
      </c>
      <c r="AC147" t="s">
        <v>2626</v>
      </c>
      <c r="AD147" t="s">
        <v>40</v>
      </c>
      <c r="AE147" t="s">
        <v>39</v>
      </c>
      <c r="AF147" t="s">
        <v>42</v>
      </c>
      <c r="AG147" t="s">
        <v>2606</v>
      </c>
      <c r="AH147">
        <v>3</v>
      </c>
      <c r="AI147" t="s">
        <v>39</v>
      </c>
      <c r="AJ147" t="s">
        <v>2679</v>
      </c>
      <c r="AK147">
        <v>12.87</v>
      </c>
      <c r="AL147" t="s">
        <v>39</v>
      </c>
      <c r="AM147" t="s">
        <v>39</v>
      </c>
      <c r="AN147">
        <v>4</v>
      </c>
      <c r="AO147">
        <v>100</v>
      </c>
      <c r="AP147">
        <v>30</v>
      </c>
      <c r="AQ147" t="s">
        <v>39</v>
      </c>
      <c r="AR147" t="s">
        <v>2627</v>
      </c>
    </row>
    <row r="148" spans="1:44" x14ac:dyDescent="0.35">
      <c r="A148" t="s">
        <v>1436</v>
      </c>
      <c r="B148" t="s">
        <v>2672</v>
      </c>
      <c r="C148" t="s">
        <v>2592</v>
      </c>
      <c r="D148" t="s">
        <v>883</v>
      </c>
      <c r="E148" t="s">
        <v>884</v>
      </c>
      <c r="F148" t="s">
        <v>39</v>
      </c>
      <c r="G148" t="s">
        <v>40</v>
      </c>
      <c r="H148" t="s">
        <v>40</v>
      </c>
      <c r="I148" t="s">
        <v>2605</v>
      </c>
      <c r="K148" t="s">
        <v>39</v>
      </c>
      <c r="L148">
        <v>1850</v>
      </c>
      <c r="M148" t="s">
        <v>41</v>
      </c>
      <c r="N148" t="s">
        <v>39</v>
      </c>
      <c r="O148">
        <v>2010</v>
      </c>
      <c r="P148" t="s">
        <v>39</v>
      </c>
      <c r="Q148" t="s">
        <v>39</v>
      </c>
      <c r="R148" t="s">
        <v>39</v>
      </c>
      <c r="S148" t="s">
        <v>39</v>
      </c>
      <c r="T148" t="s">
        <v>39</v>
      </c>
      <c r="U148" t="s">
        <v>2608</v>
      </c>
      <c r="V148" t="s">
        <v>39</v>
      </c>
      <c r="W148" t="s">
        <v>39</v>
      </c>
      <c r="X148" s="6">
        <v>25</v>
      </c>
      <c r="Y148" t="s">
        <v>39</v>
      </c>
      <c r="Z148" s="6">
        <v>16</v>
      </c>
      <c r="AA148" t="s">
        <v>2608</v>
      </c>
      <c r="AB148" t="s">
        <v>2618</v>
      </c>
      <c r="AC148" t="s">
        <v>2626</v>
      </c>
      <c r="AD148" t="s">
        <v>40</v>
      </c>
      <c r="AE148" t="s">
        <v>39</v>
      </c>
      <c r="AF148" t="s">
        <v>42</v>
      </c>
      <c r="AG148" t="s">
        <v>2606</v>
      </c>
      <c r="AH148">
        <v>3</v>
      </c>
      <c r="AI148" t="s">
        <v>39</v>
      </c>
      <c r="AJ148" t="s">
        <v>2679</v>
      </c>
      <c r="AK148">
        <v>12.56</v>
      </c>
      <c r="AL148" t="s">
        <v>39</v>
      </c>
      <c r="AM148" t="s">
        <v>39</v>
      </c>
      <c r="AN148">
        <v>4</v>
      </c>
      <c r="AO148">
        <v>100</v>
      </c>
      <c r="AP148">
        <v>30</v>
      </c>
      <c r="AQ148" t="s">
        <v>39</v>
      </c>
      <c r="AR148" t="s">
        <v>2627</v>
      </c>
    </row>
    <row r="149" spans="1:44" x14ac:dyDescent="0.35">
      <c r="A149" t="s">
        <v>1436</v>
      </c>
      <c r="B149" t="s">
        <v>2672</v>
      </c>
      <c r="C149" t="s">
        <v>2592</v>
      </c>
      <c r="D149" t="s">
        <v>883</v>
      </c>
      <c r="E149" t="s">
        <v>884</v>
      </c>
      <c r="F149" t="s">
        <v>39</v>
      </c>
      <c r="G149" t="s">
        <v>40</v>
      </c>
      <c r="H149" t="s">
        <v>40</v>
      </c>
      <c r="I149" t="s">
        <v>2605</v>
      </c>
      <c r="K149" t="s">
        <v>39</v>
      </c>
      <c r="L149">
        <v>1850</v>
      </c>
      <c r="M149" t="s">
        <v>41</v>
      </c>
      <c r="N149" t="s">
        <v>39</v>
      </c>
      <c r="O149">
        <v>2010</v>
      </c>
      <c r="P149" t="s">
        <v>39</v>
      </c>
      <c r="Q149" t="s">
        <v>39</v>
      </c>
      <c r="R149" t="s">
        <v>39</v>
      </c>
      <c r="S149" t="s">
        <v>39</v>
      </c>
      <c r="T149" t="s">
        <v>39</v>
      </c>
      <c r="U149" t="s">
        <v>2608</v>
      </c>
      <c r="V149" t="s">
        <v>39</v>
      </c>
      <c r="W149" t="s">
        <v>39</v>
      </c>
      <c r="X149" s="6">
        <v>25</v>
      </c>
      <c r="Y149" t="s">
        <v>39</v>
      </c>
      <c r="Z149" s="6">
        <v>16</v>
      </c>
      <c r="AA149" t="s">
        <v>2608</v>
      </c>
      <c r="AB149" t="s">
        <v>2619</v>
      </c>
      <c r="AC149" t="s">
        <v>2626</v>
      </c>
      <c r="AD149" t="s">
        <v>40</v>
      </c>
      <c r="AE149" t="s">
        <v>39</v>
      </c>
      <c r="AF149" t="s">
        <v>42</v>
      </c>
      <c r="AG149" t="s">
        <v>2606</v>
      </c>
      <c r="AH149">
        <v>3</v>
      </c>
      <c r="AI149" t="s">
        <v>39</v>
      </c>
      <c r="AJ149" t="s">
        <v>2679</v>
      </c>
      <c r="AK149">
        <v>12.21</v>
      </c>
      <c r="AL149" t="s">
        <v>39</v>
      </c>
      <c r="AM149" t="s">
        <v>39</v>
      </c>
      <c r="AN149">
        <v>4</v>
      </c>
      <c r="AO149">
        <v>100</v>
      </c>
      <c r="AP149">
        <v>30</v>
      </c>
      <c r="AQ149" t="s">
        <v>39</v>
      </c>
      <c r="AR149" t="s">
        <v>2627</v>
      </c>
    </row>
    <row r="150" spans="1:44" x14ac:dyDescent="0.35">
      <c r="A150" t="s">
        <v>1436</v>
      </c>
      <c r="B150" t="s">
        <v>2672</v>
      </c>
      <c r="C150" t="s">
        <v>2592</v>
      </c>
      <c r="D150" t="s">
        <v>883</v>
      </c>
      <c r="E150" t="s">
        <v>884</v>
      </c>
      <c r="F150" t="s">
        <v>39</v>
      </c>
      <c r="G150" t="s">
        <v>40</v>
      </c>
      <c r="H150" t="s">
        <v>40</v>
      </c>
      <c r="I150" t="s">
        <v>2605</v>
      </c>
      <c r="K150" t="s">
        <v>39</v>
      </c>
      <c r="L150">
        <v>1850</v>
      </c>
      <c r="M150" t="s">
        <v>41</v>
      </c>
      <c r="N150" t="s">
        <v>39</v>
      </c>
      <c r="O150">
        <v>2010</v>
      </c>
      <c r="P150" t="s">
        <v>39</v>
      </c>
      <c r="Q150" t="s">
        <v>39</v>
      </c>
      <c r="R150" t="s">
        <v>39</v>
      </c>
      <c r="S150" t="s">
        <v>39</v>
      </c>
      <c r="T150" t="s">
        <v>39</v>
      </c>
      <c r="U150" t="s">
        <v>2608</v>
      </c>
      <c r="V150" t="s">
        <v>39</v>
      </c>
      <c r="W150" t="s">
        <v>39</v>
      </c>
      <c r="X150" s="6">
        <v>25</v>
      </c>
      <c r="Y150" t="s">
        <v>39</v>
      </c>
      <c r="Z150" s="6">
        <v>16</v>
      </c>
      <c r="AA150" t="s">
        <v>2608</v>
      </c>
      <c r="AB150" t="s">
        <v>2620</v>
      </c>
      <c r="AC150" t="s">
        <v>2626</v>
      </c>
      <c r="AD150" t="s">
        <v>40</v>
      </c>
      <c r="AE150" t="s">
        <v>39</v>
      </c>
      <c r="AF150" t="s">
        <v>42</v>
      </c>
      <c r="AG150" t="s">
        <v>2606</v>
      </c>
      <c r="AH150">
        <v>3</v>
      </c>
      <c r="AI150" t="s">
        <v>39</v>
      </c>
      <c r="AJ150" t="s">
        <v>2679</v>
      </c>
      <c r="AK150">
        <v>13.64</v>
      </c>
      <c r="AL150" t="s">
        <v>39</v>
      </c>
      <c r="AM150" t="s">
        <v>39</v>
      </c>
      <c r="AN150">
        <v>4</v>
      </c>
      <c r="AO150">
        <v>100</v>
      </c>
      <c r="AP150">
        <v>30</v>
      </c>
      <c r="AQ150" t="s">
        <v>39</v>
      </c>
      <c r="AR150" t="s">
        <v>2627</v>
      </c>
    </row>
    <row r="151" spans="1:44" x14ac:dyDescent="0.35">
      <c r="A151" t="s">
        <v>1436</v>
      </c>
      <c r="B151" t="s">
        <v>2672</v>
      </c>
      <c r="C151" t="s">
        <v>2592</v>
      </c>
      <c r="D151" t="s">
        <v>883</v>
      </c>
      <c r="E151" t="s">
        <v>884</v>
      </c>
      <c r="F151" t="s">
        <v>39</v>
      </c>
      <c r="G151" t="s">
        <v>40</v>
      </c>
      <c r="H151" t="s">
        <v>40</v>
      </c>
      <c r="I151" t="s">
        <v>2605</v>
      </c>
      <c r="K151" t="s">
        <v>39</v>
      </c>
      <c r="L151">
        <v>1850</v>
      </c>
      <c r="M151" t="s">
        <v>41</v>
      </c>
      <c r="N151" t="s">
        <v>39</v>
      </c>
      <c r="O151">
        <v>2010</v>
      </c>
      <c r="P151" t="s">
        <v>39</v>
      </c>
      <c r="Q151" t="s">
        <v>39</v>
      </c>
      <c r="R151" t="s">
        <v>39</v>
      </c>
      <c r="S151" t="s">
        <v>39</v>
      </c>
      <c r="T151" t="s">
        <v>39</v>
      </c>
      <c r="U151" t="s">
        <v>2608</v>
      </c>
      <c r="V151">
        <v>2</v>
      </c>
      <c r="W151">
        <v>72</v>
      </c>
      <c r="X151" s="6">
        <v>25</v>
      </c>
      <c r="Y151" t="s">
        <v>2624</v>
      </c>
      <c r="Z151" s="6">
        <v>16</v>
      </c>
      <c r="AA151" t="s">
        <v>2608</v>
      </c>
      <c r="AB151" t="s">
        <v>2609</v>
      </c>
      <c r="AC151" t="s">
        <v>2626</v>
      </c>
      <c r="AD151" t="s">
        <v>40</v>
      </c>
      <c r="AE151" t="s">
        <v>39</v>
      </c>
      <c r="AF151" t="s">
        <v>42</v>
      </c>
      <c r="AG151" t="s">
        <v>2606</v>
      </c>
      <c r="AH151">
        <v>3</v>
      </c>
      <c r="AI151" t="s">
        <v>39</v>
      </c>
      <c r="AJ151" t="s">
        <v>2679</v>
      </c>
      <c r="AK151">
        <v>14.77</v>
      </c>
      <c r="AL151" t="s">
        <v>39</v>
      </c>
      <c r="AM151" t="s">
        <v>39</v>
      </c>
      <c r="AN151">
        <v>4</v>
      </c>
      <c r="AO151">
        <v>100</v>
      </c>
      <c r="AP151">
        <v>30</v>
      </c>
      <c r="AQ151" t="s">
        <v>39</v>
      </c>
      <c r="AR151" t="s">
        <v>2627</v>
      </c>
    </row>
    <row r="152" spans="1:44" x14ac:dyDescent="0.35">
      <c r="A152" t="s">
        <v>1436</v>
      </c>
      <c r="B152" t="s">
        <v>2672</v>
      </c>
      <c r="C152" t="s">
        <v>2592</v>
      </c>
      <c r="D152" t="s">
        <v>883</v>
      </c>
      <c r="E152" t="s">
        <v>884</v>
      </c>
      <c r="F152" t="s">
        <v>39</v>
      </c>
      <c r="G152" t="s">
        <v>40</v>
      </c>
      <c r="H152" t="s">
        <v>40</v>
      </c>
      <c r="I152" t="s">
        <v>2605</v>
      </c>
      <c r="K152" t="s">
        <v>39</v>
      </c>
      <c r="L152">
        <v>1850</v>
      </c>
      <c r="M152" t="s">
        <v>41</v>
      </c>
      <c r="N152" t="s">
        <v>39</v>
      </c>
      <c r="O152">
        <v>2010</v>
      </c>
      <c r="P152" t="s">
        <v>39</v>
      </c>
      <c r="Q152" t="s">
        <v>39</v>
      </c>
      <c r="R152" t="s">
        <v>39</v>
      </c>
      <c r="S152" t="s">
        <v>39</v>
      </c>
      <c r="T152" t="s">
        <v>39</v>
      </c>
      <c r="U152" t="s">
        <v>2608</v>
      </c>
      <c r="V152">
        <v>2</v>
      </c>
      <c r="W152">
        <v>72</v>
      </c>
      <c r="X152" s="6">
        <v>25</v>
      </c>
      <c r="Y152" t="s">
        <v>2624</v>
      </c>
      <c r="Z152" s="6">
        <v>16</v>
      </c>
      <c r="AA152" t="s">
        <v>2608</v>
      </c>
      <c r="AB152" t="s">
        <v>2610</v>
      </c>
      <c r="AC152" t="s">
        <v>2626</v>
      </c>
      <c r="AD152" t="s">
        <v>40</v>
      </c>
      <c r="AE152" t="s">
        <v>39</v>
      </c>
      <c r="AF152" t="s">
        <v>42</v>
      </c>
      <c r="AG152" t="s">
        <v>2606</v>
      </c>
      <c r="AH152">
        <v>3</v>
      </c>
      <c r="AI152" t="s">
        <v>39</v>
      </c>
      <c r="AJ152" t="s">
        <v>2679</v>
      </c>
      <c r="AK152">
        <v>12.66</v>
      </c>
      <c r="AL152" t="s">
        <v>39</v>
      </c>
      <c r="AM152" t="s">
        <v>39</v>
      </c>
      <c r="AN152">
        <v>4</v>
      </c>
      <c r="AO152">
        <v>100</v>
      </c>
      <c r="AP152">
        <v>30</v>
      </c>
      <c r="AQ152" t="s">
        <v>39</v>
      </c>
      <c r="AR152" t="s">
        <v>2627</v>
      </c>
    </row>
    <row r="153" spans="1:44" x14ac:dyDescent="0.35">
      <c r="A153" t="s">
        <v>1436</v>
      </c>
      <c r="B153" t="s">
        <v>2672</v>
      </c>
      <c r="C153" t="s">
        <v>2592</v>
      </c>
      <c r="D153" t="s">
        <v>883</v>
      </c>
      <c r="E153" t="s">
        <v>884</v>
      </c>
      <c r="F153" t="s">
        <v>39</v>
      </c>
      <c r="G153" t="s">
        <v>40</v>
      </c>
      <c r="H153" t="s">
        <v>40</v>
      </c>
      <c r="I153" t="s">
        <v>2605</v>
      </c>
      <c r="K153" t="s">
        <v>39</v>
      </c>
      <c r="L153">
        <v>1850</v>
      </c>
      <c r="M153" t="s">
        <v>41</v>
      </c>
      <c r="N153" t="s">
        <v>39</v>
      </c>
      <c r="O153">
        <v>2010</v>
      </c>
      <c r="P153" t="s">
        <v>39</v>
      </c>
      <c r="Q153" t="s">
        <v>39</v>
      </c>
      <c r="R153" t="s">
        <v>39</v>
      </c>
      <c r="S153" t="s">
        <v>39</v>
      </c>
      <c r="T153" t="s">
        <v>39</v>
      </c>
      <c r="U153" t="s">
        <v>2608</v>
      </c>
      <c r="V153">
        <v>2</v>
      </c>
      <c r="W153">
        <v>72</v>
      </c>
      <c r="X153" s="6">
        <v>25</v>
      </c>
      <c r="Y153" t="s">
        <v>2624</v>
      </c>
      <c r="Z153" s="6">
        <v>16</v>
      </c>
      <c r="AA153" t="s">
        <v>2608</v>
      </c>
      <c r="AB153" t="s">
        <v>2611</v>
      </c>
      <c r="AC153" t="s">
        <v>2626</v>
      </c>
      <c r="AD153" t="s">
        <v>40</v>
      </c>
      <c r="AE153" t="s">
        <v>39</v>
      </c>
      <c r="AF153" t="s">
        <v>42</v>
      </c>
      <c r="AG153" t="s">
        <v>2606</v>
      </c>
      <c r="AH153">
        <v>3</v>
      </c>
      <c r="AI153" t="s">
        <v>39</v>
      </c>
      <c r="AJ153" t="s">
        <v>2679</v>
      </c>
      <c r="AK153">
        <v>12.46</v>
      </c>
      <c r="AL153" t="s">
        <v>39</v>
      </c>
      <c r="AM153" t="s">
        <v>39</v>
      </c>
      <c r="AN153">
        <v>4</v>
      </c>
      <c r="AO153">
        <v>100</v>
      </c>
      <c r="AP153">
        <v>30</v>
      </c>
      <c r="AQ153" t="s">
        <v>39</v>
      </c>
      <c r="AR153" t="s">
        <v>2627</v>
      </c>
    </row>
    <row r="154" spans="1:44" x14ac:dyDescent="0.35">
      <c r="A154" t="s">
        <v>1436</v>
      </c>
      <c r="B154" t="s">
        <v>2672</v>
      </c>
      <c r="C154" t="s">
        <v>2592</v>
      </c>
      <c r="D154" t="s">
        <v>883</v>
      </c>
      <c r="E154" t="s">
        <v>884</v>
      </c>
      <c r="F154" t="s">
        <v>39</v>
      </c>
      <c r="G154" t="s">
        <v>40</v>
      </c>
      <c r="H154" t="s">
        <v>40</v>
      </c>
      <c r="I154" t="s">
        <v>2605</v>
      </c>
      <c r="K154" t="s">
        <v>39</v>
      </c>
      <c r="L154">
        <v>1850</v>
      </c>
      <c r="M154" t="s">
        <v>41</v>
      </c>
      <c r="N154" t="s">
        <v>39</v>
      </c>
      <c r="O154">
        <v>2010</v>
      </c>
      <c r="P154" t="s">
        <v>39</v>
      </c>
      <c r="Q154" t="s">
        <v>39</v>
      </c>
      <c r="R154" t="s">
        <v>39</v>
      </c>
      <c r="S154" t="s">
        <v>39</v>
      </c>
      <c r="T154" t="s">
        <v>39</v>
      </c>
      <c r="U154" t="s">
        <v>2608</v>
      </c>
      <c r="V154">
        <v>2</v>
      </c>
      <c r="W154">
        <v>72</v>
      </c>
      <c r="X154" s="6">
        <v>25</v>
      </c>
      <c r="Y154" t="s">
        <v>2624</v>
      </c>
      <c r="Z154" s="6">
        <v>16</v>
      </c>
      <c r="AA154" t="s">
        <v>2608</v>
      </c>
      <c r="AB154" t="s">
        <v>2621</v>
      </c>
      <c r="AC154" t="s">
        <v>2626</v>
      </c>
      <c r="AD154" t="s">
        <v>40</v>
      </c>
      <c r="AE154" t="s">
        <v>39</v>
      </c>
      <c r="AF154" t="s">
        <v>42</v>
      </c>
      <c r="AG154" t="s">
        <v>2606</v>
      </c>
      <c r="AH154">
        <v>3</v>
      </c>
      <c r="AI154" t="s">
        <v>39</v>
      </c>
      <c r="AJ154" t="s">
        <v>2679</v>
      </c>
      <c r="AK154">
        <v>13.17</v>
      </c>
      <c r="AL154" t="s">
        <v>39</v>
      </c>
      <c r="AM154" t="s">
        <v>39</v>
      </c>
      <c r="AN154">
        <v>4</v>
      </c>
      <c r="AO154">
        <v>100</v>
      </c>
      <c r="AP154">
        <v>30</v>
      </c>
      <c r="AQ154" t="s">
        <v>39</v>
      </c>
      <c r="AR154" t="s">
        <v>2627</v>
      </c>
    </row>
    <row r="155" spans="1:44" x14ac:dyDescent="0.35">
      <c r="A155" t="s">
        <v>1436</v>
      </c>
      <c r="B155" t="s">
        <v>2672</v>
      </c>
      <c r="C155" t="s">
        <v>2592</v>
      </c>
      <c r="D155" t="s">
        <v>883</v>
      </c>
      <c r="E155" t="s">
        <v>884</v>
      </c>
      <c r="F155" t="s">
        <v>39</v>
      </c>
      <c r="G155" t="s">
        <v>40</v>
      </c>
      <c r="H155" t="s">
        <v>40</v>
      </c>
      <c r="I155" t="s">
        <v>2605</v>
      </c>
      <c r="K155" t="s">
        <v>39</v>
      </c>
      <c r="L155">
        <v>1850</v>
      </c>
      <c r="M155" t="s">
        <v>41</v>
      </c>
      <c r="N155" t="s">
        <v>39</v>
      </c>
      <c r="O155">
        <v>2010</v>
      </c>
      <c r="P155" t="s">
        <v>39</v>
      </c>
      <c r="Q155" t="s">
        <v>39</v>
      </c>
      <c r="R155" t="s">
        <v>39</v>
      </c>
      <c r="S155" t="s">
        <v>39</v>
      </c>
      <c r="T155" t="s">
        <v>39</v>
      </c>
      <c r="U155" t="s">
        <v>2608</v>
      </c>
      <c r="V155">
        <v>2</v>
      </c>
      <c r="W155">
        <v>72</v>
      </c>
      <c r="X155" s="6">
        <v>25</v>
      </c>
      <c r="Y155" t="s">
        <v>2624</v>
      </c>
      <c r="Z155" s="6">
        <v>16</v>
      </c>
      <c r="AA155" t="s">
        <v>2608</v>
      </c>
      <c r="AB155" t="s">
        <v>2612</v>
      </c>
      <c r="AC155" t="s">
        <v>2626</v>
      </c>
      <c r="AD155" t="s">
        <v>40</v>
      </c>
      <c r="AE155" t="s">
        <v>39</v>
      </c>
      <c r="AF155" t="s">
        <v>42</v>
      </c>
      <c r="AG155" t="s">
        <v>2606</v>
      </c>
      <c r="AH155">
        <v>3</v>
      </c>
      <c r="AI155" t="s">
        <v>39</v>
      </c>
      <c r="AJ155" t="s">
        <v>2679</v>
      </c>
      <c r="AK155">
        <v>13.6</v>
      </c>
      <c r="AL155" t="s">
        <v>39</v>
      </c>
      <c r="AM155" t="s">
        <v>39</v>
      </c>
      <c r="AN155">
        <v>4</v>
      </c>
      <c r="AO155">
        <v>100</v>
      </c>
      <c r="AP155">
        <v>30</v>
      </c>
      <c r="AQ155" t="s">
        <v>39</v>
      </c>
      <c r="AR155" t="s">
        <v>2627</v>
      </c>
    </row>
    <row r="156" spans="1:44" x14ac:dyDescent="0.35">
      <c r="A156" t="s">
        <v>1436</v>
      </c>
      <c r="B156" t="s">
        <v>2672</v>
      </c>
      <c r="C156" t="s">
        <v>2592</v>
      </c>
      <c r="D156" t="s">
        <v>883</v>
      </c>
      <c r="E156" t="s">
        <v>884</v>
      </c>
      <c r="F156" t="s">
        <v>39</v>
      </c>
      <c r="G156" t="s">
        <v>40</v>
      </c>
      <c r="H156" t="s">
        <v>40</v>
      </c>
      <c r="I156" t="s">
        <v>2605</v>
      </c>
      <c r="K156" t="s">
        <v>39</v>
      </c>
      <c r="L156">
        <v>1850</v>
      </c>
      <c r="M156" t="s">
        <v>41</v>
      </c>
      <c r="N156" t="s">
        <v>39</v>
      </c>
      <c r="O156">
        <v>2010</v>
      </c>
      <c r="P156" t="s">
        <v>39</v>
      </c>
      <c r="Q156" t="s">
        <v>39</v>
      </c>
      <c r="R156" t="s">
        <v>39</v>
      </c>
      <c r="S156" t="s">
        <v>39</v>
      </c>
      <c r="T156" t="s">
        <v>39</v>
      </c>
      <c r="U156" t="s">
        <v>2608</v>
      </c>
      <c r="V156">
        <v>2</v>
      </c>
      <c r="W156">
        <v>72</v>
      </c>
      <c r="X156" s="6">
        <v>25</v>
      </c>
      <c r="Y156" t="s">
        <v>2624</v>
      </c>
      <c r="Z156" s="6">
        <v>16</v>
      </c>
      <c r="AA156" t="s">
        <v>2608</v>
      </c>
      <c r="AB156" t="s">
        <v>2613</v>
      </c>
      <c r="AC156" t="s">
        <v>2626</v>
      </c>
      <c r="AD156" t="s">
        <v>40</v>
      </c>
      <c r="AE156" t="s">
        <v>39</v>
      </c>
      <c r="AF156" t="s">
        <v>42</v>
      </c>
      <c r="AG156" t="s">
        <v>2606</v>
      </c>
      <c r="AH156">
        <v>3</v>
      </c>
      <c r="AI156" t="s">
        <v>39</v>
      </c>
      <c r="AJ156" t="s">
        <v>2679</v>
      </c>
      <c r="AK156">
        <v>14.31</v>
      </c>
      <c r="AL156" t="s">
        <v>39</v>
      </c>
      <c r="AM156" t="s">
        <v>39</v>
      </c>
      <c r="AN156">
        <v>4</v>
      </c>
      <c r="AO156">
        <v>100</v>
      </c>
      <c r="AP156">
        <v>30</v>
      </c>
      <c r="AQ156" t="s">
        <v>39</v>
      </c>
      <c r="AR156" t="s">
        <v>2627</v>
      </c>
    </row>
    <row r="157" spans="1:44" x14ac:dyDescent="0.35">
      <c r="A157" t="s">
        <v>1436</v>
      </c>
      <c r="B157" t="s">
        <v>2672</v>
      </c>
      <c r="C157" t="s">
        <v>2592</v>
      </c>
      <c r="D157" t="s">
        <v>883</v>
      </c>
      <c r="E157" t="s">
        <v>884</v>
      </c>
      <c r="F157" t="s">
        <v>39</v>
      </c>
      <c r="G157" t="s">
        <v>40</v>
      </c>
      <c r="H157" t="s">
        <v>40</v>
      </c>
      <c r="I157" t="s">
        <v>2605</v>
      </c>
      <c r="K157" t="s">
        <v>39</v>
      </c>
      <c r="L157">
        <v>1850</v>
      </c>
      <c r="M157" t="s">
        <v>41</v>
      </c>
      <c r="N157" t="s">
        <v>39</v>
      </c>
      <c r="O157">
        <v>2010</v>
      </c>
      <c r="P157" t="s">
        <v>39</v>
      </c>
      <c r="Q157" t="s">
        <v>39</v>
      </c>
      <c r="R157" t="s">
        <v>39</v>
      </c>
      <c r="S157" t="s">
        <v>39</v>
      </c>
      <c r="T157" t="s">
        <v>39</v>
      </c>
      <c r="U157" t="s">
        <v>2608</v>
      </c>
      <c r="V157">
        <v>2</v>
      </c>
      <c r="W157">
        <v>72</v>
      </c>
      <c r="X157" s="6">
        <v>25</v>
      </c>
      <c r="Y157" t="s">
        <v>2624</v>
      </c>
      <c r="Z157" s="6">
        <v>16</v>
      </c>
      <c r="AA157" t="s">
        <v>2608</v>
      </c>
      <c r="AB157" t="s">
        <v>2614</v>
      </c>
      <c r="AC157" t="s">
        <v>2626</v>
      </c>
      <c r="AD157" t="s">
        <v>40</v>
      </c>
      <c r="AE157" t="s">
        <v>39</v>
      </c>
      <c r="AF157" t="s">
        <v>42</v>
      </c>
      <c r="AG157" t="s">
        <v>2606</v>
      </c>
      <c r="AH157">
        <v>3</v>
      </c>
      <c r="AI157" t="s">
        <v>39</v>
      </c>
      <c r="AJ157" t="s">
        <v>2679</v>
      </c>
      <c r="AK157">
        <v>12.64</v>
      </c>
      <c r="AL157" t="s">
        <v>39</v>
      </c>
      <c r="AM157" t="s">
        <v>39</v>
      </c>
      <c r="AN157">
        <v>4</v>
      </c>
      <c r="AO157">
        <v>100</v>
      </c>
      <c r="AP157">
        <v>30</v>
      </c>
      <c r="AQ157" t="s">
        <v>39</v>
      </c>
      <c r="AR157" t="s">
        <v>2627</v>
      </c>
    </row>
    <row r="158" spans="1:44" x14ac:dyDescent="0.35">
      <c r="A158" t="s">
        <v>1436</v>
      </c>
      <c r="B158" t="s">
        <v>2672</v>
      </c>
      <c r="C158" t="s">
        <v>2592</v>
      </c>
      <c r="D158" t="s">
        <v>883</v>
      </c>
      <c r="E158" t="s">
        <v>884</v>
      </c>
      <c r="F158" t="s">
        <v>39</v>
      </c>
      <c r="G158" t="s">
        <v>40</v>
      </c>
      <c r="H158" t="s">
        <v>40</v>
      </c>
      <c r="I158" t="s">
        <v>2605</v>
      </c>
      <c r="K158" t="s">
        <v>39</v>
      </c>
      <c r="L158">
        <v>1850</v>
      </c>
      <c r="M158" t="s">
        <v>41</v>
      </c>
      <c r="N158" t="s">
        <v>39</v>
      </c>
      <c r="O158">
        <v>2010</v>
      </c>
      <c r="P158" t="s">
        <v>39</v>
      </c>
      <c r="Q158" t="s">
        <v>39</v>
      </c>
      <c r="R158" t="s">
        <v>39</v>
      </c>
      <c r="S158" t="s">
        <v>39</v>
      </c>
      <c r="T158" t="s">
        <v>39</v>
      </c>
      <c r="U158" t="s">
        <v>2608</v>
      </c>
      <c r="V158">
        <v>2</v>
      </c>
      <c r="W158">
        <v>72</v>
      </c>
      <c r="X158" s="6">
        <v>25</v>
      </c>
      <c r="Y158" t="s">
        <v>2624</v>
      </c>
      <c r="Z158" s="6">
        <v>16</v>
      </c>
      <c r="AA158" t="s">
        <v>2608</v>
      </c>
      <c r="AB158" t="s">
        <v>2622</v>
      </c>
      <c r="AC158" t="s">
        <v>2626</v>
      </c>
      <c r="AD158" t="s">
        <v>40</v>
      </c>
      <c r="AE158" t="s">
        <v>39</v>
      </c>
      <c r="AF158" t="s">
        <v>42</v>
      </c>
      <c r="AG158" t="s">
        <v>2606</v>
      </c>
      <c r="AH158">
        <v>3</v>
      </c>
      <c r="AI158" t="s">
        <v>39</v>
      </c>
      <c r="AJ158" t="s">
        <v>2679</v>
      </c>
      <c r="AK158">
        <v>14.12</v>
      </c>
      <c r="AL158" t="s">
        <v>39</v>
      </c>
      <c r="AM158" t="s">
        <v>39</v>
      </c>
      <c r="AN158">
        <v>4</v>
      </c>
      <c r="AO158">
        <v>100</v>
      </c>
      <c r="AP158">
        <v>30</v>
      </c>
      <c r="AQ158" t="s">
        <v>39</v>
      </c>
      <c r="AR158" t="s">
        <v>2627</v>
      </c>
    </row>
    <row r="159" spans="1:44" x14ac:dyDescent="0.35">
      <c r="A159" t="s">
        <v>1436</v>
      </c>
      <c r="B159" t="s">
        <v>2672</v>
      </c>
      <c r="C159" t="s">
        <v>2592</v>
      </c>
      <c r="D159" t="s">
        <v>883</v>
      </c>
      <c r="E159" t="s">
        <v>884</v>
      </c>
      <c r="F159" t="s">
        <v>39</v>
      </c>
      <c r="G159" t="s">
        <v>40</v>
      </c>
      <c r="H159" t="s">
        <v>40</v>
      </c>
      <c r="I159" t="s">
        <v>2605</v>
      </c>
      <c r="K159" t="s">
        <v>39</v>
      </c>
      <c r="L159">
        <v>1850</v>
      </c>
      <c r="M159" t="s">
        <v>41</v>
      </c>
      <c r="N159" t="s">
        <v>39</v>
      </c>
      <c r="O159">
        <v>2010</v>
      </c>
      <c r="P159" t="s">
        <v>39</v>
      </c>
      <c r="Q159" t="s">
        <v>39</v>
      </c>
      <c r="R159" t="s">
        <v>39</v>
      </c>
      <c r="S159" t="s">
        <v>39</v>
      </c>
      <c r="T159" t="s">
        <v>39</v>
      </c>
      <c r="U159" t="s">
        <v>2608</v>
      </c>
      <c r="V159">
        <v>2</v>
      </c>
      <c r="W159">
        <v>72</v>
      </c>
      <c r="X159" s="6">
        <v>25</v>
      </c>
      <c r="Y159" t="s">
        <v>2624</v>
      </c>
      <c r="Z159" s="6">
        <v>16</v>
      </c>
      <c r="AA159" t="s">
        <v>2608</v>
      </c>
      <c r="AB159" t="s">
        <v>2615</v>
      </c>
      <c r="AC159" t="s">
        <v>2626</v>
      </c>
      <c r="AD159" t="s">
        <v>40</v>
      </c>
      <c r="AE159" t="s">
        <v>39</v>
      </c>
      <c r="AF159" t="s">
        <v>42</v>
      </c>
      <c r="AG159" t="s">
        <v>2606</v>
      </c>
      <c r="AH159">
        <v>3</v>
      </c>
      <c r="AI159" t="s">
        <v>39</v>
      </c>
      <c r="AJ159" t="s">
        <v>2679</v>
      </c>
      <c r="AK159">
        <v>14.3</v>
      </c>
      <c r="AL159" t="s">
        <v>39</v>
      </c>
      <c r="AM159" t="s">
        <v>39</v>
      </c>
      <c r="AN159">
        <v>4</v>
      </c>
      <c r="AO159">
        <v>100</v>
      </c>
      <c r="AP159">
        <v>30</v>
      </c>
      <c r="AQ159" t="s">
        <v>39</v>
      </c>
      <c r="AR159" t="s">
        <v>2627</v>
      </c>
    </row>
    <row r="160" spans="1:44" x14ac:dyDescent="0.35">
      <c r="A160" t="s">
        <v>1436</v>
      </c>
      <c r="B160" t="s">
        <v>2672</v>
      </c>
      <c r="C160" t="s">
        <v>2592</v>
      </c>
      <c r="D160" t="s">
        <v>883</v>
      </c>
      <c r="E160" t="s">
        <v>884</v>
      </c>
      <c r="F160" t="s">
        <v>39</v>
      </c>
      <c r="G160" t="s">
        <v>40</v>
      </c>
      <c r="H160" t="s">
        <v>40</v>
      </c>
      <c r="I160" t="s">
        <v>2605</v>
      </c>
      <c r="K160" t="s">
        <v>39</v>
      </c>
      <c r="L160">
        <v>1850</v>
      </c>
      <c r="M160" t="s">
        <v>41</v>
      </c>
      <c r="N160" t="s">
        <v>39</v>
      </c>
      <c r="O160">
        <v>2010</v>
      </c>
      <c r="P160" t="s">
        <v>39</v>
      </c>
      <c r="Q160" t="s">
        <v>39</v>
      </c>
      <c r="R160" t="s">
        <v>39</v>
      </c>
      <c r="S160" t="s">
        <v>39</v>
      </c>
      <c r="T160" t="s">
        <v>39</v>
      </c>
      <c r="U160" t="s">
        <v>2608</v>
      </c>
      <c r="V160">
        <v>2</v>
      </c>
      <c r="W160">
        <v>72</v>
      </c>
      <c r="X160" s="6">
        <v>25</v>
      </c>
      <c r="Y160" t="s">
        <v>2624</v>
      </c>
      <c r="Z160" s="6">
        <v>16</v>
      </c>
      <c r="AA160" t="s">
        <v>2608</v>
      </c>
      <c r="AB160" t="s">
        <v>2616</v>
      </c>
      <c r="AC160" t="s">
        <v>2626</v>
      </c>
      <c r="AD160" t="s">
        <v>40</v>
      </c>
      <c r="AE160" t="s">
        <v>39</v>
      </c>
      <c r="AF160" t="s">
        <v>42</v>
      </c>
      <c r="AG160" t="s">
        <v>2606</v>
      </c>
      <c r="AH160">
        <v>3</v>
      </c>
      <c r="AI160" t="s">
        <v>39</v>
      </c>
      <c r="AJ160" t="s">
        <v>2679</v>
      </c>
      <c r="AK160">
        <v>14.55</v>
      </c>
      <c r="AL160" t="s">
        <v>39</v>
      </c>
      <c r="AM160" t="s">
        <v>39</v>
      </c>
      <c r="AN160">
        <v>4</v>
      </c>
      <c r="AO160">
        <v>100</v>
      </c>
      <c r="AP160">
        <v>30</v>
      </c>
      <c r="AQ160" t="s">
        <v>39</v>
      </c>
      <c r="AR160" t="s">
        <v>2627</v>
      </c>
    </row>
    <row r="161" spans="1:44" x14ac:dyDescent="0.35">
      <c r="A161" t="s">
        <v>1436</v>
      </c>
      <c r="B161" t="s">
        <v>2672</v>
      </c>
      <c r="C161" t="s">
        <v>2592</v>
      </c>
      <c r="D161" t="s">
        <v>883</v>
      </c>
      <c r="E161" t="s">
        <v>884</v>
      </c>
      <c r="F161" t="s">
        <v>39</v>
      </c>
      <c r="G161" t="s">
        <v>40</v>
      </c>
      <c r="H161" t="s">
        <v>40</v>
      </c>
      <c r="I161" t="s">
        <v>2605</v>
      </c>
      <c r="K161" t="s">
        <v>39</v>
      </c>
      <c r="L161">
        <v>1850</v>
      </c>
      <c r="M161" t="s">
        <v>41</v>
      </c>
      <c r="N161" t="s">
        <v>39</v>
      </c>
      <c r="O161">
        <v>2010</v>
      </c>
      <c r="P161" t="s">
        <v>39</v>
      </c>
      <c r="Q161" t="s">
        <v>39</v>
      </c>
      <c r="R161" t="s">
        <v>39</v>
      </c>
      <c r="S161" t="s">
        <v>39</v>
      </c>
      <c r="T161" t="s">
        <v>39</v>
      </c>
      <c r="U161" t="s">
        <v>2608</v>
      </c>
      <c r="V161">
        <v>2</v>
      </c>
      <c r="W161">
        <v>72</v>
      </c>
      <c r="X161" s="6">
        <v>25</v>
      </c>
      <c r="Y161" t="s">
        <v>2624</v>
      </c>
      <c r="Z161" s="6">
        <v>16</v>
      </c>
      <c r="AA161" t="s">
        <v>2608</v>
      </c>
      <c r="AB161" t="s">
        <v>2617</v>
      </c>
      <c r="AC161" t="s">
        <v>2626</v>
      </c>
      <c r="AD161" t="s">
        <v>40</v>
      </c>
      <c r="AE161" t="s">
        <v>39</v>
      </c>
      <c r="AF161" t="s">
        <v>42</v>
      </c>
      <c r="AG161" t="s">
        <v>2606</v>
      </c>
      <c r="AH161">
        <v>3</v>
      </c>
      <c r="AI161" t="s">
        <v>39</v>
      </c>
      <c r="AJ161" t="s">
        <v>2679</v>
      </c>
      <c r="AK161">
        <v>13.44</v>
      </c>
      <c r="AL161" t="s">
        <v>39</v>
      </c>
      <c r="AM161" t="s">
        <v>39</v>
      </c>
      <c r="AN161">
        <v>4</v>
      </c>
      <c r="AO161">
        <v>100</v>
      </c>
      <c r="AP161">
        <v>30</v>
      </c>
      <c r="AQ161" t="s">
        <v>39</v>
      </c>
      <c r="AR161" t="s">
        <v>2627</v>
      </c>
    </row>
    <row r="162" spans="1:44" x14ac:dyDescent="0.35">
      <c r="A162" t="s">
        <v>1436</v>
      </c>
      <c r="B162" t="s">
        <v>2672</v>
      </c>
      <c r="C162" t="s">
        <v>2592</v>
      </c>
      <c r="D162" t="s">
        <v>883</v>
      </c>
      <c r="E162" t="s">
        <v>884</v>
      </c>
      <c r="F162" t="s">
        <v>39</v>
      </c>
      <c r="G162" t="s">
        <v>40</v>
      </c>
      <c r="H162" t="s">
        <v>40</v>
      </c>
      <c r="I162" t="s">
        <v>2605</v>
      </c>
      <c r="K162" t="s">
        <v>39</v>
      </c>
      <c r="L162">
        <v>1850</v>
      </c>
      <c r="M162" t="s">
        <v>41</v>
      </c>
      <c r="N162" t="s">
        <v>39</v>
      </c>
      <c r="O162">
        <v>2010</v>
      </c>
      <c r="P162" t="s">
        <v>39</v>
      </c>
      <c r="Q162" t="s">
        <v>39</v>
      </c>
      <c r="R162" t="s">
        <v>39</v>
      </c>
      <c r="S162" t="s">
        <v>39</v>
      </c>
      <c r="T162" t="s">
        <v>39</v>
      </c>
      <c r="U162" t="s">
        <v>2608</v>
      </c>
      <c r="V162">
        <v>2</v>
      </c>
      <c r="W162">
        <v>72</v>
      </c>
      <c r="X162" s="6">
        <v>25</v>
      </c>
      <c r="Y162" t="s">
        <v>2624</v>
      </c>
      <c r="Z162" s="6">
        <v>16</v>
      </c>
      <c r="AA162" t="s">
        <v>2608</v>
      </c>
      <c r="AB162" t="s">
        <v>2623</v>
      </c>
      <c r="AC162" t="s">
        <v>2626</v>
      </c>
      <c r="AD162" t="s">
        <v>40</v>
      </c>
      <c r="AE162" t="s">
        <v>39</v>
      </c>
      <c r="AF162" t="s">
        <v>42</v>
      </c>
      <c r="AG162" t="s">
        <v>2606</v>
      </c>
      <c r="AH162">
        <v>3</v>
      </c>
      <c r="AI162" t="s">
        <v>39</v>
      </c>
      <c r="AJ162" t="s">
        <v>2679</v>
      </c>
      <c r="AK162">
        <v>11.46</v>
      </c>
      <c r="AL162" t="s">
        <v>39</v>
      </c>
      <c r="AM162" t="s">
        <v>39</v>
      </c>
      <c r="AN162">
        <v>4</v>
      </c>
      <c r="AO162">
        <v>100</v>
      </c>
      <c r="AP162">
        <v>30</v>
      </c>
      <c r="AQ162" t="s">
        <v>39</v>
      </c>
      <c r="AR162" t="s">
        <v>2627</v>
      </c>
    </row>
    <row r="163" spans="1:44" x14ac:dyDescent="0.35">
      <c r="A163" t="s">
        <v>1436</v>
      </c>
      <c r="B163" t="s">
        <v>2672</v>
      </c>
      <c r="C163" t="s">
        <v>2592</v>
      </c>
      <c r="D163" t="s">
        <v>883</v>
      </c>
      <c r="E163" t="s">
        <v>884</v>
      </c>
      <c r="F163" t="s">
        <v>39</v>
      </c>
      <c r="G163" t="s">
        <v>40</v>
      </c>
      <c r="H163" t="s">
        <v>40</v>
      </c>
      <c r="I163" t="s">
        <v>2605</v>
      </c>
      <c r="K163" t="s">
        <v>39</v>
      </c>
      <c r="L163">
        <v>1850</v>
      </c>
      <c r="M163" t="s">
        <v>41</v>
      </c>
      <c r="N163" t="s">
        <v>39</v>
      </c>
      <c r="O163">
        <v>2010</v>
      </c>
      <c r="P163" t="s">
        <v>39</v>
      </c>
      <c r="Q163" t="s">
        <v>39</v>
      </c>
      <c r="R163" t="s">
        <v>39</v>
      </c>
      <c r="S163" t="s">
        <v>39</v>
      </c>
      <c r="T163" t="s">
        <v>39</v>
      </c>
      <c r="U163" t="s">
        <v>2608</v>
      </c>
      <c r="V163">
        <v>2</v>
      </c>
      <c r="W163">
        <v>72</v>
      </c>
      <c r="X163" s="6">
        <v>25</v>
      </c>
      <c r="Y163" t="s">
        <v>2624</v>
      </c>
      <c r="Z163" s="6">
        <v>16</v>
      </c>
      <c r="AA163" t="s">
        <v>2608</v>
      </c>
      <c r="AB163" t="s">
        <v>2618</v>
      </c>
      <c r="AC163" t="s">
        <v>2626</v>
      </c>
      <c r="AD163" t="s">
        <v>40</v>
      </c>
      <c r="AE163" t="s">
        <v>39</v>
      </c>
      <c r="AF163" t="s">
        <v>42</v>
      </c>
      <c r="AG163" t="s">
        <v>2606</v>
      </c>
      <c r="AH163">
        <v>3</v>
      </c>
      <c r="AI163" t="s">
        <v>39</v>
      </c>
      <c r="AJ163" t="s">
        <v>2679</v>
      </c>
      <c r="AK163">
        <v>10.39</v>
      </c>
      <c r="AL163" t="s">
        <v>39</v>
      </c>
      <c r="AM163" t="s">
        <v>39</v>
      </c>
      <c r="AN163">
        <v>4</v>
      </c>
      <c r="AO163">
        <v>100</v>
      </c>
      <c r="AP163">
        <v>30</v>
      </c>
      <c r="AQ163" t="s">
        <v>39</v>
      </c>
      <c r="AR163" t="s">
        <v>2627</v>
      </c>
    </row>
    <row r="164" spans="1:44" x14ac:dyDescent="0.35">
      <c r="A164" t="s">
        <v>1436</v>
      </c>
      <c r="B164" t="s">
        <v>2672</v>
      </c>
      <c r="C164" t="s">
        <v>2592</v>
      </c>
      <c r="D164" t="s">
        <v>883</v>
      </c>
      <c r="E164" t="s">
        <v>884</v>
      </c>
      <c r="F164" t="s">
        <v>39</v>
      </c>
      <c r="G164" t="s">
        <v>40</v>
      </c>
      <c r="H164" t="s">
        <v>40</v>
      </c>
      <c r="I164" t="s">
        <v>2605</v>
      </c>
      <c r="K164" t="s">
        <v>39</v>
      </c>
      <c r="L164">
        <v>1850</v>
      </c>
      <c r="M164" t="s">
        <v>41</v>
      </c>
      <c r="N164" t="s">
        <v>39</v>
      </c>
      <c r="O164">
        <v>2010</v>
      </c>
      <c r="P164" t="s">
        <v>39</v>
      </c>
      <c r="Q164" t="s">
        <v>39</v>
      </c>
      <c r="R164" t="s">
        <v>39</v>
      </c>
      <c r="S164" t="s">
        <v>39</v>
      </c>
      <c r="T164" t="s">
        <v>39</v>
      </c>
      <c r="U164" t="s">
        <v>2608</v>
      </c>
      <c r="V164">
        <v>2</v>
      </c>
      <c r="W164">
        <v>72</v>
      </c>
      <c r="X164" s="6">
        <v>25</v>
      </c>
      <c r="Y164" t="s">
        <v>2624</v>
      </c>
      <c r="Z164" s="6">
        <v>16</v>
      </c>
      <c r="AA164" t="s">
        <v>2608</v>
      </c>
      <c r="AB164" t="s">
        <v>2619</v>
      </c>
      <c r="AC164" t="s">
        <v>2626</v>
      </c>
      <c r="AD164" t="s">
        <v>40</v>
      </c>
      <c r="AE164" t="s">
        <v>39</v>
      </c>
      <c r="AF164" t="s">
        <v>42</v>
      </c>
      <c r="AG164" t="s">
        <v>2606</v>
      </c>
      <c r="AH164">
        <v>3</v>
      </c>
      <c r="AI164" t="s">
        <v>39</v>
      </c>
      <c r="AJ164" t="s">
        <v>2679</v>
      </c>
      <c r="AK164">
        <v>10.99</v>
      </c>
      <c r="AL164" t="s">
        <v>39</v>
      </c>
      <c r="AM164" t="s">
        <v>39</v>
      </c>
      <c r="AN164">
        <v>4</v>
      </c>
      <c r="AO164">
        <v>100</v>
      </c>
      <c r="AP164">
        <v>30</v>
      </c>
      <c r="AQ164" t="s">
        <v>39</v>
      </c>
      <c r="AR164" t="s">
        <v>2627</v>
      </c>
    </row>
    <row r="165" spans="1:44" x14ac:dyDescent="0.35">
      <c r="A165" t="s">
        <v>1436</v>
      </c>
      <c r="B165" t="s">
        <v>2672</v>
      </c>
      <c r="C165" t="s">
        <v>2592</v>
      </c>
      <c r="D165" t="s">
        <v>883</v>
      </c>
      <c r="E165" t="s">
        <v>884</v>
      </c>
      <c r="F165" t="s">
        <v>39</v>
      </c>
      <c r="G165" t="s">
        <v>40</v>
      </c>
      <c r="H165" t="s">
        <v>40</v>
      </c>
      <c r="I165" t="s">
        <v>2605</v>
      </c>
      <c r="K165" t="s">
        <v>39</v>
      </c>
      <c r="L165">
        <v>1850</v>
      </c>
      <c r="M165" t="s">
        <v>41</v>
      </c>
      <c r="N165" t="s">
        <v>39</v>
      </c>
      <c r="O165">
        <v>2010</v>
      </c>
      <c r="P165" t="s">
        <v>39</v>
      </c>
      <c r="Q165" t="s">
        <v>39</v>
      </c>
      <c r="R165" t="s">
        <v>39</v>
      </c>
      <c r="S165" t="s">
        <v>39</v>
      </c>
      <c r="T165" t="s">
        <v>39</v>
      </c>
      <c r="U165" t="s">
        <v>2608</v>
      </c>
      <c r="V165">
        <v>2</v>
      </c>
      <c r="W165">
        <v>72</v>
      </c>
      <c r="X165" s="6">
        <v>25</v>
      </c>
      <c r="Y165" t="s">
        <v>2624</v>
      </c>
      <c r="Z165" s="6">
        <v>16</v>
      </c>
      <c r="AA165" t="s">
        <v>2608</v>
      </c>
      <c r="AB165" t="s">
        <v>2620</v>
      </c>
      <c r="AC165" t="s">
        <v>2626</v>
      </c>
      <c r="AD165" t="s">
        <v>40</v>
      </c>
      <c r="AE165" t="s">
        <v>39</v>
      </c>
      <c r="AF165" t="s">
        <v>42</v>
      </c>
      <c r="AG165" t="s">
        <v>2606</v>
      </c>
      <c r="AH165">
        <v>3</v>
      </c>
      <c r="AI165" t="s">
        <v>39</v>
      </c>
      <c r="AJ165" t="s">
        <v>2679</v>
      </c>
      <c r="AK165">
        <v>10.68</v>
      </c>
      <c r="AL165" t="s">
        <v>39</v>
      </c>
      <c r="AM165" t="s">
        <v>39</v>
      </c>
      <c r="AN165">
        <v>4</v>
      </c>
      <c r="AO165">
        <v>100</v>
      </c>
      <c r="AP165">
        <v>30</v>
      </c>
      <c r="AQ165" t="s">
        <v>39</v>
      </c>
      <c r="AR165" t="s">
        <v>2627</v>
      </c>
    </row>
    <row r="166" spans="1:44" x14ac:dyDescent="0.35">
      <c r="A166" t="s">
        <v>1436</v>
      </c>
      <c r="B166" t="s">
        <v>2672</v>
      </c>
      <c r="C166" t="s">
        <v>2592</v>
      </c>
      <c r="D166" t="s">
        <v>883</v>
      </c>
      <c r="E166" t="s">
        <v>884</v>
      </c>
      <c r="F166" t="s">
        <v>39</v>
      </c>
      <c r="G166" t="s">
        <v>40</v>
      </c>
      <c r="H166" t="s">
        <v>40</v>
      </c>
      <c r="I166" t="s">
        <v>2605</v>
      </c>
      <c r="K166" t="s">
        <v>39</v>
      </c>
      <c r="L166">
        <v>1850</v>
      </c>
      <c r="M166" t="s">
        <v>41</v>
      </c>
      <c r="N166" t="s">
        <v>39</v>
      </c>
      <c r="O166">
        <v>2010</v>
      </c>
      <c r="P166" t="s">
        <v>39</v>
      </c>
      <c r="Q166" t="s">
        <v>39</v>
      </c>
      <c r="R166" t="s">
        <v>39</v>
      </c>
      <c r="S166" t="s">
        <v>39</v>
      </c>
      <c r="T166" t="s">
        <v>39</v>
      </c>
      <c r="U166" t="s">
        <v>2608</v>
      </c>
      <c r="V166">
        <v>2</v>
      </c>
      <c r="W166">
        <v>72</v>
      </c>
      <c r="X166" s="6">
        <v>25</v>
      </c>
      <c r="Y166" t="s">
        <v>2625</v>
      </c>
      <c r="Z166" s="6">
        <v>16</v>
      </c>
      <c r="AA166" t="s">
        <v>2608</v>
      </c>
      <c r="AB166" t="s">
        <v>2609</v>
      </c>
      <c r="AC166" t="s">
        <v>2626</v>
      </c>
      <c r="AD166" t="s">
        <v>40</v>
      </c>
      <c r="AE166" t="s">
        <v>39</v>
      </c>
      <c r="AF166" t="s">
        <v>42</v>
      </c>
      <c r="AG166" t="s">
        <v>2606</v>
      </c>
      <c r="AH166">
        <v>3</v>
      </c>
      <c r="AI166" t="s">
        <v>39</v>
      </c>
      <c r="AJ166" t="s">
        <v>2679</v>
      </c>
      <c r="AK166">
        <v>11.49</v>
      </c>
      <c r="AL166" t="s">
        <v>39</v>
      </c>
      <c r="AM166" t="s">
        <v>39</v>
      </c>
      <c r="AN166">
        <v>4</v>
      </c>
      <c r="AO166">
        <v>100</v>
      </c>
      <c r="AP166">
        <v>30</v>
      </c>
      <c r="AQ166" t="s">
        <v>39</v>
      </c>
      <c r="AR166" t="s">
        <v>2627</v>
      </c>
    </row>
    <row r="167" spans="1:44" x14ac:dyDescent="0.35">
      <c r="A167" t="s">
        <v>1436</v>
      </c>
      <c r="B167" t="s">
        <v>2672</v>
      </c>
      <c r="C167" t="s">
        <v>2592</v>
      </c>
      <c r="D167" t="s">
        <v>883</v>
      </c>
      <c r="E167" t="s">
        <v>884</v>
      </c>
      <c r="F167" t="s">
        <v>39</v>
      </c>
      <c r="G167" t="s">
        <v>40</v>
      </c>
      <c r="H167" t="s">
        <v>40</v>
      </c>
      <c r="I167" t="s">
        <v>2605</v>
      </c>
      <c r="K167" t="s">
        <v>39</v>
      </c>
      <c r="L167">
        <v>1850</v>
      </c>
      <c r="M167" t="s">
        <v>41</v>
      </c>
      <c r="N167" t="s">
        <v>39</v>
      </c>
      <c r="O167">
        <v>2010</v>
      </c>
      <c r="P167" t="s">
        <v>39</v>
      </c>
      <c r="Q167" t="s">
        <v>39</v>
      </c>
      <c r="R167" t="s">
        <v>39</v>
      </c>
      <c r="S167" t="s">
        <v>39</v>
      </c>
      <c r="T167" t="s">
        <v>39</v>
      </c>
      <c r="U167" t="s">
        <v>2608</v>
      </c>
      <c r="V167">
        <v>2</v>
      </c>
      <c r="W167">
        <v>72</v>
      </c>
      <c r="X167" s="6">
        <v>25</v>
      </c>
      <c r="Y167" t="s">
        <v>2625</v>
      </c>
      <c r="Z167" s="6">
        <v>16</v>
      </c>
      <c r="AA167" t="s">
        <v>2608</v>
      </c>
      <c r="AB167" t="s">
        <v>2610</v>
      </c>
      <c r="AC167" t="s">
        <v>2626</v>
      </c>
      <c r="AD167" t="s">
        <v>40</v>
      </c>
      <c r="AE167" t="s">
        <v>39</v>
      </c>
      <c r="AF167" t="s">
        <v>42</v>
      </c>
      <c r="AG167" t="s">
        <v>2606</v>
      </c>
      <c r="AH167">
        <v>3</v>
      </c>
      <c r="AI167" t="s">
        <v>39</v>
      </c>
      <c r="AJ167" t="s">
        <v>2679</v>
      </c>
      <c r="AK167">
        <v>9.86</v>
      </c>
      <c r="AL167" t="s">
        <v>39</v>
      </c>
      <c r="AM167" t="s">
        <v>39</v>
      </c>
      <c r="AN167">
        <v>4</v>
      </c>
      <c r="AO167">
        <v>100</v>
      </c>
      <c r="AP167">
        <v>30</v>
      </c>
      <c r="AQ167" t="s">
        <v>39</v>
      </c>
      <c r="AR167" t="s">
        <v>2627</v>
      </c>
    </row>
    <row r="168" spans="1:44" x14ac:dyDescent="0.35">
      <c r="A168" t="s">
        <v>1436</v>
      </c>
      <c r="B168" t="s">
        <v>2672</v>
      </c>
      <c r="C168" t="s">
        <v>2592</v>
      </c>
      <c r="D168" t="s">
        <v>883</v>
      </c>
      <c r="E168" t="s">
        <v>884</v>
      </c>
      <c r="F168" t="s">
        <v>39</v>
      </c>
      <c r="G168" t="s">
        <v>40</v>
      </c>
      <c r="H168" t="s">
        <v>40</v>
      </c>
      <c r="I168" t="s">
        <v>2605</v>
      </c>
      <c r="K168" t="s">
        <v>39</v>
      </c>
      <c r="L168">
        <v>1850</v>
      </c>
      <c r="M168" t="s">
        <v>41</v>
      </c>
      <c r="N168" t="s">
        <v>39</v>
      </c>
      <c r="O168">
        <v>2010</v>
      </c>
      <c r="P168" t="s">
        <v>39</v>
      </c>
      <c r="Q168" t="s">
        <v>39</v>
      </c>
      <c r="R168" t="s">
        <v>39</v>
      </c>
      <c r="S168" t="s">
        <v>39</v>
      </c>
      <c r="T168" t="s">
        <v>39</v>
      </c>
      <c r="U168" t="s">
        <v>2608</v>
      </c>
      <c r="V168">
        <v>2</v>
      </c>
      <c r="W168">
        <v>72</v>
      </c>
      <c r="X168" s="6">
        <v>25</v>
      </c>
      <c r="Y168" t="s">
        <v>2625</v>
      </c>
      <c r="Z168" s="6">
        <v>16</v>
      </c>
      <c r="AA168" t="s">
        <v>2608</v>
      </c>
      <c r="AB168" t="s">
        <v>2611</v>
      </c>
      <c r="AC168" t="s">
        <v>2626</v>
      </c>
      <c r="AD168" t="s">
        <v>40</v>
      </c>
      <c r="AE168" t="s">
        <v>39</v>
      </c>
      <c r="AF168" t="s">
        <v>42</v>
      </c>
      <c r="AG168" t="s">
        <v>2606</v>
      </c>
      <c r="AH168">
        <v>3</v>
      </c>
      <c r="AI168" t="s">
        <v>39</v>
      </c>
      <c r="AJ168" t="s">
        <v>2679</v>
      </c>
      <c r="AK168">
        <v>12.24</v>
      </c>
      <c r="AL168" t="s">
        <v>39</v>
      </c>
      <c r="AM168" t="s">
        <v>39</v>
      </c>
      <c r="AN168">
        <v>4</v>
      </c>
      <c r="AO168">
        <v>100</v>
      </c>
      <c r="AP168">
        <v>30</v>
      </c>
      <c r="AQ168" t="s">
        <v>39</v>
      </c>
      <c r="AR168" t="s">
        <v>2627</v>
      </c>
    </row>
    <row r="169" spans="1:44" x14ac:dyDescent="0.35">
      <c r="A169" t="s">
        <v>1436</v>
      </c>
      <c r="B169" t="s">
        <v>2672</v>
      </c>
      <c r="C169" t="s">
        <v>2592</v>
      </c>
      <c r="D169" t="s">
        <v>883</v>
      </c>
      <c r="E169" t="s">
        <v>884</v>
      </c>
      <c r="F169" t="s">
        <v>39</v>
      </c>
      <c r="G169" t="s">
        <v>40</v>
      </c>
      <c r="H169" t="s">
        <v>40</v>
      </c>
      <c r="I169" t="s">
        <v>2605</v>
      </c>
      <c r="K169" t="s">
        <v>39</v>
      </c>
      <c r="L169">
        <v>1850</v>
      </c>
      <c r="M169" t="s">
        <v>41</v>
      </c>
      <c r="N169" t="s">
        <v>39</v>
      </c>
      <c r="O169">
        <v>2010</v>
      </c>
      <c r="P169" t="s">
        <v>39</v>
      </c>
      <c r="Q169" t="s">
        <v>39</v>
      </c>
      <c r="R169" t="s">
        <v>39</v>
      </c>
      <c r="S169" t="s">
        <v>39</v>
      </c>
      <c r="T169" t="s">
        <v>39</v>
      </c>
      <c r="U169" t="s">
        <v>2608</v>
      </c>
      <c r="V169">
        <v>2</v>
      </c>
      <c r="W169">
        <v>72</v>
      </c>
      <c r="X169" s="6">
        <v>25</v>
      </c>
      <c r="Y169" t="s">
        <v>2625</v>
      </c>
      <c r="Z169" s="6">
        <v>16</v>
      </c>
      <c r="AA169" t="s">
        <v>2608</v>
      </c>
      <c r="AB169" t="s">
        <v>2621</v>
      </c>
      <c r="AC169" t="s">
        <v>2626</v>
      </c>
      <c r="AD169" t="s">
        <v>40</v>
      </c>
      <c r="AE169" t="s">
        <v>39</v>
      </c>
      <c r="AF169" t="s">
        <v>42</v>
      </c>
      <c r="AG169" t="s">
        <v>2606</v>
      </c>
      <c r="AH169">
        <v>3</v>
      </c>
      <c r="AI169" t="s">
        <v>39</v>
      </c>
      <c r="AJ169" t="s">
        <v>2679</v>
      </c>
      <c r="AK169">
        <v>13.47</v>
      </c>
      <c r="AL169" t="s">
        <v>39</v>
      </c>
      <c r="AM169" t="s">
        <v>39</v>
      </c>
      <c r="AN169">
        <v>4</v>
      </c>
      <c r="AO169">
        <v>100</v>
      </c>
      <c r="AP169">
        <v>30</v>
      </c>
      <c r="AQ169" t="s">
        <v>39</v>
      </c>
      <c r="AR169" t="s">
        <v>2627</v>
      </c>
    </row>
    <row r="170" spans="1:44" x14ac:dyDescent="0.35">
      <c r="A170" t="s">
        <v>1436</v>
      </c>
      <c r="B170" t="s">
        <v>2672</v>
      </c>
      <c r="C170" t="s">
        <v>2592</v>
      </c>
      <c r="D170" t="s">
        <v>883</v>
      </c>
      <c r="E170" t="s">
        <v>884</v>
      </c>
      <c r="F170" t="s">
        <v>39</v>
      </c>
      <c r="G170" t="s">
        <v>40</v>
      </c>
      <c r="H170" t="s">
        <v>40</v>
      </c>
      <c r="I170" t="s">
        <v>2605</v>
      </c>
      <c r="K170" t="s">
        <v>39</v>
      </c>
      <c r="L170">
        <v>1850</v>
      </c>
      <c r="M170" t="s">
        <v>41</v>
      </c>
      <c r="N170" t="s">
        <v>39</v>
      </c>
      <c r="O170">
        <v>2010</v>
      </c>
      <c r="P170" t="s">
        <v>39</v>
      </c>
      <c r="Q170" t="s">
        <v>39</v>
      </c>
      <c r="R170" t="s">
        <v>39</v>
      </c>
      <c r="S170" t="s">
        <v>39</v>
      </c>
      <c r="T170" t="s">
        <v>39</v>
      </c>
      <c r="U170" t="s">
        <v>2608</v>
      </c>
      <c r="V170">
        <v>2</v>
      </c>
      <c r="W170">
        <v>72</v>
      </c>
      <c r="X170" s="6">
        <v>25</v>
      </c>
      <c r="Y170" t="s">
        <v>2625</v>
      </c>
      <c r="Z170" s="6">
        <v>16</v>
      </c>
      <c r="AA170" t="s">
        <v>2608</v>
      </c>
      <c r="AB170" t="s">
        <v>2612</v>
      </c>
      <c r="AC170" t="s">
        <v>2626</v>
      </c>
      <c r="AD170" t="s">
        <v>40</v>
      </c>
      <c r="AE170" t="s">
        <v>39</v>
      </c>
      <c r="AF170" t="s">
        <v>42</v>
      </c>
      <c r="AG170" t="s">
        <v>2606</v>
      </c>
      <c r="AH170">
        <v>3</v>
      </c>
      <c r="AI170" t="s">
        <v>39</v>
      </c>
      <c r="AJ170" t="s">
        <v>2679</v>
      </c>
      <c r="AK170">
        <v>12.26</v>
      </c>
      <c r="AL170" t="s">
        <v>39</v>
      </c>
      <c r="AM170" t="s">
        <v>39</v>
      </c>
      <c r="AN170">
        <v>4</v>
      </c>
      <c r="AO170">
        <v>100</v>
      </c>
      <c r="AP170">
        <v>30</v>
      </c>
      <c r="AQ170" t="s">
        <v>39</v>
      </c>
      <c r="AR170" t="s">
        <v>2627</v>
      </c>
    </row>
    <row r="171" spans="1:44" x14ac:dyDescent="0.35">
      <c r="A171" t="s">
        <v>1436</v>
      </c>
      <c r="B171" t="s">
        <v>2672</v>
      </c>
      <c r="C171" t="s">
        <v>2592</v>
      </c>
      <c r="D171" t="s">
        <v>883</v>
      </c>
      <c r="E171" t="s">
        <v>884</v>
      </c>
      <c r="F171" t="s">
        <v>39</v>
      </c>
      <c r="G171" t="s">
        <v>40</v>
      </c>
      <c r="H171" t="s">
        <v>40</v>
      </c>
      <c r="I171" t="s">
        <v>2605</v>
      </c>
      <c r="K171" t="s">
        <v>39</v>
      </c>
      <c r="L171">
        <v>1850</v>
      </c>
      <c r="M171" t="s">
        <v>41</v>
      </c>
      <c r="N171" t="s">
        <v>39</v>
      </c>
      <c r="O171">
        <v>2010</v>
      </c>
      <c r="P171" t="s">
        <v>39</v>
      </c>
      <c r="Q171" t="s">
        <v>39</v>
      </c>
      <c r="R171" t="s">
        <v>39</v>
      </c>
      <c r="S171" t="s">
        <v>39</v>
      </c>
      <c r="T171" t="s">
        <v>39</v>
      </c>
      <c r="U171" t="s">
        <v>2608</v>
      </c>
      <c r="V171">
        <v>2</v>
      </c>
      <c r="W171">
        <v>72</v>
      </c>
      <c r="X171" s="6">
        <v>25</v>
      </c>
      <c r="Y171" t="s">
        <v>2625</v>
      </c>
      <c r="Z171" s="6">
        <v>16</v>
      </c>
      <c r="AA171" t="s">
        <v>2608</v>
      </c>
      <c r="AB171" t="s">
        <v>2613</v>
      </c>
      <c r="AC171" t="s">
        <v>2626</v>
      </c>
      <c r="AD171" t="s">
        <v>40</v>
      </c>
      <c r="AE171" t="s">
        <v>39</v>
      </c>
      <c r="AF171" t="s">
        <v>42</v>
      </c>
      <c r="AG171" t="s">
        <v>2606</v>
      </c>
      <c r="AH171">
        <v>3</v>
      </c>
      <c r="AI171" t="s">
        <v>39</v>
      </c>
      <c r="AJ171" t="s">
        <v>2679</v>
      </c>
      <c r="AK171">
        <v>12.57</v>
      </c>
      <c r="AL171" t="s">
        <v>39</v>
      </c>
      <c r="AM171" t="s">
        <v>39</v>
      </c>
      <c r="AN171">
        <v>4</v>
      </c>
      <c r="AO171">
        <v>100</v>
      </c>
      <c r="AP171">
        <v>30</v>
      </c>
      <c r="AQ171" t="s">
        <v>39</v>
      </c>
      <c r="AR171" t="s">
        <v>2627</v>
      </c>
    </row>
    <row r="172" spans="1:44" x14ac:dyDescent="0.35">
      <c r="A172" t="s">
        <v>1436</v>
      </c>
      <c r="B172" t="s">
        <v>2672</v>
      </c>
      <c r="C172" t="s">
        <v>2592</v>
      </c>
      <c r="D172" t="s">
        <v>883</v>
      </c>
      <c r="E172" t="s">
        <v>884</v>
      </c>
      <c r="F172" t="s">
        <v>39</v>
      </c>
      <c r="G172" t="s">
        <v>40</v>
      </c>
      <c r="H172" t="s">
        <v>40</v>
      </c>
      <c r="I172" t="s">
        <v>2605</v>
      </c>
      <c r="K172" t="s">
        <v>39</v>
      </c>
      <c r="L172">
        <v>1850</v>
      </c>
      <c r="M172" t="s">
        <v>41</v>
      </c>
      <c r="N172" t="s">
        <v>39</v>
      </c>
      <c r="O172">
        <v>2010</v>
      </c>
      <c r="P172" t="s">
        <v>39</v>
      </c>
      <c r="Q172" t="s">
        <v>39</v>
      </c>
      <c r="R172" t="s">
        <v>39</v>
      </c>
      <c r="S172" t="s">
        <v>39</v>
      </c>
      <c r="T172" t="s">
        <v>39</v>
      </c>
      <c r="U172" t="s">
        <v>2608</v>
      </c>
      <c r="V172">
        <v>2</v>
      </c>
      <c r="W172">
        <v>72</v>
      </c>
      <c r="X172" s="6">
        <v>25</v>
      </c>
      <c r="Y172" t="s">
        <v>2625</v>
      </c>
      <c r="Z172" s="6">
        <v>16</v>
      </c>
      <c r="AA172" t="s">
        <v>2608</v>
      </c>
      <c r="AB172" t="s">
        <v>2614</v>
      </c>
      <c r="AC172" t="s">
        <v>2626</v>
      </c>
      <c r="AD172" t="s">
        <v>40</v>
      </c>
      <c r="AE172" t="s">
        <v>39</v>
      </c>
      <c r="AF172" t="s">
        <v>42</v>
      </c>
      <c r="AG172" t="s">
        <v>2606</v>
      </c>
      <c r="AH172">
        <v>3</v>
      </c>
      <c r="AI172" t="s">
        <v>39</v>
      </c>
      <c r="AJ172" t="s">
        <v>2679</v>
      </c>
      <c r="AK172">
        <v>12.46</v>
      </c>
      <c r="AL172" t="s">
        <v>39</v>
      </c>
      <c r="AM172" t="s">
        <v>39</v>
      </c>
      <c r="AN172">
        <v>4</v>
      </c>
      <c r="AO172">
        <v>100</v>
      </c>
      <c r="AP172">
        <v>30</v>
      </c>
      <c r="AQ172" t="s">
        <v>39</v>
      </c>
      <c r="AR172" t="s">
        <v>2627</v>
      </c>
    </row>
    <row r="173" spans="1:44" x14ac:dyDescent="0.35">
      <c r="A173" t="s">
        <v>1436</v>
      </c>
      <c r="B173" t="s">
        <v>2672</v>
      </c>
      <c r="C173" t="s">
        <v>2592</v>
      </c>
      <c r="D173" t="s">
        <v>883</v>
      </c>
      <c r="E173" t="s">
        <v>884</v>
      </c>
      <c r="F173" t="s">
        <v>39</v>
      </c>
      <c r="G173" t="s">
        <v>40</v>
      </c>
      <c r="H173" t="s">
        <v>40</v>
      </c>
      <c r="I173" t="s">
        <v>2605</v>
      </c>
      <c r="K173" t="s">
        <v>39</v>
      </c>
      <c r="L173">
        <v>1850</v>
      </c>
      <c r="M173" t="s">
        <v>41</v>
      </c>
      <c r="N173" t="s">
        <v>39</v>
      </c>
      <c r="O173">
        <v>2010</v>
      </c>
      <c r="P173" t="s">
        <v>39</v>
      </c>
      <c r="Q173" t="s">
        <v>39</v>
      </c>
      <c r="R173" t="s">
        <v>39</v>
      </c>
      <c r="S173" t="s">
        <v>39</v>
      </c>
      <c r="T173" t="s">
        <v>39</v>
      </c>
      <c r="U173" t="s">
        <v>2608</v>
      </c>
      <c r="V173">
        <v>2</v>
      </c>
      <c r="W173">
        <v>72</v>
      </c>
      <c r="X173" s="6">
        <v>25</v>
      </c>
      <c r="Y173" t="s">
        <v>2625</v>
      </c>
      <c r="Z173" s="6">
        <v>16</v>
      </c>
      <c r="AA173" t="s">
        <v>2608</v>
      </c>
      <c r="AB173" t="s">
        <v>2622</v>
      </c>
      <c r="AC173" t="s">
        <v>2626</v>
      </c>
      <c r="AD173" t="s">
        <v>40</v>
      </c>
      <c r="AE173" t="s">
        <v>39</v>
      </c>
      <c r="AF173" t="s">
        <v>42</v>
      </c>
      <c r="AG173" t="s">
        <v>2606</v>
      </c>
      <c r="AH173">
        <v>3</v>
      </c>
      <c r="AI173" t="s">
        <v>39</v>
      </c>
      <c r="AJ173" t="s">
        <v>2679</v>
      </c>
      <c r="AK173">
        <v>12.51</v>
      </c>
      <c r="AL173" t="s">
        <v>39</v>
      </c>
      <c r="AM173" t="s">
        <v>39</v>
      </c>
      <c r="AN173">
        <v>4</v>
      </c>
      <c r="AO173">
        <v>100</v>
      </c>
      <c r="AP173">
        <v>30</v>
      </c>
      <c r="AQ173" t="s">
        <v>39</v>
      </c>
      <c r="AR173" t="s">
        <v>2627</v>
      </c>
    </row>
    <row r="174" spans="1:44" x14ac:dyDescent="0.35">
      <c r="A174" t="s">
        <v>1436</v>
      </c>
      <c r="B174" t="s">
        <v>2672</v>
      </c>
      <c r="C174" t="s">
        <v>2592</v>
      </c>
      <c r="D174" t="s">
        <v>883</v>
      </c>
      <c r="E174" t="s">
        <v>884</v>
      </c>
      <c r="F174" t="s">
        <v>39</v>
      </c>
      <c r="G174" t="s">
        <v>40</v>
      </c>
      <c r="H174" t="s">
        <v>40</v>
      </c>
      <c r="I174" t="s">
        <v>2605</v>
      </c>
      <c r="K174" t="s">
        <v>39</v>
      </c>
      <c r="L174">
        <v>1850</v>
      </c>
      <c r="M174" t="s">
        <v>41</v>
      </c>
      <c r="N174" t="s">
        <v>39</v>
      </c>
      <c r="O174">
        <v>2010</v>
      </c>
      <c r="P174" t="s">
        <v>39</v>
      </c>
      <c r="Q174" t="s">
        <v>39</v>
      </c>
      <c r="R174" t="s">
        <v>39</v>
      </c>
      <c r="S174" t="s">
        <v>39</v>
      </c>
      <c r="T174" t="s">
        <v>39</v>
      </c>
      <c r="U174" t="s">
        <v>2608</v>
      </c>
      <c r="V174">
        <v>2</v>
      </c>
      <c r="W174">
        <v>72</v>
      </c>
      <c r="X174" s="6">
        <v>25</v>
      </c>
      <c r="Y174" t="s">
        <v>2625</v>
      </c>
      <c r="Z174" s="6">
        <v>16</v>
      </c>
      <c r="AA174" t="s">
        <v>2608</v>
      </c>
      <c r="AB174" t="s">
        <v>2615</v>
      </c>
      <c r="AC174" t="s">
        <v>2626</v>
      </c>
      <c r="AD174" t="s">
        <v>40</v>
      </c>
      <c r="AE174" t="s">
        <v>39</v>
      </c>
      <c r="AF174" t="s">
        <v>42</v>
      </c>
      <c r="AG174" t="s">
        <v>2606</v>
      </c>
      <c r="AH174">
        <v>3</v>
      </c>
      <c r="AI174" t="s">
        <v>39</v>
      </c>
      <c r="AJ174" t="s">
        <v>2679</v>
      </c>
      <c r="AK174">
        <v>11.58</v>
      </c>
      <c r="AL174" t="s">
        <v>39</v>
      </c>
      <c r="AM174" t="s">
        <v>39</v>
      </c>
      <c r="AN174">
        <v>4</v>
      </c>
      <c r="AO174">
        <v>100</v>
      </c>
      <c r="AP174">
        <v>30</v>
      </c>
      <c r="AQ174" t="s">
        <v>39</v>
      </c>
      <c r="AR174" t="s">
        <v>2627</v>
      </c>
    </row>
    <row r="175" spans="1:44" x14ac:dyDescent="0.35">
      <c r="A175" t="s">
        <v>1436</v>
      </c>
      <c r="B175" t="s">
        <v>2672</v>
      </c>
      <c r="C175" t="s">
        <v>2592</v>
      </c>
      <c r="D175" t="s">
        <v>883</v>
      </c>
      <c r="E175" t="s">
        <v>884</v>
      </c>
      <c r="F175" t="s">
        <v>39</v>
      </c>
      <c r="G175" t="s">
        <v>40</v>
      </c>
      <c r="H175" t="s">
        <v>40</v>
      </c>
      <c r="I175" t="s">
        <v>2605</v>
      </c>
      <c r="K175" t="s">
        <v>39</v>
      </c>
      <c r="L175">
        <v>1850</v>
      </c>
      <c r="M175" t="s">
        <v>41</v>
      </c>
      <c r="N175" t="s">
        <v>39</v>
      </c>
      <c r="O175">
        <v>2010</v>
      </c>
      <c r="P175" t="s">
        <v>39</v>
      </c>
      <c r="Q175" t="s">
        <v>39</v>
      </c>
      <c r="R175" t="s">
        <v>39</v>
      </c>
      <c r="S175" t="s">
        <v>39</v>
      </c>
      <c r="T175" t="s">
        <v>39</v>
      </c>
      <c r="U175" t="s">
        <v>2608</v>
      </c>
      <c r="V175">
        <v>2</v>
      </c>
      <c r="W175">
        <v>72</v>
      </c>
      <c r="X175" s="6">
        <v>25</v>
      </c>
      <c r="Y175" t="s">
        <v>2625</v>
      </c>
      <c r="Z175" s="6">
        <v>16</v>
      </c>
      <c r="AA175" t="s">
        <v>2608</v>
      </c>
      <c r="AB175" t="s">
        <v>2616</v>
      </c>
      <c r="AC175" t="s">
        <v>2626</v>
      </c>
      <c r="AD175" t="s">
        <v>40</v>
      </c>
      <c r="AE175" t="s">
        <v>39</v>
      </c>
      <c r="AF175" t="s">
        <v>42</v>
      </c>
      <c r="AG175" t="s">
        <v>2606</v>
      </c>
      <c r="AH175">
        <v>3</v>
      </c>
      <c r="AI175" t="s">
        <v>39</v>
      </c>
      <c r="AJ175" t="s">
        <v>2679</v>
      </c>
      <c r="AK175">
        <v>10.67</v>
      </c>
      <c r="AL175" t="s">
        <v>39</v>
      </c>
      <c r="AM175" t="s">
        <v>39</v>
      </c>
      <c r="AN175">
        <v>4</v>
      </c>
      <c r="AO175">
        <v>100</v>
      </c>
      <c r="AP175">
        <v>30</v>
      </c>
      <c r="AQ175" t="s">
        <v>39</v>
      </c>
      <c r="AR175" t="s">
        <v>2627</v>
      </c>
    </row>
    <row r="176" spans="1:44" x14ac:dyDescent="0.35">
      <c r="A176" t="s">
        <v>1436</v>
      </c>
      <c r="B176" t="s">
        <v>2672</v>
      </c>
      <c r="C176" t="s">
        <v>2592</v>
      </c>
      <c r="D176" t="s">
        <v>883</v>
      </c>
      <c r="E176" t="s">
        <v>884</v>
      </c>
      <c r="F176" t="s">
        <v>39</v>
      </c>
      <c r="G176" t="s">
        <v>40</v>
      </c>
      <c r="H176" t="s">
        <v>40</v>
      </c>
      <c r="I176" t="s">
        <v>2605</v>
      </c>
      <c r="K176" t="s">
        <v>39</v>
      </c>
      <c r="L176">
        <v>1850</v>
      </c>
      <c r="M176" t="s">
        <v>41</v>
      </c>
      <c r="N176" t="s">
        <v>39</v>
      </c>
      <c r="O176">
        <v>2010</v>
      </c>
      <c r="P176" t="s">
        <v>39</v>
      </c>
      <c r="Q176" t="s">
        <v>39</v>
      </c>
      <c r="R176" t="s">
        <v>39</v>
      </c>
      <c r="S176" t="s">
        <v>39</v>
      </c>
      <c r="T176" t="s">
        <v>39</v>
      </c>
      <c r="U176" t="s">
        <v>2608</v>
      </c>
      <c r="V176">
        <v>2</v>
      </c>
      <c r="W176">
        <v>72</v>
      </c>
      <c r="X176" s="6">
        <v>25</v>
      </c>
      <c r="Y176" t="s">
        <v>2625</v>
      </c>
      <c r="Z176" s="6">
        <v>16</v>
      </c>
      <c r="AA176" t="s">
        <v>2608</v>
      </c>
      <c r="AB176" t="s">
        <v>2617</v>
      </c>
      <c r="AC176" t="s">
        <v>2626</v>
      </c>
      <c r="AD176" t="s">
        <v>40</v>
      </c>
      <c r="AE176" t="s">
        <v>39</v>
      </c>
      <c r="AF176" t="s">
        <v>42</v>
      </c>
      <c r="AG176" t="s">
        <v>2606</v>
      </c>
      <c r="AH176">
        <v>3</v>
      </c>
      <c r="AI176" t="s">
        <v>39</v>
      </c>
      <c r="AJ176" t="s">
        <v>2679</v>
      </c>
      <c r="AK176">
        <v>11.83</v>
      </c>
      <c r="AL176" t="s">
        <v>39</v>
      </c>
      <c r="AM176" t="s">
        <v>39</v>
      </c>
      <c r="AN176">
        <v>4</v>
      </c>
      <c r="AO176">
        <v>100</v>
      </c>
      <c r="AP176">
        <v>30</v>
      </c>
      <c r="AQ176" t="s">
        <v>39</v>
      </c>
      <c r="AR176" t="s">
        <v>2627</v>
      </c>
    </row>
    <row r="177" spans="1:44" x14ac:dyDescent="0.35">
      <c r="A177" t="s">
        <v>1436</v>
      </c>
      <c r="B177" t="s">
        <v>2672</v>
      </c>
      <c r="C177" t="s">
        <v>2592</v>
      </c>
      <c r="D177" t="s">
        <v>883</v>
      </c>
      <c r="E177" t="s">
        <v>884</v>
      </c>
      <c r="F177" t="s">
        <v>39</v>
      </c>
      <c r="G177" t="s">
        <v>40</v>
      </c>
      <c r="H177" t="s">
        <v>40</v>
      </c>
      <c r="I177" t="s">
        <v>2605</v>
      </c>
      <c r="K177" t="s">
        <v>39</v>
      </c>
      <c r="L177">
        <v>1850</v>
      </c>
      <c r="M177" t="s">
        <v>41</v>
      </c>
      <c r="N177" t="s">
        <v>39</v>
      </c>
      <c r="O177">
        <v>2010</v>
      </c>
      <c r="P177" t="s">
        <v>39</v>
      </c>
      <c r="Q177" t="s">
        <v>39</v>
      </c>
      <c r="R177" t="s">
        <v>39</v>
      </c>
      <c r="S177" t="s">
        <v>39</v>
      </c>
      <c r="T177" t="s">
        <v>39</v>
      </c>
      <c r="U177" t="s">
        <v>2608</v>
      </c>
      <c r="V177">
        <v>2</v>
      </c>
      <c r="W177">
        <v>72</v>
      </c>
      <c r="X177" s="6">
        <v>25</v>
      </c>
      <c r="Y177" t="s">
        <v>2625</v>
      </c>
      <c r="Z177" s="6">
        <v>16</v>
      </c>
      <c r="AA177" t="s">
        <v>2608</v>
      </c>
      <c r="AB177" t="s">
        <v>2623</v>
      </c>
      <c r="AC177" t="s">
        <v>2626</v>
      </c>
      <c r="AD177" t="s">
        <v>40</v>
      </c>
      <c r="AE177" t="s">
        <v>39</v>
      </c>
      <c r="AF177" t="s">
        <v>42</v>
      </c>
      <c r="AG177" t="s">
        <v>2606</v>
      </c>
      <c r="AH177">
        <v>3</v>
      </c>
      <c r="AI177" t="s">
        <v>39</v>
      </c>
      <c r="AJ177" t="s">
        <v>2679</v>
      </c>
      <c r="AK177">
        <v>13.17</v>
      </c>
      <c r="AL177" t="s">
        <v>39</v>
      </c>
      <c r="AM177" t="s">
        <v>39</v>
      </c>
      <c r="AN177">
        <v>4</v>
      </c>
      <c r="AO177">
        <v>100</v>
      </c>
      <c r="AP177">
        <v>30</v>
      </c>
      <c r="AQ177" t="s">
        <v>39</v>
      </c>
      <c r="AR177" t="s">
        <v>2627</v>
      </c>
    </row>
    <row r="178" spans="1:44" x14ac:dyDescent="0.35">
      <c r="A178" t="s">
        <v>1436</v>
      </c>
      <c r="B178" t="s">
        <v>2672</v>
      </c>
      <c r="C178" t="s">
        <v>2592</v>
      </c>
      <c r="D178" t="s">
        <v>883</v>
      </c>
      <c r="E178" t="s">
        <v>884</v>
      </c>
      <c r="F178" t="s">
        <v>39</v>
      </c>
      <c r="G178" t="s">
        <v>40</v>
      </c>
      <c r="H178" t="s">
        <v>40</v>
      </c>
      <c r="I178" t="s">
        <v>2605</v>
      </c>
      <c r="K178" t="s">
        <v>39</v>
      </c>
      <c r="L178">
        <v>1850</v>
      </c>
      <c r="M178" t="s">
        <v>41</v>
      </c>
      <c r="N178" t="s">
        <v>39</v>
      </c>
      <c r="O178">
        <v>2010</v>
      </c>
      <c r="P178" t="s">
        <v>39</v>
      </c>
      <c r="Q178" t="s">
        <v>39</v>
      </c>
      <c r="R178" t="s">
        <v>39</v>
      </c>
      <c r="S178" t="s">
        <v>39</v>
      </c>
      <c r="T178" t="s">
        <v>39</v>
      </c>
      <c r="U178" t="s">
        <v>2608</v>
      </c>
      <c r="V178">
        <v>2</v>
      </c>
      <c r="W178">
        <v>72</v>
      </c>
      <c r="X178" s="6">
        <v>25</v>
      </c>
      <c r="Y178" t="s">
        <v>2625</v>
      </c>
      <c r="Z178" s="6">
        <v>16</v>
      </c>
      <c r="AA178" t="s">
        <v>2608</v>
      </c>
      <c r="AB178" t="s">
        <v>2618</v>
      </c>
      <c r="AC178" t="s">
        <v>2626</v>
      </c>
      <c r="AD178" t="s">
        <v>40</v>
      </c>
      <c r="AE178" t="s">
        <v>39</v>
      </c>
      <c r="AF178" t="s">
        <v>42</v>
      </c>
      <c r="AG178" t="s">
        <v>2606</v>
      </c>
      <c r="AH178">
        <v>3</v>
      </c>
      <c r="AI178" t="s">
        <v>39</v>
      </c>
      <c r="AJ178" t="s">
        <v>2679</v>
      </c>
      <c r="AK178">
        <v>11.43</v>
      </c>
      <c r="AL178" t="s">
        <v>39</v>
      </c>
      <c r="AM178" t="s">
        <v>39</v>
      </c>
      <c r="AN178">
        <v>4</v>
      </c>
      <c r="AO178">
        <v>100</v>
      </c>
      <c r="AP178">
        <v>30</v>
      </c>
      <c r="AQ178" t="s">
        <v>39</v>
      </c>
      <c r="AR178" t="s">
        <v>2627</v>
      </c>
    </row>
    <row r="179" spans="1:44" x14ac:dyDescent="0.35">
      <c r="A179" t="s">
        <v>1436</v>
      </c>
      <c r="B179" t="s">
        <v>2672</v>
      </c>
      <c r="C179" t="s">
        <v>2592</v>
      </c>
      <c r="D179" t="s">
        <v>883</v>
      </c>
      <c r="E179" t="s">
        <v>884</v>
      </c>
      <c r="F179" t="s">
        <v>39</v>
      </c>
      <c r="G179" t="s">
        <v>40</v>
      </c>
      <c r="H179" t="s">
        <v>40</v>
      </c>
      <c r="I179" t="s">
        <v>2605</v>
      </c>
      <c r="K179" t="s">
        <v>39</v>
      </c>
      <c r="L179">
        <v>1850</v>
      </c>
      <c r="M179" t="s">
        <v>41</v>
      </c>
      <c r="N179" t="s">
        <v>39</v>
      </c>
      <c r="O179">
        <v>2010</v>
      </c>
      <c r="P179" t="s">
        <v>39</v>
      </c>
      <c r="Q179" t="s">
        <v>39</v>
      </c>
      <c r="R179" t="s">
        <v>39</v>
      </c>
      <c r="S179" t="s">
        <v>39</v>
      </c>
      <c r="T179" t="s">
        <v>39</v>
      </c>
      <c r="U179" t="s">
        <v>2608</v>
      </c>
      <c r="V179">
        <v>2</v>
      </c>
      <c r="W179">
        <v>72</v>
      </c>
      <c r="X179" s="6">
        <v>25</v>
      </c>
      <c r="Y179" t="s">
        <v>2625</v>
      </c>
      <c r="Z179" s="6">
        <v>16</v>
      </c>
      <c r="AA179" t="s">
        <v>2608</v>
      </c>
      <c r="AB179" t="s">
        <v>2619</v>
      </c>
      <c r="AC179" t="s">
        <v>2626</v>
      </c>
      <c r="AD179" t="s">
        <v>40</v>
      </c>
      <c r="AE179" t="s">
        <v>39</v>
      </c>
      <c r="AF179" t="s">
        <v>42</v>
      </c>
      <c r="AG179" t="s">
        <v>2606</v>
      </c>
      <c r="AH179">
        <v>3</v>
      </c>
      <c r="AI179" t="s">
        <v>39</v>
      </c>
      <c r="AJ179" t="s">
        <v>2679</v>
      </c>
      <c r="AK179">
        <v>12.1</v>
      </c>
      <c r="AL179" t="s">
        <v>39</v>
      </c>
      <c r="AM179" t="s">
        <v>39</v>
      </c>
      <c r="AN179">
        <v>4</v>
      </c>
      <c r="AO179">
        <v>100</v>
      </c>
      <c r="AP179">
        <v>30</v>
      </c>
      <c r="AQ179" t="s">
        <v>39</v>
      </c>
      <c r="AR179" t="s">
        <v>2627</v>
      </c>
    </row>
    <row r="180" spans="1:44" x14ac:dyDescent="0.35">
      <c r="A180" t="s">
        <v>1436</v>
      </c>
      <c r="B180" t="s">
        <v>2672</v>
      </c>
      <c r="C180" t="s">
        <v>2592</v>
      </c>
      <c r="D180" t="s">
        <v>883</v>
      </c>
      <c r="E180" t="s">
        <v>884</v>
      </c>
      <c r="F180" t="s">
        <v>39</v>
      </c>
      <c r="G180" t="s">
        <v>40</v>
      </c>
      <c r="H180" t="s">
        <v>40</v>
      </c>
      <c r="I180" t="s">
        <v>2605</v>
      </c>
      <c r="K180" t="s">
        <v>39</v>
      </c>
      <c r="L180">
        <v>1850</v>
      </c>
      <c r="M180" t="s">
        <v>41</v>
      </c>
      <c r="N180" t="s">
        <v>39</v>
      </c>
      <c r="O180">
        <v>2010</v>
      </c>
      <c r="P180" t="s">
        <v>39</v>
      </c>
      <c r="Q180" t="s">
        <v>39</v>
      </c>
      <c r="R180" t="s">
        <v>39</v>
      </c>
      <c r="S180" t="s">
        <v>39</v>
      </c>
      <c r="T180" t="s">
        <v>39</v>
      </c>
      <c r="U180" t="s">
        <v>2608</v>
      </c>
      <c r="V180">
        <v>2</v>
      </c>
      <c r="W180">
        <v>72</v>
      </c>
      <c r="X180" s="6">
        <v>25</v>
      </c>
      <c r="Y180" t="s">
        <v>2625</v>
      </c>
      <c r="Z180" s="6">
        <v>16</v>
      </c>
      <c r="AA180" t="s">
        <v>2608</v>
      </c>
      <c r="AB180" t="s">
        <v>2620</v>
      </c>
      <c r="AC180" t="s">
        <v>2626</v>
      </c>
      <c r="AD180" t="s">
        <v>40</v>
      </c>
      <c r="AE180" t="s">
        <v>39</v>
      </c>
      <c r="AF180" t="s">
        <v>42</v>
      </c>
      <c r="AG180" t="s">
        <v>2606</v>
      </c>
      <c r="AH180">
        <v>3</v>
      </c>
      <c r="AI180" t="s">
        <v>39</v>
      </c>
      <c r="AJ180" t="s">
        <v>2679</v>
      </c>
      <c r="AK180">
        <v>11.99</v>
      </c>
      <c r="AL180" t="s">
        <v>39</v>
      </c>
      <c r="AM180" t="s">
        <v>39</v>
      </c>
      <c r="AN180">
        <v>4</v>
      </c>
      <c r="AO180">
        <v>100</v>
      </c>
      <c r="AP180">
        <v>30</v>
      </c>
      <c r="AQ180" t="s">
        <v>39</v>
      </c>
      <c r="AR180" t="s">
        <v>2627</v>
      </c>
    </row>
    <row r="181" spans="1:44" x14ac:dyDescent="0.35">
      <c r="A181" t="s">
        <v>1436</v>
      </c>
      <c r="B181" t="s">
        <v>2672</v>
      </c>
      <c r="C181" t="s">
        <v>2592</v>
      </c>
      <c r="D181" t="s">
        <v>883</v>
      </c>
      <c r="E181" t="s">
        <v>884</v>
      </c>
      <c r="F181" t="s">
        <v>39</v>
      </c>
      <c r="G181" t="s">
        <v>40</v>
      </c>
      <c r="H181" t="s">
        <v>40</v>
      </c>
      <c r="I181" t="s">
        <v>2605</v>
      </c>
      <c r="K181" t="s">
        <v>39</v>
      </c>
      <c r="L181">
        <v>1850</v>
      </c>
      <c r="M181" t="s">
        <v>41</v>
      </c>
      <c r="N181" t="s">
        <v>39</v>
      </c>
      <c r="O181">
        <v>2010</v>
      </c>
      <c r="P181" t="s">
        <v>39</v>
      </c>
      <c r="Q181" t="s">
        <v>39</v>
      </c>
      <c r="R181" t="s">
        <v>39</v>
      </c>
      <c r="S181" t="s">
        <v>39</v>
      </c>
      <c r="T181" t="s">
        <v>39</v>
      </c>
      <c r="U181" t="s">
        <v>48</v>
      </c>
      <c r="V181" t="s">
        <v>39</v>
      </c>
      <c r="W181" t="s">
        <v>39</v>
      </c>
      <c r="X181" s="6">
        <v>25</v>
      </c>
      <c r="Y181" t="s">
        <v>39</v>
      </c>
      <c r="Z181" s="6">
        <v>16</v>
      </c>
      <c r="AA181" t="s">
        <v>39</v>
      </c>
      <c r="AB181" t="s">
        <v>39</v>
      </c>
      <c r="AC181" t="s">
        <v>39</v>
      </c>
      <c r="AD181" t="s">
        <v>40</v>
      </c>
      <c r="AE181" t="s">
        <v>39</v>
      </c>
      <c r="AF181" t="s">
        <v>40</v>
      </c>
      <c r="AG181" t="s">
        <v>2678</v>
      </c>
      <c r="AI181" t="s">
        <v>39</v>
      </c>
      <c r="AJ181" t="s">
        <v>2679</v>
      </c>
      <c r="AK181">
        <v>8.3699999999999992</v>
      </c>
      <c r="AL181" t="s">
        <v>39</v>
      </c>
      <c r="AM181" t="s">
        <v>39</v>
      </c>
      <c r="AN181">
        <v>4</v>
      </c>
      <c r="AO181">
        <v>100</v>
      </c>
      <c r="AP181">
        <v>30</v>
      </c>
      <c r="AQ181" t="s">
        <v>39</v>
      </c>
      <c r="AR181" t="s">
        <v>2627</v>
      </c>
    </row>
    <row r="182" spans="1:44" x14ac:dyDescent="0.35">
      <c r="A182" t="s">
        <v>1436</v>
      </c>
      <c r="B182" t="s">
        <v>2672</v>
      </c>
      <c r="C182" t="s">
        <v>2592</v>
      </c>
      <c r="D182" t="s">
        <v>883</v>
      </c>
      <c r="E182" t="s">
        <v>884</v>
      </c>
      <c r="F182" t="s">
        <v>39</v>
      </c>
      <c r="G182" t="s">
        <v>40</v>
      </c>
      <c r="H182" t="s">
        <v>40</v>
      </c>
      <c r="I182" t="s">
        <v>2605</v>
      </c>
      <c r="K182" t="s">
        <v>39</v>
      </c>
      <c r="L182">
        <v>1850</v>
      </c>
      <c r="M182" t="s">
        <v>41</v>
      </c>
      <c r="N182" t="s">
        <v>39</v>
      </c>
      <c r="O182">
        <v>2010</v>
      </c>
      <c r="P182" t="s">
        <v>39</v>
      </c>
      <c r="Q182" t="s">
        <v>39</v>
      </c>
      <c r="R182" t="s">
        <v>39</v>
      </c>
      <c r="S182" t="s">
        <v>39</v>
      </c>
      <c r="T182" t="s">
        <v>39</v>
      </c>
      <c r="U182" t="s">
        <v>2624</v>
      </c>
      <c r="V182">
        <v>2</v>
      </c>
      <c r="W182">
        <v>72</v>
      </c>
      <c r="X182" s="6">
        <v>25</v>
      </c>
      <c r="Y182" t="s">
        <v>39</v>
      </c>
      <c r="Z182" s="6">
        <v>16</v>
      </c>
      <c r="AA182" t="s">
        <v>39</v>
      </c>
      <c r="AB182" t="s">
        <v>39</v>
      </c>
      <c r="AC182" t="s">
        <v>39</v>
      </c>
      <c r="AD182" t="s">
        <v>40</v>
      </c>
      <c r="AE182" t="s">
        <v>39</v>
      </c>
      <c r="AF182" t="s">
        <v>40</v>
      </c>
      <c r="AG182" t="s">
        <v>2678</v>
      </c>
      <c r="AI182" t="s">
        <v>39</v>
      </c>
      <c r="AJ182" t="s">
        <v>2679</v>
      </c>
      <c r="AK182">
        <v>13.11</v>
      </c>
      <c r="AL182" t="s">
        <v>39</v>
      </c>
      <c r="AM182" t="s">
        <v>39</v>
      </c>
      <c r="AN182">
        <v>4</v>
      </c>
      <c r="AO182">
        <v>100</v>
      </c>
      <c r="AP182">
        <v>30</v>
      </c>
      <c r="AQ182" t="s">
        <v>39</v>
      </c>
      <c r="AR182" t="s">
        <v>2627</v>
      </c>
    </row>
    <row r="183" spans="1:44" ht="14.5" customHeight="1" x14ac:dyDescent="0.35">
      <c r="A183" t="s">
        <v>1436</v>
      </c>
      <c r="B183" t="s">
        <v>2672</v>
      </c>
      <c r="C183" t="s">
        <v>2592</v>
      </c>
      <c r="D183" t="s">
        <v>883</v>
      </c>
      <c r="E183" t="s">
        <v>884</v>
      </c>
      <c r="F183" t="s">
        <v>39</v>
      </c>
      <c r="G183" t="s">
        <v>40</v>
      </c>
      <c r="H183" t="s">
        <v>40</v>
      </c>
      <c r="I183" t="s">
        <v>2605</v>
      </c>
      <c r="K183" t="s">
        <v>39</v>
      </c>
      <c r="L183">
        <v>1850</v>
      </c>
      <c r="M183" t="s">
        <v>41</v>
      </c>
      <c r="N183" t="s">
        <v>39</v>
      </c>
      <c r="O183">
        <v>2010</v>
      </c>
      <c r="P183" t="s">
        <v>39</v>
      </c>
      <c r="Q183" t="s">
        <v>39</v>
      </c>
      <c r="R183" t="s">
        <v>39</v>
      </c>
      <c r="S183" t="s">
        <v>39</v>
      </c>
      <c r="T183" t="s">
        <v>39</v>
      </c>
      <c r="U183" t="s">
        <v>2625</v>
      </c>
      <c r="V183">
        <v>2</v>
      </c>
      <c r="W183">
        <v>72</v>
      </c>
      <c r="X183" s="6">
        <v>25</v>
      </c>
      <c r="Y183" t="s">
        <v>39</v>
      </c>
      <c r="Z183" s="6">
        <v>16</v>
      </c>
      <c r="AA183" t="s">
        <v>39</v>
      </c>
      <c r="AB183" t="s">
        <v>39</v>
      </c>
      <c r="AC183" t="s">
        <v>39</v>
      </c>
      <c r="AD183" t="s">
        <v>40</v>
      </c>
      <c r="AE183" t="s">
        <v>39</v>
      </c>
      <c r="AF183" t="s">
        <v>40</v>
      </c>
      <c r="AG183" t="s">
        <v>2678</v>
      </c>
      <c r="AI183" t="s">
        <v>39</v>
      </c>
      <c r="AJ183" t="s">
        <v>2679</v>
      </c>
      <c r="AK183">
        <v>9.57</v>
      </c>
      <c r="AL183" t="s">
        <v>39</v>
      </c>
      <c r="AM183" t="s">
        <v>39</v>
      </c>
      <c r="AN183">
        <v>4</v>
      </c>
      <c r="AO183">
        <v>100</v>
      </c>
      <c r="AP183">
        <v>30</v>
      </c>
      <c r="AQ183" t="s">
        <v>39</v>
      </c>
      <c r="AR183" t="s">
        <v>2627</v>
      </c>
    </row>
    <row r="184" spans="1:44" x14ac:dyDescent="0.35">
      <c r="A184" t="s">
        <v>1436</v>
      </c>
      <c r="B184" t="s">
        <v>2672</v>
      </c>
      <c r="C184" t="s">
        <v>2592</v>
      </c>
      <c r="D184" t="s">
        <v>883</v>
      </c>
      <c r="E184" t="s">
        <v>884</v>
      </c>
      <c r="F184" t="s">
        <v>39</v>
      </c>
      <c r="G184" t="s">
        <v>40</v>
      </c>
      <c r="H184" t="s">
        <v>40</v>
      </c>
      <c r="I184" t="s">
        <v>2605</v>
      </c>
      <c r="K184" t="s">
        <v>39</v>
      </c>
      <c r="L184">
        <v>1850</v>
      </c>
      <c r="M184" t="s">
        <v>41</v>
      </c>
      <c r="N184" t="s">
        <v>39</v>
      </c>
      <c r="O184">
        <v>2010</v>
      </c>
      <c r="P184" t="s">
        <v>39</v>
      </c>
      <c r="Q184" t="s">
        <v>39</v>
      </c>
      <c r="R184" t="s">
        <v>39</v>
      </c>
      <c r="S184" t="s">
        <v>39</v>
      </c>
      <c r="T184" t="s">
        <v>39</v>
      </c>
      <c r="U184" t="s">
        <v>2608</v>
      </c>
      <c r="V184" t="s">
        <v>39</v>
      </c>
      <c r="W184" t="s">
        <v>39</v>
      </c>
      <c r="X184" s="6">
        <v>25</v>
      </c>
      <c r="Y184" t="s">
        <v>39</v>
      </c>
      <c r="Z184" s="6">
        <v>16</v>
      </c>
      <c r="AA184" t="s">
        <v>2608</v>
      </c>
      <c r="AB184" t="s">
        <v>2609</v>
      </c>
      <c r="AC184" t="s">
        <v>2626</v>
      </c>
      <c r="AD184" t="s">
        <v>40</v>
      </c>
      <c r="AE184" t="s">
        <v>39</v>
      </c>
      <c r="AF184" t="s">
        <v>42</v>
      </c>
      <c r="AG184" t="s">
        <v>2606</v>
      </c>
      <c r="AH184">
        <v>3</v>
      </c>
      <c r="AI184" t="s">
        <v>39</v>
      </c>
      <c r="AJ184" t="s">
        <v>2680</v>
      </c>
      <c r="AK184">
        <v>4.67</v>
      </c>
      <c r="AL184" t="s">
        <v>39</v>
      </c>
      <c r="AM184" t="s">
        <v>39</v>
      </c>
      <c r="AN184">
        <v>4</v>
      </c>
      <c r="AO184">
        <v>100</v>
      </c>
      <c r="AP184">
        <v>30</v>
      </c>
      <c r="AQ184" t="s">
        <v>39</v>
      </c>
      <c r="AR184" t="s">
        <v>2627</v>
      </c>
    </row>
    <row r="185" spans="1:44" x14ac:dyDescent="0.35">
      <c r="A185" t="s">
        <v>1436</v>
      </c>
      <c r="B185" t="s">
        <v>2672</v>
      </c>
      <c r="C185" t="s">
        <v>2592</v>
      </c>
      <c r="D185" t="s">
        <v>883</v>
      </c>
      <c r="E185" t="s">
        <v>884</v>
      </c>
      <c r="F185" t="s">
        <v>39</v>
      </c>
      <c r="G185" t="s">
        <v>40</v>
      </c>
      <c r="H185" t="s">
        <v>40</v>
      </c>
      <c r="I185" t="s">
        <v>2605</v>
      </c>
      <c r="K185" t="s">
        <v>39</v>
      </c>
      <c r="L185">
        <v>1850</v>
      </c>
      <c r="M185" t="s">
        <v>41</v>
      </c>
      <c r="N185" t="s">
        <v>39</v>
      </c>
      <c r="O185">
        <v>2010</v>
      </c>
      <c r="P185" t="s">
        <v>39</v>
      </c>
      <c r="Q185" t="s">
        <v>39</v>
      </c>
      <c r="R185" t="s">
        <v>39</v>
      </c>
      <c r="S185" t="s">
        <v>39</v>
      </c>
      <c r="T185" t="s">
        <v>39</v>
      </c>
      <c r="U185" t="s">
        <v>2608</v>
      </c>
      <c r="V185" t="s">
        <v>39</v>
      </c>
      <c r="W185" t="s">
        <v>39</v>
      </c>
      <c r="X185" s="6">
        <v>25</v>
      </c>
      <c r="Y185" t="s">
        <v>39</v>
      </c>
      <c r="Z185" s="6">
        <v>16</v>
      </c>
      <c r="AA185" t="s">
        <v>2608</v>
      </c>
      <c r="AB185" t="s">
        <v>2610</v>
      </c>
      <c r="AC185" t="s">
        <v>2626</v>
      </c>
      <c r="AD185" t="s">
        <v>40</v>
      </c>
      <c r="AE185" t="s">
        <v>39</v>
      </c>
      <c r="AF185" t="s">
        <v>42</v>
      </c>
      <c r="AG185" t="s">
        <v>2606</v>
      </c>
      <c r="AH185">
        <v>3</v>
      </c>
      <c r="AI185" t="s">
        <v>39</v>
      </c>
      <c r="AJ185" t="s">
        <v>2680</v>
      </c>
      <c r="AK185">
        <v>4.5</v>
      </c>
      <c r="AL185" t="s">
        <v>39</v>
      </c>
      <c r="AM185" t="s">
        <v>39</v>
      </c>
      <c r="AN185">
        <v>4</v>
      </c>
      <c r="AO185">
        <v>100</v>
      </c>
      <c r="AP185">
        <v>30</v>
      </c>
      <c r="AQ185" t="s">
        <v>39</v>
      </c>
      <c r="AR185" t="s">
        <v>2627</v>
      </c>
    </row>
    <row r="186" spans="1:44" x14ac:dyDescent="0.35">
      <c r="A186" t="s">
        <v>1436</v>
      </c>
      <c r="B186" t="s">
        <v>2672</v>
      </c>
      <c r="C186" t="s">
        <v>2592</v>
      </c>
      <c r="D186" t="s">
        <v>883</v>
      </c>
      <c r="E186" t="s">
        <v>884</v>
      </c>
      <c r="F186" t="s">
        <v>39</v>
      </c>
      <c r="G186" t="s">
        <v>40</v>
      </c>
      <c r="H186" t="s">
        <v>40</v>
      </c>
      <c r="I186" t="s">
        <v>2605</v>
      </c>
      <c r="K186" t="s">
        <v>39</v>
      </c>
      <c r="L186">
        <v>1850</v>
      </c>
      <c r="M186" t="s">
        <v>41</v>
      </c>
      <c r="N186" t="s">
        <v>39</v>
      </c>
      <c r="O186">
        <v>2010</v>
      </c>
      <c r="P186" t="s">
        <v>39</v>
      </c>
      <c r="Q186" t="s">
        <v>39</v>
      </c>
      <c r="R186" t="s">
        <v>39</v>
      </c>
      <c r="S186" t="s">
        <v>39</v>
      </c>
      <c r="T186" t="s">
        <v>39</v>
      </c>
      <c r="U186" t="s">
        <v>2608</v>
      </c>
      <c r="V186" t="s">
        <v>39</v>
      </c>
      <c r="W186" t="s">
        <v>39</v>
      </c>
      <c r="X186" s="6">
        <v>25</v>
      </c>
      <c r="Y186" t="s">
        <v>39</v>
      </c>
      <c r="Z186" s="6">
        <v>16</v>
      </c>
      <c r="AA186" t="s">
        <v>2608</v>
      </c>
      <c r="AB186" t="s">
        <v>2611</v>
      </c>
      <c r="AC186" t="s">
        <v>2626</v>
      </c>
      <c r="AD186" t="s">
        <v>40</v>
      </c>
      <c r="AE186" t="s">
        <v>39</v>
      </c>
      <c r="AF186" t="s">
        <v>42</v>
      </c>
      <c r="AG186" t="s">
        <v>2606</v>
      </c>
      <c r="AH186">
        <v>3</v>
      </c>
      <c r="AI186" t="s">
        <v>39</v>
      </c>
      <c r="AJ186" t="s">
        <v>2680</v>
      </c>
      <c r="AK186">
        <v>3.76</v>
      </c>
      <c r="AL186" t="s">
        <v>39</v>
      </c>
      <c r="AM186" t="s">
        <v>39</v>
      </c>
      <c r="AN186">
        <v>4</v>
      </c>
      <c r="AO186">
        <v>100</v>
      </c>
      <c r="AP186">
        <v>30</v>
      </c>
      <c r="AQ186" t="s">
        <v>39</v>
      </c>
      <c r="AR186" t="s">
        <v>2627</v>
      </c>
    </row>
    <row r="187" spans="1:44" x14ac:dyDescent="0.35">
      <c r="A187" t="s">
        <v>1436</v>
      </c>
      <c r="B187" t="s">
        <v>2672</v>
      </c>
      <c r="C187" t="s">
        <v>2592</v>
      </c>
      <c r="D187" t="s">
        <v>883</v>
      </c>
      <c r="E187" t="s">
        <v>884</v>
      </c>
      <c r="F187" t="s">
        <v>39</v>
      </c>
      <c r="G187" t="s">
        <v>40</v>
      </c>
      <c r="H187" t="s">
        <v>40</v>
      </c>
      <c r="I187" t="s">
        <v>2605</v>
      </c>
      <c r="K187" t="s">
        <v>39</v>
      </c>
      <c r="L187">
        <v>1850</v>
      </c>
      <c r="M187" t="s">
        <v>41</v>
      </c>
      <c r="N187" t="s">
        <v>39</v>
      </c>
      <c r="O187">
        <v>2010</v>
      </c>
      <c r="P187" t="s">
        <v>39</v>
      </c>
      <c r="Q187" t="s">
        <v>39</v>
      </c>
      <c r="R187" t="s">
        <v>39</v>
      </c>
      <c r="S187" t="s">
        <v>39</v>
      </c>
      <c r="T187" t="s">
        <v>39</v>
      </c>
      <c r="U187" t="s">
        <v>2608</v>
      </c>
      <c r="V187" t="s">
        <v>39</v>
      </c>
      <c r="W187" t="s">
        <v>39</v>
      </c>
      <c r="X187" s="6">
        <v>25</v>
      </c>
      <c r="Y187" t="s">
        <v>39</v>
      </c>
      <c r="Z187" s="6">
        <v>16</v>
      </c>
      <c r="AA187" t="s">
        <v>2608</v>
      </c>
      <c r="AB187" t="s">
        <v>2621</v>
      </c>
      <c r="AC187" t="s">
        <v>2626</v>
      </c>
      <c r="AD187" t="s">
        <v>40</v>
      </c>
      <c r="AE187" t="s">
        <v>39</v>
      </c>
      <c r="AF187" t="s">
        <v>42</v>
      </c>
      <c r="AG187" t="s">
        <v>2606</v>
      </c>
      <c r="AH187">
        <v>3</v>
      </c>
      <c r="AI187" t="s">
        <v>39</v>
      </c>
      <c r="AJ187" t="s">
        <v>2680</v>
      </c>
      <c r="AK187">
        <v>11.38</v>
      </c>
      <c r="AL187" t="s">
        <v>39</v>
      </c>
      <c r="AM187" t="s">
        <v>39</v>
      </c>
      <c r="AN187">
        <v>4</v>
      </c>
      <c r="AO187">
        <v>100</v>
      </c>
      <c r="AP187">
        <v>30</v>
      </c>
      <c r="AQ187" t="s">
        <v>39</v>
      </c>
      <c r="AR187" t="s">
        <v>2627</v>
      </c>
    </row>
    <row r="188" spans="1:44" x14ac:dyDescent="0.35">
      <c r="A188" t="s">
        <v>1436</v>
      </c>
      <c r="B188" t="s">
        <v>2672</v>
      </c>
      <c r="C188" t="s">
        <v>2592</v>
      </c>
      <c r="D188" t="s">
        <v>883</v>
      </c>
      <c r="E188" t="s">
        <v>884</v>
      </c>
      <c r="F188" t="s">
        <v>39</v>
      </c>
      <c r="G188" t="s">
        <v>40</v>
      </c>
      <c r="H188" t="s">
        <v>40</v>
      </c>
      <c r="I188" t="s">
        <v>2605</v>
      </c>
      <c r="K188" t="s">
        <v>39</v>
      </c>
      <c r="L188">
        <v>1850</v>
      </c>
      <c r="M188" t="s">
        <v>41</v>
      </c>
      <c r="N188" t="s">
        <v>39</v>
      </c>
      <c r="O188">
        <v>2010</v>
      </c>
      <c r="P188" t="s">
        <v>39</v>
      </c>
      <c r="Q188" t="s">
        <v>39</v>
      </c>
      <c r="R188" t="s">
        <v>39</v>
      </c>
      <c r="S188" t="s">
        <v>39</v>
      </c>
      <c r="T188" t="s">
        <v>39</v>
      </c>
      <c r="U188" t="s">
        <v>2608</v>
      </c>
      <c r="V188" t="s">
        <v>39</v>
      </c>
      <c r="W188" t="s">
        <v>39</v>
      </c>
      <c r="X188" s="6">
        <v>25</v>
      </c>
      <c r="Y188" t="s">
        <v>39</v>
      </c>
      <c r="Z188" s="6">
        <v>16</v>
      </c>
      <c r="AA188" t="s">
        <v>2608</v>
      </c>
      <c r="AB188" t="s">
        <v>2612</v>
      </c>
      <c r="AC188" t="s">
        <v>2626</v>
      </c>
      <c r="AD188" t="s">
        <v>40</v>
      </c>
      <c r="AE188" t="s">
        <v>39</v>
      </c>
      <c r="AF188" t="s">
        <v>42</v>
      </c>
      <c r="AG188" t="s">
        <v>2606</v>
      </c>
      <c r="AH188">
        <v>3</v>
      </c>
      <c r="AI188" t="s">
        <v>39</v>
      </c>
      <c r="AJ188" t="s">
        <v>2680</v>
      </c>
      <c r="AK188">
        <v>8.1300000000000008</v>
      </c>
      <c r="AL188" t="s">
        <v>39</v>
      </c>
      <c r="AM188" t="s">
        <v>39</v>
      </c>
      <c r="AN188">
        <v>4</v>
      </c>
      <c r="AO188">
        <v>100</v>
      </c>
      <c r="AP188">
        <v>30</v>
      </c>
      <c r="AQ188" t="s">
        <v>39</v>
      </c>
      <c r="AR188" t="s">
        <v>2627</v>
      </c>
    </row>
    <row r="189" spans="1:44" x14ac:dyDescent="0.35">
      <c r="A189" t="s">
        <v>1436</v>
      </c>
      <c r="B189" t="s">
        <v>2672</v>
      </c>
      <c r="C189" t="s">
        <v>2592</v>
      </c>
      <c r="D189" t="s">
        <v>883</v>
      </c>
      <c r="E189" t="s">
        <v>884</v>
      </c>
      <c r="F189" t="s">
        <v>39</v>
      </c>
      <c r="G189" t="s">
        <v>40</v>
      </c>
      <c r="H189" t="s">
        <v>40</v>
      </c>
      <c r="I189" t="s">
        <v>2605</v>
      </c>
      <c r="K189" t="s">
        <v>39</v>
      </c>
      <c r="L189">
        <v>1850</v>
      </c>
      <c r="M189" t="s">
        <v>41</v>
      </c>
      <c r="N189" t="s">
        <v>39</v>
      </c>
      <c r="O189">
        <v>2010</v>
      </c>
      <c r="P189" t="s">
        <v>39</v>
      </c>
      <c r="Q189" t="s">
        <v>39</v>
      </c>
      <c r="R189" t="s">
        <v>39</v>
      </c>
      <c r="S189" t="s">
        <v>39</v>
      </c>
      <c r="T189" t="s">
        <v>39</v>
      </c>
      <c r="U189" t="s">
        <v>2608</v>
      </c>
      <c r="V189" t="s">
        <v>39</v>
      </c>
      <c r="W189" t="s">
        <v>39</v>
      </c>
      <c r="X189" s="6">
        <v>25</v>
      </c>
      <c r="Y189" t="s">
        <v>39</v>
      </c>
      <c r="Z189" s="6">
        <v>16</v>
      </c>
      <c r="AA189" t="s">
        <v>2608</v>
      </c>
      <c r="AB189" t="s">
        <v>2613</v>
      </c>
      <c r="AC189" t="s">
        <v>2626</v>
      </c>
      <c r="AD189" t="s">
        <v>40</v>
      </c>
      <c r="AE189" t="s">
        <v>39</v>
      </c>
      <c r="AF189" t="s">
        <v>42</v>
      </c>
      <c r="AG189" t="s">
        <v>2606</v>
      </c>
      <c r="AH189">
        <v>3</v>
      </c>
      <c r="AI189" t="s">
        <v>39</v>
      </c>
      <c r="AJ189" t="s">
        <v>2680</v>
      </c>
      <c r="AK189">
        <v>8.58</v>
      </c>
      <c r="AL189" t="s">
        <v>39</v>
      </c>
      <c r="AM189" t="s">
        <v>39</v>
      </c>
      <c r="AN189">
        <v>4</v>
      </c>
      <c r="AO189">
        <v>100</v>
      </c>
      <c r="AP189">
        <v>30</v>
      </c>
      <c r="AQ189" t="s">
        <v>39</v>
      </c>
      <c r="AR189" t="s">
        <v>2627</v>
      </c>
    </row>
    <row r="190" spans="1:44" x14ac:dyDescent="0.35">
      <c r="A190" t="s">
        <v>1436</v>
      </c>
      <c r="B190" t="s">
        <v>2672</v>
      </c>
      <c r="C190" t="s">
        <v>2592</v>
      </c>
      <c r="D190" t="s">
        <v>883</v>
      </c>
      <c r="E190" t="s">
        <v>884</v>
      </c>
      <c r="F190" t="s">
        <v>39</v>
      </c>
      <c r="G190" t="s">
        <v>40</v>
      </c>
      <c r="H190" t="s">
        <v>40</v>
      </c>
      <c r="I190" t="s">
        <v>2605</v>
      </c>
      <c r="K190" t="s">
        <v>39</v>
      </c>
      <c r="L190">
        <v>1850</v>
      </c>
      <c r="M190" t="s">
        <v>41</v>
      </c>
      <c r="N190" t="s">
        <v>39</v>
      </c>
      <c r="O190">
        <v>2010</v>
      </c>
      <c r="P190" t="s">
        <v>39</v>
      </c>
      <c r="Q190" t="s">
        <v>39</v>
      </c>
      <c r="R190" t="s">
        <v>39</v>
      </c>
      <c r="S190" t="s">
        <v>39</v>
      </c>
      <c r="T190" t="s">
        <v>39</v>
      </c>
      <c r="U190" t="s">
        <v>2608</v>
      </c>
      <c r="V190" t="s">
        <v>39</v>
      </c>
      <c r="W190" t="s">
        <v>39</v>
      </c>
      <c r="X190" s="6">
        <v>25</v>
      </c>
      <c r="Y190" t="s">
        <v>39</v>
      </c>
      <c r="Z190" s="6">
        <v>16</v>
      </c>
      <c r="AA190" t="s">
        <v>2608</v>
      </c>
      <c r="AB190" t="s">
        <v>2614</v>
      </c>
      <c r="AC190" t="s">
        <v>2626</v>
      </c>
      <c r="AD190" t="s">
        <v>40</v>
      </c>
      <c r="AE190" t="s">
        <v>39</v>
      </c>
      <c r="AF190" t="s">
        <v>42</v>
      </c>
      <c r="AG190" t="s">
        <v>2606</v>
      </c>
      <c r="AH190">
        <v>3</v>
      </c>
      <c r="AI190" t="s">
        <v>39</v>
      </c>
      <c r="AJ190" t="s">
        <v>2680</v>
      </c>
      <c r="AK190">
        <v>7.69</v>
      </c>
      <c r="AL190" t="s">
        <v>39</v>
      </c>
      <c r="AM190" t="s">
        <v>39</v>
      </c>
      <c r="AN190">
        <v>4</v>
      </c>
      <c r="AO190">
        <v>100</v>
      </c>
      <c r="AP190">
        <v>30</v>
      </c>
      <c r="AQ190" t="s">
        <v>39</v>
      </c>
      <c r="AR190" t="s">
        <v>2627</v>
      </c>
    </row>
    <row r="191" spans="1:44" x14ac:dyDescent="0.35">
      <c r="A191" t="s">
        <v>1436</v>
      </c>
      <c r="B191" t="s">
        <v>2672</v>
      </c>
      <c r="C191" t="s">
        <v>2592</v>
      </c>
      <c r="D191" t="s">
        <v>883</v>
      </c>
      <c r="E191" t="s">
        <v>884</v>
      </c>
      <c r="F191" t="s">
        <v>39</v>
      </c>
      <c r="G191" t="s">
        <v>40</v>
      </c>
      <c r="H191" t="s">
        <v>40</v>
      </c>
      <c r="I191" t="s">
        <v>2605</v>
      </c>
      <c r="K191" t="s">
        <v>39</v>
      </c>
      <c r="L191">
        <v>1850</v>
      </c>
      <c r="M191" t="s">
        <v>41</v>
      </c>
      <c r="N191" t="s">
        <v>39</v>
      </c>
      <c r="O191">
        <v>2010</v>
      </c>
      <c r="P191" t="s">
        <v>39</v>
      </c>
      <c r="Q191" t="s">
        <v>39</v>
      </c>
      <c r="R191" t="s">
        <v>39</v>
      </c>
      <c r="S191" t="s">
        <v>39</v>
      </c>
      <c r="T191" t="s">
        <v>39</v>
      </c>
      <c r="U191" t="s">
        <v>2608</v>
      </c>
      <c r="V191" t="s">
        <v>39</v>
      </c>
      <c r="W191" t="s">
        <v>39</v>
      </c>
      <c r="X191" s="6">
        <v>25</v>
      </c>
      <c r="Y191" t="s">
        <v>39</v>
      </c>
      <c r="Z191" s="6">
        <v>16</v>
      </c>
      <c r="AA191" t="s">
        <v>2608</v>
      </c>
      <c r="AB191" t="s">
        <v>2622</v>
      </c>
      <c r="AC191" t="s">
        <v>2626</v>
      </c>
      <c r="AD191" t="s">
        <v>40</v>
      </c>
      <c r="AE191" t="s">
        <v>39</v>
      </c>
      <c r="AF191" t="s">
        <v>42</v>
      </c>
      <c r="AG191" t="s">
        <v>2606</v>
      </c>
      <c r="AH191">
        <v>3</v>
      </c>
      <c r="AI191" t="s">
        <v>39</v>
      </c>
      <c r="AJ191" t="s">
        <v>2680</v>
      </c>
      <c r="AK191">
        <v>7.97</v>
      </c>
      <c r="AL191" t="s">
        <v>39</v>
      </c>
      <c r="AM191" t="s">
        <v>39</v>
      </c>
      <c r="AN191">
        <v>4</v>
      </c>
      <c r="AO191">
        <v>100</v>
      </c>
      <c r="AP191">
        <v>30</v>
      </c>
      <c r="AQ191" t="s">
        <v>39</v>
      </c>
      <c r="AR191" t="s">
        <v>2627</v>
      </c>
    </row>
    <row r="192" spans="1:44" x14ac:dyDescent="0.35">
      <c r="A192" t="s">
        <v>1436</v>
      </c>
      <c r="B192" t="s">
        <v>2672</v>
      </c>
      <c r="C192" t="s">
        <v>2592</v>
      </c>
      <c r="D192" t="s">
        <v>883</v>
      </c>
      <c r="E192" t="s">
        <v>884</v>
      </c>
      <c r="F192" t="s">
        <v>39</v>
      </c>
      <c r="G192" t="s">
        <v>40</v>
      </c>
      <c r="H192" t="s">
        <v>40</v>
      </c>
      <c r="I192" t="s">
        <v>2605</v>
      </c>
      <c r="K192" t="s">
        <v>39</v>
      </c>
      <c r="L192">
        <v>1850</v>
      </c>
      <c r="M192" t="s">
        <v>41</v>
      </c>
      <c r="N192" t="s">
        <v>39</v>
      </c>
      <c r="O192">
        <v>2010</v>
      </c>
      <c r="P192" t="s">
        <v>39</v>
      </c>
      <c r="Q192" t="s">
        <v>39</v>
      </c>
      <c r="R192" t="s">
        <v>39</v>
      </c>
      <c r="S192" t="s">
        <v>39</v>
      </c>
      <c r="T192" t="s">
        <v>39</v>
      </c>
      <c r="U192" t="s">
        <v>2608</v>
      </c>
      <c r="V192" t="s">
        <v>39</v>
      </c>
      <c r="W192" t="s">
        <v>39</v>
      </c>
      <c r="X192" s="6">
        <v>25</v>
      </c>
      <c r="Y192" t="s">
        <v>39</v>
      </c>
      <c r="Z192" s="6">
        <v>16</v>
      </c>
      <c r="AA192" t="s">
        <v>2608</v>
      </c>
      <c r="AB192" t="s">
        <v>2615</v>
      </c>
      <c r="AC192" t="s">
        <v>2626</v>
      </c>
      <c r="AD192" t="s">
        <v>40</v>
      </c>
      <c r="AE192" t="s">
        <v>39</v>
      </c>
      <c r="AF192" t="s">
        <v>42</v>
      </c>
      <c r="AG192" t="s">
        <v>2606</v>
      </c>
      <c r="AH192">
        <v>3</v>
      </c>
      <c r="AI192" t="s">
        <v>39</v>
      </c>
      <c r="AJ192" t="s">
        <v>2680</v>
      </c>
      <c r="AK192">
        <v>8.25</v>
      </c>
      <c r="AL192" t="s">
        <v>39</v>
      </c>
      <c r="AM192" t="s">
        <v>39</v>
      </c>
      <c r="AN192">
        <v>4</v>
      </c>
      <c r="AO192">
        <v>100</v>
      </c>
      <c r="AP192">
        <v>30</v>
      </c>
      <c r="AQ192" t="s">
        <v>39</v>
      </c>
      <c r="AR192" t="s">
        <v>2627</v>
      </c>
    </row>
    <row r="193" spans="1:44" x14ac:dyDescent="0.35">
      <c r="A193" t="s">
        <v>1436</v>
      </c>
      <c r="B193" t="s">
        <v>2672</v>
      </c>
      <c r="C193" t="s">
        <v>2592</v>
      </c>
      <c r="D193" t="s">
        <v>883</v>
      </c>
      <c r="E193" t="s">
        <v>884</v>
      </c>
      <c r="F193" t="s">
        <v>39</v>
      </c>
      <c r="G193" t="s">
        <v>40</v>
      </c>
      <c r="H193" t="s">
        <v>40</v>
      </c>
      <c r="I193" t="s">
        <v>2605</v>
      </c>
      <c r="K193" t="s">
        <v>39</v>
      </c>
      <c r="L193">
        <v>1850</v>
      </c>
      <c r="M193" t="s">
        <v>41</v>
      </c>
      <c r="N193" t="s">
        <v>39</v>
      </c>
      <c r="O193">
        <v>2010</v>
      </c>
      <c r="P193" t="s">
        <v>39</v>
      </c>
      <c r="Q193" t="s">
        <v>39</v>
      </c>
      <c r="R193" t="s">
        <v>39</v>
      </c>
      <c r="S193" t="s">
        <v>39</v>
      </c>
      <c r="T193" t="s">
        <v>39</v>
      </c>
      <c r="U193" t="s">
        <v>2608</v>
      </c>
      <c r="V193" t="s">
        <v>39</v>
      </c>
      <c r="W193" t="s">
        <v>39</v>
      </c>
      <c r="X193" s="6">
        <v>25</v>
      </c>
      <c r="Y193" t="s">
        <v>39</v>
      </c>
      <c r="Z193" s="6">
        <v>16</v>
      </c>
      <c r="AA193" t="s">
        <v>2608</v>
      </c>
      <c r="AB193" t="s">
        <v>2616</v>
      </c>
      <c r="AC193" t="s">
        <v>2626</v>
      </c>
      <c r="AD193" t="s">
        <v>40</v>
      </c>
      <c r="AE193" t="s">
        <v>39</v>
      </c>
      <c r="AF193" t="s">
        <v>42</v>
      </c>
      <c r="AG193" t="s">
        <v>2606</v>
      </c>
      <c r="AH193">
        <v>3</v>
      </c>
      <c r="AI193" t="s">
        <v>39</v>
      </c>
      <c r="AJ193" t="s">
        <v>2680</v>
      </c>
      <c r="AK193">
        <v>7.87</v>
      </c>
      <c r="AL193" t="s">
        <v>39</v>
      </c>
      <c r="AM193" t="s">
        <v>39</v>
      </c>
      <c r="AN193">
        <v>4</v>
      </c>
      <c r="AO193">
        <v>100</v>
      </c>
      <c r="AP193">
        <v>30</v>
      </c>
      <c r="AQ193" t="s">
        <v>39</v>
      </c>
      <c r="AR193" t="s">
        <v>2627</v>
      </c>
    </row>
    <row r="194" spans="1:44" x14ac:dyDescent="0.35">
      <c r="A194" t="s">
        <v>1436</v>
      </c>
      <c r="B194" t="s">
        <v>2672</v>
      </c>
      <c r="C194" t="s">
        <v>2592</v>
      </c>
      <c r="D194" t="s">
        <v>883</v>
      </c>
      <c r="E194" t="s">
        <v>884</v>
      </c>
      <c r="F194" t="s">
        <v>39</v>
      </c>
      <c r="G194" t="s">
        <v>40</v>
      </c>
      <c r="H194" t="s">
        <v>40</v>
      </c>
      <c r="I194" t="s">
        <v>2605</v>
      </c>
      <c r="K194" t="s">
        <v>39</v>
      </c>
      <c r="L194">
        <v>1850</v>
      </c>
      <c r="M194" t="s">
        <v>41</v>
      </c>
      <c r="N194" t="s">
        <v>39</v>
      </c>
      <c r="O194">
        <v>2010</v>
      </c>
      <c r="P194" t="s">
        <v>39</v>
      </c>
      <c r="Q194" t="s">
        <v>39</v>
      </c>
      <c r="R194" t="s">
        <v>39</v>
      </c>
      <c r="S194" t="s">
        <v>39</v>
      </c>
      <c r="T194" t="s">
        <v>39</v>
      </c>
      <c r="U194" t="s">
        <v>2608</v>
      </c>
      <c r="V194" t="s">
        <v>39</v>
      </c>
      <c r="W194" t="s">
        <v>39</v>
      </c>
      <c r="X194" s="6">
        <v>25</v>
      </c>
      <c r="Y194" t="s">
        <v>39</v>
      </c>
      <c r="Z194" s="6">
        <v>16</v>
      </c>
      <c r="AA194" t="s">
        <v>2608</v>
      </c>
      <c r="AB194" t="s">
        <v>2617</v>
      </c>
      <c r="AC194" t="s">
        <v>2626</v>
      </c>
      <c r="AD194" t="s">
        <v>40</v>
      </c>
      <c r="AE194" t="s">
        <v>39</v>
      </c>
      <c r="AF194" t="s">
        <v>42</v>
      </c>
      <c r="AG194" t="s">
        <v>2606</v>
      </c>
      <c r="AH194">
        <v>3</v>
      </c>
      <c r="AI194" t="s">
        <v>39</v>
      </c>
      <c r="AJ194" t="s">
        <v>2680</v>
      </c>
      <c r="AK194">
        <v>7.74</v>
      </c>
      <c r="AL194" t="s">
        <v>39</v>
      </c>
      <c r="AM194" t="s">
        <v>39</v>
      </c>
      <c r="AN194">
        <v>4</v>
      </c>
      <c r="AO194">
        <v>100</v>
      </c>
      <c r="AP194">
        <v>30</v>
      </c>
      <c r="AQ194" t="s">
        <v>39</v>
      </c>
      <c r="AR194" t="s">
        <v>2627</v>
      </c>
    </row>
    <row r="195" spans="1:44" x14ac:dyDescent="0.35">
      <c r="A195" t="s">
        <v>1436</v>
      </c>
      <c r="B195" t="s">
        <v>2672</v>
      </c>
      <c r="C195" t="s">
        <v>2592</v>
      </c>
      <c r="D195" t="s">
        <v>883</v>
      </c>
      <c r="E195" t="s">
        <v>884</v>
      </c>
      <c r="F195" t="s">
        <v>39</v>
      </c>
      <c r="G195" t="s">
        <v>40</v>
      </c>
      <c r="H195" t="s">
        <v>40</v>
      </c>
      <c r="I195" t="s">
        <v>2605</v>
      </c>
      <c r="K195" t="s">
        <v>39</v>
      </c>
      <c r="L195">
        <v>1850</v>
      </c>
      <c r="M195" t="s">
        <v>41</v>
      </c>
      <c r="N195" t="s">
        <v>39</v>
      </c>
      <c r="O195">
        <v>2010</v>
      </c>
      <c r="P195" t="s">
        <v>39</v>
      </c>
      <c r="Q195" t="s">
        <v>39</v>
      </c>
      <c r="R195" t="s">
        <v>39</v>
      </c>
      <c r="S195" t="s">
        <v>39</v>
      </c>
      <c r="T195" t="s">
        <v>39</v>
      </c>
      <c r="U195" t="s">
        <v>2608</v>
      </c>
      <c r="V195" t="s">
        <v>39</v>
      </c>
      <c r="W195" t="s">
        <v>39</v>
      </c>
      <c r="X195" s="6">
        <v>25</v>
      </c>
      <c r="Y195" t="s">
        <v>39</v>
      </c>
      <c r="Z195" s="6">
        <v>16</v>
      </c>
      <c r="AA195" t="s">
        <v>2608</v>
      </c>
      <c r="AB195" t="s">
        <v>2623</v>
      </c>
      <c r="AC195" t="s">
        <v>2626</v>
      </c>
      <c r="AD195" t="s">
        <v>40</v>
      </c>
      <c r="AE195" t="s">
        <v>39</v>
      </c>
      <c r="AF195" t="s">
        <v>42</v>
      </c>
      <c r="AG195" t="s">
        <v>2606</v>
      </c>
      <c r="AH195">
        <v>3</v>
      </c>
      <c r="AI195" t="s">
        <v>39</v>
      </c>
      <c r="AJ195" t="s">
        <v>2680</v>
      </c>
      <c r="AK195">
        <v>10.45</v>
      </c>
      <c r="AL195" t="s">
        <v>39</v>
      </c>
      <c r="AM195" t="s">
        <v>39</v>
      </c>
      <c r="AN195">
        <v>4</v>
      </c>
      <c r="AO195">
        <v>100</v>
      </c>
      <c r="AP195">
        <v>30</v>
      </c>
      <c r="AQ195" t="s">
        <v>39</v>
      </c>
      <c r="AR195" t="s">
        <v>2627</v>
      </c>
    </row>
    <row r="196" spans="1:44" x14ac:dyDescent="0.35">
      <c r="A196" t="s">
        <v>1436</v>
      </c>
      <c r="B196" t="s">
        <v>2672</v>
      </c>
      <c r="C196" t="s">
        <v>2592</v>
      </c>
      <c r="D196" t="s">
        <v>883</v>
      </c>
      <c r="E196" t="s">
        <v>884</v>
      </c>
      <c r="F196" t="s">
        <v>39</v>
      </c>
      <c r="G196" t="s">
        <v>40</v>
      </c>
      <c r="H196" t="s">
        <v>40</v>
      </c>
      <c r="I196" t="s">
        <v>2605</v>
      </c>
      <c r="K196" t="s">
        <v>39</v>
      </c>
      <c r="L196">
        <v>1850</v>
      </c>
      <c r="M196" t="s">
        <v>41</v>
      </c>
      <c r="N196" t="s">
        <v>39</v>
      </c>
      <c r="O196">
        <v>2010</v>
      </c>
      <c r="P196" t="s">
        <v>39</v>
      </c>
      <c r="Q196" t="s">
        <v>39</v>
      </c>
      <c r="R196" t="s">
        <v>39</v>
      </c>
      <c r="S196" t="s">
        <v>39</v>
      </c>
      <c r="T196" t="s">
        <v>39</v>
      </c>
      <c r="U196" t="s">
        <v>2608</v>
      </c>
      <c r="V196" t="s">
        <v>39</v>
      </c>
      <c r="W196" t="s">
        <v>39</v>
      </c>
      <c r="X196" s="6">
        <v>25</v>
      </c>
      <c r="Y196" t="s">
        <v>39</v>
      </c>
      <c r="Z196" s="6">
        <v>16</v>
      </c>
      <c r="AA196" t="s">
        <v>2608</v>
      </c>
      <c r="AB196" t="s">
        <v>2618</v>
      </c>
      <c r="AC196" t="s">
        <v>2626</v>
      </c>
      <c r="AD196" t="s">
        <v>40</v>
      </c>
      <c r="AE196" t="s">
        <v>39</v>
      </c>
      <c r="AF196" t="s">
        <v>42</v>
      </c>
      <c r="AG196" t="s">
        <v>2606</v>
      </c>
      <c r="AH196">
        <v>3</v>
      </c>
      <c r="AI196" t="s">
        <v>39</v>
      </c>
      <c r="AJ196" t="s">
        <v>2680</v>
      </c>
      <c r="AK196">
        <v>9.18</v>
      </c>
      <c r="AL196" t="s">
        <v>39</v>
      </c>
      <c r="AM196" t="s">
        <v>39</v>
      </c>
      <c r="AN196">
        <v>4</v>
      </c>
      <c r="AO196">
        <v>100</v>
      </c>
      <c r="AP196">
        <v>30</v>
      </c>
      <c r="AQ196" t="s">
        <v>39</v>
      </c>
      <c r="AR196" t="s">
        <v>2627</v>
      </c>
    </row>
    <row r="197" spans="1:44" x14ac:dyDescent="0.35">
      <c r="A197" t="s">
        <v>1436</v>
      </c>
      <c r="B197" t="s">
        <v>2672</v>
      </c>
      <c r="C197" t="s">
        <v>2592</v>
      </c>
      <c r="D197" t="s">
        <v>883</v>
      </c>
      <c r="E197" t="s">
        <v>884</v>
      </c>
      <c r="F197" t="s">
        <v>39</v>
      </c>
      <c r="G197" t="s">
        <v>40</v>
      </c>
      <c r="H197" t="s">
        <v>40</v>
      </c>
      <c r="I197" t="s">
        <v>2605</v>
      </c>
      <c r="K197" t="s">
        <v>39</v>
      </c>
      <c r="L197">
        <v>1850</v>
      </c>
      <c r="M197" t="s">
        <v>41</v>
      </c>
      <c r="N197" t="s">
        <v>39</v>
      </c>
      <c r="O197">
        <v>2010</v>
      </c>
      <c r="P197" t="s">
        <v>39</v>
      </c>
      <c r="Q197" t="s">
        <v>39</v>
      </c>
      <c r="R197" t="s">
        <v>39</v>
      </c>
      <c r="S197" t="s">
        <v>39</v>
      </c>
      <c r="T197" t="s">
        <v>39</v>
      </c>
      <c r="U197" t="s">
        <v>2608</v>
      </c>
      <c r="V197" t="s">
        <v>39</v>
      </c>
      <c r="W197" t="s">
        <v>39</v>
      </c>
      <c r="X197" s="6">
        <v>25</v>
      </c>
      <c r="Y197" t="s">
        <v>39</v>
      </c>
      <c r="Z197" s="6">
        <v>16</v>
      </c>
      <c r="AA197" t="s">
        <v>2608</v>
      </c>
      <c r="AB197" t="s">
        <v>2619</v>
      </c>
      <c r="AC197" t="s">
        <v>2626</v>
      </c>
      <c r="AD197" t="s">
        <v>40</v>
      </c>
      <c r="AE197" t="s">
        <v>39</v>
      </c>
      <c r="AF197" t="s">
        <v>42</v>
      </c>
      <c r="AG197" t="s">
        <v>2606</v>
      </c>
      <c r="AH197">
        <v>3</v>
      </c>
      <c r="AI197" t="s">
        <v>39</v>
      </c>
      <c r="AJ197" t="s">
        <v>2680</v>
      </c>
      <c r="AK197">
        <v>8.85</v>
      </c>
      <c r="AL197" t="s">
        <v>39</v>
      </c>
      <c r="AM197" t="s">
        <v>39</v>
      </c>
      <c r="AN197">
        <v>4</v>
      </c>
      <c r="AO197">
        <v>100</v>
      </c>
      <c r="AP197">
        <v>30</v>
      </c>
      <c r="AQ197" t="s">
        <v>39</v>
      </c>
      <c r="AR197" t="s">
        <v>2627</v>
      </c>
    </row>
    <row r="198" spans="1:44" x14ac:dyDescent="0.35">
      <c r="A198" t="s">
        <v>1436</v>
      </c>
      <c r="B198" t="s">
        <v>2672</v>
      </c>
      <c r="C198" t="s">
        <v>2592</v>
      </c>
      <c r="D198" t="s">
        <v>883</v>
      </c>
      <c r="E198" t="s">
        <v>884</v>
      </c>
      <c r="F198" t="s">
        <v>39</v>
      </c>
      <c r="G198" t="s">
        <v>40</v>
      </c>
      <c r="H198" t="s">
        <v>40</v>
      </c>
      <c r="I198" t="s">
        <v>2605</v>
      </c>
      <c r="K198" t="s">
        <v>39</v>
      </c>
      <c r="L198">
        <v>1850</v>
      </c>
      <c r="M198" t="s">
        <v>41</v>
      </c>
      <c r="N198" t="s">
        <v>39</v>
      </c>
      <c r="O198">
        <v>2010</v>
      </c>
      <c r="P198" t="s">
        <v>39</v>
      </c>
      <c r="Q198" t="s">
        <v>39</v>
      </c>
      <c r="R198" t="s">
        <v>39</v>
      </c>
      <c r="S198" t="s">
        <v>39</v>
      </c>
      <c r="T198" t="s">
        <v>39</v>
      </c>
      <c r="U198" t="s">
        <v>2608</v>
      </c>
      <c r="V198" t="s">
        <v>39</v>
      </c>
      <c r="W198" t="s">
        <v>39</v>
      </c>
      <c r="X198" s="6">
        <v>25</v>
      </c>
      <c r="Y198" t="s">
        <v>39</v>
      </c>
      <c r="Z198" s="6">
        <v>16</v>
      </c>
      <c r="AA198" t="s">
        <v>2608</v>
      </c>
      <c r="AB198" t="s">
        <v>2620</v>
      </c>
      <c r="AC198" t="s">
        <v>2626</v>
      </c>
      <c r="AD198" t="s">
        <v>40</v>
      </c>
      <c r="AE198" t="s">
        <v>39</v>
      </c>
      <c r="AF198" t="s">
        <v>42</v>
      </c>
      <c r="AG198" t="s">
        <v>2606</v>
      </c>
      <c r="AH198">
        <v>3</v>
      </c>
      <c r="AI198" t="s">
        <v>39</v>
      </c>
      <c r="AJ198" t="s">
        <v>2680</v>
      </c>
      <c r="AK198">
        <v>7.03</v>
      </c>
      <c r="AL198" t="s">
        <v>39</v>
      </c>
      <c r="AM198" t="s">
        <v>39</v>
      </c>
      <c r="AN198">
        <v>4</v>
      </c>
      <c r="AO198">
        <v>100</v>
      </c>
      <c r="AP198">
        <v>30</v>
      </c>
      <c r="AQ198" t="s">
        <v>39</v>
      </c>
      <c r="AR198" t="s">
        <v>2627</v>
      </c>
    </row>
    <row r="199" spans="1:44" x14ac:dyDescent="0.35">
      <c r="A199" t="s">
        <v>1436</v>
      </c>
      <c r="B199" t="s">
        <v>2672</v>
      </c>
      <c r="C199" t="s">
        <v>2592</v>
      </c>
      <c r="D199" t="s">
        <v>883</v>
      </c>
      <c r="E199" t="s">
        <v>884</v>
      </c>
      <c r="F199" t="s">
        <v>39</v>
      </c>
      <c r="G199" t="s">
        <v>40</v>
      </c>
      <c r="H199" t="s">
        <v>40</v>
      </c>
      <c r="I199" t="s">
        <v>2605</v>
      </c>
      <c r="K199" t="s">
        <v>39</v>
      </c>
      <c r="L199">
        <v>1850</v>
      </c>
      <c r="M199" t="s">
        <v>41</v>
      </c>
      <c r="N199" t="s">
        <v>39</v>
      </c>
      <c r="O199">
        <v>2010</v>
      </c>
      <c r="P199" t="s">
        <v>39</v>
      </c>
      <c r="Q199" t="s">
        <v>39</v>
      </c>
      <c r="R199" t="s">
        <v>39</v>
      </c>
      <c r="S199" t="s">
        <v>39</v>
      </c>
      <c r="T199" t="s">
        <v>39</v>
      </c>
      <c r="U199" t="s">
        <v>2608</v>
      </c>
      <c r="V199">
        <v>2</v>
      </c>
      <c r="W199">
        <v>72</v>
      </c>
      <c r="X199" s="6">
        <v>25</v>
      </c>
      <c r="Y199" t="s">
        <v>2624</v>
      </c>
      <c r="Z199" s="6">
        <v>16</v>
      </c>
      <c r="AA199" t="s">
        <v>2608</v>
      </c>
      <c r="AB199" t="s">
        <v>2609</v>
      </c>
      <c r="AC199" t="s">
        <v>2626</v>
      </c>
      <c r="AD199" t="s">
        <v>40</v>
      </c>
      <c r="AE199" t="s">
        <v>39</v>
      </c>
      <c r="AF199" t="s">
        <v>42</v>
      </c>
      <c r="AG199" t="s">
        <v>2606</v>
      </c>
      <c r="AH199">
        <v>3</v>
      </c>
      <c r="AI199" t="s">
        <v>39</v>
      </c>
      <c r="AJ199" t="s">
        <v>2680</v>
      </c>
      <c r="AK199">
        <v>5.3</v>
      </c>
      <c r="AL199" t="s">
        <v>39</v>
      </c>
      <c r="AM199" t="s">
        <v>39</v>
      </c>
      <c r="AN199">
        <v>4</v>
      </c>
      <c r="AO199">
        <v>100</v>
      </c>
      <c r="AP199">
        <v>30</v>
      </c>
      <c r="AQ199" t="s">
        <v>39</v>
      </c>
      <c r="AR199" t="s">
        <v>2627</v>
      </c>
    </row>
    <row r="200" spans="1:44" x14ac:dyDescent="0.35">
      <c r="A200" t="s">
        <v>1436</v>
      </c>
      <c r="B200" t="s">
        <v>2672</v>
      </c>
      <c r="C200" t="s">
        <v>2592</v>
      </c>
      <c r="D200" t="s">
        <v>883</v>
      </c>
      <c r="E200" t="s">
        <v>884</v>
      </c>
      <c r="F200" t="s">
        <v>39</v>
      </c>
      <c r="G200" t="s">
        <v>40</v>
      </c>
      <c r="H200" t="s">
        <v>40</v>
      </c>
      <c r="I200" t="s">
        <v>2605</v>
      </c>
      <c r="K200" t="s">
        <v>39</v>
      </c>
      <c r="L200">
        <v>1850</v>
      </c>
      <c r="M200" t="s">
        <v>41</v>
      </c>
      <c r="N200" t="s">
        <v>39</v>
      </c>
      <c r="O200">
        <v>2010</v>
      </c>
      <c r="P200" t="s">
        <v>39</v>
      </c>
      <c r="Q200" t="s">
        <v>39</v>
      </c>
      <c r="R200" t="s">
        <v>39</v>
      </c>
      <c r="S200" t="s">
        <v>39</v>
      </c>
      <c r="T200" t="s">
        <v>39</v>
      </c>
      <c r="U200" t="s">
        <v>2608</v>
      </c>
      <c r="V200">
        <v>2</v>
      </c>
      <c r="W200">
        <v>72</v>
      </c>
      <c r="X200" s="6">
        <v>25</v>
      </c>
      <c r="Y200" t="s">
        <v>2624</v>
      </c>
      <c r="Z200" s="6">
        <v>16</v>
      </c>
      <c r="AA200" t="s">
        <v>2608</v>
      </c>
      <c r="AB200" t="s">
        <v>2610</v>
      </c>
      <c r="AC200" t="s">
        <v>2626</v>
      </c>
      <c r="AD200" t="s">
        <v>40</v>
      </c>
      <c r="AE200" t="s">
        <v>39</v>
      </c>
      <c r="AF200" t="s">
        <v>42</v>
      </c>
      <c r="AG200" t="s">
        <v>2606</v>
      </c>
      <c r="AH200">
        <v>3</v>
      </c>
      <c r="AI200" t="s">
        <v>39</v>
      </c>
      <c r="AJ200" t="s">
        <v>2680</v>
      </c>
      <c r="AK200">
        <v>6.43</v>
      </c>
      <c r="AL200" t="s">
        <v>39</v>
      </c>
      <c r="AM200" t="s">
        <v>39</v>
      </c>
      <c r="AN200">
        <v>4</v>
      </c>
      <c r="AO200">
        <v>100</v>
      </c>
      <c r="AP200">
        <v>30</v>
      </c>
      <c r="AQ200" t="s">
        <v>39</v>
      </c>
      <c r="AR200" t="s">
        <v>2627</v>
      </c>
    </row>
    <row r="201" spans="1:44" x14ac:dyDescent="0.35">
      <c r="A201" t="s">
        <v>1436</v>
      </c>
      <c r="B201" t="s">
        <v>2672</v>
      </c>
      <c r="C201" t="s">
        <v>2592</v>
      </c>
      <c r="D201" t="s">
        <v>883</v>
      </c>
      <c r="E201" t="s">
        <v>884</v>
      </c>
      <c r="F201" t="s">
        <v>39</v>
      </c>
      <c r="G201" t="s">
        <v>40</v>
      </c>
      <c r="H201" t="s">
        <v>40</v>
      </c>
      <c r="I201" t="s">
        <v>2605</v>
      </c>
      <c r="K201" t="s">
        <v>39</v>
      </c>
      <c r="L201">
        <v>1850</v>
      </c>
      <c r="M201" t="s">
        <v>41</v>
      </c>
      <c r="N201" t="s">
        <v>39</v>
      </c>
      <c r="O201">
        <v>2010</v>
      </c>
      <c r="P201" t="s">
        <v>39</v>
      </c>
      <c r="Q201" t="s">
        <v>39</v>
      </c>
      <c r="R201" t="s">
        <v>39</v>
      </c>
      <c r="S201" t="s">
        <v>39</v>
      </c>
      <c r="T201" t="s">
        <v>39</v>
      </c>
      <c r="U201" t="s">
        <v>2608</v>
      </c>
      <c r="V201">
        <v>2</v>
      </c>
      <c r="W201">
        <v>72</v>
      </c>
      <c r="X201" s="6">
        <v>25</v>
      </c>
      <c r="Y201" t="s">
        <v>2624</v>
      </c>
      <c r="Z201" s="6">
        <v>16</v>
      </c>
      <c r="AA201" t="s">
        <v>2608</v>
      </c>
      <c r="AB201" t="s">
        <v>2611</v>
      </c>
      <c r="AC201" t="s">
        <v>2626</v>
      </c>
      <c r="AD201" t="s">
        <v>40</v>
      </c>
      <c r="AE201" t="s">
        <v>39</v>
      </c>
      <c r="AF201" t="s">
        <v>42</v>
      </c>
      <c r="AG201" t="s">
        <v>2606</v>
      </c>
      <c r="AH201">
        <v>3</v>
      </c>
      <c r="AI201" t="s">
        <v>39</v>
      </c>
      <c r="AJ201" t="s">
        <v>2680</v>
      </c>
      <c r="AK201">
        <v>5.81</v>
      </c>
      <c r="AL201" t="s">
        <v>39</v>
      </c>
      <c r="AM201" t="s">
        <v>39</v>
      </c>
      <c r="AN201">
        <v>4</v>
      </c>
      <c r="AO201">
        <v>100</v>
      </c>
      <c r="AP201">
        <v>30</v>
      </c>
      <c r="AQ201" t="s">
        <v>39</v>
      </c>
      <c r="AR201" t="s">
        <v>2627</v>
      </c>
    </row>
    <row r="202" spans="1:44" x14ac:dyDescent="0.35">
      <c r="A202" t="s">
        <v>1436</v>
      </c>
      <c r="B202" t="s">
        <v>2672</v>
      </c>
      <c r="C202" t="s">
        <v>2592</v>
      </c>
      <c r="D202" t="s">
        <v>883</v>
      </c>
      <c r="E202" t="s">
        <v>884</v>
      </c>
      <c r="F202" t="s">
        <v>39</v>
      </c>
      <c r="G202" t="s">
        <v>40</v>
      </c>
      <c r="H202" t="s">
        <v>40</v>
      </c>
      <c r="I202" t="s">
        <v>2605</v>
      </c>
      <c r="K202" t="s">
        <v>39</v>
      </c>
      <c r="L202">
        <v>1850</v>
      </c>
      <c r="M202" t="s">
        <v>41</v>
      </c>
      <c r="N202" t="s">
        <v>39</v>
      </c>
      <c r="O202">
        <v>2010</v>
      </c>
      <c r="P202" t="s">
        <v>39</v>
      </c>
      <c r="Q202" t="s">
        <v>39</v>
      </c>
      <c r="R202" t="s">
        <v>39</v>
      </c>
      <c r="S202" t="s">
        <v>39</v>
      </c>
      <c r="T202" t="s">
        <v>39</v>
      </c>
      <c r="U202" t="s">
        <v>2608</v>
      </c>
      <c r="V202">
        <v>2</v>
      </c>
      <c r="W202">
        <v>72</v>
      </c>
      <c r="X202" s="6">
        <v>25</v>
      </c>
      <c r="Y202" t="s">
        <v>2624</v>
      </c>
      <c r="Z202" s="6">
        <v>16</v>
      </c>
      <c r="AA202" t="s">
        <v>2608</v>
      </c>
      <c r="AB202" t="s">
        <v>2621</v>
      </c>
      <c r="AC202" t="s">
        <v>2626</v>
      </c>
      <c r="AD202" t="s">
        <v>40</v>
      </c>
      <c r="AE202" t="s">
        <v>39</v>
      </c>
      <c r="AF202" t="s">
        <v>42</v>
      </c>
      <c r="AG202" t="s">
        <v>2606</v>
      </c>
      <c r="AH202">
        <v>3</v>
      </c>
      <c r="AI202" t="s">
        <v>39</v>
      </c>
      <c r="AJ202" t="s">
        <v>2680</v>
      </c>
      <c r="AK202">
        <v>30.48</v>
      </c>
      <c r="AL202" t="s">
        <v>39</v>
      </c>
      <c r="AM202" t="s">
        <v>39</v>
      </c>
      <c r="AN202">
        <v>4</v>
      </c>
      <c r="AO202">
        <v>100</v>
      </c>
      <c r="AP202">
        <v>30</v>
      </c>
      <c r="AQ202" t="s">
        <v>39</v>
      </c>
      <c r="AR202" t="s">
        <v>2627</v>
      </c>
    </row>
    <row r="203" spans="1:44" x14ac:dyDescent="0.35">
      <c r="A203" t="s">
        <v>1436</v>
      </c>
      <c r="B203" t="s">
        <v>2672</v>
      </c>
      <c r="C203" t="s">
        <v>2592</v>
      </c>
      <c r="D203" t="s">
        <v>883</v>
      </c>
      <c r="E203" t="s">
        <v>884</v>
      </c>
      <c r="F203" t="s">
        <v>39</v>
      </c>
      <c r="G203" t="s">
        <v>40</v>
      </c>
      <c r="H203" t="s">
        <v>40</v>
      </c>
      <c r="I203" t="s">
        <v>2605</v>
      </c>
      <c r="K203" t="s">
        <v>39</v>
      </c>
      <c r="L203">
        <v>1850</v>
      </c>
      <c r="M203" t="s">
        <v>41</v>
      </c>
      <c r="N203" t="s">
        <v>39</v>
      </c>
      <c r="O203">
        <v>2010</v>
      </c>
      <c r="P203" t="s">
        <v>39</v>
      </c>
      <c r="Q203" t="s">
        <v>39</v>
      </c>
      <c r="R203" t="s">
        <v>39</v>
      </c>
      <c r="S203" t="s">
        <v>39</v>
      </c>
      <c r="T203" t="s">
        <v>39</v>
      </c>
      <c r="U203" t="s">
        <v>2608</v>
      </c>
      <c r="V203">
        <v>2</v>
      </c>
      <c r="W203">
        <v>72</v>
      </c>
      <c r="X203" s="6">
        <v>25</v>
      </c>
      <c r="Y203" t="s">
        <v>2624</v>
      </c>
      <c r="Z203" s="6">
        <v>16</v>
      </c>
      <c r="AA203" t="s">
        <v>2608</v>
      </c>
      <c r="AB203" t="s">
        <v>2612</v>
      </c>
      <c r="AC203" t="s">
        <v>2626</v>
      </c>
      <c r="AD203" t="s">
        <v>40</v>
      </c>
      <c r="AE203" t="s">
        <v>39</v>
      </c>
      <c r="AF203" t="s">
        <v>42</v>
      </c>
      <c r="AG203" t="s">
        <v>2606</v>
      </c>
      <c r="AH203">
        <v>3</v>
      </c>
      <c r="AI203" t="s">
        <v>39</v>
      </c>
      <c r="AJ203" t="s">
        <v>2680</v>
      </c>
      <c r="AK203">
        <v>29.59</v>
      </c>
      <c r="AL203" t="s">
        <v>39</v>
      </c>
      <c r="AM203" t="s">
        <v>39</v>
      </c>
      <c r="AN203">
        <v>4</v>
      </c>
      <c r="AO203">
        <v>100</v>
      </c>
      <c r="AP203">
        <v>30</v>
      </c>
      <c r="AQ203" t="s">
        <v>39</v>
      </c>
      <c r="AR203" t="s">
        <v>2627</v>
      </c>
    </row>
    <row r="204" spans="1:44" x14ac:dyDescent="0.35">
      <c r="A204" t="s">
        <v>1436</v>
      </c>
      <c r="B204" t="s">
        <v>2672</v>
      </c>
      <c r="C204" t="s">
        <v>2592</v>
      </c>
      <c r="D204" t="s">
        <v>883</v>
      </c>
      <c r="E204" t="s">
        <v>884</v>
      </c>
      <c r="F204" t="s">
        <v>39</v>
      </c>
      <c r="G204" t="s">
        <v>40</v>
      </c>
      <c r="H204" t="s">
        <v>40</v>
      </c>
      <c r="I204" t="s">
        <v>2605</v>
      </c>
      <c r="K204" t="s">
        <v>39</v>
      </c>
      <c r="L204">
        <v>1850</v>
      </c>
      <c r="M204" t="s">
        <v>41</v>
      </c>
      <c r="N204" t="s">
        <v>39</v>
      </c>
      <c r="O204">
        <v>2010</v>
      </c>
      <c r="P204" t="s">
        <v>39</v>
      </c>
      <c r="Q204" t="s">
        <v>39</v>
      </c>
      <c r="R204" t="s">
        <v>39</v>
      </c>
      <c r="S204" t="s">
        <v>39</v>
      </c>
      <c r="T204" t="s">
        <v>39</v>
      </c>
      <c r="U204" t="s">
        <v>2608</v>
      </c>
      <c r="V204">
        <v>2</v>
      </c>
      <c r="W204">
        <v>72</v>
      </c>
      <c r="X204" s="6">
        <v>25</v>
      </c>
      <c r="Y204" t="s">
        <v>2624</v>
      </c>
      <c r="Z204" s="6">
        <v>16</v>
      </c>
      <c r="AA204" t="s">
        <v>2608</v>
      </c>
      <c r="AB204" t="s">
        <v>2613</v>
      </c>
      <c r="AC204" t="s">
        <v>2626</v>
      </c>
      <c r="AD204" t="s">
        <v>40</v>
      </c>
      <c r="AE204" t="s">
        <v>39</v>
      </c>
      <c r="AF204" t="s">
        <v>42</v>
      </c>
      <c r="AG204" t="s">
        <v>2606</v>
      </c>
      <c r="AH204">
        <v>3</v>
      </c>
      <c r="AI204" t="s">
        <v>39</v>
      </c>
      <c r="AJ204" t="s">
        <v>2680</v>
      </c>
      <c r="AK204">
        <v>28.39</v>
      </c>
      <c r="AL204" t="s">
        <v>39</v>
      </c>
      <c r="AM204" t="s">
        <v>39</v>
      </c>
      <c r="AN204">
        <v>4</v>
      </c>
      <c r="AO204">
        <v>100</v>
      </c>
      <c r="AP204">
        <v>30</v>
      </c>
      <c r="AQ204" t="s">
        <v>39</v>
      </c>
      <c r="AR204" t="s">
        <v>2627</v>
      </c>
    </row>
    <row r="205" spans="1:44" x14ac:dyDescent="0.35">
      <c r="A205" t="s">
        <v>1436</v>
      </c>
      <c r="B205" t="s">
        <v>2672</v>
      </c>
      <c r="C205" t="s">
        <v>2592</v>
      </c>
      <c r="D205" t="s">
        <v>883</v>
      </c>
      <c r="E205" t="s">
        <v>884</v>
      </c>
      <c r="F205" t="s">
        <v>39</v>
      </c>
      <c r="G205" t="s">
        <v>40</v>
      </c>
      <c r="H205" t="s">
        <v>40</v>
      </c>
      <c r="I205" t="s">
        <v>2605</v>
      </c>
      <c r="K205" t="s">
        <v>39</v>
      </c>
      <c r="L205">
        <v>1850</v>
      </c>
      <c r="M205" t="s">
        <v>41</v>
      </c>
      <c r="N205" t="s">
        <v>39</v>
      </c>
      <c r="O205">
        <v>2010</v>
      </c>
      <c r="P205" t="s">
        <v>39</v>
      </c>
      <c r="Q205" t="s">
        <v>39</v>
      </c>
      <c r="R205" t="s">
        <v>39</v>
      </c>
      <c r="S205" t="s">
        <v>39</v>
      </c>
      <c r="T205" t="s">
        <v>39</v>
      </c>
      <c r="U205" t="s">
        <v>2608</v>
      </c>
      <c r="V205">
        <v>2</v>
      </c>
      <c r="W205">
        <v>72</v>
      </c>
      <c r="X205" s="6">
        <v>25</v>
      </c>
      <c r="Y205" t="s">
        <v>2624</v>
      </c>
      <c r="Z205" s="6">
        <v>16</v>
      </c>
      <c r="AA205" t="s">
        <v>2608</v>
      </c>
      <c r="AB205" t="s">
        <v>2614</v>
      </c>
      <c r="AC205" t="s">
        <v>2626</v>
      </c>
      <c r="AD205" t="s">
        <v>40</v>
      </c>
      <c r="AE205" t="s">
        <v>39</v>
      </c>
      <c r="AF205" t="s">
        <v>42</v>
      </c>
      <c r="AG205" t="s">
        <v>2606</v>
      </c>
      <c r="AH205">
        <v>3</v>
      </c>
      <c r="AI205" t="s">
        <v>39</v>
      </c>
      <c r="AJ205" t="s">
        <v>2680</v>
      </c>
      <c r="AK205">
        <v>31.95</v>
      </c>
      <c r="AL205" t="s">
        <v>39</v>
      </c>
      <c r="AM205" t="s">
        <v>39</v>
      </c>
      <c r="AN205">
        <v>4</v>
      </c>
      <c r="AO205">
        <v>100</v>
      </c>
      <c r="AP205">
        <v>30</v>
      </c>
      <c r="AQ205" t="s">
        <v>39</v>
      </c>
      <c r="AR205" t="s">
        <v>2627</v>
      </c>
    </row>
    <row r="206" spans="1:44" x14ac:dyDescent="0.35">
      <c r="A206" t="s">
        <v>1436</v>
      </c>
      <c r="B206" t="s">
        <v>2672</v>
      </c>
      <c r="C206" t="s">
        <v>2592</v>
      </c>
      <c r="D206" t="s">
        <v>883</v>
      </c>
      <c r="E206" t="s">
        <v>884</v>
      </c>
      <c r="F206" t="s">
        <v>39</v>
      </c>
      <c r="G206" t="s">
        <v>40</v>
      </c>
      <c r="H206" t="s">
        <v>40</v>
      </c>
      <c r="I206" t="s">
        <v>2605</v>
      </c>
      <c r="K206" t="s">
        <v>39</v>
      </c>
      <c r="L206">
        <v>1850</v>
      </c>
      <c r="M206" t="s">
        <v>41</v>
      </c>
      <c r="N206" t="s">
        <v>39</v>
      </c>
      <c r="O206">
        <v>2010</v>
      </c>
      <c r="P206" t="s">
        <v>39</v>
      </c>
      <c r="Q206" t="s">
        <v>39</v>
      </c>
      <c r="R206" t="s">
        <v>39</v>
      </c>
      <c r="S206" t="s">
        <v>39</v>
      </c>
      <c r="T206" t="s">
        <v>39</v>
      </c>
      <c r="U206" t="s">
        <v>2608</v>
      </c>
      <c r="V206">
        <v>2</v>
      </c>
      <c r="W206">
        <v>72</v>
      </c>
      <c r="X206" s="6">
        <v>25</v>
      </c>
      <c r="Y206" t="s">
        <v>2624</v>
      </c>
      <c r="Z206" s="6">
        <v>16</v>
      </c>
      <c r="AA206" t="s">
        <v>2608</v>
      </c>
      <c r="AB206" t="s">
        <v>2622</v>
      </c>
      <c r="AC206" t="s">
        <v>2626</v>
      </c>
      <c r="AD206" t="s">
        <v>40</v>
      </c>
      <c r="AE206" t="s">
        <v>39</v>
      </c>
      <c r="AF206" t="s">
        <v>42</v>
      </c>
      <c r="AG206" t="s">
        <v>2606</v>
      </c>
      <c r="AH206">
        <v>3</v>
      </c>
      <c r="AI206" t="s">
        <v>39</v>
      </c>
      <c r="AJ206" t="s">
        <v>2680</v>
      </c>
      <c r="AK206">
        <v>36.81</v>
      </c>
      <c r="AL206" t="s">
        <v>39</v>
      </c>
      <c r="AM206" t="s">
        <v>39</v>
      </c>
      <c r="AN206">
        <v>4</v>
      </c>
      <c r="AO206">
        <v>100</v>
      </c>
      <c r="AP206">
        <v>30</v>
      </c>
      <c r="AQ206" t="s">
        <v>39</v>
      </c>
      <c r="AR206" t="s">
        <v>2627</v>
      </c>
    </row>
    <row r="207" spans="1:44" x14ac:dyDescent="0.35">
      <c r="A207" t="s">
        <v>1436</v>
      </c>
      <c r="B207" t="s">
        <v>2672</v>
      </c>
      <c r="C207" t="s">
        <v>2592</v>
      </c>
      <c r="D207" t="s">
        <v>883</v>
      </c>
      <c r="E207" t="s">
        <v>884</v>
      </c>
      <c r="F207" t="s">
        <v>39</v>
      </c>
      <c r="G207" t="s">
        <v>40</v>
      </c>
      <c r="H207" t="s">
        <v>40</v>
      </c>
      <c r="I207" t="s">
        <v>2605</v>
      </c>
      <c r="K207" t="s">
        <v>39</v>
      </c>
      <c r="L207">
        <v>1850</v>
      </c>
      <c r="M207" t="s">
        <v>41</v>
      </c>
      <c r="N207" t="s">
        <v>39</v>
      </c>
      <c r="O207">
        <v>2010</v>
      </c>
      <c r="P207" t="s">
        <v>39</v>
      </c>
      <c r="Q207" t="s">
        <v>39</v>
      </c>
      <c r="R207" t="s">
        <v>39</v>
      </c>
      <c r="S207" t="s">
        <v>39</v>
      </c>
      <c r="T207" t="s">
        <v>39</v>
      </c>
      <c r="U207" t="s">
        <v>2608</v>
      </c>
      <c r="V207">
        <v>2</v>
      </c>
      <c r="W207">
        <v>72</v>
      </c>
      <c r="X207" s="6">
        <v>25</v>
      </c>
      <c r="Y207" t="s">
        <v>2624</v>
      </c>
      <c r="Z207" s="6">
        <v>16</v>
      </c>
      <c r="AA207" t="s">
        <v>2608</v>
      </c>
      <c r="AB207" t="s">
        <v>2615</v>
      </c>
      <c r="AC207" t="s">
        <v>2626</v>
      </c>
      <c r="AD207" t="s">
        <v>40</v>
      </c>
      <c r="AE207" t="s">
        <v>39</v>
      </c>
      <c r="AF207" t="s">
        <v>42</v>
      </c>
      <c r="AG207" t="s">
        <v>2606</v>
      </c>
      <c r="AH207">
        <v>3</v>
      </c>
      <c r="AI207" t="s">
        <v>39</v>
      </c>
      <c r="AJ207" t="s">
        <v>2680</v>
      </c>
      <c r="AK207">
        <v>37.9</v>
      </c>
      <c r="AL207" t="s">
        <v>39</v>
      </c>
      <c r="AM207" t="s">
        <v>39</v>
      </c>
      <c r="AN207">
        <v>4</v>
      </c>
      <c r="AO207">
        <v>100</v>
      </c>
      <c r="AP207">
        <v>30</v>
      </c>
      <c r="AQ207" t="s">
        <v>39</v>
      </c>
      <c r="AR207" t="s">
        <v>2627</v>
      </c>
    </row>
    <row r="208" spans="1:44" x14ac:dyDescent="0.35">
      <c r="A208" t="s">
        <v>1436</v>
      </c>
      <c r="B208" t="s">
        <v>2672</v>
      </c>
      <c r="C208" t="s">
        <v>2592</v>
      </c>
      <c r="D208" t="s">
        <v>883</v>
      </c>
      <c r="E208" t="s">
        <v>884</v>
      </c>
      <c r="F208" t="s">
        <v>39</v>
      </c>
      <c r="G208" t="s">
        <v>40</v>
      </c>
      <c r="H208" t="s">
        <v>40</v>
      </c>
      <c r="I208" t="s">
        <v>2605</v>
      </c>
      <c r="K208" t="s">
        <v>39</v>
      </c>
      <c r="L208">
        <v>1850</v>
      </c>
      <c r="M208" t="s">
        <v>41</v>
      </c>
      <c r="N208" t="s">
        <v>39</v>
      </c>
      <c r="O208">
        <v>2010</v>
      </c>
      <c r="P208" t="s">
        <v>39</v>
      </c>
      <c r="Q208" t="s">
        <v>39</v>
      </c>
      <c r="R208" t="s">
        <v>39</v>
      </c>
      <c r="S208" t="s">
        <v>39</v>
      </c>
      <c r="T208" t="s">
        <v>39</v>
      </c>
      <c r="U208" t="s">
        <v>2608</v>
      </c>
      <c r="V208">
        <v>2</v>
      </c>
      <c r="W208">
        <v>72</v>
      </c>
      <c r="X208" s="6">
        <v>25</v>
      </c>
      <c r="Y208" t="s">
        <v>2624</v>
      </c>
      <c r="Z208" s="6">
        <v>16</v>
      </c>
      <c r="AA208" t="s">
        <v>2608</v>
      </c>
      <c r="AB208" t="s">
        <v>2616</v>
      </c>
      <c r="AC208" t="s">
        <v>2626</v>
      </c>
      <c r="AD208" t="s">
        <v>40</v>
      </c>
      <c r="AE208" t="s">
        <v>39</v>
      </c>
      <c r="AF208" t="s">
        <v>42</v>
      </c>
      <c r="AG208" t="s">
        <v>2606</v>
      </c>
      <c r="AH208">
        <v>3</v>
      </c>
      <c r="AI208" t="s">
        <v>39</v>
      </c>
      <c r="AJ208" t="s">
        <v>2680</v>
      </c>
      <c r="AK208">
        <v>34.479999999999997</v>
      </c>
      <c r="AL208" t="s">
        <v>39</v>
      </c>
      <c r="AM208" t="s">
        <v>39</v>
      </c>
      <c r="AN208">
        <v>4</v>
      </c>
      <c r="AO208">
        <v>100</v>
      </c>
      <c r="AP208">
        <v>30</v>
      </c>
      <c r="AQ208" t="s">
        <v>39</v>
      </c>
      <c r="AR208" t="s">
        <v>2627</v>
      </c>
    </row>
    <row r="209" spans="1:44" x14ac:dyDescent="0.35">
      <c r="A209" t="s">
        <v>1436</v>
      </c>
      <c r="B209" t="s">
        <v>2672</v>
      </c>
      <c r="C209" t="s">
        <v>2592</v>
      </c>
      <c r="D209" t="s">
        <v>883</v>
      </c>
      <c r="E209" t="s">
        <v>884</v>
      </c>
      <c r="F209" t="s">
        <v>39</v>
      </c>
      <c r="G209" t="s">
        <v>40</v>
      </c>
      <c r="H209" t="s">
        <v>40</v>
      </c>
      <c r="I209" t="s">
        <v>2605</v>
      </c>
      <c r="K209" t="s">
        <v>39</v>
      </c>
      <c r="L209">
        <v>1850</v>
      </c>
      <c r="M209" t="s">
        <v>41</v>
      </c>
      <c r="N209" t="s">
        <v>39</v>
      </c>
      <c r="O209">
        <v>2010</v>
      </c>
      <c r="P209" t="s">
        <v>39</v>
      </c>
      <c r="Q209" t="s">
        <v>39</v>
      </c>
      <c r="R209" t="s">
        <v>39</v>
      </c>
      <c r="S209" t="s">
        <v>39</v>
      </c>
      <c r="T209" t="s">
        <v>39</v>
      </c>
      <c r="U209" t="s">
        <v>2608</v>
      </c>
      <c r="V209">
        <v>2</v>
      </c>
      <c r="W209">
        <v>72</v>
      </c>
      <c r="X209" s="6">
        <v>25</v>
      </c>
      <c r="Y209" t="s">
        <v>2624</v>
      </c>
      <c r="Z209" s="6">
        <v>16</v>
      </c>
      <c r="AA209" t="s">
        <v>2608</v>
      </c>
      <c r="AB209" t="s">
        <v>2617</v>
      </c>
      <c r="AC209" t="s">
        <v>2626</v>
      </c>
      <c r="AD209" t="s">
        <v>40</v>
      </c>
      <c r="AE209" t="s">
        <v>39</v>
      </c>
      <c r="AF209" t="s">
        <v>42</v>
      </c>
      <c r="AG209" t="s">
        <v>2606</v>
      </c>
      <c r="AH209">
        <v>3</v>
      </c>
      <c r="AI209" t="s">
        <v>39</v>
      </c>
      <c r="AJ209" t="s">
        <v>2680</v>
      </c>
      <c r="AK209">
        <v>39.78</v>
      </c>
      <c r="AL209" t="s">
        <v>39</v>
      </c>
      <c r="AM209" t="s">
        <v>39</v>
      </c>
      <c r="AN209">
        <v>4</v>
      </c>
      <c r="AO209">
        <v>100</v>
      </c>
      <c r="AP209">
        <v>30</v>
      </c>
      <c r="AQ209" t="s">
        <v>39</v>
      </c>
      <c r="AR209" t="s">
        <v>2627</v>
      </c>
    </row>
    <row r="210" spans="1:44" x14ac:dyDescent="0.35">
      <c r="A210" t="s">
        <v>1436</v>
      </c>
      <c r="B210" t="s">
        <v>2672</v>
      </c>
      <c r="C210" t="s">
        <v>2592</v>
      </c>
      <c r="D210" t="s">
        <v>883</v>
      </c>
      <c r="E210" t="s">
        <v>884</v>
      </c>
      <c r="F210" t="s">
        <v>39</v>
      </c>
      <c r="G210" t="s">
        <v>40</v>
      </c>
      <c r="H210" t="s">
        <v>40</v>
      </c>
      <c r="I210" t="s">
        <v>2605</v>
      </c>
      <c r="K210" t="s">
        <v>39</v>
      </c>
      <c r="L210">
        <v>1850</v>
      </c>
      <c r="M210" t="s">
        <v>41</v>
      </c>
      <c r="N210" t="s">
        <v>39</v>
      </c>
      <c r="O210">
        <v>2010</v>
      </c>
      <c r="P210" t="s">
        <v>39</v>
      </c>
      <c r="Q210" t="s">
        <v>39</v>
      </c>
      <c r="R210" t="s">
        <v>39</v>
      </c>
      <c r="S210" t="s">
        <v>39</v>
      </c>
      <c r="T210" t="s">
        <v>39</v>
      </c>
      <c r="U210" t="s">
        <v>2608</v>
      </c>
      <c r="V210">
        <v>2</v>
      </c>
      <c r="W210">
        <v>72</v>
      </c>
      <c r="X210" s="6">
        <v>25</v>
      </c>
      <c r="Y210" t="s">
        <v>2624</v>
      </c>
      <c r="Z210" s="6">
        <v>16</v>
      </c>
      <c r="AA210" t="s">
        <v>2608</v>
      </c>
      <c r="AB210" t="s">
        <v>2623</v>
      </c>
      <c r="AC210" t="s">
        <v>2626</v>
      </c>
      <c r="AD210" t="s">
        <v>40</v>
      </c>
      <c r="AE210" t="s">
        <v>39</v>
      </c>
      <c r="AF210" t="s">
        <v>42</v>
      </c>
      <c r="AG210" t="s">
        <v>2606</v>
      </c>
      <c r="AH210">
        <v>3</v>
      </c>
      <c r="AI210" t="s">
        <v>39</v>
      </c>
      <c r="AJ210" t="s">
        <v>2680</v>
      </c>
      <c r="AK210">
        <v>50.06</v>
      </c>
      <c r="AL210" t="s">
        <v>39</v>
      </c>
      <c r="AM210" t="s">
        <v>39</v>
      </c>
      <c r="AN210">
        <v>4</v>
      </c>
      <c r="AO210">
        <v>100</v>
      </c>
      <c r="AP210">
        <v>30</v>
      </c>
      <c r="AQ210" t="s">
        <v>39</v>
      </c>
      <c r="AR210" t="s">
        <v>2627</v>
      </c>
    </row>
    <row r="211" spans="1:44" x14ac:dyDescent="0.35">
      <c r="A211" t="s">
        <v>1436</v>
      </c>
      <c r="B211" t="s">
        <v>2672</v>
      </c>
      <c r="C211" t="s">
        <v>2592</v>
      </c>
      <c r="D211" t="s">
        <v>883</v>
      </c>
      <c r="E211" t="s">
        <v>884</v>
      </c>
      <c r="F211" t="s">
        <v>39</v>
      </c>
      <c r="G211" t="s">
        <v>40</v>
      </c>
      <c r="H211" t="s">
        <v>40</v>
      </c>
      <c r="I211" t="s">
        <v>2605</v>
      </c>
      <c r="K211" t="s">
        <v>39</v>
      </c>
      <c r="L211">
        <v>1850</v>
      </c>
      <c r="M211" t="s">
        <v>41</v>
      </c>
      <c r="N211" t="s">
        <v>39</v>
      </c>
      <c r="O211">
        <v>2010</v>
      </c>
      <c r="P211" t="s">
        <v>39</v>
      </c>
      <c r="Q211" t="s">
        <v>39</v>
      </c>
      <c r="R211" t="s">
        <v>39</v>
      </c>
      <c r="S211" t="s">
        <v>39</v>
      </c>
      <c r="T211" t="s">
        <v>39</v>
      </c>
      <c r="U211" t="s">
        <v>2608</v>
      </c>
      <c r="V211">
        <v>2</v>
      </c>
      <c r="W211">
        <v>72</v>
      </c>
      <c r="X211" s="6">
        <v>25</v>
      </c>
      <c r="Y211" t="s">
        <v>2624</v>
      </c>
      <c r="Z211" s="6">
        <v>16</v>
      </c>
      <c r="AA211" t="s">
        <v>2608</v>
      </c>
      <c r="AB211" t="s">
        <v>2618</v>
      </c>
      <c r="AC211" t="s">
        <v>2626</v>
      </c>
      <c r="AD211" t="s">
        <v>40</v>
      </c>
      <c r="AE211" t="s">
        <v>39</v>
      </c>
      <c r="AF211" t="s">
        <v>42</v>
      </c>
      <c r="AG211" t="s">
        <v>2606</v>
      </c>
      <c r="AH211">
        <v>3</v>
      </c>
      <c r="AI211" t="s">
        <v>39</v>
      </c>
      <c r="AJ211" t="s">
        <v>2680</v>
      </c>
      <c r="AK211">
        <v>58.28</v>
      </c>
      <c r="AL211" t="s">
        <v>39</v>
      </c>
      <c r="AM211" t="s">
        <v>39</v>
      </c>
      <c r="AN211">
        <v>4</v>
      </c>
      <c r="AO211">
        <v>100</v>
      </c>
      <c r="AP211">
        <v>30</v>
      </c>
      <c r="AQ211" t="s">
        <v>39</v>
      </c>
      <c r="AR211" t="s">
        <v>2627</v>
      </c>
    </row>
    <row r="212" spans="1:44" x14ac:dyDescent="0.35">
      <c r="A212" t="s">
        <v>1436</v>
      </c>
      <c r="B212" t="s">
        <v>2672</v>
      </c>
      <c r="C212" t="s">
        <v>2592</v>
      </c>
      <c r="D212" t="s">
        <v>883</v>
      </c>
      <c r="E212" t="s">
        <v>884</v>
      </c>
      <c r="F212" t="s">
        <v>39</v>
      </c>
      <c r="G212" t="s">
        <v>40</v>
      </c>
      <c r="H212" t="s">
        <v>40</v>
      </c>
      <c r="I212" t="s">
        <v>2605</v>
      </c>
      <c r="K212" t="s">
        <v>39</v>
      </c>
      <c r="L212">
        <v>1850</v>
      </c>
      <c r="M212" t="s">
        <v>41</v>
      </c>
      <c r="N212" t="s">
        <v>39</v>
      </c>
      <c r="O212">
        <v>2010</v>
      </c>
      <c r="P212" t="s">
        <v>39</v>
      </c>
      <c r="Q212" t="s">
        <v>39</v>
      </c>
      <c r="R212" t="s">
        <v>39</v>
      </c>
      <c r="S212" t="s">
        <v>39</v>
      </c>
      <c r="T212" t="s">
        <v>39</v>
      </c>
      <c r="U212" t="s">
        <v>2608</v>
      </c>
      <c r="V212">
        <v>2</v>
      </c>
      <c r="W212">
        <v>72</v>
      </c>
      <c r="X212" s="6">
        <v>25</v>
      </c>
      <c r="Y212" t="s">
        <v>2624</v>
      </c>
      <c r="Z212" s="6">
        <v>16</v>
      </c>
      <c r="AA212" t="s">
        <v>2608</v>
      </c>
      <c r="AB212" t="s">
        <v>2619</v>
      </c>
      <c r="AC212" t="s">
        <v>2626</v>
      </c>
      <c r="AD212" t="s">
        <v>40</v>
      </c>
      <c r="AE212" t="s">
        <v>39</v>
      </c>
      <c r="AF212" t="s">
        <v>42</v>
      </c>
      <c r="AG212" t="s">
        <v>2606</v>
      </c>
      <c r="AH212">
        <v>3</v>
      </c>
      <c r="AI212" t="s">
        <v>39</v>
      </c>
      <c r="AJ212" t="s">
        <v>2680</v>
      </c>
      <c r="AK212">
        <v>56.3</v>
      </c>
      <c r="AL212" t="s">
        <v>39</v>
      </c>
      <c r="AM212" t="s">
        <v>39</v>
      </c>
      <c r="AN212">
        <v>4</v>
      </c>
      <c r="AO212">
        <v>100</v>
      </c>
      <c r="AP212">
        <v>30</v>
      </c>
      <c r="AQ212" t="s">
        <v>39</v>
      </c>
      <c r="AR212" t="s">
        <v>2627</v>
      </c>
    </row>
    <row r="213" spans="1:44" x14ac:dyDescent="0.35">
      <c r="A213" t="s">
        <v>1436</v>
      </c>
      <c r="B213" t="s">
        <v>2672</v>
      </c>
      <c r="C213" t="s">
        <v>2592</v>
      </c>
      <c r="D213" t="s">
        <v>883</v>
      </c>
      <c r="E213" t="s">
        <v>884</v>
      </c>
      <c r="F213" t="s">
        <v>39</v>
      </c>
      <c r="G213" t="s">
        <v>40</v>
      </c>
      <c r="H213" t="s">
        <v>40</v>
      </c>
      <c r="I213" t="s">
        <v>2605</v>
      </c>
      <c r="K213" t="s">
        <v>39</v>
      </c>
      <c r="L213">
        <v>1850</v>
      </c>
      <c r="M213" t="s">
        <v>41</v>
      </c>
      <c r="N213" t="s">
        <v>39</v>
      </c>
      <c r="O213">
        <v>2010</v>
      </c>
      <c r="P213" t="s">
        <v>39</v>
      </c>
      <c r="Q213" t="s">
        <v>39</v>
      </c>
      <c r="R213" t="s">
        <v>39</v>
      </c>
      <c r="S213" t="s">
        <v>39</v>
      </c>
      <c r="T213" t="s">
        <v>39</v>
      </c>
      <c r="U213" t="s">
        <v>2608</v>
      </c>
      <c r="V213">
        <v>2</v>
      </c>
      <c r="W213">
        <v>72</v>
      </c>
      <c r="X213" s="6">
        <v>25</v>
      </c>
      <c r="Y213" t="s">
        <v>2624</v>
      </c>
      <c r="Z213" s="6">
        <v>16</v>
      </c>
      <c r="AA213" t="s">
        <v>2608</v>
      </c>
      <c r="AB213" t="s">
        <v>2620</v>
      </c>
      <c r="AC213" t="s">
        <v>2626</v>
      </c>
      <c r="AD213" t="s">
        <v>40</v>
      </c>
      <c r="AE213" t="s">
        <v>39</v>
      </c>
      <c r="AF213" t="s">
        <v>42</v>
      </c>
      <c r="AG213" t="s">
        <v>2606</v>
      </c>
      <c r="AH213">
        <v>3</v>
      </c>
      <c r="AI213" t="s">
        <v>39</v>
      </c>
      <c r="AJ213" t="s">
        <v>2680</v>
      </c>
      <c r="AK213">
        <v>56.47</v>
      </c>
      <c r="AL213" t="s">
        <v>39</v>
      </c>
      <c r="AM213" t="s">
        <v>39</v>
      </c>
      <c r="AN213">
        <v>4</v>
      </c>
      <c r="AO213">
        <v>100</v>
      </c>
      <c r="AP213">
        <v>30</v>
      </c>
      <c r="AQ213" t="s">
        <v>39</v>
      </c>
      <c r="AR213" t="s">
        <v>2627</v>
      </c>
    </row>
    <row r="214" spans="1:44" x14ac:dyDescent="0.35">
      <c r="A214" t="s">
        <v>1436</v>
      </c>
      <c r="B214" t="s">
        <v>2672</v>
      </c>
      <c r="C214" t="s">
        <v>2592</v>
      </c>
      <c r="D214" t="s">
        <v>883</v>
      </c>
      <c r="E214" t="s">
        <v>884</v>
      </c>
      <c r="F214" t="s">
        <v>39</v>
      </c>
      <c r="G214" t="s">
        <v>40</v>
      </c>
      <c r="H214" t="s">
        <v>40</v>
      </c>
      <c r="I214" t="s">
        <v>2605</v>
      </c>
      <c r="K214" t="s">
        <v>39</v>
      </c>
      <c r="L214">
        <v>1850</v>
      </c>
      <c r="M214" t="s">
        <v>41</v>
      </c>
      <c r="N214" t="s">
        <v>39</v>
      </c>
      <c r="O214">
        <v>2010</v>
      </c>
      <c r="P214" t="s">
        <v>39</v>
      </c>
      <c r="Q214" t="s">
        <v>39</v>
      </c>
      <c r="R214" t="s">
        <v>39</v>
      </c>
      <c r="S214" t="s">
        <v>39</v>
      </c>
      <c r="T214" t="s">
        <v>39</v>
      </c>
      <c r="U214" t="s">
        <v>2608</v>
      </c>
      <c r="V214">
        <v>2</v>
      </c>
      <c r="W214">
        <v>72</v>
      </c>
      <c r="X214" s="6">
        <v>25</v>
      </c>
      <c r="Y214" t="s">
        <v>2625</v>
      </c>
      <c r="Z214" s="6">
        <v>16</v>
      </c>
      <c r="AA214" t="s">
        <v>2608</v>
      </c>
      <c r="AB214" t="s">
        <v>2609</v>
      </c>
      <c r="AC214" t="s">
        <v>2626</v>
      </c>
      <c r="AD214" t="s">
        <v>40</v>
      </c>
      <c r="AE214" t="s">
        <v>39</v>
      </c>
      <c r="AF214" t="s">
        <v>42</v>
      </c>
      <c r="AG214" t="s">
        <v>2606</v>
      </c>
      <c r="AH214">
        <v>3</v>
      </c>
      <c r="AI214" t="s">
        <v>39</v>
      </c>
      <c r="AJ214" t="s">
        <v>2680</v>
      </c>
      <c r="AK214">
        <v>14.71</v>
      </c>
      <c r="AL214" t="s">
        <v>39</v>
      </c>
      <c r="AM214" t="s">
        <v>39</v>
      </c>
      <c r="AN214">
        <v>4</v>
      </c>
      <c r="AO214">
        <v>100</v>
      </c>
      <c r="AP214">
        <v>30</v>
      </c>
      <c r="AQ214" t="s">
        <v>39</v>
      </c>
      <c r="AR214" t="s">
        <v>2627</v>
      </c>
    </row>
    <row r="215" spans="1:44" x14ac:dyDescent="0.35">
      <c r="A215" t="s">
        <v>1436</v>
      </c>
      <c r="B215" t="s">
        <v>2672</v>
      </c>
      <c r="C215" t="s">
        <v>2592</v>
      </c>
      <c r="D215" t="s">
        <v>883</v>
      </c>
      <c r="E215" t="s">
        <v>884</v>
      </c>
      <c r="F215" t="s">
        <v>39</v>
      </c>
      <c r="G215" t="s">
        <v>40</v>
      </c>
      <c r="H215" t="s">
        <v>40</v>
      </c>
      <c r="I215" t="s">
        <v>2605</v>
      </c>
      <c r="K215" t="s">
        <v>39</v>
      </c>
      <c r="L215">
        <v>1850</v>
      </c>
      <c r="M215" t="s">
        <v>41</v>
      </c>
      <c r="N215" t="s">
        <v>39</v>
      </c>
      <c r="O215">
        <v>2010</v>
      </c>
      <c r="P215" t="s">
        <v>39</v>
      </c>
      <c r="Q215" t="s">
        <v>39</v>
      </c>
      <c r="R215" t="s">
        <v>39</v>
      </c>
      <c r="S215" t="s">
        <v>39</v>
      </c>
      <c r="T215" t="s">
        <v>39</v>
      </c>
      <c r="U215" t="s">
        <v>2608</v>
      </c>
      <c r="V215">
        <v>2</v>
      </c>
      <c r="W215">
        <v>72</v>
      </c>
      <c r="X215" s="6">
        <v>25</v>
      </c>
      <c r="Y215" t="s">
        <v>2625</v>
      </c>
      <c r="Z215" s="6">
        <v>16</v>
      </c>
      <c r="AA215" t="s">
        <v>2608</v>
      </c>
      <c r="AB215" t="s">
        <v>2610</v>
      </c>
      <c r="AC215" t="s">
        <v>2626</v>
      </c>
      <c r="AD215" t="s">
        <v>40</v>
      </c>
      <c r="AE215" t="s">
        <v>39</v>
      </c>
      <c r="AF215" t="s">
        <v>42</v>
      </c>
      <c r="AG215" t="s">
        <v>2606</v>
      </c>
      <c r="AH215">
        <v>3</v>
      </c>
      <c r="AI215" t="s">
        <v>39</v>
      </c>
      <c r="AJ215" t="s">
        <v>2680</v>
      </c>
      <c r="AK215">
        <v>22.09</v>
      </c>
      <c r="AL215" t="s">
        <v>39</v>
      </c>
      <c r="AM215" t="s">
        <v>39</v>
      </c>
      <c r="AN215">
        <v>4</v>
      </c>
      <c r="AO215">
        <v>100</v>
      </c>
      <c r="AP215">
        <v>30</v>
      </c>
      <c r="AQ215" t="s">
        <v>39</v>
      </c>
      <c r="AR215" t="s">
        <v>2627</v>
      </c>
    </row>
    <row r="216" spans="1:44" x14ac:dyDescent="0.35">
      <c r="A216" t="s">
        <v>1436</v>
      </c>
      <c r="B216" t="s">
        <v>2672</v>
      </c>
      <c r="C216" t="s">
        <v>2592</v>
      </c>
      <c r="D216" t="s">
        <v>883</v>
      </c>
      <c r="E216" t="s">
        <v>884</v>
      </c>
      <c r="F216" t="s">
        <v>39</v>
      </c>
      <c r="G216" t="s">
        <v>40</v>
      </c>
      <c r="H216" t="s">
        <v>40</v>
      </c>
      <c r="I216" t="s">
        <v>2605</v>
      </c>
      <c r="K216" t="s">
        <v>39</v>
      </c>
      <c r="L216">
        <v>1850</v>
      </c>
      <c r="M216" t="s">
        <v>41</v>
      </c>
      <c r="N216" t="s">
        <v>39</v>
      </c>
      <c r="O216">
        <v>2010</v>
      </c>
      <c r="P216" t="s">
        <v>39</v>
      </c>
      <c r="Q216" t="s">
        <v>39</v>
      </c>
      <c r="R216" t="s">
        <v>39</v>
      </c>
      <c r="S216" t="s">
        <v>39</v>
      </c>
      <c r="T216" t="s">
        <v>39</v>
      </c>
      <c r="U216" t="s">
        <v>2608</v>
      </c>
      <c r="V216">
        <v>2</v>
      </c>
      <c r="W216">
        <v>72</v>
      </c>
      <c r="X216" s="6">
        <v>25</v>
      </c>
      <c r="Y216" t="s">
        <v>2625</v>
      </c>
      <c r="Z216" s="6">
        <v>16</v>
      </c>
      <c r="AA216" t="s">
        <v>2608</v>
      </c>
      <c r="AB216" t="s">
        <v>2611</v>
      </c>
      <c r="AC216" t="s">
        <v>2626</v>
      </c>
      <c r="AD216" t="s">
        <v>40</v>
      </c>
      <c r="AE216" t="s">
        <v>39</v>
      </c>
      <c r="AF216" t="s">
        <v>42</v>
      </c>
      <c r="AG216" t="s">
        <v>2606</v>
      </c>
      <c r="AH216">
        <v>3</v>
      </c>
      <c r="AI216" t="s">
        <v>39</v>
      </c>
      <c r="AJ216" t="s">
        <v>2680</v>
      </c>
      <c r="AK216">
        <v>18.510000000000002</v>
      </c>
      <c r="AL216" t="s">
        <v>39</v>
      </c>
      <c r="AM216" t="s">
        <v>39</v>
      </c>
      <c r="AN216">
        <v>4</v>
      </c>
      <c r="AO216">
        <v>100</v>
      </c>
      <c r="AP216">
        <v>30</v>
      </c>
      <c r="AQ216" t="s">
        <v>39</v>
      </c>
      <c r="AR216" t="s">
        <v>2627</v>
      </c>
    </row>
    <row r="217" spans="1:44" x14ac:dyDescent="0.35">
      <c r="A217" t="s">
        <v>1436</v>
      </c>
      <c r="B217" t="s">
        <v>2672</v>
      </c>
      <c r="C217" t="s">
        <v>2592</v>
      </c>
      <c r="D217" t="s">
        <v>883</v>
      </c>
      <c r="E217" t="s">
        <v>884</v>
      </c>
      <c r="F217" t="s">
        <v>39</v>
      </c>
      <c r="G217" t="s">
        <v>40</v>
      </c>
      <c r="H217" t="s">
        <v>40</v>
      </c>
      <c r="I217" t="s">
        <v>2605</v>
      </c>
      <c r="K217" t="s">
        <v>39</v>
      </c>
      <c r="L217">
        <v>1850</v>
      </c>
      <c r="M217" t="s">
        <v>41</v>
      </c>
      <c r="N217" t="s">
        <v>39</v>
      </c>
      <c r="O217">
        <v>2010</v>
      </c>
      <c r="P217" t="s">
        <v>39</v>
      </c>
      <c r="Q217" t="s">
        <v>39</v>
      </c>
      <c r="R217" t="s">
        <v>39</v>
      </c>
      <c r="S217" t="s">
        <v>39</v>
      </c>
      <c r="T217" t="s">
        <v>39</v>
      </c>
      <c r="U217" t="s">
        <v>2608</v>
      </c>
      <c r="V217">
        <v>2</v>
      </c>
      <c r="W217">
        <v>72</v>
      </c>
      <c r="X217" s="6">
        <v>25</v>
      </c>
      <c r="Y217" t="s">
        <v>2625</v>
      </c>
      <c r="Z217" s="6">
        <v>16</v>
      </c>
      <c r="AA217" t="s">
        <v>2608</v>
      </c>
      <c r="AB217" t="s">
        <v>2621</v>
      </c>
      <c r="AC217" t="s">
        <v>2626</v>
      </c>
      <c r="AD217" t="s">
        <v>40</v>
      </c>
      <c r="AE217" t="s">
        <v>39</v>
      </c>
      <c r="AF217" t="s">
        <v>42</v>
      </c>
      <c r="AG217" t="s">
        <v>2606</v>
      </c>
      <c r="AH217">
        <v>3</v>
      </c>
      <c r="AI217" t="s">
        <v>39</v>
      </c>
      <c r="AJ217" t="s">
        <v>2680</v>
      </c>
      <c r="AK217">
        <v>22.85</v>
      </c>
      <c r="AL217" t="s">
        <v>39</v>
      </c>
      <c r="AM217" t="s">
        <v>39</v>
      </c>
      <c r="AN217">
        <v>4</v>
      </c>
      <c r="AO217">
        <v>100</v>
      </c>
      <c r="AP217">
        <v>30</v>
      </c>
      <c r="AQ217" t="s">
        <v>39</v>
      </c>
      <c r="AR217" t="s">
        <v>2627</v>
      </c>
    </row>
    <row r="218" spans="1:44" x14ac:dyDescent="0.35">
      <c r="A218" t="s">
        <v>1436</v>
      </c>
      <c r="B218" t="s">
        <v>2672</v>
      </c>
      <c r="C218" t="s">
        <v>2592</v>
      </c>
      <c r="D218" t="s">
        <v>883</v>
      </c>
      <c r="E218" t="s">
        <v>884</v>
      </c>
      <c r="F218" t="s">
        <v>39</v>
      </c>
      <c r="G218" t="s">
        <v>40</v>
      </c>
      <c r="H218" t="s">
        <v>40</v>
      </c>
      <c r="I218" t="s">
        <v>2605</v>
      </c>
      <c r="K218" t="s">
        <v>39</v>
      </c>
      <c r="L218">
        <v>1850</v>
      </c>
      <c r="M218" t="s">
        <v>41</v>
      </c>
      <c r="N218" t="s">
        <v>39</v>
      </c>
      <c r="O218">
        <v>2010</v>
      </c>
      <c r="P218" t="s">
        <v>39</v>
      </c>
      <c r="Q218" t="s">
        <v>39</v>
      </c>
      <c r="R218" t="s">
        <v>39</v>
      </c>
      <c r="S218" t="s">
        <v>39</v>
      </c>
      <c r="T218" t="s">
        <v>39</v>
      </c>
      <c r="U218" t="s">
        <v>2608</v>
      </c>
      <c r="V218">
        <v>2</v>
      </c>
      <c r="W218">
        <v>72</v>
      </c>
      <c r="X218" s="6">
        <v>25</v>
      </c>
      <c r="Y218" t="s">
        <v>2625</v>
      </c>
      <c r="Z218" s="6">
        <v>16</v>
      </c>
      <c r="AA218" t="s">
        <v>2608</v>
      </c>
      <c r="AB218" t="s">
        <v>2612</v>
      </c>
      <c r="AC218" t="s">
        <v>2626</v>
      </c>
      <c r="AD218" t="s">
        <v>40</v>
      </c>
      <c r="AE218" t="s">
        <v>39</v>
      </c>
      <c r="AF218" t="s">
        <v>42</v>
      </c>
      <c r="AG218" t="s">
        <v>2606</v>
      </c>
      <c r="AH218">
        <v>3</v>
      </c>
      <c r="AI218" t="s">
        <v>39</v>
      </c>
      <c r="AJ218" t="s">
        <v>2680</v>
      </c>
      <c r="AK218">
        <v>31.6</v>
      </c>
      <c r="AL218" t="s">
        <v>39</v>
      </c>
      <c r="AM218" t="s">
        <v>39</v>
      </c>
      <c r="AN218">
        <v>4</v>
      </c>
      <c r="AO218">
        <v>100</v>
      </c>
      <c r="AP218">
        <v>30</v>
      </c>
      <c r="AQ218" t="s">
        <v>39</v>
      </c>
      <c r="AR218" t="s">
        <v>2627</v>
      </c>
    </row>
    <row r="219" spans="1:44" x14ac:dyDescent="0.35">
      <c r="A219" t="s">
        <v>1436</v>
      </c>
      <c r="B219" t="s">
        <v>2672</v>
      </c>
      <c r="C219" t="s">
        <v>2592</v>
      </c>
      <c r="D219" t="s">
        <v>883</v>
      </c>
      <c r="E219" t="s">
        <v>884</v>
      </c>
      <c r="F219" t="s">
        <v>39</v>
      </c>
      <c r="G219" t="s">
        <v>40</v>
      </c>
      <c r="H219" t="s">
        <v>40</v>
      </c>
      <c r="I219" t="s">
        <v>2605</v>
      </c>
      <c r="K219" t="s">
        <v>39</v>
      </c>
      <c r="L219">
        <v>1850</v>
      </c>
      <c r="M219" t="s">
        <v>41</v>
      </c>
      <c r="N219" t="s">
        <v>39</v>
      </c>
      <c r="O219">
        <v>2010</v>
      </c>
      <c r="P219" t="s">
        <v>39</v>
      </c>
      <c r="Q219" t="s">
        <v>39</v>
      </c>
      <c r="R219" t="s">
        <v>39</v>
      </c>
      <c r="S219" t="s">
        <v>39</v>
      </c>
      <c r="T219" t="s">
        <v>39</v>
      </c>
      <c r="U219" t="s">
        <v>2608</v>
      </c>
      <c r="V219">
        <v>2</v>
      </c>
      <c r="W219">
        <v>72</v>
      </c>
      <c r="X219" s="6">
        <v>25</v>
      </c>
      <c r="Y219" t="s">
        <v>2625</v>
      </c>
      <c r="Z219" s="6">
        <v>16</v>
      </c>
      <c r="AA219" t="s">
        <v>2608</v>
      </c>
      <c r="AB219" t="s">
        <v>2613</v>
      </c>
      <c r="AC219" t="s">
        <v>2626</v>
      </c>
      <c r="AD219" t="s">
        <v>40</v>
      </c>
      <c r="AE219" t="s">
        <v>39</v>
      </c>
      <c r="AF219" t="s">
        <v>42</v>
      </c>
      <c r="AG219" t="s">
        <v>2606</v>
      </c>
      <c r="AH219">
        <v>3</v>
      </c>
      <c r="AI219" t="s">
        <v>39</v>
      </c>
      <c r="AJ219" t="s">
        <v>2680</v>
      </c>
      <c r="AK219">
        <v>27.28</v>
      </c>
      <c r="AL219" t="s">
        <v>39</v>
      </c>
      <c r="AM219" t="s">
        <v>39</v>
      </c>
      <c r="AN219">
        <v>4</v>
      </c>
      <c r="AO219">
        <v>100</v>
      </c>
      <c r="AP219">
        <v>30</v>
      </c>
      <c r="AQ219" t="s">
        <v>39</v>
      </c>
      <c r="AR219" t="s">
        <v>2627</v>
      </c>
    </row>
    <row r="220" spans="1:44" x14ac:dyDescent="0.35">
      <c r="A220" t="s">
        <v>1436</v>
      </c>
      <c r="B220" t="s">
        <v>2672</v>
      </c>
      <c r="C220" t="s">
        <v>2592</v>
      </c>
      <c r="D220" t="s">
        <v>883</v>
      </c>
      <c r="E220" t="s">
        <v>884</v>
      </c>
      <c r="F220" t="s">
        <v>39</v>
      </c>
      <c r="G220" t="s">
        <v>40</v>
      </c>
      <c r="H220" t="s">
        <v>40</v>
      </c>
      <c r="I220" t="s">
        <v>2605</v>
      </c>
      <c r="K220" t="s">
        <v>39</v>
      </c>
      <c r="L220">
        <v>1850</v>
      </c>
      <c r="M220" t="s">
        <v>41</v>
      </c>
      <c r="N220" t="s">
        <v>39</v>
      </c>
      <c r="O220">
        <v>2010</v>
      </c>
      <c r="P220" t="s">
        <v>39</v>
      </c>
      <c r="Q220" t="s">
        <v>39</v>
      </c>
      <c r="R220" t="s">
        <v>39</v>
      </c>
      <c r="S220" t="s">
        <v>39</v>
      </c>
      <c r="T220" t="s">
        <v>39</v>
      </c>
      <c r="U220" t="s">
        <v>2608</v>
      </c>
      <c r="V220">
        <v>2</v>
      </c>
      <c r="W220">
        <v>72</v>
      </c>
      <c r="X220" s="6">
        <v>25</v>
      </c>
      <c r="Y220" t="s">
        <v>2625</v>
      </c>
      <c r="Z220" s="6">
        <v>16</v>
      </c>
      <c r="AA220" t="s">
        <v>2608</v>
      </c>
      <c r="AB220" t="s">
        <v>2614</v>
      </c>
      <c r="AC220" t="s">
        <v>2626</v>
      </c>
      <c r="AD220" t="s">
        <v>40</v>
      </c>
      <c r="AE220" t="s">
        <v>39</v>
      </c>
      <c r="AF220" t="s">
        <v>42</v>
      </c>
      <c r="AG220" t="s">
        <v>2606</v>
      </c>
      <c r="AH220">
        <v>3</v>
      </c>
      <c r="AI220" t="s">
        <v>39</v>
      </c>
      <c r="AJ220" t="s">
        <v>2680</v>
      </c>
      <c r="AK220">
        <v>28.41</v>
      </c>
      <c r="AL220" t="s">
        <v>39</v>
      </c>
      <c r="AM220" t="s">
        <v>39</v>
      </c>
      <c r="AN220">
        <v>4</v>
      </c>
      <c r="AO220">
        <v>100</v>
      </c>
      <c r="AP220">
        <v>30</v>
      </c>
      <c r="AQ220" t="s">
        <v>39</v>
      </c>
      <c r="AR220" t="s">
        <v>2627</v>
      </c>
    </row>
    <row r="221" spans="1:44" x14ac:dyDescent="0.35">
      <c r="A221" t="s">
        <v>1436</v>
      </c>
      <c r="B221" t="s">
        <v>2672</v>
      </c>
      <c r="C221" t="s">
        <v>2592</v>
      </c>
      <c r="D221" t="s">
        <v>883</v>
      </c>
      <c r="E221" t="s">
        <v>884</v>
      </c>
      <c r="F221" t="s">
        <v>39</v>
      </c>
      <c r="G221" t="s">
        <v>40</v>
      </c>
      <c r="H221" t="s">
        <v>40</v>
      </c>
      <c r="I221" t="s">
        <v>2605</v>
      </c>
      <c r="K221" t="s">
        <v>39</v>
      </c>
      <c r="L221">
        <v>1850</v>
      </c>
      <c r="M221" t="s">
        <v>41</v>
      </c>
      <c r="N221" t="s">
        <v>39</v>
      </c>
      <c r="O221">
        <v>2010</v>
      </c>
      <c r="P221" t="s">
        <v>39</v>
      </c>
      <c r="Q221" t="s">
        <v>39</v>
      </c>
      <c r="R221" t="s">
        <v>39</v>
      </c>
      <c r="S221" t="s">
        <v>39</v>
      </c>
      <c r="T221" t="s">
        <v>39</v>
      </c>
      <c r="U221" t="s">
        <v>2608</v>
      </c>
      <c r="V221">
        <v>2</v>
      </c>
      <c r="W221">
        <v>72</v>
      </c>
      <c r="X221" s="6">
        <v>25</v>
      </c>
      <c r="Y221" t="s">
        <v>2625</v>
      </c>
      <c r="Z221" s="6">
        <v>16</v>
      </c>
      <c r="AA221" t="s">
        <v>2608</v>
      </c>
      <c r="AB221" t="s">
        <v>2622</v>
      </c>
      <c r="AC221" t="s">
        <v>2626</v>
      </c>
      <c r="AD221" t="s">
        <v>40</v>
      </c>
      <c r="AE221" t="s">
        <v>39</v>
      </c>
      <c r="AF221" t="s">
        <v>42</v>
      </c>
      <c r="AG221" t="s">
        <v>2606</v>
      </c>
      <c r="AH221">
        <v>3</v>
      </c>
      <c r="AI221" t="s">
        <v>39</v>
      </c>
      <c r="AJ221" t="s">
        <v>2680</v>
      </c>
      <c r="AK221">
        <v>37.86</v>
      </c>
      <c r="AL221" t="s">
        <v>39</v>
      </c>
      <c r="AM221" t="s">
        <v>39</v>
      </c>
      <c r="AN221">
        <v>4</v>
      </c>
      <c r="AO221">
        <v>100</v>
      </c>
      <c r="AP221">
        <v>30</v>
      </c>
      <c r="AQ221" t="s">
        <v>39</v>
      </c>
      <c r="AR221" t="s">
        <v>2627</v>
      </c>
    </row>
    <row r="222" spans="1:44" x14ac:dyDescent="0.35">
      <c r="A222" t="s">
        <v>1436</v>
      </c>
      <c r="B222" t="s">
        <v>2672</v>
      </c>
      <c r="C222" t="s">
        <v>2592</v>
      </c>
      <c r="D222" t="s">
        <v>883</v>
      </c>
      <c r="E222" t="s">
        <v>884</v>
      </c>
      <c r="F222" t="s">
        <v>39</v>
      </c>
      <c r="G222" t="s">
        <v>40</v>
      </c>
      <c r="H222" t="s">
        <v>40</v>
      </c>
      <c r="I222" t="s">
        <v>2605</v>
      </c>
      <c r="K222" t="s">
        <v>39</v>
      </c>
      <c r="L222">
        <v>1850</v>
      </c>
      <c r="M222" t="s">
        <v>41</v>
      </c>
      <c r="N222" t="s">
        <v>39</v>
      </c>
      <c r="O222">
        <v>2010</v>
      </c>
      <c r="P222" t="s">
        <v>39</v>
      </c>
      <c r="Q222" t="s">
        <v>39</v>
      </c>
      <c r="R222" t="s">
        <v>39</v>
      </c>
      <c r="S222" t="s">
        <v>39</v>
      </c>
      <c r="T222" t="s">
        <v>39</v>
      </c>
      <c r="U222" t="s">
        <v>2608</v>
      </c>
      <c r="V222">
        <v>2</v>
      </c>
      <c r="W222">
        <v>72</v>
      </c>
      <c r="X222" s="6">
        <v>25</v>
      </c>
      <c r="Y222" t="s">
        <v>2625</v>
      </c>
      <c r="Z222" s="6">
        <v>16</v>
      </c>
      <c r="AA222" t="s">
        <v>2608</v>
      </c>
      <c r="AB222" t="s">
        <v>2615</v>
      </c>
      <c r="AC222" t="s">
        <v>2626</v>
      </c>
      <c r="AD222" t="s">
        <v>40</v>
      </c>
      <c r="AE222" t="s">
        <v>39</v>
      </c>
      <c r="AF222" t="s">
        <v>42</v>
      </c>
      <c r="AG222" t="s">
        <v>2606</v>
      </c>
      <c r="AH222">
        <v>3</v>
      </c>
      <c r="AI222" t="s">
        <v>39</v>
      </c>
      <c r="AJ222" t="s">
        <v>2680</v>
      </c>
      <c r="AK222">
        <v>43.34</v>
      </c>
      <c r="AL222" t="s">
        <v>39</v>
      </c>
      <c r="AM222" t="s">
        <v>39</v>
      </c>
      <c r="AN222">
        <v>4</v>
      </c>
      <c r="AO222">
        <v>100</v>
      </c>
      <c r="AP222">
        <v>30</v>
      </c>
      <c r="AQ222" t="s">
        <v>39</v>
      </c>
      <c r="AR222" t="s">
        <v>2627</v>
      </c>
    </row>
    <row r="223" spans="1:44" x14ac:dyDescent="0.35">
      <c r="A223" t="s">
        <v>1436</v>
      </c>
      <c r="B223" t="s">
        <v>2672</v>
      </c>
      <c r="C223" t="s">
        <v>2592</v>
      </c>
      <c r="D223" t="s">
        <v>883</v>
      </c>
      <c r="E223" t="s">
        <v>884</v>
      </c>
      <c r="F223" t="s">
        <v>39</v>
      </c>
      <c r="G223" t="s">
        <v>40</v>
      </c>
      <c r="H223" t="s">
        <v>40</v>
      </c>
      <c r="I223" t="s">
        <v>2605</v>
      </c>
      <c r="K223" t="s">
        <v>39</v>
      </c>
      <c r="L223">
        <v>1850</v>
      </c>
      <c r="M223" t="s">
        <v>41</v>
      </c>
      <c r="N223" t="s">
        <v>39</v>
      </c>
      <c r="O223">
        <v>2010</v>
      </c>
      <c r="P223" t="s">
        <v>39</v>
      </c>
      <c r="Q223" t="s">
        <v>39</v>
      </c>
      <c r="R223" t="s">
        <v>39</v>
      </c>
      <c r="S223" t="s">
        <v>39</v>
      </c>
      <c r="T223" t="s">
        <v>39</v>
      </c>
      <c r="U223" t="s">
        <v>2608</v>
      </c>
      <c r="V223">
        <v>2</v>
      </c>
      <c r="W223">
        <v>72</v>
      </c>
      <c r="X223" s="6">
        <v>25</v>
      </c>
      <c r="Y223" t="s">
        <v>2625</v>
      </c>
      <c r="Z223" s="6">
        <v>16</v>
      </c>
      <c r="AA223" t="s">
        <v>2608</v>
      </c>
      <c r="AB223" t="s">
        <v>2616</v>
      </c>
      <c r="AC223" t="s">
        <v>2626</v>
      </c>
      <c r="AD223" t="s">
        <v>40</v>
      </c>
      <c r="AE223" t="s">
        <v>39</v>
      </c>
      <c r="AF223" t="s">
        <v>42</v>
      </c>
      <c r="AG223" t="s">
        <v>2606</v>
      </c>
      <c r="AH223">
        <v>3</v>
      </c>
      <c r="AI223" t="s">
        <v>39</v>
      </c>
      <c r="AJ223" t="s">
        <v>2680</v>
      </c>
      <c r="AK223">
        <v>45.38</v>
      </c>
      <c r="AL223" t="s">
        <v>39</v>
      </c>
      <c r="AM223" t="s">
        <v>39</v>
      </c>
      <c r="AN223">
        <v>4</v>
      </c>
      <c r="AO223">
        <v>100</v>
      </c>
      <c r="AP223">
        <v>30</v>
      </c>
      <c r="AQ223" t="s">
        <v>39</v>
      </c>
      <c r="AR223" t="s">
        <v>2627</v>
      </c>
    </row>
    <row r="224" spans="1:44" x14ac:dyDescent="0.35">
      <c r="A224" t="s">
        <v>1436</v>
      </c>
      <c r="B224" t="s">
        <v>2672</v>
      </c>
      <c r="C224" t="s">
        <v>2592</v>
      </c>
      <c r="D224" t="s">
        <v>883</v>
      </c>
      <c r="E224" t="s">
        <v>884</v>
      </c>
      <c r="F224" t="s">
        <v>39</v>
      </c>
      <c r="G224" t="s">
        <v>40</v>
      </c>
      <c r="H224" t="s">
        <v>40</v>
      </c>
      <c r="I224" t="s">
        <v>2605</v>
      </c>
      <c r="K224" t="s">
        <v>39</v>
      </c>
      <c r="L224">
        <v>1850</v>
      </c>
      <c r="M224" t="s">
        <v>41</v>
      </c>
      <c r="N224" t="s">
        <v>39</v>
      </c>
      <c r="O224">
        <v>2010</v>
      </c>
      <c r="P224" t="s">
        <v>39</v>
      </c>
      <c r="Q224" t="s">
        <v>39</v>
      </c>
      <c r="R224" t="s">
        <v>39</v>
      </c>
      <c r="S224" t="s">
        <v>39</v>
      </c>
      <c r="T224" t="s">
        <v>39</v>
      </c>
      <c r="U224" t="s">
        <v>2608</v>
      </c>
      <c r="V224">
        <v>2</v>
      </c>
      <c r="W224">
        <v>72</v>
      </c>
      <c r="X224" s="6">
        <v>25</v>
      </c>
      <c r="Y224" t="s">
        <v>2625</v>
      </c>
      <c r="Z224" s="6">
        <v>16</v>
      </c>
      <c r="AA224" t="s">
        <v>2608</v>
      </c>
      <c r="AB224" t="s">
        <v>2617</v>
      </c>
      <c r="AC224" t="s">
        <v>2626</v>
      </c>
      <c r="AD224" t="s">
        <v>40</v>
      </c>
      <c r="AE224" t="s">
        <v>39</v>
      </c>
      <c r="AF224" t="s">
        <v>42</v>
      </c>
      <c r="AG224" t="s">
        <v>2606</v>
      </c>
      <c r="AH224">
        <v>3</v>
      </c>
      <c r="AI224" t="s">
        <v>39</v>
      </c>
      <c r="AJ224" t="s">
        <v>2680</v>
      </c>
      <c r="AK224">
        <v>44.69</v>
      </c>
      <c r="AL224" t="s">
        <v>39</v>
      </c>
      <c r="AM224" t="s">
        <v>39</v>
      </c>
      <c r="AN224">
        <v>4</v>
      </c>
      <c r="AO224">
        <v>100</v>
      </c>
      <c r="AP224">
        <v>30</v>
      </c>
      <c r="AQ224" t="s">
        <v>39</v>
      </c>
      <c r="AR224" t="s">
        <v>2627</v>
      </c>
    </row>
    <row r="225" spans="1:45" x14ac:dyDescent="0.35">
      <c r="A225" t="s">
        <v>1436</v>
      </c>
      <c r="B225" t="s">
        <v>2672</v>
      </c>
      <c r="C225" t="s">
        <v>2592</v>
      </c>
      <c r="D225" t="s">
        <v>883</v>
      </c>
      <c r="E225" t="s">
        <v>884</v>
      </c>
      <c r="F225" t="s">
        <v>39</v>
      </c>
      <c r="G225" t="s">
        <v>40</v>
      </c>
      <c r="H225" t="s">
        <v>40</v>
      </c>
      <c r="I225" t="s">
        <v>2605</v>
      </c>
      <c r="K225" t="s">
        <v>39</v>
      </c>
      <c r="L225">
        <v>1850</v>
      </c>
      <c r="M225" t="s">
        <v>41</v>
      </c>
      <c r="N225" t="s">
        <v>39</v>
      </c>
      <c r="O225">
        <v>2010</v>
      </c>
      <c r="P225" t="s">
        <v>39</v>
      </c>
      <c r="Q225" t="s">
        <v>39</v>
      </c>
      <c r="R225" t="s">
        <v>39</v>
      </c>
      <c r="S225" t="s">
        <v>39</v>
      </c>
      <c r="T225" t="s">
        <v>39</v>
      </c>
      <c r="U225" t="s">
        <v>2608</v>
      </c>
      <c r="V225">
        <v>2</v>
      </c>
      <c r="W225">
        <v>72</v>
      </c>
      <c r="X225" s="6">
        <v>25</v>
      </c>
      <c r="Y225" t="s">
        <v>2625</v>
      </c>
      <c r="Z225" s="6">
        <v>16</v>
      </c>
      <c r="AA225" t="s">
        <v>2608</v>
      </c>
      <c r="AB225" t="s">
        <v>2623</v>
      </c>
      <c r="AC225" t="s">
        <v>2626</v>
      </c>
      <c r="AD225" t="s">
        <v>40</v>
      </c>
      <c r="AE225" t="s">
        <v>39</v>
      </c>
      <c r="AF225" t="s">
        <v>42</v>
      </c>
      <c r="AG225" t="s">
        <v>2606</v>
      </c>
      <c r="AH225">
        <v>3</v>
      </c>
      <c r="AI225" t="s">
        <v>39</v>
      </c>
      <c r="AJ225" t="s">
        <v>2680</v>
      </c>
      <c r="AK225">
        <v>37.94</v>
      </c>
      <c r="AL225" t="s">
        <v>39</v>
      </c>
      <c r="AM225" t="s">
        <v>39</v>
      </c>
      <c r="AN225">
        <v>4</v>
      </c>
      <c r="AO225">
        <v>100</v>
      </c>
      <c r="AP225">
        <v>30</v>
      </c>
      <c r="AQ225" t="s">
        <v>39</v>
      </c>
      <c r="AR225" t="s">
        <v>2627</v>
      </c>
    </row>
    <row r="226" spans="1:45" x14ac:dyDescent="0.35">
      <c r="A226" t="s">
        <v>1436</v>
      </c>
      <c r="B226" t="s">
        <v>2672</v>
      </c>
      <c r="C226" t="s">
        <v>2592</v>
      </c>
      <c r="D226" t="s">
        <v>883</v>
      </c>
      <c r="E226" t="s">
        <v>884</v>
      </c>
      <c r="F226" t="s">
        <v>39</v>
      </c>
      <c r="G226" t="s">
        <v>40</v>
      </c>
      <c r="H226" t="s">
        <v>40</v>
      </c>
      <c r="I226" t="s">
        <v>2605</v>
      </c>
      <c r="K226" t="s">
        <v>39</v>
      </c>
      <c r="L226">
        <v>1850</v>
      </c>
      <c r="M226" t="s">
        <v>41</v>
      </c>
      <c r="N226" t="s">
        <v>39</v>
      </c>
      <c r="O226">
        <v>2010</v>
      </c>
      <c r="P226" t="s">
        <v>39</v>
      </c>
      <c r="Q226" t="s">
        <v>39</v>
      </c>
      <c r="R226" t="s">
        <v>39</v>
      </c>
      <c r="S226" t="s">
        <v>39</v>
      </c>
      <c r="T226" t="s">
        <v>39</v>
      </c>
      <c r="U226" t="s">
        <v>2608</v>
      </c>
      <c r="V226">
        <v>2</v>
      </c>
      <c r="W226">
        <v>72</v>
      </c>
      <c r="X226" s="6">
        <v>25</v>
      </c>
      <c r="Y226" t="s">
        <v>2625</v>
      </c>
      <c r="Z226" s="6">
        <v>16</v>
      </c>
      <c r="AA226" t="s">
        <v>2608</v>
      </c>
      <c r="AB226" t="s">
        <v>2618</v>
      </c>
      <c r="AC226" t="s">
        <v>2626</v>
      </c>
      <c r="AD226" t="s">
        <v>40</v>
      </c>
      <c r="AE226" t="s">
        <v>39</v>
      </c>
      <c r="AF226" t="s">
        <v>42</v>
      </c>
      <c r="AG226" t="s">
        <v>2606</v>
      </c>
      <c r="AH226">
        <v>3</v>
      </c>
      <c r="AI226" t="s">
        <v>39</v>
      </c>
      <c r="AJ226" t="s">
        <v>2680</v>
      </c>
      <c r="AK226">
        <v>43.2</v>
      </c>
      <c r="AL226" t="s">
        <v>39</v>
      </c>
      <c r="AM226" t="s">
        <v>39</v>
      </c>
      <c r="AN226">
        <v>4</v>
      </c>
      <c r="AO226">
        <v>100</v>
      </c>
      <c r="AP226">
        <v>30</v>
      </c>
      <c r="AQ226" t="s">
        <v>39</v>
      </c>
      <c r="AR226" t="s">
        <v>2627</v>
      </c>
    </row>
    <row r="227" spans="1:45" x14ac:dyDescent="0.35">
      <c r="A227" t="s">
        <v>1436</v>
      </c>
      <c r="B227" t="s">
        <v>2672</v>
      </c>
      <c r="C227" t="s">
        <v>2592</v>
      </c>
      <c r="D227" t="s">
        <v>883</v>
      </c>
      <c r="E227" t="s">
        <v>884</v>
      </c>
      <c r="F227" t="s">
        <v>39</v>
      </c>
      <c r="G227" t="s">
        <v>40</v>
      </c>
      <c r="H227" t="s">
        <v>40</v>
      </c>
      <c r="I227" t="s">
        <v>2605</v>
      </c>
      <c r="K227" t="s">
        <v>39</v>
      </c>
      <c r="L227">
        <v>1850</v>
      </c>
      <c r="M227" t="s">
        <v>41</v>
      </c>
      <c r="N227" t="s">
        <v>39</v>
      </c>
      <c r="O227">
        <v>2010</v>
      </c>
      <c r="P227" t="s">
        <v>39</v>
      </c>
      <c r="Q227" t="s">
        <v>39</v>
      </c>
      <c r="R227" t="s">
        <v>39</v>
      </c>
      <c r="S227" t="s">
        <v>39</v>
      </c>
      <c r="T227" t="s">
        <v>39</v>
      </c>
      <c r="U227" t="s">
        <v>2608</v>
      </c>
      <c r="V227">
        <v>2</v>
      </c>
      <c r="W227">
        <v>72</v>
      </c>
      <c r="X227" s="6">
        <v>25</v>
      </c>
      <c r="Y227" t="s">
        <v>2625</v>
      </c>
      <c r="Z227" s="6">
        <v>16</v>
      </c>
      <c r="AA227" t="s">
        <v>2608</v>
      </c>
      <c r="AB227" t="s">
        <v>2619</v>
      </c>
      <c r="AC227" t="s">
        <v>2626</v>
      </c>
      <c r="AD227" t="s">
        <v>40</v>
      </c>
      <c r="AE227" t="s">
        <v>39</v>
      </c>
      <c r="AF227" t="s">
        <v>42</v>
      </c>
      <c r="AG227" t="s">
        <v>2606</v>
      </c>
      <c r="AH227">
        <v>3</v>
      </c>
      <c r="AI227" t="s">
        <v>39</v>
      </c>
      <c r="AJ227" t="s">
        <v>2680</v>
      </c>
      <c r="AK227">
        <v>40.22</v>
      </c>
      <c r="AL227" t="s">
        <v>39</v>
      </c>
      <c r="AM227" t="s">
        <v>39</v>
      </c>
      <c r="AN227">
        <v>4</v>
      </c>
      <c r="AO227">
        <v>100</v>
      </c>
      <c r="AP227">
        <v>30</v>
      </c>
      <c r="AQ227" t="s">
        <v>39</v>
      </c>
      <c r="AR227" t="s">
        <v>2627</v>
      </c>
    </row>
    <row r="228" spans="1:45" x14ac:dyDescent="0.35">
      <c r="A228" t="s">
        <v>1436</v>
      </c>
      <c r="B228" t="s">
        <v>2672</v>
      </c>
      <c r="C228" t="s">
        <v>2592</v>
      </c>
      <c r="D228" t="s">
        <v>883</v>
      </c>
      <c r="E228" t="s">
        <v>884</v>
      </c>
      <c r="F228" t="s">
        <v>39</v>
      </c>
      <c r="G228" t="s">
        <v>40</v>
      </c>
      <c r="H228" t="s">
        <v>40</v>
      </c>
      <c r="I228" t="s">
        <v>2605</v>
      </c>
      <c r="K228" t="s">
        <v>39</v>
      </c>
      <c r="L228">
        <v>1850</v>
      </c>
      <c r="M228" t="s">
        <v>41</v>
      </c>
      <c r="N228" t="s">
        <v>39</v>
      </c>
      <c r="O228">
        <v>2010</v>
      </c>
      <c r="P228" t="s">
        <v>39</v>
      </c>
      <c r="Q228" t="s">
        <v>39</v>
      </c>
      <c r="R228" t="s">
        <v>39</v>
      </c>
      <c r="S228" t="s">
        <v>39</v>
      </c>
      <c r="T228" t="s">
        <v>39</v>
      </c>
      <c r="U228" t="s">
        <v>2608</v>
      </c>
      <c r="V228">
        <v>2</v>
      </c>
      <c r="W228">
        <v>72</v>
      </c>
      <c r="X228" s="6">
        <v>25</v>
      </c>
      <c r="Y228" t="s">
        <v>2625</v>
      </c>
      <c r="Z228" s="6">
        <v>16</v>
      </c>
      <c r="AA228" t="s">
        <v>2608</v>
      </c>
      <c r="AB228" t="s">
        <v>2620</v>
      </c>
      <c r="AC228" t="s">
        <v>2626</v>
      </c>
      <c r="AD228" t="s">
        <v>40</v>
      </c>
      <c r="AE228" t="s">
        <v>39</v>
      </c>
      <c r="AF228" t="s">
        <v>42</v>
      </c>
      <c r="AG228" t="s">
        <v>2606</v>
      </c>
      <c r="AH228">
        <v>3</v>
      </c>
      <c r="AI228" t="s">
        <v>39</v>
      </c>
      <c r="AJ228" t="s">
        <v>2680</v>
      </c>
      <c r="AK228">
        <v>41.4</v>
      </c>
      <c r="AL228" t="s">
        <v>39</v>
      </c>
      <c r="AM228" t="s">
        <v>39</v>
      </c>
      <c r="AN228">
        <v>4</v>
      </c>
      <c r="AO228">
        <v>100</v>
      </c>
      <c r="AP228">
        <v>30</v>
      </c>
      <c r="AQ228" t="s">
        <v>39</v>
      </c>
      <c r="AR228" t="s">
        <v>2627</v>
      </c>
    </row>
    <row r="229" spans="1:45" x14ac:dyDescent="0.35">
      <c r="A229" t="s">
        <v>1436</v>
      </c>
      <c r="B229" t="s">
        <v>2672</v>
      </c>
      <c r="C229" t="s">
        <v>2592</v>
      </c>
      <c r="D229" t="s">
        <v>883</v>
      </c>
      <c r="E229" t="s">
        <v>884</v>
      </c>
      <c r="F229" t="s">
        <v>39</v>
      </c>
      <c r="G229" t="s">
        <v>40</v>
      </c>
      <c r="H229" t="s">
        <v>40</v>
      </c>
      <c r="I229" t="s">
        <v>2605</v>
      </c>
      <c r="K229" t="s">
        <v>39</v>
      </c>
      <c r="L229">
        <v>1850</v>
      </c>
      <c r="M229" t="s">
        <v>41</v>
      </c>
      <c r="N229" t="s">
        <v>39</v>
      </c>
      <c r="O229">
        <v>2010</v>
      </c>
      <c r="P229" t="s">
        <v>39</v>
      </c>
      <c r="Q229" t="s">
        <v>39</v>
      </c>
      <c r="R229" t="s">
        <v>39</v>
      </c>
      <c r="S229" t="s">
        <v>39</v>
      </c>
      <c r="T229" t="s">
        <v>39</v>
      </c>
      <c r="U229" t="s">
        <v>48</v>
      </c>
      <c r="V229" t="s">
        <v>39</v>
      </c>
      <c r="W229" t="s">
        <v>39</v>
      </c>
      <c r="X229" s="6">
        <v>25</v>
      </c>
      <c r="Y229" t="s">
        <v>39</v>
      </c>
      <c r="Z229" s="6">
        <v>16</v>
      </c>
      <c r="AA229" t="s">
        <v>39</v>
      </c>
      <c r="AB229" t="s">
        <v>39</v>
      </c>
      <c r="AC229" t="s">
        <v>39</v>
      </c>
      <c r="AD229" t="s">
        <v>40</v>
      </c>
      <c r="AE229" t="s">
        <v>39</v>
      </c>
      <c r="AF229" t="s">
        <v>40</v>
      </c>
      <c r="AG229" t="s">
        <v>2678</v>
      </c>
      <c r="AH229">
        <v>1</v>
      </c>
      <c r="AI229" t="s">
        <v>39</v>
      </c>
      <c r="AJ229" t="s">
        <v>2680</v>
      </c>
      <c r="AK229">
        <v>4.4800000000000004</v>
      </c>
      <c r="AL229" t="s">
        <v>39</v>
      </c>
      <c r="AM229" t="s">
        <v>39</v>
      </c>
      <c r="AN229">
        <v>4</v>
      </c>
      <c r="AO229">
        <v>100</v>
      </c>
      <c r="AP229">
        <v>30</v>
      </c>
      <c r="AQ229" t="s">
        <v>39</v>
      </c>
      <c r="AR229" t="s">
        <v>2627</v>
      </c>
    </row>
    <row r="230" spans="1:45" x14ac:dyDescent="0.35">
      <c r="A230" t="s">
        <v>1436</v>
      </c>
      <c r="B230" t="s">
        <v>2672</v>
      </c>
      <c r="C230" t="s">
        <v>2592</v>
      </c>
      <c r="D230" t="s">
        <v>883</v>
      </c>
      <c r="E230" t="s">
        <v>884</v>
      </c>
      <c r="F230" t="s">
        <v>39</v>
      </c>
      <c r="G230" t="s">
        <v>40</v>
      </c>
      <c r="H230" t="s">
        <v>40</v>
      </c>
      <c r="I230" t="s">
        <v>2605</v>
      </c>
      <c r="K230" t="s">
        <v>39</v>
      </c>
      <c r="L230">
        <v>1850</v>
      </c>
      <c r="M230" t="s">
        <v>41</v>
      </c>
      <c r="N230" t="s">
        <v>39</v>
      </c>
      <c r="O230">
        <v>2010</v>
      </c>
      <c r="P230" t="s">
        <v>39</v>
      </c>
      <c r="Q230" t="s">
        <v>39</v>
      </c>
      <c r="R230" t="s">
        <v>39</v>
      </c>
      <c r="S230" t="s">
        <v>39</v>
      </c>
      <c r="T230" t="s">
        <v>39</v>
      </c>
      <c r="U230" t="s">
        <v>2624</v>
      </c>
      <c r="V230">
        <v>2</v>
      </c>
      <c r="W230">
        <v>72</v>
      </c>
      <c r="X230" s="6">
        <v>25</v>
      </c>
      <c r="Y230" t="s">
        <v>39</v>
      </c>
      <c r="Z230" s="6">
        <v>16</v>
      </c>
      <c r="AA230" t="s">
        <v>39</v>
      </c>
      <c r="AB230" t="s">
        <v>39</v>
      </c>
      <c r="AC230" t="s">
        <v>39</v>
      </c>
      <c r="AD230" t="s">
        <v>40</v>
      </c>
      <c r="AE230" t="s">
        <v>39</v>
      </c>
      <c r="AF230" t="s">
        <v>40</v>
      </c>
      <c r="AG230" t="s">
        <v>2678</v>
      </c>
      <c r="AH230">
        <v>1</v>
      </c>
      <c r="AI230" t="s">
        <v>39</v>
      </c>
      <c r="AJ230" t="s">
        <v>2680</v>
      </c>
      <c r="AK230">
        <v>4.0199999999999996</v>
      </c>
      <c r="AL230" t="s">
        <v>39</v>
      </c>
      <c r="AM230" t="s">
        <v>39</v>
      </c>
      <c r="AN230">
        <v>4</v>
      </c>
      <c r="AO230">
        <v>100</v>
      </c>
      <c r="AP230">
        <v>30</v>
      </c>
      <c r="AQ230" t="s">
        <v>39</v>
      </c>
      <c r="AR230" t="s">
        <v>2627</v>
      </c>
    </row>
    <row r="231" spans="1:45" ht="14.5" customHeight="1" x14ac:dyDescent="0.35">
      <c r="A231" t="s">
        <v>1436</v>
      </c>
      <c r="B231" t="s">
        <v>2672</v>
      </c>
      <c r="C231" t="s">
        <v>2592</v>
      </c>
      <c r="D231" t="s">
        <v>883</v>
      </c>
      <c r="E231" t="s">
        <v>884</v>
      </c>
      <c r="F231" t="s">
        <v>39</v>
      </c>
      <c r="G231" t="s">
        <v>40</v>
      </c>
      <c r="H231" t="s">
        <v>40</v>
      </c>
      <c r="I231" t="s">
        <v>2605</v>
      </c>
      <c r="K231" t="s">
        <v>39</v>
      </c>
      <c r="L231">
        <v>1850</v>
      </c>
      <c r="M231" t="s">
        <v>41</v>
      </c>
      <c r="N231" t="s">
        <v>39</v>
      </c>
      <c r="O231">
        <v>2010</v>
      </c>
      <c r="P231" t="s">
        <v>39</v>
      </c>
      <c r="Q231" t="s">
        <v>39</v>
      </c>
      <c r="R231" t="s">
        <v>39</v>
      </c>
      <c r="S231" t="s">
        <v>39</v>
      </c>
      <c r="T231" t="s">
        <v>39</v>
      </c>
      <c r="U231" t="s">
        <v>2625</v>
      </c>
      <c r="V231">
        <v>2</v>
      </c>
      <c r="W231">
        <v>72</v>
      </c>
      <c r="X231" s="6">
        <v>25</v>
      </c>
      <c r="Y231" t="s">
        <v>39</v>
      </c>
      <c r="Z231" s="6">
        <v>16</v>
      </c>
      <c r="AA231" t="s">
        <v>39</v>
      </c>
      <c r="AB231" t="s">
        <v>39</v>
      </c>
      <c r="AC231" t="s">
        <v>39</v>
      </c>
      <c r="AD231" t="s">
        <v>40</v>
      </c>
      <c r="AE231" t="s">
        <v>39</v>
      </c>
      <c r="AF231" t="s">
        <v>40</v>
      </c>
      <c r="AG231" t="s">
        <v>2678</v>
      </c>
      <c r="AH231">
        <v>1</v>
      </c>
      <c r="AI231" t="s">
        <v>39</v>
      </c>
      <c r="AJ231" t="s">
        <v>2680</v>
      </c>
      <c r="AK231">
        <v>14.4</v>
      </c>
      <c r="AL231" t="s">
        <v>39</v>
      </c>
      <c r="AM231" t="s">
        <v>39</v>
      </c>
      <c r="AN231">
        <v>4</v>
      </c>
      <c r="AO231">
        <v>100</v>
      </c>
      <c r="AP231">
        <v>30</v>
      </c>
      <c r="AQ231" t="s">
        <v>39</v>
      </c>
      <c r="AR231" t="s">
        <v>2627</v>
      </c>
    </row>
    <row r="232" spans="1:45" x14ac:dyDescent="0.35">
      <c r="A232" t="s">
        <v>1436</v>
      </c>
      <c r="B232" t="s">
        <v>2672</v>
      </c>
      <c r="C232" t="s">
        <v>2592</v>
      </c>
      <c r="D232" t="s">
        <v>883</v>
      </c>
      <c r="E232" t="s">
        <v>884</v>
      </c>
      <c r="F232" t="s">
        <v>39</v>
      </c>
      <c r="G232" t="s">
        <v>40</v>
      </c>
      <c r="H232" t="s">
        <v>40</v>
      </c>
      <c r="I232" t="s">
        <v>2605</v>
      </c>
      <c r="K232" t="s">
        <v>39</v>
      </c>
      <c r="L232">
        <v>1850</v>
      </c>
      <c r="M232" t="s">
        <v>41</v>
      </c>
      <c r="N232" t="s">
        <v>39</v>
      </c>
      <c r="O232">
        <v>2010</v>
      </c>
      <c r="P232" t="s">
        <v>39</v>
      </c>
      <c r="Q232" t="s">
        <v>39</v>
      </c>
      <c r="R232" t="s">
        <v>39</v>
      </c>
      <c r="S232" t="s">
        <v>39</v>
      </c>
      <c r="T232" t="s">
        <v>39</v>
      </c>
      <c r="U232" t="s">
        <v>48</v>
      </c>
      <c r="V232" t="s">
        <v>39</v>
      </c>
      <c r="W232" t="s">
        <v>39</v>
      </c>
      <c r="X232" s="6">
        <v>25</v>
      </c>
      <c r="Y232" t="s">
        <v>2682</v>
      </c>
      <c r="Z232" s="6">
        <v>16</v>
      </c>
      <c r="AA232" t="s">
        <v>39</v>
      </c>
      <c r="AB232" t="s">
        <v>39</v>
      </c>
      <c r="AC232" t="s">
        <v>39</v>
      </c>
      <c r="AD232" t="s">
        <v>40</v>
      </c>
      <c r="AE232" t="s">
        <v>39</v>
      </c>
      <c r="AF232" t="s">
        <v>40</v>
      </c>
      <c r="AG232" t="s">
        <v>2678</v>
      </c>
      <c r="AH232">
        <v>1</v>
      </c>
      <c r="AI232" t="s">
        <v>39</v>
      </c>
      <c r="AJ232" t="s">
        <v>2681</v>
      </c>
      <c r="AK232">
        <v>12.096</v>
      </c>
      <c r="AL232" t="s">
        <v>39</v>
      </c>
      <c r="AM232" t="s">
        <v>39</v>
      </c>
      <c r="AN232">
        <v>4</v>
      </c>
      <c r="AO232">
        <v>100</v>
      </c>
      <c r="AP232">
        <v>30</v>
      </c>
      <c r="AQ232" t="s">
        <v>39</v>
      </c>
      <c r="AR232" t="s">
        <v>2641</v>
      </c>
      <c r="AS232" t="s">
        <v>2683</v>
      </c>
    </row>
    <row r="233" spans="1:45" x14ac:dyDescent="0.35">
      <c r="A233" t="s">
        <v>1436</v>
      </c>
      <c r="B233" t="s">
        <v>2672</v>
      </c>
      <c r="C233" t="s">
        <v>2592</v>
      </c>
      <c r="D233" t="s">
        <v>883</v>
      </c>
      <c r="E233" t="s">
        <v>884</v>
      </c>
      <c r="F233" t="s">
        <v>39</v>
      </c>
      <c r="G233" t="s">
        <v>40</v>
      </c>
      <c r="H233" t="s">
        <v>40</v>
      </c>
      <c r="I233" t="s">
        <v>2605</v>
      </c>
      <c r="K233" t="s">
        <v>39</v>
      </c>
      <c r="L233">
        <v>1850</v>
      </c>
      <c r="M233" t="s">
        <v>41</v>
      </c>
      <c r="N233" t="s">
        <v>39</v>
      </c>
      <c r="O233">
        <v>2010</v>
      </c>
      <c r="P233" t="s">
        <v>39</v>
      </c>
      <c r="Q233" t="s">
        <v>39</v>
      </c>
      <c r="R233" t="s">
        <v>39</v>
      </c>
      <c r="S233" t="s">
        <v>39</v>
      </c>
      <c r="T233" t="s">
        <v>39</v>
      </c>
      <c r="U233" t="s">
        <v>2608</v>
      </c>
      <c r="V233" t="s">
        <v>39</v>
      </c>
      <c r="W233" t="s">
        <v>39</v>
      </c>
      <c r="X233" s="6">
        <v>25</v>
      </c>
      <c r="Y233" t="s">
        <v>2682</v>
      </c>
      <c r="Z233" s="6">
        <v>16</v>
      </c>
      <c r="AA233" t="s">
        <v>2608</v>
      </c>
      <c r="AB233" t="s">
        <v>2609</v>
      </c>
      <c r="AC233" t="s">
        <v>2626</v>
      </c>
      <c r="AD233" t="s">
        <v>40</v>
      </c>
      <c r="AE233" t="s">
        <v>39</v>
      </c>
      <c r="AF233" t="s">
        <v>42</v>
      </c>
      <c r="AG233" t="s">
        <v>2606</v>
      </c>
      <c r="AH233">
        <v>3</v>
      </c>
      <c r="AI233" t="s">
        <v>39</v>
      </c>
      <c r="AJ233" t="s">
        <v>2681</v>
      </c>
      <c r="AK233">
        <v>15.661</v>
      </c>
      <c r="AL233" t="s">
        <v>39</v>
      </c>
      <c r="AM233" t="s">
        <v>39</v>
      </c>
      <c r="AN233">
        <v>4</v>
      </c>
      <c r="AO233">
        <v>100</v>
      </c>
      <c r="AP233">
        <v>30</v>
      </c>
      <c r="AQ233" t="s">
        <v>39</v>
      </c>
      <c r="AR233" t="s">
        <v>2641</v>
      </c>
      <c r="AS233" t="s">
        <v>2683</v>
      </c>
    </row>
    <row r="234" spans="1:45" x14ac:dyDescent="0.35">
      <c r="A234" t="s">
        <v>1436</v>
      </c>
      <c r="B234" t="s">
        <v>2672</v>
      </c>
      <c r="C234" t="s">
        <v>2592</v>
      </c>
      <c r="D234" t="s">
        <v>883</v>
      </c>
      <c r="E234" t="s">
        <v>884</v>
      </c>
      <c r="F234" t="s">
        <v>39</v>
      </c>
      <c r="G234" t="s">
        <v>40</v>
      </c>
      <c r="H234" t="s">
        <v>40</v>
      </c>
      <c r="I234" t="s">
        <v>2605</v>
      </c>
      <c r="K234" t="s">
        <v>39</v>
      </c>
      <c r="L234">
        <v>1850</v>
      </c>
      <c r="M234" t="s">
        <v>41</v>
      </c>
      <c r="N234" t="s">
        <v>39</v>
      </c>
      <c r="O234">
        <v>2010</v>
      </c>
      <c r="P234" t="s">
        <v>39</v>
      </c>
      <c r="Q234" t="s">
        <v>39</v>
      </c>
      <c r="R234" t="s">
        <v>39</v>
      </c>
      <c r="S234" t="s">
        <v>39</v>
      </c>
      <c r="T234" t="s">
        <v>39</v>
      </c>
      <c r="U234" t="s">
        <v>2608</v>
      </c>
      <c r="V234" t="s">
        <v>39</v>
      </c>
      <c r="W234" t="s">
        <v>39</v>
      </c>
      <c r="X234" s="6">
        <v>25</v>
      </c>
      <c r="Y234" t="s">
        <v>2682</v>
      </c>
      <c r="Z234" s="6">
        <v>16</v>
      </c>
      <c r="AA234" t="s">
        <v>2608</v>
      </c>
      <c r="AB234" t="s">
        <v>2610</v>
      </c>
      <c r="AC234" t="s">
        <v>2626</v>
      </c>
      <c r="AD234" t="s">
        <v>40</v>
      </c>
      <c r="AE234" t="s">
        <v>39</v>
      </c>
      <c r="AF234" t="s">
        <v>42</v>
      </c>
      <c r="AG234" t="s">
        <v>2606</v>
      </c>
      <c r="AH234">
        <v>3</v>
      </c>
      <c r="AI234" t="s">
        <v>39</v>
      </c>
      <c r="AJ234" t="s">
        <v>2681</v>
      </c>
      <c r="AK234">
        <v>15.661</v>
      </c>
      <c r="AL234" t="s">
        <v>39</v>
      </c>
      <c r="AM234" t="s">
        <v>39</v>
      </c>
      <c r="AN234">
        <v>4</v>
      </c>
      <c r="AO234">
        <v>100</v>
      </c>
      <c r="AP234">
        <v>30</v>
      </c>
      <c r="AQ234" t="s">
        <v>39</v>
      </c>
      <c r="AR234" t="s">
        <v>2641</v>
      </c>
      <c r="AS234" t="s">
        <v>2683</v>
      </c>
    </row>
    <row r="235" spans="1:45" x14ac:dyDescent="0.35">
      <c r="A235" t="s">
        <v>1436</v>
      </c>
      <c r="B235" t="s">
        <v>2672</v>
      </c>
      <c r="C235" t="s">
        <v>2592</v>
      </c>
      <c r="D235" t="s">
        <v>883</v>
      </c>
      <c r="E235" t="s">
        <v>884</v>
      </c>
      <c r="F235" t="s">
        <v>39</v>
      </c>
      <c r="G235" t="s">
        <v>40</v>
      </c>
      <c r="H235" t="s">
        <v>40</v>
      </c>
      <c r="I235" t="s">
        <v>2605</v>
      </c>
      <c r="K235" t="s">
        <v>39</v>
      </c>
      <c r="L235">
        <v>1850</v>
      </c>
      <c r="M235" t="s">
        <v>41</v>
      </c>
      <c r="N235" t="s">
        <v>39</v>
      </c>
      <c r="O235">
        <v>2010</v>
      </c>
      <c r="P235" t="s">
        <v>39</v>
      </c>
      <c r="Q235" t="s">
        <v>39</v>
      </c>
      <c r="R235" t="s">
        <v>39</v>
      </c>
      <c r="S235" t="s">
        <v>39</v>
      </c>
      <c r="T235" t="s">
        <v>39</v>
      </c>
      <c r="U235" t="s">
        <v>2608</v>
      </c>
      <c r="V235" t="s">
        <v>39</v>
      </c>
      <c r="W235" t="s">
        <v>39</v>
      </c>
      <c r="X235" s="6">
        <v>25</v>
      </c>
      <c r="Y235" t="s">
        <v>2682</v>
      </c>
      <c r="Z235" s="6">
        <v>16</v>
      </c>
      <c r="AA235" t="s">
        <v>2608</v>
      </c>
      <c r="AB235" t="s">
        <v>2611</v>
      </c>
      <c r="AC235" t="s">
        <v>2626</v>
      </c>
      <c r="AD235" t="s">
        <v>40</v>
      </c>
      <c r="AE235" t="s">
        <v>39</v>
      </c>
      <c r="AF235" t="s">
        <v>42</v>
      </c>
      <c r="AG235" t="s">
        <v>2606</v>
      </c>
      <c r="AH235">
        <v>3</v>
      </c>
      <c r="AI235" t="s">
        <v>39</v>
      </c>
      <c r="AJ235" t="s">
        <v>2681</v>
      </c>
      <c r="AK235">
        <v>17.901</v>
      </c>
      <c r="AL235" t="s">
        <v>39</v>
      </c>
      <c r="AM235" t="s">
        <v>39</v>
      </c>
      <c r="AN235">
        <v>4</v>
      </c>
      <c r="AO235">
        <v>100</v>
      </c>
      <c r="AP235">
        <v>30</v>
      </c>
      <c r="AQ235" t="s">
        <v>39</v>
      </c>
      <c r="AR235" t="s">
        <v>2641</v>
      </c>
      <c r="AS235" t="s">
        <v>2683</v>
      </c>
    </row>
    <row r="236" spans="1:45" x14ac:dyDescent="0.35">
      <c r="A236" t="s">
        <v>1436</v>
      </c>
      <c r="B236" t="s">
        <v>2672</v>
      </c>
      <c r="C236" t="s">
        <v>2592</v>
      </c>
      <c r="D236" t="s">
        <v>883</v>
      </c>
      <c r="E236" t="s">
        <v>884</v>
      </c>
      <c r="F236" t="s">
        <v>39</v>
      </c>
      <c r="G236" t="s">
        <v>40</v>
      </c>
      <c r="H236" t="s">
        <v>40</v>
      </c>
      <c r="I236" t="s">
        <v>2605</v>
      </c>
      <c r="K236" t="s">
        <v>39</v>
      </c>
      <c r="L236">
        <v>1850</v>
      </c>
      <c r="M236" t="s">
        <v>41</v>
      </c>
      <c r="N236" t="s">
        <v>39</v>
      </c>
      <c r="O236">
        <v>2010</v>
      </c>
      <c r="P236" t="s">
        <v>39</v>
      </c>
      <c r="Q236" t="s">
        <v>39</v>
      </c>
      <c r="R236" t="s">
        <v>39</v>
      </c>
      <c r="S236" t="s">
        <v>39</v>
      </c>
      <c r="T236" t="s">
        <v>39</v>
      </c>
      <c r="U236" t="s">
        <v>2608</v>
      </c>
      <c r="V236" t="s">
        <v>39</v>
      </c>
      <c r="W236" t="s">
        <v>39</v>
      </c>
      <c r="X236" s="6">
        <v>25</v>
      </c>
      <c r="Y236" t="s">
        <v>2682</v>
      </c>
      <c r="Z236" s="6">
        <v>16</v>
      </c>
      <c r="AA236" t="s">
        <v>2608</v>
      </c>
      <c r="AB236" t="s">
        <v>2621</v>
      </c>
      <c r="AC236" t="s">
        <v>2626</v>
      </c>
      <c r="AD236" t="s">
        <v>40</v>
      </c>
      <c r="AE236" t="s">
        <v>39</v>
      </c>
      <c r="AF236" t="s">
        <v>42</v>
      </c>
      <c r="AG236" t="s">
        <v>2606</v>
      </c>
      <c r="AH236">
        <v>3</v>
      </c>
      <c r="AI236" t="s">
        <v>39</v>
      </c>
      <c r="AJ236" t="s">
        <v>2681</v>
      </c>
      <c r="AK236">
        <v>17.901</v>
      </c>
      <c r="AL236" t="s">
        <v>39</v>
      </c>
      <c r="AM236" t="s">
        <v>39</v>
      </c>
      <c r="AN236">
        <v>4</v>
      </c>
      <c r="AO236">
        <v>100</v>
      </c>
      <c r="AP236">
        <v>30</v>
      </c>
      <c r="AQ236" t="s">
        <v>39</v>
      </c>
      <c r="AR236" t="s">
        <v>2641</v>
      </c>
      <c r="AS236" t="s">
        <v>2683</v>
      </c>
    </row>
    <row r="237" spans="1:45" x14ac:dyDescent="0.35">
      <c r="A237" t="s">
        <v>1436</v>
      </c>
      <c r="B237" t="s">
        <v>2672</v>
      </c>
      <c r="C237" t="s">
        <v>2592</v>
      </c>
      <c r="D237" t="s">
        <v>883</v>
      </c>
      <c r="E237" t="s">
        <v>884</v>
      </c>
      <c r="F237" t="s">
        <v>39</v>
      </c>
      <c r="G237" t="s">
        <v>40</v>
      </c>
      <c r="H237" t="s">
        <v>40</v>
      </c>
      <c r="I237" t="s">
        <v>2605</v>
      </c>
      <c r="K237" t="s">
        <v>39</v>
      </c>
      <c r="L237">
        <v>1850</v>
      </c>
      <c r="M237" t="s">
        <v>41</v>
      </c>
      <c r="N237" t="s">
        <v>39</v>
      </c>
      <c r="O237">
        <v>2010</v>
      </c>
      <c r="P237" t="s">
        <v>39</v>
      </c>
      <c r="Q237" t="s">
        <v>39</v>
      </c>
      <c r="R237" t="s">
        <v>39</v>
      </c>
      <c r="S237" t="s">
        <v>39</v>
      </c>
      <c r="T237" t="s">
        <v>39</v>
      </c>
      <c r="U237" t="s">
        <v>2608</v>
      </c>
      <c r="V237" t="s">
        <v>39</v>
      </c>
      <c r="W237" t="s">
        <v>39</v>
      </c>
      <c r="X237" s="6">
        <v>25</v>
      </c>
      <c r="Y237" t="s">
        <v>2682</v>
      </c>
      <c r="Z237" s="6">
        <v>16</v>
      </c>
      <c r="AA237" t="s">
        <v>2608</v>
      </c>
      <c r="AB237" t="s">
        <v>2612</v>
      </c>
      <c r="AC237" t="s">
        <v>2626</v>
      </c>
      <c r="AD237" t="s">
        <v>40</v>
      </c>
      <c r="AE237" t="s">
        <v>39</v>
      </c>
      <c r="AF237" t="s">
        <v>42</v>
      </c>
      <c r="AG237" t="s">
        <v>2606</v>
      </c>
      <c r="AH237">
        <v>3</v>
      </c>
      <c r="AI237" t="s">
        <v>39</v>
      </c>
      <c r="AJ237" t="s">
        <v>2681</v>
      </c>
      <c r="AK237">
        <v>43.884999999999998</v>
      </c>
      <c r="AL237" t="s">
        <v>39</v>
      </c>
      <c r="AM237" t="s">
        <v>39</v>
      </c>
      <c r="AN237">
        <v>4</v>
      </c>
      <c r="AO237">
        <v>100</v>
      </c>
      <c r="AP237">
        <v>30</v>
      </c>
      <c r="AQ237" t="s">
        <v>39</v>
      </c>
      <c r="AR237" t="s">
        <v>2641</v>
      </c>
      <c r="AS237" t="s">
        <v>2683</v>
      </c>
    </row>
    <row r="238" spans="1:45" x14ac:dyDescent="0.35">
      <c r="A238" t="s">
        <v>1436</v>
      </c>
      <c r="B238" t="s">
        <v>2672</v>
      </c>
      <c r="C238" t="s">
        <v>2592</v>
      </c>
      <c r="D238" t="s">
        <v>883</v>
      </c>
      <c r="E238" t="s">
        <v>884</v>
      </c>
      <c r="F238" t="s">
        <v>39</v>
      </c>
      <c r="G238" t="s">
        <v>40</v>
      </c>
      <c r="H238" t="s">
        <v>40</v>
      </c>
      <c r="I238" t="s">
        <v>2605</v>
      </c>
      <c r="K238" t="s">
        <v>39</v>
      </c>
      <c r="L238">
        <v>1850</v>
      </c>
      <c r="M238" t="s">
        <v>41</v>
      </c>
      <c r="N238" t="s">
        <v>39</v>
      </c>
      <c r="O238">
        <v>2010</v>
      </c>
      <c r="P238" t="s">
        <v>39</v>
      </c>
      <c r="Q238" t="s">
        <v>39</v>
      </c>
      <c r="R238" t="s">
        <v>39</v>
      </c>
      <c r="S238" t="s">
        <v>39</v>
      </c>
      <c r="T238" t="s">
        <v>39</v>
      </c>
      <c r="U238" t="s">
        <v>2608</v>
      </c>
      <c r="V238" t="s">
        <v>39</v>
      </c>
      <c r="W238" t="s">
        <v>39</v>
      </c>
      <c r="X238" s="6">
        <v>25</v>
      </c>
      <c r="Y238" t="s">
        <v>2682</v>
      </c>
      <c r="Z238" s="6">
        <v>16</v>
      </c>
      <c r="AA238" t="s">
        <v>2608</v>
      </c>
      <c r="AB238" t="s">
        <v>2613</v>
      </c>
      <c r="AC238" t="s">
        <v>2626</v>
      </c>
      <c r="AD238" t="s">
        <v>40</v>
      </c>
      <c r="AE238" t="s">
        <v>39</v>
      </c>
      <c r="AF238" t="s">
        <v>42</v>
      </c>
      <c r="AG238" t="s">
        <v>2606</v>
      </c>
      <c r="AH238">
        <v>3</v>
      </c>
      <c r="AI238" t="s">
        <v>39</v>
      </c>
      <c r="AJ238" t="s">
        <v>2681</v>
      </c>
      <c r="AK238">
        <v>44.332999999999998</v>
      </c>
      <c r="AL238" t="s">
        <v>39</v>
      </c>
      <c r="AM238" t="s">
        <v>39</v>
      </c>
      <c r="AN238">
        <v>4</v>
      </c>
      <c r="AO238">
        <v>100</v>
      </c>
      <c r="AP238">
        <v>30</v>
      </c>
      <c r="AQ238" t="s">
        <v>39</v>
      </c>
      <c r="AR238" t="s">
        <v>2641</v>
      </c>
      <c r="AS238" t="s">
        <v>2683</v>
      </c>
    </row>
    <row r="239" spans="1:45" x14ac:dyDescent="0.35">
      <c r="A239" t="s">
        <v>1436</v>
      </c>
      <c r="B239" t="s">
        <v>2672</v>
      </c>
      <c r="C239" t="s">
        <v>2592</v>
      </c>
      <c r="D239" t="s">
        <v>883</v>
      </c>
      <c r="E239" t="s">
        <v>884</v>
      </c>
      <c r="F239" t="s">
        <v>39</v>
      </c>
      <c r="G239" t="s">
        <v>40</v>
      </c>
      <c r="H239" t="s">
        <v>40</v>
      </c>
      <c r="I239" t="s">
        <v>2605</v>
      </c>
      <c r="K239" t="s">
        <v>39</v>
      </c>
      <c r="L239">
        <v>1850</v>
      </c>
      <c r="M239" t="s">
        <v>41</v>
      </c>
      <c r="N239" t="s">
        <v>39</v>
      </c>
      <c r="O239">
        <v>2010</v>
      </c>
      <c r="P239" t="s">
        <v>39</v>
      </c>
      <c r="Q239" t="s">
        <v>39</v>
      </c>
      <c r="R239" t="s">
        <v>39</v>
      </c>
      <c r="S239" t="s">
        <v>39</v>
      </c>
      <c r="T239" t="s">
        <v>39</v>
      </c>
      <c r="U239" t="s">
        <v>2608</v>
      </c>
      <c r="V239" t="s">
        <v>39</v>
      </c>
      <c r="W239" t="s">
        <v>39</v>
      </c>
      <c r="X239" s="6">
        <v>25</v>
      </c>
      <c r="Y239" t="s">
        <v>2682</v>
      </c>
      <c r="Z239" s="6">
        <v>16</v>
      </c>
      <c r="AA239" t="s">
        <v>2608</v>
      </c>
      <c r="AB239" t="s">
        <v>2614</v>
      </c>
      <c r="AC239" t="s">
        <v>2626</v>
      </c>
      <c r="AD239" t="s">
        <v>40</v>
      </c>
      <c r="AE239" t="s">
        <v>39</v>
      </c>
      <c r="AF239" t="s">
        <v>42</v>
      </c>
      <c r="AG239" t="s">
        <v>2606</v>
      </c>
      <c r="AH239">
        <v>3</v>
      </c>
      <c r="AI239" t="s">
        <v>39</v>
      </c>
      <c r="AJ239" t="s">
        <v>2681</v>
      </c>
      <c r="AK239">
        <v>42.988999999999997</v>
      </c>
      <c r="AL239" t="s">
        <v>39</v>
      </c>
      <c r="AM239" t="s">
        <v>39</v>
      </c>
      <c r="AN239">
        <v>4</v>
      </c>
      <c r="AO239">
        <v>100</v>
      </c>
      <c r="AP239">
        <v>30</v>
      </c>
      <c r="AQ239" t="s">
        <v>39</v>
      </c>
      <c r="AR239" t="s">
        <v>2641</v>
      </c>
      <c r="AS239" t="s">
        <v>2683</v>
      </c>
    </row>
    <row r="240" spans="1:45" x14ac:dyDescent="0.35">
      <c r="A240" t="s">
        <v>1436</v>
      </c>
      <c r="B240" t="s">
        <v>2672</v>
      </c>
      <c r="C240" t="s">
        <v>2592</v>
      </c>
      <c r="D240" t="s">
        <v>883</v>
      </c>
      <c r="E240" t="s">
        <v>884</v>
      </c>
      <c r="F240" t="s">
        <v>39</v>
      </c>
      <c r="G240" t="s">
        <v>40</v>
      </c>
      <c r="H240" t="s">
        <v>40</v>
      </c>
      <c r="I240" t="s">
        <v>2605</v>
      </c>
      <c r="K240" t="s">
        <v>39</v>
      </c>
      <c r="L240">
        <v>1850</v>
      </c>
      <c r="M240" t="s">
        <v>41</v>
      </c>
      <c r="N240" t="s">
        <v>39</v>
      </c>
      <c r="O240">
        <v>2010</v>
      </c>
      <c r="P240" t="s">
        <v>39</v>
      </c>
      <c r="Q240" t="s">
        <v>39</v>
      </c>
      <c r="R240" t="s">
        <v>39</v>
      </c>
      <c r="S240" t="s">
        <v>39</v>
      </c>
      <c r="T240" t="s">
        <v>39</v>
      </c>
      <c r="U240" t="s">
        <v>2608</v>
      </c>
      <c r="V240" t="s">
        <v>39</v>
      </c>
      <c r="W240" t="s">
        <v>39</v>
      </c>
      <c r="X240" s="6">
        <v>25</v>
      </c>
      <c r="Y240" t="s">
        <v>2682</v>
      </c>
      <c r="Z240" s="6">
        <v>16</v>
      </c>
      <c r="AA240" t="s">
        <v>2608</v>
      </c>
      <c r="AB240" t="s">
        <v>2622</v>
      </c>
      <c r="AC240" t="s">
        <v>2626</v>
      </c>
      <c r="AD240" t="s">
        <v>40</v>
      </c>
      <c r="AE240" t="s">
        <v>39</v>
      </c>
      <c r="AF240" t="s">
        <v>42</v>
      </c>
      <c r="AG240" t="s">
        <v>2606</v>
      </c>
      <c r="AH240">
        <v>3</v>
      </c>
      <c r="AI240" t="s">
        <v>39</v>
      </c>
      <c r="AJ240" t="s">
        <v>2681</v>
      </c>
      <c r="AK240">
        <v>42.392000000000003</v>
      </c>
      <c r="AL240" t="s">
        <v>39</v>
      </c>
      <c r="AM240" t="s">
        <v>39</v>
      </c>
      <c r="AN240">
        <v>4</v>
      </c>
      <c r="AO240">
        <v>100</v>
      </c>
      <c r="AP240">
        <v>30</v>
      </c>
      <c r="AQ240" t="s">
        <v>39</v>
      </c>
      <c r="AR240" t="s">
        <v>2641</v>
      </c>
      <c r="AS240" t="s">
        <v>2683</v>
      </c>
    </row>
    <row r="241" spans="1:45" x14ac:dyDescent="0.35">
      <c r="A241" t="s">
        <v>1436</v>
      </c>
      <c r="B241" t="s">
        <v>2672</v>
      </c>
      <c r="C241" t="s">
        <v>2592</v>
      </c>
      <c r="D241" t="s">
        <v>883</v>
      </c>
      <c r="E241" t="s">
        <v>884</v>
      </c>
      <c r="F241" t="s">
        <v>39</v>
      </c>
      <c r="G241" t="s">
        <v>40</v>
      </c>
      <c r="H241" t="s">
        <v>40</v>
      </c>
      <c r="I241" t="s">
        <v>2605</v>
      </c>
      <c r="K241" t="s">
        <v>39</v>
      </c>
      <c r="L241">
        <v>1850</v>
      </c>
      <c r="M241" t="s">
        <v>41</v>
      </c>
      <c r="N241" t="s">
        <v>39</v>
      </c>
      <c r="O241">
        <v>2010</v>
      </c>
      <c r="P241" t="s">
        <v>39</v>
      </c>
      <c r="Q241" t="s">
        <v>39</v>
      </c>
      <c r="R241" t="s">
        <v>39</v>
      </c>
      <c r="S241" t="s">
        <v>39</v>
      </c>
      <c r="T241" t="s">
        <v>39</v>
      </c>
      <c r="U241" t="s">
        <v>2608</v>
      </c>
      <c r="V241" t="s">
        <v>39</v>
      </c>
      <c r="W241" t="s">
        <v>39</v>
      </c>
      <c r="X241" s="6">
        <v>25</v>
      </c>
      <c r="Y241" t="s">
        <v>2682</v>
      </c>
      <c r="Z241" s="6">
        <v>16</v>
      </c>
      <c r="AA241" t="s">
        <v>2608</v>
      </c>
      <c r="AB241" t="s">
        <v>2615</v>
      </c>
      <c r="AC241" t="s">
        <v>2626</v>
      </c>
      <c r="AD241" t="s">
        <v>40</v>
      </c>
      <c r="AE241" t="s">
        <v>39</v>
      </c>
      <c r="AF241" t="s">
        <v>42</v>
      </c>
      <c r="AG241" t="s">
        <v>2606</v>
      </c>
      <c r="AH241">
        <v>3</v>
      </c>
      <c r="AI241" t="s">
        <v>39</v>
      </c>
      <c r="AJ241" t="s">
        <v>2681</v>
      </c>
      <c r="AK241">
        <v>56.131</v>
      </c>
      <c r="AL241" t="s">
        <v>39</v>
      </c>
      <c r="AM241" t="s">
        <v>39</v>
      </c>
      <c r="AN241">
        <v>4</v>
      </c>
      <c r="AO241">
        <v>100</v>
      </c>
      <c r="AP241">
        <v>30</v>
      </c>
      <c r="AQ241" t="s">
        <v>39</v>
      </c>
      <c r="AR241" t="s">
        <v>2641</v>
      </c>
      <c r="AS241" t="s">
        <v>2683</v>
      </c>
    </row>
    <row r="242" spans="1:45" x14ac:dyDescent="0.35">
      <c r="A242" t="s">
        <v>1436</v>
      </c>
      <c r="B242" t="s">
        <v>2672</v>
      </c>
      <c r="C242" t="s">
        <v>2592</v>
      </c>
      <c r="D242" t="s">
        <v>883</v>
      </c>
      <c r="E242" t="s">
        <v>884</v>
      </c>
      <c r="F242" t="s">
        <v>39</v>
      </c>
      <c r="G242" t="s">
        <v>40</v>
      </c>
      <c r="H242" t="s">
        <v>40</v>
      </c>
      <c r="I242" t="s">
        <v>2605</v>
      </c>
      <c r="K242" t="s">
        <v>39</v>
      </c>
      <c r="L242">
        <v>1850</v>
      </c>
      <c r="M242" t="s">
        <v>41</v>
      </c>
      <c r="N242" t="s">
        <v>39</v>
      </c>
      <c r="O242">
        <v>2010</v>
      </c>
      <c r="P242" t="s">
        <v>39</v>
      </c>
      <c r="Q242" t="s">
        <v>39</v>
      </c>
      <c r="R242" t="s">
        <v>39</v>
      </c>
      <c r="S242" t="s">
        <v>39</v>
      </c>
      <c r="T242" t="s">
        <v>39</v>
      </c>
      <c r="U242" t="s">
        <v>2608</v>
      </c>
      <c r="V242" t="s">
        <v>39</v>
      </c>
      <c r="W242" t="s">
        <v>39</v>
      </c>
      <c r="X242" s="6">
        <v>25</v>
      </c>
      <c r="Y242" t="s">
        <v>2682</v>
      </c>
      <c r="Z242" s="6">
        <v>16</v>
      </c>
      <c r="AA242" t="s">
        <v>2608</v>
      </c>
      <c r="AB242" t="s">
        <v>2616</v>
      </c>
      <c r="AC242" t="s">
        <v>2626</v>
      </c>
      <c r="AD242" t="s">
        <v>40</v>
      </c>
      <c r="AE242" t="s">
        <v>39</v>
      </c>
      <c r="AF242" t="s">
        <v>42</v>
      </c>
      <c r="AG242" t="s">
        <v>2606</v>
      </c>
      <c r="AH242">
        <v>3</v>
      </c>
      <c r="AI242" t="s">
        <v>39</v>
      </c>
      <c r="AJ242" t="s">
        <v>2681</v>
      </c>
      <c r="AK242">
        <v>55.533000000000001</v>
      </c>
      <c r="AL242" t="s">
        <v>39</v>
      </c>
      <c r="AM242" t="s">
        <v>39</v>
      </c>
      <c r="AN242">
        <v>4</v>
      </c>
      <c r="AO242">
        <v>100</v>
      </c>
      <c r="AP242">
        <v>30</v>
      </c>
      <c r="AQ242" t="s">
        <v>39</v>
      </c>
      <c r="AR242" t="s">
        <v>2641</v>
      </c>
      <c r="AS242" t="s">
        <v>2683</v>
      </c>
    </row>
    <row r="243" spans="1:45" x14ac:dyDescent="0.35">
      <c r="A243" t="s">
        <v>1436</v>
      </c>
      <c r="B243" t="s">
        <v>2672</v>
      </c>
      <c r="C243" t="s">
        <v>2592</v>
      </c>
      <c r="D243" t="s">
        <v>883</v>
      </c>
      <c r="E243" t="s">
        <v>884</v>
      </c>
      <c r="F243" t="s">
        <v>39</v>
      </c>
      <c r="G243" t="s">
        <v>40</v>
      </c>
      <c r="H243" t="s">
        <v>40</v>
      </c>
      <c r="I243" t="s">
        <v>2605</v>
      </c>
      <c r="K243" t="s">
        <v>39</v>
      </c>
      <c r="L243">
        <v>1850</v>
      </c>
      <c r="M243" t="s">
        <v>41</v>
      </c>
      <c r="N243" t="s">
        <v>39</v>
      </c>
      <c r="O243">
        <v>2010</v>
      </c>
      <c r="P243" t="s">
        <v>39</v>
      </c>
      <c r="Q243" t="s">
        <v>39</v>
      </c>
      <c r="R243" t="s">
        <v>39</v>
      </c>
      <c r="S243" t="s">
        <v>39</v>
      </c>
      <c r="T243" t="s">
        <v>39</v>
      </c>
      <c r="U243" t="s">
        <v>2608</v>
      </c>
      <c r="V243" t="s">
        <v>39</v>
      </c>
      <c r="W243" t="s">
        <v>39</v>
      </c>
      <c r="X243" s="6">
        <v>25</v>
      </c>
      <c r="Y243" t="s">
        <v>2682</v>
      </c>
      <c r="Z243" s="6">
        <v>16</v>
      </c>
      <c r="AA243" t="s">
        <v>2608</v>
      </c>
      <c r="AB243" t="s">
        <v>2617</v>
      </c>
      <c r="AC243" t="s">
        <v>2626</v>
      </c>
      <c r="AD243" t="s">
        <v>40</v>
      </c>
      <c r="AE243" t="s">
        <v>39</v>
      </c>
      <c r="AF243" t="s">
        <v>42</v>
      </c>
      <c r="AG243" t="s">
        <v>2606</v>
      </c>
      <c r="AH243">
        <v>3</v>
      </c>
      <c r="AI243" t="s">
        <v>39</v>
      </c>
      <c r="AJ243" t="s">
        <v>2681</v>
      </c>
      <c r="AK243">
        <v>54.637</v>
      </c>
      <c r="AL243" t="s">
        <v>39</v>
      </c>
      <c r="AM243" t="s">
        <v>39</v>
      </c>
      <c r="AN243">
        <v>4</v>
      </c>
      <c r="AO243">
        <v>100</v>
      </c>
      <c r="AP243">
        <v>30</v>
      </c>
      <c r="AQ243" t="s">
        <v>39</v>
      </c>
      <c r="AR243" t="s">
        <v>2641</v>
      </c>
      <c r="AS243" t="s">
        <v>2683</v>
      </c>
    </row>
    <row r="244" spans="1:45" x14ac:dyDescent="0.35">
      <c r="A244" t="s">
        <v>1436</v>
      </c>
      <c r="B244" t="s">
        <v>2672</v>
      </c>
      <c r="C244" t="s">
        <v>2592</v>
      </c>
      <c r="D244" t="s">
        <v>883</v>
      </c>
      <c r="E244" t="s">
        <v>884</v>
      </c>
      <c r="F244" t="s">
        <v>39</v>
      </c>
      <c r="G244" t="s">
        <v>40</v>
      </c>
      <c r="H244" t="s">
        <v>40</v>
      </c>
      <c r="I244" t="s">
        <v>2605</v>
      </c>
      <c r="K244" t="s">
        <v>39</v>
      </c>
      <c r="L244">
        <v>1850</v>
      </c>
      <c r="M244" t="s">
        <v>41</v>
      </c>
      <c r="N244" t="s">
        <v>39</v>
      </c>
      <c r="O244">
        <v>2010</v>
      </c>
      <c r="P244" t="s">
        <v>39</v>
      </c>
      <c r="Q244" t="s">
        <v>39</v>
      </c>
      <c r="R244" t="s">
        <v>39</v>
      </c>
      <c r="S244" t="s">
        <v>39</v>
      </c>
      <c r="T244" t="s">
        <v>39</v>
      </c>
      <c r="U244" t="s">
        <v>2608</v>
      </c>
      <c r="V244" t="s">
        <v>39</v>
      </c>
      <c r="W244" t="s">
        <v>39</v>
      </c>
      <c r="X244" s="6">
        <v>25</v>
      </c>
      <c r="Y244" t="s">
        <v>2682</v>
      </c>
      <c r="Z244" s="6">
        <v>16</v>
      </c>
      <c r="AA244" t="s">
        <v>2608</v>
      </c>
      <c r="AB244" t="s">
        <v>2623</v>
      </c>
      <c r="AC244" t="s">
        <v>2626</v>
      </c>
      <c r="AD244" t="s">
        <v>40</v>
      </c>
      <c r="AE244" t="s">
        <v>39</v>
      </c>
      <c r="AF244" t="s">
        <v>42</v>
      </c>
      <c r="AG244" t="s">
        <v>2606</v>
      </c>
      <c r="AH244">
        <v>3</v>
      </c>
      <c r="AI244" t="s">
        <v>39</v>
      </c>
      <c r="AJ244" t="s">
        <v>2681</v>
      </c>
      <c r="AK244">
        <v>56.131</v>
      </c>
      <c r="AL244" t="s">
        <v>39</v>
      </c>
      <c r="AM244" t="s">
        <v>39</v>
      </c>
      <c r="AN244">
        <v>4</v>
      </c>
      <c r="AO244">
        <v>100</v>
      </c>
      <c r="AP244">
        <v>30</v>
      </c>
      <c r="AQ244" t="s">
        <v>39</v>
      </c>
      <c r="AR244" t="s">
        <v>2641</v>
      </c>
      <c r="AS244" t="s">
        <v>2683</v>
      </c>
    </row>
    <row r="245" spans="1:45" x14ac:dyDescent="0.35">
      <c r="A245" t="s">
        <v>1436</v>
      </c>
      <c r="B245" t="s">
        <v>2672</v>
      </c>
      <c r="C245" t="s">
        <v>2592</v>
      </c>
      <c r="D245" t="s">
        <v>883</v>
      </c>
      <c r="E245" t="s">
        <v>884</v>
      </c>
      <c r="F245" t="s">
        <v>39</v>
      </c>
      <c r="G245" t="s">
        <v>40</v>
      </c>
      <c r="H245" t="s">
        <v>40</v>
      </c>
      <c r="I245" t="s">
        <v>2605</v>
      </c>
      <c r="K245" t="s">
        <v>39</v>
      </c>
      <c r="L245">
        <v>1850</v>
      </c>
      <c r="M245" t="s">
        <v>41</v>
      </c>
      <c r="N245" t="s">
        <v>39</v>
      </c>
      <c r="O245">
        <v>2010</v>
      </c>
      <c r="P245" t="s">
        <v>39</v>
      </c>
      <c r="Q245" t="s">
        <v>39</v>
      </c>
      <c r="R245" t="s">
        <v>39</v>
      </c>
      <c r="S245" t="s">
        <v>39</v>
      </c>
      <c r="T245" t="s">
        <v>39</v>
      </c>
      <c r="U245" t="s">
        <v>2608</v>
      </c>
      <c r="V245" t="s">
        <v>39</v>
      </c>
      <c r="W245" t="s">
        <v>39</v>
      </c>
      <c r="X245" s="6">
        <v>25</v>
      </c>
      <c r="Y245" t="s">
        <v>2682</v>
      </c>
      <c r="Z245" s="6">
        <v>16</v>
      </c>
      <c r="AA245" t="s">
        <v>2608</v>
      </c>
      <c r="AB245" t="s">
        <v>2618</v>
      </c>
      <c r="AC245" t="s">
        <v>2626</v>
      </c>
      <c r="AD245" t="s">
        <v>40</v>
      </c>
      <c r="AE245" t="s">
        <v>39</v>
      </c>
      <c r="AF245" t="s">
        <v>42</v>
      </c>
      <c r="AG245" t="s">
        <v>2606</v>
      </c>
      <c r="AH245">
        <v>3</v>
      </c>
      <c r="AI245" t="s">
        <v>39</v>
      </c>
      <c r="AJ245" t="s">
        <v>2681</v>
      </c>
      <c r="AK245">
        <v>60.162999999999997</v>
      </c>
      <c r="AL245" t="s">
        <v>39</v>
      </c>
      <c r="AM245" t="s">
        <v>39</v>
      </c>
      <c r="AN245">
        <v>4</v>
      </c>
      <c r="AO245">
        <v>100</v>
      </c>
      <c r="AP245">
        <v>30</v>
      </c>
      <c r="AQ245" t="s">
        <v>39</v>
      </c>
      <c r="AR245" t="s">
        <v>2641</v>
      </c>
      <c r="AS245" t="s">
        <v>2683</v>
      </c>
    </row>
    <row r="246" spans="1:45" x14ac:dyDescent="0.35">
      <c r="A246" t="s">
        <v>1436</v>
      </c>
      <c r="B246" t="s">
        <v>2672</v>
      </c>
      <c r="C246" t="s">
        <v>2592</v>
      </c>
      <c r="D246" t="s">
        <v>883</v>
      </c>
      <c r="E246" t="s">
        <v>884</v>
      </c>
      <c r="F246" t="s">
        <v>39</v>
      </c>
      <c r="G246" t="s">
        <v>40</v>
      </c>
      <c r="H246" t="s">
        <v>40</v>
      </c>
      <c r="I246" t="s">
        <v>2605</v>
      </c>
      <c r="K246" t="s">
        <v>39</v>
      </c>
      <c r="L246">
        <v>1850</v>
      </c>
      <c r="M246" t="s">
        <v>41</v>
      </c>
      <c r="N246" t="s">
        <v>39</v>
      </c>
      <c r="O246">
        <v>2010</v>
      </c>
      <c r="P246" t="s">
        <v>39</v>
      </c>
      <c r="Q246" t="s">
        <v>39</v>
      </c>
      <c r="R246" t="s">
        <v>39</v>
      </c>
      <c r="S246" t="s">
        <v>39</v>
      </c>
      <c r="T246" t="s">
        <v>39</v>
      </c>
      <c r="U246" t="s">
        <v>2608</v>
      </c>
      <c r="V246" t="s">
        <v>39</v>
      </c>
      <c r="W246" t="s">
        <v>39</v>
      </c>
      <c r="X246" s="6">
        <v>25</v>
      </c>
      <c r="Y246" t="s">
        <v>2682</v>
      </c>
      <c r="Z246" s="6">
        <v>16</v>
      </c>
      <c r="AA246" t="s">
        <v>2608</v>
      </c>
      <c r="AB246" t="s">
        <v>2619</v>
      </c>
      <c r="AC246" t="s">
        <v>2626</v>
      </c>
      <c r="AD246" t="s">
        <v>40</v>
      </c>
      <c r="AE246" t="s">
        <v>39</v>
      </c>
      <c r="AF246" t="s">
        <v>42</v>
      </c>
      <c r="AG246" t="s">
        <v>2606</v>
      </c>
      <c r="AH246">
        <v>3</v>
      </c>
      <c r="AI246" t="s">
        <v>39</v>
      </c>
      <c r="AJ246" t="s">
        <v>2681</v>
      </c>
      <c r="AK246">
        <v>61.356999999999999</v>
      </c>
      <c r="AL246" t="s">
        <v>39</v>
      </c>
      <c r="AM246" t="s">
        <v>39</v>
      </c>
      <c r="AN246">
        <v>4</v>
      </c>
      <c r="AO246">
        <v>100</v>
      </c>
      <c r="AP246">
        <v>30</v>
      </c>
      <c r="AQ246" t="s">
        <v>39</v>
      </c>
      <c r="AR246" t="s">
        <v>2641</v>
      </c>
      <c r="AS246" t="s">
        <v>2683</v>
      </c>
    </row>
    <row r="247" spans="1:45" s="13" customFormat="1" x14ac:dyDescent="0.35">
      <c r="A247" s="13" t="s">
        <v>1436</v>
      </c>
      <c r="B247" s="13" t="s">
        <v>2672</v>
      </c>
      <c r="C247" s="13" t="s">
        <v>2592</v>
      </c>
      <c r="D247" s="13" t="s">
        <v>883</v>
      </c>
      <c r="E247" s="13" t="s">
        <v>884</v>
      </c>
      <c r="F247" s="13" t="s">
        <v>39</v>
      </c>
      <c r="G247" s="13" t="s">
        <v>40</v>
      </c>
      <c r="H247" s="13" t="s">
        <v>40</v>
      </c>
      <c r="I247" s="13" t="s">
        <v>2605</v>
      </c>
      <c r="K247" s="13" t="s">
        <v>39</v>
      </c>
      <c r="L247" s="13">
        <v>1850</v>
      </c>
      <c r="M247" s="13" t="s">
        <v>41</v>
      </c>
      <c r="N247" s="13" t="s">
        <v>39</v>
      </c>
      <c r="O247" s="13">
        <v>2010</v>
      </c>
      <c r="P247" s="13" t="s">
        <v>39</v>
      </c>
      <c r="Q247" s="13" t="s">
        <v>39</v>
      </c>
      <c r="R247" s="13" t="s">
        <v>39</v>
      </c>
      <c r="S247" s="13" t="s">
        <v>39</v>
      </c>
      <c r="T247" s="13" t="s">
        <v>39</v>
      </c>
      <c r="U247" s="13" t="s">
        <v>2608</v>
      </c>
      <c r="V247" s="13" t="s">
        <v>39</v>
      </c>
      <c r="W247" s="13" t="s">
        <v>39</v>
      </c>
      <c r="X247" s="16">
        <v>25</v>
      </c>
      <c r="Y247" s="13" t="s">
        <v>2682</v>
      </c>
      <c r="Z247" s="16">
        <v>16</v>
      </c>
      <c r="AA247" s="13" t="s">
        <v>2608</v>
      </c>
      <c r="AB247" s="13" t="s">
        <v>2620</v>
      </c>
      <c r="AC247" s="13" t="s">
        <v>2626</v>
      </c>
      <c r="AD247" s="13" t="s">
        <v>40</v>
      </c>
      <c r="AE247" s="13" t="s">
        <v>39</v>
      </c>
      <c r="AF247" s="13" t="s">
        <v>42</v>
      </c>
      <c r="AG247" s="13" t="s">
        <v>2606</v>
      </c>
      <c r="AH247" s="13">
        <v>3</v>
      </c>
      <c r="AI247" s="13" t="s">
        <v>39</v>
      </c>
      <c r="AJ247" s="13" t="s">
        <v>2681</v>
      </c>
      <c r="AK247" s="13">
        <v>60.012999999999998</v>
      </c>
      <c r="AL247" s="13" t="s">
        <v>39</v>
      </c>
      <c r="AM247" s="13" t="s">
        <v>39</v>
      </c>
      <c r="AN247" s="13">
        <v>4</v>
      </c>
      <c r="AO247" s="13">
        <v>100</v>
      </c>
      <c r="AP247" s="13">
        <v>30</v>
      </c>
      <c r="AQ247" s="13" t="s">
        <v>39</v>
      </c>
      <c r="AR247" s="13" t="s">
        <v>2641</v>
      </c>
      <c r="AS247" s="13" t="s">
        <v>2683</v>
      </c>
    </row>
    <row r="248" spans="1:45" x14ac:dyDescent="0.35">
      <c r="A248" t="s">
        <v>1442</v>
      </c>
      <c r="B248" t="s">
        <v>2672</v>
      </c>
      <c r="C248" t="s">
        <v>2592</v>
      </c>
      <c r="D248" t="s">
        <v>2629</v>
      </c>
      <c r="E248" t="s">
        <v>1441</v>
      </c>
      <c r="F248" t="s">
        <v>2630</v>
      </c>
      <c r="G248" t="s">
        <v>40</v>
      </c>
      <c r="H248" t="s">
        <v>40</v>
      </c>
      <c r="I248" t="s">
        <v>2631</v>
      </c>
      <c r="J248">
        <v>35.676943999999999</v>
      </c>
      <c r="K248">
        <v>51.808056000000001</v>
      </c>
      <c r="L248">
        <v>1160</v>
      </c>
      <c r="M248" t="s">
        <v>2632</v>
      </c>
      <c r="N248" t="s">
        <v>39</v>
      </c>
      <c r="O248">
        <v>2017</v>
      </c>
      <c r="Q248" t="s">
        <v>133</v>
      </c>
      <c r="R248">
        <v>14</v>
      </c>
      <c r="S248" t="s">
        <v>2634</v>
      </c>
      <c r="T248" t="s">
        <v>2633</v>
      </c>
      <c r="U248" t="s">
        <v>2684</v>
      </c>
      <c r="V248">
        <v>4</v>
      </c>
      <c r="W248">
        <v>5</v>
      </c>
      <c r="X248" s="6" t="s">
        <v>39</v>
      </c>
      <c r="Y248" t="s">
        <v>39</v>
      </c>
      <c r="Z248" s="6" t="s">
        <v>2635</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2641</v>
      </c>
    </row>
    <row r="249" spans="1:45" x14ac:dyDescent="0.35">
      <c r="A249" t="s">
        <v>1442</v>
      </c>
      <c r="B249" t="s">
        <v>2672</v>
      </c>
      <c r="C249" t="s">
        <v>2592</v>
      </c>
      <c r="D249" t="s">
        <v>2629</v>
      </c>
      <c r="E249" t="s">
        <v>1441</v>
      </c>
      <c r="F249" t="s">
        <v>2630</v>
      </c>
      <c r="G249" t="s">
        <v>40</v>
      </c>
      <c r="H249" t="s">
        <v>40</v>
      </c>
      <c r="I249" t="s">
        <v>2631</v>
      </c>
      <c r="J249">
        <v>35.676943999999999</v>
      </c>
      <c r="K249">
        <v>51.808056000000001</v>
      </c>
      <c r="L249">
        <v>1160</v>
      </c>
      <c r="M249" t="s">
        <v>2632</v>
      </c>
      <c r="N249" t="s">
        <v>39</v>
      </c>
      <c r="O249">
        <v>2017</v>
      </c>
      <c r="Q249" t="s">
        <v>133</v>
      </c>
      <c r="R249">
        <v>14</v>
      </c>
      <c r="S249" t="s">
        <v>2634</v>
      </c>
      <c r="T249" t="s">
        <v>2633</v>
      </c>
      <c r="U249" t="s">
        <v>2684</v>
      </c>
      <c r="V249">
        <v>4</v>
      </c>
      <c r="W249">
        <v>10</v>
      </c>
      <c r="X249" s="6" t="s">
        <v>39</v>
      </c>
      <c r="Y249" t="s">
        <v>39</v>
      </c>
      <c r="Z249" s="6" t="s">
        <v>2635</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2641</v>
      </c>
    </row>
    <row r="250" spans="1:45" x14ac:dyDescent="0.35">
      <c r="A250" t="s">
        <v>1442</v>
      </c>
      <c r="B250" t="s">
        <v>2672</v>
      </c>
      <c r="C250" t="s">
        <v>2592</v>
      </c>
      <c r="D250" t="s">
        <v>2629</v>
      </c>
      <c r="E250" t="s">
        <v>1441</v>
      </c>
      <c r="F250" t="s">
        <v>2630</v>
      </c>
      <c r="G250" t="s">
        <v>40</v>
      </c>
      <c r="H250" t="s">
        <v>40</v>
      </c>
      <c r="I250" t="s">
        <v>2631</v>
      </c>
      <c r="J250">
        <v>35.676943999999999</v>
      </c>
      <c r="K250">
        <v>51.808056000000001</v>
      </c>
      <c r="L250">
        <v>1160</v>
      </c>
      <c r="M250" t="s">
        <v>2632</v>
      </c>
      <c r="N250" t="s">
        <v>39</v>
      </c>
      <c r="O250">
        <v>2017</v>
      </c>
      <c r="Q250" t="s">
        <v>133</v>
      </c>
      <c r="R250">
        <v>14</v>
      </c>
      <c r="S250" t="s">
        <v>2634</v>
      </c>
      <c r="T250" t="s">
        <v>2633</v>
      </c>
      <c r="U250" t="s">
        <v>2684</v>
      </c>
      <c r="V250">
        <v>4</v>
      </c>
      <c r="W250">
        <v>15</v>
      </c>
      <c r="X250" s="6" t="s">
        <v>39</v>
      </c>
      <c r="Y250" t="s">
        <v>39</v>
      </c>
      <c r="Z250" s="6" t="s">
        <v>2635</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2641</v>
      </c>
    </row>
    <row r="251" spans="1:45" x14ac:dyDescent="0.35">
      <c r="A251" t="s">
        <v>1442</v>
      </c>
      <c r="B251" t="s">
        <v>2672</v>
      </c>
      <c r="C251" t="s">
        <v>2592</v>
      </c>
      <c r="D251" t="s">
        <v>2629</v>
      </c>
      <c r="E251" t="s">
        <v>1441</v>
      </c>
      <c r="F251" t="s">
        <v>2630</v>
      </c>
      <c r="G251" t="s">
        <v>40</v>
      </c>
      <c r="H251" t="s">
        <v>40</v>
      </c>
      <c r="I251" t="s">
        <v>2631</v>
      </c>
      <c r="J251">
        <v>35.676943999999999</v>
      </c>
      <c r="K251">
        <v>51.808056000000001</v>
      </c>
      <c r="L251">
        <v>1160</v>
      </c>
      <c r="M251" t="s">
        <v>2632</v>
      </c>
      <c r="N251" t="s">
        <v>39</v>
      </c>
      <c r="O251">
        <v>2017</v>
      </c>
      <c r="Q251" t="s">
        <v>133</v>
      </c>
      <c r="R251">
        <v>14</v>
      </c>
      <c r="S251" t="s">
        <v>2634</v>
      </c>
      <c r="T251" t="s">
        <v>2633</v>
      </c>
      <c r="U251" t="s">
        <v>2684</v>
      </c>
      <c r="V251">
        <v>4</v>
      </c>
      <c r="W251">
        <v>20</v>
      </c>
      <c r="X251" s="6" t="s">
        <v>39</v>
      </c>
      <c r="Y251" t="s">
        <v>39</v>
      </c>
      <c r="Z251" s="6" t="s">
        <v>2635</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2641</v>
      </c>
    </row>
    <row r="252" spans="1:45" x14ac:dyDescent="0.35">
      <c r="A252" t="s">
        <v>1442</v>
      </c>
      <c r="B252" t="s">
        <v>2672</v>
      </c>
      <c r="C252" t="s">
        <v>2592</v>
      </c>
      <c r="D252" t="s">
        <v>2629</v>
      </c>
      <c r="E252" t="s">
        <v>1441</v>
      </c>
      <c r="F252" t="s">
        <v>2630</v>
      </c>
      <c r="G252" t="s">
        <v>40</v>
      </c>
      <c r="H252" t="s">
        <v>40</v>
      </c>
      <c r="I252" t="s">
        <v>2631</v>
      </c>
      <c r="J252">
        <v>35.676943999999999</v>
      </c>
      <c r="K252">
        <v>51.808056000000001</v>
      </c>
      <c r="L252">
        <v>1160</v>
      </c>
      <c r="M252" t="s">
        <v>2632</v>
      </c>
      <c r="N252" t="s">
        <v>39</v>
      </c>
      <c r="O252">
        <v>2017</v>
      </c>
      <c r="Q252" t="s">
        <v>133</v>
      </c>
      <c r="R252">
        <v>14</v>
      </c>
      <c r="S252" t="s">
        <v>2634</v>
      </c>
      <c r="T252" t="s">
        <v>2633</v>
      </c>
      <c r="U252" t="s">
        <v>44</v>
      </c>
      <c r="V252" s="6" t="s">
        <v>39</v>
      </c>
      <c r="W252" s="6" t="s">
        <v>39</v>
      </c>
      <c r="X252" s="6" t="s">
        <v>39</v>
      </c>
      <c r="Y252" t="s">
        <v>39</v>
      </c>
      <c r="Z252" s="6" t="s">
        <v>2635</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2641</v>
      </c>
    </row>
    <row r="253" spans="1:45" x14ac:dyDescent="0.35">
      <c r="A253" t="s">
        <v>1442</v>
      </c>
      <c r="B253" t="s">
        <v>2672</v>
      </c>
      <c r="C253" t="s">
        <v>2592</v>
      </c>
      <c r="D253" t="s">
        <v>2629</v>
      </c>
      <c r="E253" t="s">
        <v>1441</v>
      </c>
      <c r="F253" t="s">
        <v>2630</v>
      </c>
      <c r="G253" t="s">
        <v>40</v>
      </c>
      <c r="H253" t="s">
        <v>40</v>
      </c>
      <c r="I253" t="s">
        <v>2631</v>
      </c>
      <c r="J253">
        <v>35.676943999999999</v>
      </c>
      <c r="K253">
        <v>51.808056000000001</v>
      </c>
      <c r="L253">
        <v>1160</v>
      </c>
      <c r="M253" t="s">
        <v>2632</v>
      </c>
      <c r="N253" t="s">
        <v>39</v>
      </c>
      <c r="O253">
        <v>2017</v>
      </c>
      <c r="Q253" t="s">
        <v>133</v>
      </c>
      <c r="R253">
        <v>14</v>
      </c>
      <c r="S253" t="s">
        <v>2634</v>
      </c>
      <c r="T253" t="s">
        <v>2633</v>
      </c>
      <c r="U253" t="s">
        <v>44</v>
      </c>
      <c r="V253" s="6" t="s">
        <v>39</v>
      </c>
      <c r="W253" s="6" t="s">
        <v>39</v>
      </c>
      <c r="X253" s="6" t="s">
        <v>39</v>
      </c>
      <c r="Y253" t="s">
        <v>39</v>
      </c>
      <c r="Z253" s="6" t="s">
        <v>2635</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2641</v>
      </c>
    </row>
    <row r="254" spans="1:45" x14ac:dyDescent="0.35">
      <c r="A254" t="s">
        <v>1442</v>
      </c>
      <c r="B254" t="s">
        <v>2672</v>
      </c>
      <c r="C254" t="s">
        <v>2592</v>
      </c>
      <c r="D254" t="s">
        <v>2629</v>
      </c>
      <c r="E254" t="s">
        <v>1441</v>
      </c>
      <c r="F254" t="s">
        <v>2630</v>
      </c>
      <c r="G254" t="s">
        <v>40</v>
      </c>
      <c r="H254" t="s">
        <v>40</v>
      </c>
      <c r="I254" t="s">
        <v>2631</v>
      </c>
      <c r="J254">
        <v>35.676943999999999</v>
      </c>
      <c r="K254">
        <v>51.808056000000001</v>
      </c>
      <c r="L254">
        <v>1160</v>
      </c>
      <c r="M254" t="s">
        <v>2632</v>
      </c>
      <c r="N254" t="s">
        <v>39</v>
      </c>
      <c r="O254">
        <v>2017</v>
      </c>
      <c r="Q254" t="s">
        <v>133</v>
      </c>
      <c r="R254">
        <v>14</v>
      </c>
      <c r="S254" t="s">
        <v>2634</v>
      </c>
      <c r="T254" t="s">
        <v>2633</v>
      </c>
      <c r="U254" t="s">
        <v>44</v>
      </c>
      <c r="V254" s="6" t="s">
        <v>39</v>
      </c>
      <c r="W254" s="6" t="s">
        <v>39</v>
      </c>
      <c r="X254" s="6" t="s">
        <v>39</v>
      </c>
      <c r="Y254" t="s">
        <v>39</v>
      </c>
      <c r="Z254" s="6" t="s">
        <v>2635</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2641</v>
      </c>
    </row>
    <row r="255" spans="1:45" x14ac:dyDescent="0.35">
      <c r="A255" t="s">
        <v>1442</v>
      </c>
      <c r="B255" t="s">
        <v>2672</v>
      </c>
      <c r="C255" t="s">
        <v>2592</v>
      </c>
      <c r="D255" t="s">
        <v>2629</v>
      </c>
      <c r="E255" t="s">
        <v>1441</v>
      </c>
      <c r="F255" t="s">
        <v>2630</v>
      </c>
      <c r="G255" t="s">
        <v>40</v>
      </c>
      <c r="H255" t="s">
        <v>40</v>
      </c>
      <c r="I255" t="s">
        <v>2631</v>
      </c>
      <c r="J255">
        <v>35.676943999999999</v>
      </c>
      <c r="K255">
        <v>51.808056000000001</v>
      </c>
      <c r="L255">
        <v>1160</v>
      </c>
      <c r="M255" t="s">
        <v>2632</v>
      </c>
      <c r="N255" t="s">
        <v>39</v>
      </c>
      <c r="O255">
        <v>2017</v>
      </c>
      <c r="Q255" t="s">
        <v>133</v>
      </c>
      <c r="R255">
        <v>14</v>
      </c>
      <c r="S255" t="s">
        <v>2634</v>
      </c>
      <c r="T255" t="s">
        <v>2633</v>
      </c>
      <c r="U255" t="s">
        <v>2607</v>
      </c>
      <c r="V255" s="6" t="s">
        <v>39</v>
      </c>
      <c r="W255" s="6" t="s">
        <v>39</v>
      </c>
      <c r="X255" s="6" t="s">
        <v>39</v>
      </c>
      <c r="Y255" t="s">
        <v>39</v>
      </c>
      <c r="Z255" s="6" t="s">
        <v>2635</v>
      </c>
      <c r="AA255" t="s">
        <v>2607</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2641</v>
      </c>
    </row>
    <row r="256" spans="1:45" x14ac:dyDescent="0.35">
      <c r="A256" t="s">
        <v>1442</v>
      </c>
      <c r="B256" t="s">
        <v>2672</v>
      </c>
      <c r="C256" t="s">
        <v>2592</v>
      </c>
      <c r="D256" t="s">
        <v>2629</v>
      </c>
      <c r="E256" t="s">
        <v>1441</v>
      </c>
      <c r="F256" t="s">
        <v>2630</v>
      </c>
      <c r="G256" t="s">
        <v>40</v>
      </c>
      <c r="H256" t="s">
        <v>40</v>
      </c>
      <c r="I256" t="s">
        <v>2631</v>
      </c>
      <c r="J256">
        <v>35.676943999999999</v>
      </c>
      <c r="K256">
        <v>51.808056000000001</v>
      </c>
      <c r="L256">
        <v>1160</v>
      </c>
      <c r="M256" t="s">
        <v>2632</v>
      </c>
      <c r="N256" t="s">
        <v>39</v>
      </c>
      <c r="O256">
        <v>2017</v>
      </c>
      <c r="Q256" t="s">
        <v>133</v>
      </c>
      <c r="R256">
        <v>14</v>
      </c>
      <c r="S256" t="s">
        <v>2634</v>
      </c>
      <c r="T256" t="s">
        <v>2633</v>
      </c>
      <c r="U256" t="s">
        <v>2607</v>
      </c>
      <c r="V256" s="6" t="s">
        <v>39</v>
      </c>
      <c r="W256" s="6" t="s">
        <v>39</v>
      </c>
      <c r="X256" s="6" t="s">
        <v>39</v>
      </c>
      <c r="Y256" t="s">
        <v>39</v>
      </c>
      <c r="Z256" s="6" t="s">
        <v>2635</v>
      </c>
      <c r="AA256" t="s">
        <v>2607</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2641</v>
      </c>
    </row>
    <row r="257" spans="1:45" x14ac:dyDescent="0.35">
      <c r="A257" t="s">
        <v>1442</v>
      </c>
      <c r="B257" t="s">
        <v>2672</v>
      </c>
      <c r="C257" t="s">
        <v>2592</v>
      </c>
      <c r="D257" t="s">
        <v>2629</v>
      </c>
      <c r="E257" t="s">
        <v>1441</v>
      </c>
      <c r="F257" t="s">
        <v>2630</v>
      </c>
      <c r="G257" t="s">
        <v>40</v>
      </c>
      <c r="H257" t="s">
        <v>40</v>
      </c>
      <c r="I257" t="s">
        <v>2631</v>
      </c>
      <c r="J257">
        <v>35.676943999999999</v>
      </c>
      <c r="K257">
        <v>51.808056000000001</v>
      </c>
      <c r="L257">
        <v>1160</v>
      </c>
      <c r="M257" t="s">
        <v>2632</v>
      </c>
      <c r="N257" t="s">
        <v>39</v>
      </c>
      <c r="O257">
        <v>2017</v>
      </c>
      <c r="Q257" t="s">
        <v>133</v>
      </c>
      <c r="R257">
        <v>14</v>
      </c>
      <c r="S257" t="s">
        <v>2634</v>
      </c>
      <c r="T257" t="s">
        <v>2633</v>
      </c>
      <c r="U257" t="s">
        <v>2607</v>
      </c>
      <c r="V257" s="6" t="s">
        <v>39</v>
      </c>
      <c r="W257" s="6" t="s">
        <v>39</v>
      </c>
      <c r="X257" s="6" t="s">
        <v>39</v>
      </c>
      <c r="Y257" t="s">
        <v>39</v>
      </c>
      <c r="Z257" s="6" t="s">
        <v>2635</v>
      </c>
      <c r="AA257" t="s">
        <v>2607</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2641</v>
      </c>
    </row>
    <row r="258" spans="1:45" x14ac:dyDescent="0.35">
      <c r="A258" t="s">
        <v>1442</v>
      </c>
      <c r="B258" t="s">
        <v>2672</v>
      </c>
      <c r="C258" t="s">
        <v>2592</v>
      </c>
      <c r="D258" t="s">
        <v>2629</v>
      </c>
      <c r="E258" t="s">
        <v>1441</v>
      </c>
      <c r="F258" t="s">
        <v>2630</v>
      </c>
      <c r="G258" t="s">
        <v>40</v>
      </c>
      <c r="H258" t="s">
        <v>40</v>
      </c>
      <c r="I258" t="s">
        <v>2631</v>
      </c>
      <c r="J258">
        <v>35.676943999999999</v>
      </c>
      <c r="K258">
        <v>51.808056000000001</v>
      </c>
      <c r="L258">
        <v>1160</v>
      </c>
      <c r="M258" t="s">
        <v>2632</v>
      </c>
      <c r="N258" t="s">
        <v>39</v>
      </c>
      <c r="O258">
        <v>2017</v>
      </c>
      <c r="Q258" t="s">
        <v>133</v>
      </c>
      <c r="R258">
        <v>14</v>
      </c>
      <c r="S258" t="s">
        <v>2634</v>
      </c>
      <c r="T258" t="s">
        <v>2633</v>
      </c>
      <c r="U258" t="s">
        <v>2607</v>
      </c>
      <c r="V258" s="6" t="s">
        <v>39</v>
      </c>
      <c r="W258" s="6" t="s">
        <v>39</v>
      </c>
      <c r="X258" s="6" t="s">
        <v>39</v>
      </c>
      <c r="Y258" t="s">
        <v>39</v>
      </c>
      <c r="Z258" s="6" t="s">
        <v>2635</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2641</v>
      </c>
    </row>
    <row r="259" spans="1:45" x14ac:dyDescent="0.35">
      <c r="A259" t="s">
        <v>1442</v>
      </c>
      <c r="B259" t="s">
        <v>2672</v>
      </c>
      <c r="C259" t="s">
        <v>2592</v>
      </c>
      <c r="D259" t="s">
        <v>2629</v>
      </c>
      <c r="E259" t="s">
        <v>1441</v>
      </c>
      <c r="F259" t="s">
        <v>2630</v>
      </c>
      <c r="G259" t="s">
        <v>40</v>
      </c>
      <c r="H259" t="s">
        <v>40</v>
      </c>
      <c r="I259" t="s">
        <v>2631</v>
      </c>
      <c r="J259">
        <v>35.676943999999999</v>
      </c>
      <c r="K259">
        <v>51.808056000000001</v>
      </c>
      <c r="L259">
        <v>1160</v>
      </c>
      <c r="M259" t="s">
        <v>2632</v>
      </c>
      <c r="N259" t="s">
        <v>39</v>
      </c>
      <c r="O259">
        <v>2017</v>
      </c>
      <c r="Q259" t="s">
        <v>133</v>
      </c>
      <c r="R259">
        <v>14</v>
      </c>
      <c r="S259" t="s">
        <v>2634</v>
      </c>
      <c r="T259" t="s">
        <v>2633</v>
      </c>
      <c r="U259" t="s">
        <v>2640</v>
      </c>
      <c r="V259" s="6" t="s">
        <v>39</v>
      </c>
      <c r="W259" s="6" t="s">
        <v>39</v>
      </c>
      <c r="X259" s="6" t="s">
        <v>2636</v>
      </c>
      <c r="Y259" t="s">
        <v>39</v>
      </c>
      <c r="Z259" s="6" t="s">
        <v>2635</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2671</v>
      </c>
    </row>
    <row r="260" spans="1:45" x14ac:dyDescent="0.35">
      <c r="A260" t="s">
        <v>1442</v>
      </c>
      <c r="B260" t="s">
        <v>2672</v>
      </c>
      <c r="C260" t="s">
        <v>2592</v>
      </c>
      <c r="D260" t="s">
        <v>2629</v>
      </c>
      <c r="E260" t="s">
        <v>1441</v>
      </c>
      <c r="F260" t="s">
        <v>2630</v>
      </c>
      <c r="G260" t="s">
        <v>40</v>
      </c>
      <c r="H260" t="s">
        <v>40</v>
      </c>
      <c r="I260" t="s">
        <v>2631</v>
      </c>
      <c r="J260">
        <v>35.676943999999999</v>
      </c>
      <c r="K260">
        <v>51.808056000000001</v>
      </c>
      <c r="L260">
        <v>1160</v>
      </c>
      <c r="M260" t="s">
        <v>2632</v>
      </c>
      <c r="N260" t="s">
        <v>39</v>
      </c>
      <c r="O260">
        <v>2017</v>
      </c>
      <c r="Q260" t="s">
        <v>133</v>
      </c>
      <c r="R260">
        <v>14</v>
      </c>
      <c r="S260" t="s">
        <v>2634</v>
      </c>
      <c r="T260" t="s">
        <v>2633</v>
      </c>
      <c r="U260" t="s">
        <v>2640</v>
      </c>
      <c r="V260" s="6" t="s">
        <v>39</v>
      </c>
      <c r="W260" s="6" t="s">
        <v>39</v>
      </c>
      <c r="X260" s="6" t="s">
        <v>2637</v>
      </c>
      <c r="Y260" t="s">
        <v>39</v>
      </c>
      <c r="Z260" s="6" t="s">
        <v>2635</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2671</v>
      </c>
    </row>
    <row r="261" spans="1:45" x14ac:dyDescent="0.35">
      <c r="A261" t="s">
        <v>1442</v>
      </c>
      <c r="B261" t="s">
        <v>2672</v>
      </c>
      <c r="C261" t="s">
        <v>2592</v>
      </c>
      <c r="D261" t="s">
        <v>2629</v>
      </c>
      <c r="E261" t="s">
        <v>1441</v>
      </c>
      <c r="F261" t="s">
        <v>2630</v>
      </c>
      <c r="G261" t="s">
        <v>40</v>
      </c>
      <c r="H261" t="s">
        <v>40</v>
      </c>
      <c r="I261" t="s">
        <v>2631</v>
      </c>
      <c r="J261">
        <v>35.676943999999999</v>
      </c>
      <c r="K261">
        <v>51.808056000000001</v>
      </c>
      <c r="L261">
        <v>1160</v>
      </c>
      <c r="M261" t="s">
        <v>2632</v>
      </c>
      <c r="N261" t="s">
        <v>39</v>
      </c>
      <c r="O261">
        <v>2017</v>
      </c>
      <c r="Q261" t="s">
        <v>133</v>
      </c>
      <c r="R261">
        <v>14</v>
      </c>
      <c r="S261" t="s">
        <v>2634</v>
      </c>
      <c r="T261" t="s">
        <v>2633</v>
      </c>
      <c r="U261" t="s">
        <v>2640</v>
      </c>
      <c r="V261" s="6" t="s">
        <v>39</v>
      </c>
      <c r="W261" s="6" t="s">
        <v>39</v>
      </c>
      <c r="X261" s="6" t="s">
        <v>2638</v>
      </c>
      <c r="Y261" t="s">
        <v>39</v>
      </c>
      <c r="Z261" s="6" t="s">
        <v>2635</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2671</v>
      </c>
    </row>
    <row r="262" spans="1:45" x14ac:dyDescent="0.35">
      <c r="A262" t="s">
        <v>1442</v>
      </c>
      <c r="B262" t="s">
        <v>2672</v>
      </c>
      <c r="C262" t="s">
        <v>2592</v>
      </c>
      <c r="D262" t="s">
        <v>2629</v>
      </c>
      <c r="E262" t="s">
        <v>1441</v>
      </c>
      <c r="F262" t="s">
        <v>2630</v>
      </c>
      <c r="G262" t="s">
        <v>40</v>
      </c>
      <c r="H262" t="s">
        <v>40</v>
      </c>
      <c r="I262" t="s">
        <v>2631</v>
      </c>
      <c r="J262">
        <v>35.676943999999999</v>
      </c>
      <c r="K262">
        <v>51.808056000000001</v>
      </c>
      <c r="L262">
        <v>1160</v>
      </c>
      <c r="M262" t="s">
        <v>2632</v>
      </c>
      <c r="N262" t="s">
        <v>39</v>
      </c>
      <c r="O262">
        <v>2017</v>
      </c>
      <c r="Q262" t="s">
        <v>133</v>
      </c>
      <c r="R262">
        <v>14</v>
      </c>
      <c r="S262" t="s">
        <v>2634</v>
      </c>
      <c r="T262" t="s">
        <v>2633</v>
      </c>
      <c r="U262" t="s">
        <v>48</v>
      </c>
      <c r="V262" s="6" t="s">
        <v>39</v>
      </c>
      <c r="W262" s="6" t="s">
        <v>39</v>
      </c>
      <c r="X262" s="6">
        <v>20</v>
      </c>
      <c r="Y262" t="s">
        <v>39</v>
      </c>
      <c r="Z262" s="6" t="s">
        <v>2635</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2671</v>
      </c>
    </row>
    <row r="263" spans="1:45" x14ac:dyDescent="0.35">
      <c r="A263" t="s">
        <v>1442</v>
      </c>
      <c r="B263" t="s">
        <v>2672</v>
      </c>
      <c r="C263" t="s">
        <v>2592</v>
      </c>
      <c r="D263" t="s">
        <v>2629</v>
      </c>
      <c r="E263" t="s">
        <v>1441</v>
      </c>
      <c r="F263" t="s">
        <v>2630</v>
      </c>
      <c r="G263" t="s">
        <v>40</v>
      </c>
      <c r="H263" t="s">
        <v>40</v>
      </c>
      <c r="I263" t="s">
        <v>2631</v>
      </c>
      <c r="J263">
        <v>35.676943999999999</v>
      </c>
      <c r="K263">
        <v>51.808056000000001</v>
      </c>
      <c r="L263">
        <v>1160</v>
      </c>
      <c r="M263" t="s">
        <v>2632</v>
      </c>
      <c r="N263" t="s">
        <v>39</v>
      </c>
      <c r="O263">
        <v>2017</v>
      </c>
      <c r="Q263" t="s">
        <v>133</v>
      </c>
      <c r="R263">
        <v>14</v>
      </c>
      <c r="S263" t="s">
        <v>2634</v>
      </c>
      <c r="T263" t="s">
        <v>2633</v>
      </c>
      <c r="U263" t="s">
        <v>2639</v>
      </c>
      <c r="V263" s="6" t="s">
        <v>39</v>
      </c>
      <c r="W263" s="6" t="s">
        <v>39</v>
      </c>
      <c r="X263" s="6">
        <v>2</v>
      </c>
      <c r="Y263" t="s">
        <v>39</v>
      </c>
      <c r="Z263" s="6" t="s">
        <v>2635</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2642</v>
      </c>
    </row>
    <row r="264" spans="1:45" x14ac:dyDescent="0.35">
      <c r="A264" t="s">
        <v>1442</v>
      </c>
      <c r="B264" t="s">
        <v>2672</v>
      </c>
      <c r="C264" t="s">
        <v>2592</v>
      </c>
      <c r="D264" t="s">
        <v>2629</v>
      </c>
      <c r="E264" t="s">
        <v>1441</v>
      </c>
      <c r="F264" t="s">
        <v>2630</v>
      </c>
      <c r="G264" t="s">
        <v>40</v>
      </c>
      <c r="H264" t="s">
        <v>40</v>
      </c>
      <c r="I264" t="s">
        <v>2631</v>
      </c>
      <c r="J264">
        <v>35.676943999999999</v>
      </c>
      <c r="K264">
        <v>51.808056000000001</v>
      </c>
      <c r="L264">
        <v>1160</v>
      </c>
      <c r="M264" t="s">
        <v>2632</v>
      </c>
      <c r="N264" t="s">
        <v>39</v>
      </c>
      <c r="O264">
        <v>2017</v>
      </c>
      <c r="Q264" t="s">
        <v>133</v>
      </c>
      <c r="R264">
        <v>14</v>
      </c>
      <c r="S264" t="s">
        <v>2634</v>
      </c>
      <c r="T264" t="s">
        <v>2633</v>
      </c>
      <c r="U264" t="s">
        <v>2639</v>
      </c>
      <c r="V264" s="6" t="s">
        <v>39</v>
      </c>
      <c r="W264" s="6" t="s">
        <v>39</v>
      </c>
      <c r="X264" s="6">
        <v>5</v>
      </c>
      <c r="Y264" t="s">
        <v>39</v>
      </c>
      <c r="Z264" s="6" t="s">
        <v>2635</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2642</v>
      </c>
    </row>
    <row r="265" spans="1:45" x14ac:dyDescent="0.35">
      <c r="A265" t="s">
        <v>1442</v>
      </c>
      <c r="B265" t="s">
        <v>2672</v>
      </c>
      <c r="C265" t="s">
        <v>2592</v>
      </c>
      <c r="D265" t="s">
        <v>2629</v>
      </c>
      <c r="E265" t="s">
        <v>1441</v>
      </c>
      <c r="F265" t="s">
        <v>2630</v>
      </c>
      <c r="G265" t="s">
        <v>40</v>
      </c>
      <c r="H265" t="s">
        <v>40</v>
      </c>
      <c r="I265" t="s">
        <v>2631</v>
      </c>
      <c r="J265">
        <v>35.676943999999999</v>
      </c>
      <c r="K265">
        <v>51.808056000000001</v>
      </c>
      <c r="L265">
        <v>1160</v>
      </c>
      <c r="M265" t="s">
        <v>2632</v>
      </c>
      <c r="N265" t="s">
        <v>39</v>
      </c>
      <c r="O265">
        <v>2017</v>
      </c>
      <c r="Q265" t="s">
        <v>133</v>
      </c>
      <c r="R265">
        <v>14</v>
      </c>
      <c r="S265" t="s">
        <v>2634</v>
      </c>
      <c r="T265" t="s">
        <v>2633</v>
      </c>
      <c r="U265" t="s">
        <v>2639</v>
      </c>
      <c r="V265" s="6" t="s">
        <v>39</v>
      </c>
      <c r="W265" s="6" t="s">
        <v>39</v>
      </c>
      <c r="X265" s="6">
        <v>10</v>
      </c>
      <c r="Y265" t="s">
        <v>39</v>
      </c>
      <c r="Z265" s="6" t="s">
        <v>2635</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2642</v>
      </c>
    </row>
    <row r="266" spans="1:45" x14ac:dyDescent="0.35">
      <c r="A266" t="s">
        <v>1442</v>
      </c>
      <c r="B266" t="s">
        <v>2672</v>
      </c>
      <c r="C266" t="s">
        <v>2592</v>
      </c>
      <c r="D266" t="s">
        <v>2629</v>
      </c>
      <c r="E266" t="s">
        <v>1441</v>
      </c>
      <c r="F266" t="s">
        <v>2630</v>
      </c>
      <c r="G266" t="s">
        <v>40</v>
      </c>
      <c r="H266" t="s">
        <v>40</v>
      </c>
      <c r="I266" t="s">
        <v>2631</v>
      </c>
      <c r="J266">
        <v>35.676943999999999</v>
      </c>
      <c r="K266">
        <v>51.808056000000001</v>
      </c>
      <c r="L266">
        <v>1160</v>
      </c>
      <c r="M266" t="s">
        <v>2632</v>
      </c>
      <c r="N266" t="s">
        <v>39</v>
      </c>
      <c r="O266">
        <v>2017</v>
      </c>
      <c r="Q266" t="s">
        <v>133</v>
      </c>
      <c r="R266">
        <v>14</v>
      </c>
      <c r="S266" t="s">
        <v>2634</v>
      </c>
      <c r="T266" t="s">
        <v>2633</v>
      </c>
      <c r="U266" t="s">
        <v>2639</v>
      </c>
      <c r="V266" s="6" t="s">
        <v>39</v>
      </c>
      <c r="W266" s="6" t="s">
        <v>39</v>
      </c>
      <c r="X266" s="6">
        <v>15</v>
      </c>
      <c r="Y266" t="s">
        <v>39</v>
      </c>
      <c r="Z266" s="6" t="s">
        <v>2635</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2642</v>
      </c>
    </row>
    <row r="267" spans="1:45" x14ac:dyDescent="0.35">
      <c r="A267" t="s">
        <v>1442</v>
      </c>
      <c r="B267" t="s">
        <v>2672</v>
      </c>
      <c r="C267" t="s">
        <v>2592</v>
      </c>
      <c r="D267" t="s">
        <v>2629</v>
      </c>
      <c r="E267" t="s">
        <v>1441</v>
      </c>
      <c r="F267" t="s">
        <v>2630</v>
      </c>
      <c r="G267" t="s">
        <v>40</v>
      </c>
      <c r="H267" t="s">
        <v>40</v>
      </c>
      <c r="I267" t="s">
        <v>2631</v>
      </c>
      <c r="J267">
        <v>35.676943999999999</v>
      </c>
      <c r="K267">
        <v>51.808056000000001</v>
      </c>
      <c r="L267">
        <v>1160</v>
      </c>
      <c r="M267" t="s">
        <v>2632</v>
      </c>
      <c r="N267" t="s">
        <v>39</v>
      </c>
      <c r="O267">
        <v>2017</v>
      </c>
      <c r="Q267" t="s">
        <v>133</v>
      </c>
      <c r="R267">
        <v>14</v>
      </c>
      <c r="S267" t="s">
        <v>2634</v>
      </c>
      <c r="T267" t="s">
        <v>2633</v>
      </c>
      <c r="U267" t="s">
        <v>2639</v>
      </c>
      <c r="V267" s="6" t="s">
        <v>39</v>
      </c>
      <c r="W267" s="6" t="s">
        <v>39</v>
      </c>
      <c r="X267" s="6">
        <v>20</v>
      </c>
      <c r="Y267" t="s">
        <v>39</v>
      </c>
      <c r="Z267" s="6" t="s">
        <v>2635</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2642</v>
      </c>
    </row>
    <row r="268" spans="1:45" x14ac:dyDescent="0.35">
      <c r="A268" t="s">
        <v>1442</v>
      </c>
      <c r="B268" t="s">
        <v>2672</v>
      </c>
      <c r="C268" t="s">
        <v>2592</v>
      </c>
      <c r="D268" t="s">
        <v>2629</v>
      </c>
      <c r="E268" t="s">
        <v>1441</v>
      </c>
      <c r="F268" t="s">
        <v>2630</v>
      </c>
      <c r="G268" t="s">
        <v>40</v>
      </c>
      <c r="H268" t="s">
        <v>40</v>
      </c>
      <c r="I268" t="s">
        <v>2631</v>
      </c>
      <c r="J268">
        <v>35.676943999999999</v>
      </c>
      <c r="K268">
        <v>51.808056000000001</v>
      </c>
      <c r="L268">
        <v>1160</v>
      </c>
      <c r="M268" t="s">
        <v>2632</v>
      </c>
      <c r="N268" t="s">
        <v>39</v>
      </c>
      <c r="O268">
        <v>2017</v>
      </c>
      <c r="Q268" t="s">
        <v>133</v>
      </c>
      <c r="R268">
        <v>14</v>
      </c>
      <c r="S268" t="s">
        <v>2634</v>
      </c>
      <c r="T268" t="s">
        <v>2633</v>
      </c>
      <c r="U268" t="s">
        <v>2639</v>
      </c>
      <c r="V268" s="6" t="s">
        <v>39</v>
      </c>
      <c r="W268" s="6" t="s">
        <v>39</v>
      </c>
      <c r="X268" s="6">
        <v>25</v>
      </c>
      <c r="Y268" t="s">
        <v>39</v>
      </c>
      <c r="Z268" s="6" t="s">
        <v>2635</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2642</v>
      </c>
    </row>
    <row r="269" spans="1:45" x14ac:dyDescent="0.35">
      <c r="A269" t="s">
        <v>1442</v>
      </c>
      <c r="B269" t="s">
        <v>2672</v>
      </c>
      <c r="C269" t="s">
        <v>2592</v>
      </c>
      <c r="D269" t="s">
        <v>2629</v>
      </c>
      <c r="E269" t="s">
        <v>1441</v>
      </c>
      <c r="F269" t="s">
        <v>2630</v>
      </c>
      <c r="G269" t="s">
        <v>40</v>
      </c>
      <c r="H269" t="s">
        <v>40</v>
      </c>
      <c r="I269" t="s">
        <v>2631</v>
      </c>
      <c r="J269">
        <v>35.676943999999999</v>
      </c>
      <c r="K269">
        <v>51.808056000000001</v>
      </c>
      <c r="L269">
        <v>1160</v>
      </c>
      <c r="M269" t="s">
        <v>2632</v>
      </c>
      <c r="N269" t="s">
        <v>39</v>
      </c>
      <c r="O269">
        <v>2017</v>
      </c>
      <c r="Q269" t="s">
        <v>133</v>
      </c>
      <c r="R269">
        <v>14</v>
      </c>
      <c r="S269" t="s">
        <v>2634</v>
      </c>
      <c r="T269" t="s">
        <v>2633</v>
      </c>
      <c r="U269" t="s">
        <v>2639</v>
      </c>
      <c r="V269" s="6" t="s">
        <v>39</v>
      </c>
      <c r="W269" s="6" t="s">
        <v>39</v>
      </c>
      <c r="X269" s="6">
        <v>30</v>
      </c>
      <c r="Y269" t="s">
        <v>39</v>
      </c>
      <c r="Z269" s="6" t="s">
        <v>2635</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2642</v>
      </c>
    </row>
    <row r="270" spans="1:45" x14ac:dyDescent="0.35">
      <c r="A270" t="s">
        <v>1442</v>
      </c>
      <c r="B270" t="s">
        <v>2672</v>
      </c>
      <c r="C270" t="s">
        <v>2592</v>
      </c>
      <c r="D270" t="s">
        <v>2629</v>
      </c>
      <c r="E270" t="s">
        <v>1441</v>
      </c>
      <c r="F270" t="s">
        <v>2630</v>
      </c>
      <c r="G270" t="s">
        <v>40</v>
      </c>
      <c r="H270" t="s">
        <v>40</v>
      </c>
      <c r="I270" t="s">
        <v>2631</v>
      </c>
      <c r="J270">
        <v>35.676943999999999</v>
      </c>
      <c r="K270">
        <v>51.808056000000001</v>
      </c>
      <c r="L270">
        <v>1160</v>
      </c>
      <c r="M270" t="s">
        <v>2632</v>
      </c>
      <c r="N270" t="s">
        <v>39</v>
      </c>
      <c r="O270">
        <v>2017</v>
      </c>
      <c r="Q270" t="s">
        <v>133</v>
      </c>
      <c r="R270">
        <v>14</v>
      </c>
      <c r="S270" t="s">
        <v>2634</v>
      </c>
      <c r="T270" t="s">
        <v>2633</v>
      </c>
      <c r="U270" t="s">
        <v>2684</v>
      </c>
      <c r="V270">
        <v>4</v>
      </c>
      <c r="W270">
        <v>5</v>
      </c>
      <c r="X270" s="6" t="s">
        <v>39</v>
      </c>
      <c r="Y270" t="s">
        <v>39</v>
      </c>
      <c r="Z270" s="6" t="s">
        <v>2635</v>
      </c>
      <c r="AA270" t="s">
        <v>39</v>
      </c>
      <c r="AB270" t="s">
        <v>39</v>
      </c>
      <c r="AC270" t="s">
        <v>39</v>
      </c>
      <c r="AD270" t="s">
        <v>39</v>
      </c>
      <c r="AE270" t="s">
        <v>39</v>
      </c>
      <c r="AF270" t="s">
        <v>39</v>
      </c>
      <c r="AG270" t="s">
        <v>39</v>
      </c>
      <c r="AH270" t="s">
        <v>39</v>
      </c>
      <c r="AI270" t="s">
        <v>39</v>
      </c>
      <c r="AJ270" t="s">
        <v>2687</v>
      </c>
      <c r="AK270">
        <v>3.84</v>
      </c>
      <c r="AL270" t="s">
        <v>136</v>
      </c>
      <c r="AM270">
        <v>0.21299999999999999</v>
      </c>
      <c r="AN270">
        <v>4</v>
      </c>
      <c r="AO270">
        <v>50</v>
      </c>
      <c r="AP270">
        <v>21</v>
      </c>
      <c r="AQ270" t="s">
        <v>39</v>
      </c>
      <c r="AR270" t="s">
        <v>2686</v>
      </c>
      <c r="AS270" t="s">
        <v>2688</v>
      </c>
    </row>
    <row r="271" spans="1:45" x14ac:dyDescent="0.35">
      <c r="A271" t="s">
        <v>1442</v>
      </c>
      <c r="B271" t="s">
        <v>2672</v>
      </c>
      <c r="C271" t="s">
        <v>2592</v>
      </c>
      <c r="D271" t="s">
        <v>2629</v>
      </c>
      <c r="E271" t="s">
        <v>1441</v>
      </c>
      <c r="F271" t="s">
        <v>2630</v>
      </c>
      <c r="G271" t="s">
        <v>40</v>
      </c>
      <c r="H271" t="s">
        <v>40</v>
      </c>
      <c r="I271" t="s">
        <v>2631</v>
      </c>
      <c r="J271">
        <v>35.676943999999999</v>
      </c>
      <c r="K271">
        <v>51.808056000000001</v>
      </c>
      <c r="L271">
        <v>1160</v>
      </c>
      <c r="M271" t="s">
        <v>2632</v>
      </c>
      <c r="N271" t="s">
        <v>39</v>
      </c>
      <c r="O271">
        <v>2017</v>
      </c>
      <c r="Q271" t="s">
        <v>133</v>
      </c>
      <c r="R271">
        <v>14</v>
      </c>
      <c r="S271" t="s">
        <v>2634</v>
      </c>
      <c r="T271" t="s">
        <v>2633</v>
      </c>
      <c r="U271" t="s">
        <v>2684</v>
      </c>
      <c r="V271">
        <v>4</v>
      </c>
      <c r="W271">
        <v>10</v>
      </c>
      <c r="X271" s="6" t="s">
        <v>39</v>
      </c>
      <c r="Y271" t="s">
        <v>39</v>
      </c>
      <c r="Z271" s="6" t="s">
        <v>2635</v>
      </c>
      <c r="AA271" t="s">
        <v>39</v>
      </c>
      <c r="AB271" t="s">
        <v>39</v>
      </c>
      <c r="AC271" t="s">
        <v>39</v>
      </c>
      <c r="AD271" t="s">
        <v>39</v>
      </c>
      <c r="AE271" t="s">
        <v>39</v>
      </c>
      <c r="AF271" t="s">
        <v>39</v>
      </c>
      <c r="AG271" t="s">
        <v>39</v>
      </c>
      <c r="AH271" t="s">
        <v>39</v>
      </c>
      <c r="AI271" t="s">
        <v>39</v>
      </c>
      <c r="AJ271" t="s">
        <v>2687</v>
      </c>
      <c r="AK271">
        <v>2.96</v>
      </c>
      <c r="AL271" t="s">
        <v>136</v>
      </c>
      <c r="AM271">
        <v>0.215</v>
      </c>
      <c r="AN271">
        <v>4</v>
      </c>
      <c r="AO271">
        <v>50</v>
      </c>
      <c r="AP271">
        <v>21</v>
      </c>
      <c r="AQ271" t="s">
        <v>39</v>
      </c>
      <c r="AR271" t="s">
        <v>2686</v>
      </c>
      <c r="AS271" t="s">
        <v>2688</v>
      </c>
    </row>
    <row r="272" spans="1:45" x14ac:dyDescent="0.35">
      <c r="A272" t="s">
        <v>1442</v>
      </c>
      <c r="B272" t="s">
        <v>2672</v>
      </c>
      <c r="C272" t="s">
        <v>2592</v>
      </c>
      <c r="D272" t="s">
        <v>2629</v>
      </c>
      <c r="E272" t="s">
        <v>1441</v>
      </c>
      <c r="F272" t="s">
        <v>2630</v>
      </c>
      <c r="G272" t="s">
        <v>40</v>
      </c>
      <c r="H272" t="s">
        <v>40</v>
      </c>
      <c r="I272" t="s">
        <v>2631</v>
      </c>
      <c r="J272">
        <v>35.676943999999999</v>
      </c>
      <c r="K272">
        <v>51.808056000000001</v>
      </c>
      <c r="L272">
        <v>1160</v>
      </c>
      <c r="M272" t="s">
        <v>2632</v>
      </c>
      <c r="N272" t="s">
        <v>39</v>
      </c>
      <c r="O272">
        <v>2017</v>
      </c>
      <c r="Q272" t="s">
        <v>133</v>
      </c>
      <c r="R272">
        <v>14</v>
      </c>
      <c r="S272" t="s">
        <v>2634</v>
      </c>
      <c r="T272" t="s">
        <v>2633</v>
      </c>
      <c r="U272" t="s">
        <v>2684</v>
      </c>
      <c r="V272">
        <v>4</v>
      </c>
      <c r="W272">
        <v>15</v>
      </c>
      <c r="X272" s="6" t="s">
        <v>39</v>
      </c>
      <c r="Y272" t="s">
        <v>39</v>
      </c>
      <c r="Z272" s="6" t="s">
        <v>2635</v>
      </c>
      <c r="AA272" t="s">
        <v>39</v>
      </c>
      <c r="AB272" t="s">
        <v>39</v>
      </c>
      <c r="AC272" t="s">
        <v>39</v>
      </c>
      <c r="AD272" t="s">
        <v>39</v>
      </c>
      <c r="AE272" t="s">
        <v>39</v>
      </c>
      <c r="AF272" t="s">
        <v>39</v>
      </c>
      <c r="AG272" t="s">
        <v>39</v>
      </c>
      <c r="AH272" t="s">
        <v>39</v>
      </c>
      <c r="AI272" t="s">
        <v>39</v>
      </c>
      <c r="AJ272" t="s">
        <v>2687</v>
      </c>
      <c r="AK272">
        <v>2.2669999999999999</v>
      </c>
      <c r="AL272" t="s">
        <v>136</v>
      </c>
      <c r="AM272">
        <v>0.32</v>
      </c>
      <c r="AN272">
        <v>4</v>
      </c>
      <c r="AO272">
        <v>50</v>
      </c>
      <c r="AP272">
        <v>21</v>
      </c>
      <c r="AQ272" t="s">
        <v>39</v>
      </c>
      <c r="AR272" t="s">
        <v>2686</v>
      </c>
      <c r="AS272" t="s">
        <v>2688</v>
      </c>
    </row>
    <row r="273" spans="1:45" x14ac:dyDescent="0.35">
      <c r="A273" t="s">
        <v>1442</v>
      </c>
      <c r="B273" t="s">
        <v>2672</v>
      </c>
      <c r="C273" t="s">
        <v>2592</v>
      </c>
      <c r="D273" t="s">
        <v>2629</v>
      </c>
      <c r="E273" t="s">
        <v>1441</v>
      </c>
      <c r="F273" t="s">
        <v>2630</v>
      </c>
      <c r="G273" t="s">
        <v>40</v>
      </c>
      <c r="H273" t="s">
        <v>40</v>
      </c>
      <c r="I273" t="s">
        <v>2631</v>
      </c>
      <c r="J273">
        <v>35.676943999999999</v>
      </c>
      <c r="K273">
        <v>51.808056000000001</v>
      </c>
      <c r="L273">
        <v>1160</v>
      </c>
      <c r="M273" t="s">
        <v>2632</v>
      </c>
      <c r="N273" t="s">
        <v>39</v>
      </c>
      <c r="O273">
        <v>2017</v>
      </c>
      <c r="Q273" t="s">
        <v>133</v>
      </c>
      <c r="R273">
        <v>14</v>
      </c>
      <c r="S273" t="s">
        <v>2634</v>
      </c>
      <c r="T273" t="s">
        <v>2633</v>
      </c>
      <c r="U273" t="s">
        <v>2684</v>
      </c>
      <c r="V273">
        <v>4</v>
      </c>
      <c r="W273">
        <v>20</v>
      </c>
      <c r="X273" s="6" t="s">
        <v>39</v>
      </c>
      <c r="Y273" t="s">
        <v>39</v>
      </c>
      <c r="Z273" s="6" t="s">
        <v>2635</v>
      </c>
      <c r="AA273" t="s">
        <v>39</v>
      </c>
      <c r="AB273" t="s">
        <v>39</v>
      </c>
      <c r="AC273" t="s">
        <v>39</v>
      </c>
      <c r="AD273" t="s">
        <v>39</v>
      </c>
      <c r="AE273" t="s">
        <v>39</v>
      </c>
      <c r="AF273" t="s">
        <v>39</v>
      </c>
      <c r="AG273" t="s">
        <v>39</v>
      </c>
      <c r="AH273" t="s">
        <v>39</v>
      </c>
      <c r="AI273" t="s">
        <v>39</v>
      </c>
      <c r="AJ273" t="s">
        <v>2687</v>
      </c>
      <c r="AK273">
        <v>4.08</v>
      </c>
      <c r="AL273" t="s">
        <v>136</v>
      </c>
      <c r="AM273">
        <v>0.29499999999999998</v>
      </c>
      <c r="AN273">
        <v>4</v>
      </c>
      <c r="AO273">
        <v>50</v>
      </c>
      <c r="AP273">
        <v>21</v>
      </c>
      <c r="AQ273" t="s">
        <v>39</v>
      </c>
      <c r="AR273" t="s">
        <v>2686</v>
      </c>
      <c r="AS273" t="s">
        <v>2688</v>
      </c>
    </row>
    <row r="274" spans="1:45" x14ac:dyDescent="0.35">
      <c r="A274" t="s">
        <v>1442</v>
      </c>
      <c r="B274" t="s">
        <v>2672</v>
      </c>
      <c r="C274" t="s">
        <v>2592</v>
      </c>
      <c r="D274" t="s">
        <v>2629</v>
      </c>
      <c r="E274" t="s">
        <v>1441</v>
      </c>
      <c r="F274" t="s">
        <v>2630</v>
      </c>
      <c r="G274" t="s">
        <v>40</v>
      </c>
      <c r="H274" t="s">
        <v>40</v>
      </c>
      <c r="I274" t="s">
        <v>2631</v>
      </c>
      <c r="J274">
        <v>35.676943999999999</v>
      </c>
      <c r="K274">
        <v>51.808056000000001</v>
      </c>
      <c r="L274">
        <v>1160</v>
      </c>
      <c r="M274" t="s">
        <v>2632</v>
      </c>
      <c r="N274" t="s">
        <v>39</v>
      </c>
      <c r="O274">
        <v>2017</v>
      </c>
      <c r="Q274" t="s">
        <v>133</v>
      </c>
      <c r="R274">
        <v>14</v>
      </c>
      <c r="S274" t="s">
        <v>2634</v>
      </c>
      <c r="T274" t="s">
        <v>2633</v>
      </c>
      <c r="U274" t="s">
        <v>48</v>
      </c>
      <c r="V274" s="6" t="s">
        <v>39</v>
      </c>
      <c r="W274" s="6" t="s">
        <v>39</v>
      </c>
      <c r="X274" s="6" t="s">
        <v>39</v>
      </c>
      <c r="Y274" t="s">
        <v>39</v>
      </c>
      <c r="Z274" s="6" t="s">
        <v>2635</v>
      </c>
      <c r="AA274" t="s">
        <v>39</v>
      </c>
      <c r="AB274" s="14" t="s">
        <v>39</v>
      </c>
      <c r="AC274" t="s">
        <v>39</v>
      </c>
      <c r="AD274" t="s">
        <v>39</v>
      </c>
      <c r="AE274" t="s">
        <v>39</v>
      </c>
      <c r="AF274" t="s">
        <v>39</v>
      </c>
      <c r="AG274" t="s">
        <v>39</v>
      </c>
      <c r="AH274" t="s">
        <v>39</v>
      </c>
      <c r="AI274" t="s">
        <v>39</v>
      </c>
      <c r="AJ274" t="s">
        <v>2687</v>
      </c>
      <c r="AK274">
        <v>1.7869999999999999</v>
      </c>
      <c r="AL274" t="s">
        <v>136</v>
      </c>
      <c r="AM274">
        <v>0.66700000000000004</v>
      </c>
      <c r="AN274">
        <v>4</v>
      </c>
      <c r="AO274">
        <v>50</v>
      </c>
      <c r="AP274">
        <v>21</v>
      </c>
      <c r="AQ274" t="s">
        <v>39</v>
      </c>
      <c r="AR274" t="s">
        <v>2686</v>
      </c>
      <c r="AS274" t="s">
        <v>2688</v>
      </c>
    </row>
    <row r="275" spans="1:45" x14ac:dyDescent="0.35">
      <c r="A275" t="s">
        <v>1442</v>
      </c>
      <c r="B275" t="s">
        <v>2672</v>
      </c>
      <c r="C275" t="s">
        <v>2592</v>
      </c>
      <c r="D275" t="s">
        <v>2629</v>
      </c>
      <c r="E275" t="s">
        <v>1441</v>
      </c>
      <c r="F275" t="s">
        <v>2630</v>
      </c>
      <c r="G275" t="s">
        <v>40</v>
      </c>
      <c r="H275" t="s">
        <v>40</v>
      </c>
      <c r="I275" t="s">
        <v>2631</v>
      </c>
      <c r="J275">
        <v>35.676943999999999</v>
      </c>
      <c r="K275">
        <v>51.808056000000001</v>
      </c>
      <c r="L275">
        <v>1160</v>
      </c>
      <c r="M275" t="s">
        <v>2632</v>
      </c>
      <c r="N275" t="s">
        <v>39</v>
      </c>
      <c r="O275">
        <v>2017</v>
      </c>
      <c r="Q275" t="s">
        <v>133</v>
      </c>
      <c r="R275">
        <v>14</v>
      </c>
      <c r="S275" t="s">
        <v>2634</v>
      </c>
      <c r="T275" t="s">
        <v>2633</v>
      </c>
      <c r="U275" t="s">
        <v>44</v>
      </c>
      <c r="V275" s="6" t="s">
        <v>39</v>
      </c>
      <c r="W275" s="6" t="s">
        <v>39</v>
      </c>
      <c r="X275" s="6" t="s">
        <v>39</v>
      </c>
      <c r="Y275" t="s">
        <v>39</v>
      </c>
      <c r="Z275" s="6" t="s">
        <v>2635</v>
      </c>
      <c r="AA275" t="s">
        <v>44</v>
      </c>
      <c r="AB275" s="14">
        <f>0.000144*346370</f>
        <v>49.877279999999999</v>
      </c>
      <c r="AC275" t="s">
        <v>39</v>
      </c>
      <c r="AD275" t="s">
        <v>39</v>
      </c>
      <c r="AE275" t="s">
        <v>39</v>
      </c>
      <c r="AF275" t="s">
        <v>39</v>
      </c>
      <c r="AG275" t="s">
        <v>39</v>
      </c>
      <c r="AH275" t="s">
        <v>39</v>
      </c>
      <c r="AI275" t="s">
        <v>39</v>
      </c>
      <c r="AJ275" t="s">
        <v>2687</v>
      </c>
      <c r="AK275">
        <v>16.346</v>
      </c>
      <c r="AL275" t="s">
        <v>136</v>
      </c>
      <c r="AM275">
        <v>1.5469999999999999</v>
      </c>
      <c r="AN275">
        <v>4</v>
      </c>
      <c r="AO275">
        <v>50</v>
      </c>
      <c r="AP275">
        <v>21</v>
      </c>
      <c r="AQ275" t="s">
        <v>39</v>
      </c>
      <c r="AR275" t="s">
        <v>2686</v>
      </c>
      <c r="AS275" t="s">
        <v>2688</v>
      </c>
    </row>
    <row r="276" spans="1:45" x14ac:dyDescent="0.35">
      <c r="A276" t="s">
        <v>1442</v>
      </c>
      <c r="B276" t="s">
        <v>2672</v>
      </c>
      <c r="C276" t="s">
        <v>2592</v>
      </c>
      <c r="D276" t="s">
        <v>2629</v>
      </c>
      <c r="E276" t="s">
        <v>1441</v>
      </c>
      <c r="F276" t="s">
        <v>2630</v>
      </c>
      <c r="G276" t="s">
        <v>40</v>
      </c>
      <c r="H276" t="s">
        <v>40</v>
      </c>
      <c r="I276" t="s">
        <v>2631</v>
      </c>
      <c r="J276">
        <v>35.676943999999999</v>
      </c>
      <c r="K276">
        <v>51.808056000000001</v>
      </c>
      <c r="L276">
        <v>1160</v>
      </c>
      <c r="M276" t="s">
        <v>2632</v>
      </c>
      <c r="N276" t="s">
        <v>39</v>
      </c>
      <c r="O276">
        <v>2017</v>
      </c>
      <c r="Q276" t="s">
        <v>133</v>
      </c>
      <c r="R276">
        <v>14</v>
      </c>
      <c r="S276" t="s">
        <v>2634</v>
      </c>
      <c r="T276" t="s">
        <v>2633</v>
      </c>
      <c r="U276" t="s">
        <v>44</v>
      </c>
      <c r="V276" s="6" t="s">
        <v>39</v>
      </c>
      <c r="W276" s="6" t="s">
        <v>39</v>
      </c>
      <c r="X276" s="6" t="s">
        <v>39</v>
      </c>
      <c r="Y276" t="s">
        <v>39</v>
      </c>
      <c r="Z276" s="6" t="s">
        <v>2635</v>
      </c>
      <c r="AA276" t="s">
        <v>44</v>
      </c>
      <c r="AB276" s="14">
        <f>0.000288*346370</f>
        <v>99.754559999999998</v>
      </c>
      <c r="AC276" t="s">
        <v>39</v>
      </c>
      <c r="AD276" t="s">
        <v>39</v>
      </c>
      <c r="AE276" t="s">
        <v>39</v>
      </c>
      <c r="AF276" t="s">
        <v>39</v>
      </c>
      <c r="AG276" t="s">
        <v>39</v>
      </c>
      <c r="AH276" t="s">
        <v>39</v>
      </c>
      <c r="AI276" t="s">
        <v>39</v>
      </c>
      <c r="AJ276" t="s">
        <v>2687</v>
      </c>
      <c r="AK276">
        <v>12.933</v>
      </c>
      <c r="AL276" t="s">
        <v>136</v>
      </c>
      <c r="AM276">
        <v>0.32</v>
      </c>
      <c r="AN276">
        <v>4</v>
      </c>
      <c r="AO276">
        <v>50</v>
      </c>
      <c r="AP276">
        <v>21</v>
      </c>
      <c r="AQ276" t="s">
        <v>39</v>
      </c>
      <c r="AR276" t="s">
        <v>2686</v>
      </c>
      <c r="AS276" t="s">
        <v>2688</v>
      </c>
    </row>
    <row r="277" spans="1:45" x14ac:dyDescent="0.35">
      <c r="A277" t="s">
        <v>1442</v>
      </c>
      <c r="B277" t="s">
        <v>2672</v>
      </c>
      <c r="C277" t="s">
        <v>2592</v>
      </c>
      <c r="D277" t="s">
        <v>2629</v>
      </c>
      <c r="E277" t="s">
        <v>1441</v>
      </c>
      <c r="F277" t="s">
        <v>2630</v>
      </c>
      <c r="G277" t="s">
        <v>40</v>
      </c>
      <c r="H277" t="s">
        <v>40</v>
      </c>
      <c r="I277" t="s">
        <v>2631</v>
      </c>
      <c r="J277">
        <v>35.676943999999999</v>
      </c>
      <c r="K277">
        <v>51.808056000000001</v>
      </c>
      <c r="L277">
        <v>1160</v>
      </c>
      <c r="M277" t="s">
        <v>2632</v>
      </c>
      <c r="N277" t="s">
        <v>39</v>
      </c>
      <c r="O277">
        <v>2017</v>
      </c>
      <c r="Q277" t="s">
        <v>133</v>
      </c>
      <c r="R277">
        <v>14</v>
      </c>
      <c r="S277" t="s">
        <v>2634</v>
      </c>
      <c r="T277" t="s">
        <v>2633</v>
      </c>
      <c r="U277" t="s">
        <v>44</v>
      </c>
      <c r="V277" s="6" t="s">
        <v>39</v>
      </c>
      <c r="W277" s="6" t="s">
        <v>39</v>
      </c>
      <c r="X277" s="6" t="s">
        <v>39</v>
      </c>
      <c r="Y277" t="s">
        <v>39</v>
      </c>
      <c r="Z277" s="6" t="s">
        <v>2635</v>
      </c>
      <c r="AA277" t="s">
        <v>44</v>
      </c>
      <c r="AB277" s="14">
        <f>0.000433*346370</f>
        <v>149.97820999999999</v>
      </c>
      <c r="AC277" t="s">
        <v>39</v>
      </c>
      <c r="AD277" t="s">
        <v>39</v>
      </c>
      <c r="AE277" t="s">
        <v>39</v>
      </c>
      <c r="AF277" t="s">
        <v>39</v>
      </c>
      <c r="AG277" t="s">
        <v>39</v>
      </c>
      <c r="AH277" t="s">
        <v>39</v>
      </c>
      <c r="AI277" t="s">
        <v>39</v>
      </c>
      <c r="AJ277" t="s">
        <v>2687</v>
      </c>
      <c r="AK277">
        <v>14.64</v>
      </c>
      <c r="AL277" t="s">
        <v>136</v>
      </c>
      <c r="AM277">
        <v>1.6359999999999999</v>
      </c>
      <c r="AN277">
        <v>4</v>
      </c>
      <c r="AO277">
        <v>50</v>
      </c>
      <c r="AP277">
        <v>21</v>
      </c>
      <c r="AQ277" t="s">
        <v>39</v>
      </c>
      <c r="AR277" t="s">
        <v>2686</v>
      </c>
      <c r="AS277" t="s">
        <v>2688</v>
      </c>
    </row>
    <row r="278" spans="1:45" x14ac:dyDescent="0.35">
      <c r="A278" t="s">
        <v>1442</v>
      </c>
      <c r="B278" t="s">
        <v>2672</v>
      </c>
      <c r="C278" t="s">
        <v>2592</v>
      </c>
      <c r="D278" t="s">
        <v>2629</v>
      </c>
      <c r="E278" t="s">
        <v>1441</v>
      </c>
      <c r="F278" t="s">
        <v>2630</v>
      </c>
      <c r="G278" t="s">
        <v>40</v>
      </c>
      <c r="H278" t="s">
        <v>40</v>
      </c>
      <c r="I278" t="s">
        <v>2631</v>
      </c>
      <c r="J278">
        <v>35.676943999999999</v>
      </c>
      <c r="K278">
        <v>51.808056000000001</v>
      </c>
      <c r="L278">
        <v>1160</v>
      </c>
      <c r="M278" t="s">
        <v>2632</v>
      </c>
      <c r="N278" t="s">
        <v>39</v>
      </c>
      <c r="O278">
        <v>2017</v>
      </c>
      <c r="Q278" t="s">
        <v>133</v>
      </c>
      <c r="R278">
        <v>14</v>
      </c>
      <c r="S278" t="s">
        <v>2634</v>
      </c>
      <c r="T278" t="s">
        <v>2633</v>
      </c>
      <c r="U278" t="s">
        <v>2607</v>
      </c>
      <c r="V278" s="6" t="s">
        <v>39</v>
      </c>
      <c r="W278" s="6" t="s">
        <v>39</v>
      </c>
      <c r="X278" s="6" t="s">
        <v>39</v>
      </c>
      <c r="Y278" t="s">
        <v>39</v>
      </c>
      <c r="Z278" s="6" t="s">
        <v>2635</v>
      </c>
      <c r="AA278" t="s">
        <v>2607</v>
      </c>
      <c r="AB278" s="14">
        <f>0.00001*(39+14+16*3)*1000</f>
        <v>1.01</v>
      </c>
      <c r="AC278" t="s">
        <v>39</v>
      </c>
      <c r="AD278" t="s">
        <v>39</v>
      </c>
      <c r="AE278" t="s">
        <v>39</v>
      </c>
      <c r="AF278" t="s">
        <v>39</v>
      </c>
      <c r="AG278" t="s">
        <v>39</v>
      </c>
      <c r="AH278" t="s">
        <v>39</v>
      </c>
      <c r="AI278" t="s">
        <v>39</v>
      </c>
      <c r="AJ278" t="s">
        <v>2687</v>
      </c>
      <c r="AK278">
        <v>15.28</v>
      </c>
      <c r="AL278" t="s">
        <v>136</v>
      </c>
      <c r="AM278">
        <v>1.0669999999999999</v>
      </c>
      <c r="AN278">
        <v>4</v>
      </c>
      <c r="AO278">
        <v>50</v>
      </c>
      <c r="AP278">
        <v>21</v>
      </c>
      <c r="AQ278" t="s">
        <v>39</v>
      </c>
      <c r="AR278" t="s">
        <v>2686</v>
      </c>
      <c r="AS278" t="s">
        <v>2688</v>
      </c>
    </row>
    <row r="279" spans="1:45" x14ac:dyDescent="0.35">
      <c r="A279" t="s">
        <v>1442</v>
      </c>
      <c r="B279" t="s">
        <v>2672</v>
      </c>
      <c r="C279" t="s">
        <v>2592</v>
      </c>
      <c r="D279" t="s">
        <v>2629</v>
      </c>
      <c r="E279" t="s">
        <v>1441</v>
      </c>
      <c r="F279" t="s">
        <v>2630</v>
      </c>
      <c r="G279" t="s">
        <v>40</v>
      </c>
      <c r="H279" t="s">
        <v>40</v>
      </c>
      <c r="I279" t="s">
        <v>2631</v>
      </c>
      <c r="J279">
        <v>35.676943999999999</v>
      </c>
      <c r="K279">
        <v>51.808056000000001</v>
      </c>
      <c r="L279">
        <v>1160</v>
      </c>
      <c r="M279" t="s">
        <v>2632</v>
      </c>
      <c r="N279" t="s">
        <v>39</v>
      </c>
      <c r="O279">
        <v>2017</v>
      </c>
      <c r="Q279" t="s">
        <v>133</v>
      </c>
      <c r="R279">
        <v>14</v>
      </c>
      <c r="S279" t="s">
        <v>2634</v>
      </c>
      <c r="T279" t="s">
        <v>2633</v>
      </c>
      <c r="U279" t="s">
        <v>2607</v>
      </c>
      <c r="V279" s="6" t="s">
        <v>39</v>
      </c>
      <c r="W279" s="6" t="s">
        <v>39</v>
      </c>
      <c r="X279" s="6" t="s">
        <v>39</v>
      </c>
      <c r="Y279" t="s">
        <v>39</v>
      </c>
      <c r="Z279" s="6" t="s">
        <v>2635</v>
      </c>
      <c r="AA279" t="s">
        <v>2607</v>
      </c>
      <c r="AB279" s="14">
        <f>0.00002*(39+14+16*3)*1000</f>
        <v>2.02</v>
      </c>
      <c r="AC279" t="s">
        <v>39</v>
      </c>
      <c r="AD279" t="s">
        <v>39</v>
      </c>
      <c r="AE279" t="s">
        <v>39</v>
      </c>
      <c r="AF279" t="s">
        <v>39</v>
      </c>
      <c r="AG279" t="s">
        <v>39</v>
      </c>
      <c r="AH279" t="s">
        <v>39</v>
      </c>
      <c r="AI279" t="s">
        <v>39</v>
      </c>
      <c r="AJ279" t="s">
        <v>2687</v>
      </c>
      <c r="AK279">
        <v>14</v>
      </c>
      <c r="AL279" t="s">
        <v>136</v>
      </c>
      <c r="AM279">
        <v>1.8140000000000001</v>
      </c>
      <c r="AN279">
        <v>4</v>
      </c>
      <c r="AO279">
        <v>50</v>
      </c>
      <c r="AP279">
        <v>21</v>
      </c>
      <c r="AQ279" t="s">
        <v>39</v>
      </c>
      <c r="AR279" t="s">
        <v>2686</v>
      </c>
      <c r="AS279" t="s">
        <v>2688</v>
      </c>
    </row>
    <row r="280" spans="1:45" x14ac:dyDescent="0.35">
      <c r="A280" t="s">
        <v>1442</v>
      </c>
      <c r="B280" t="s">
        <v>2672</v>
      </c>
      <c r="C280" t="s">
        <v>2592</v>
      </c>
      <c r="D280" t="s">
        <v>2629</v>
      </c>
      <c r="E280" t="s">
        <v>1441</v>
      </c>
      <c r="F280" t="s">
        <v>2630</v>
      </c>
      <c r="G280" t="s">
        <v>40</v>
      </c>
      <c r="H280" t="s">
        <v>40</v>
      </c>
      <c r="I280" t="s">
        <v>2631</v>
      </c>
      <c r="J280">
        <v>35.676943999999999</v>
      </c>
      <c r="K280">
        <v>51.808056000000001</v>
      </c>
      <c r="L280">
        <v>1160</v>
      </c>
      <c r="M280" t="s">
        <v>2632</v>
      </c>
      <c r="N280" t="s">
        <v>39</v>
      </c>
      <c r="O280">
        <v>2017</v>
      </c>
      <c r="Q280" t="s">
        <v>133</v>
      </c>
      <c r="R280">
        <v>14</v>
      </c>
      <c r="S280" t="s">
        <v>2634</v>
      </c>
      <c r="T280" t="s">
        <v>2633</v>
      </c>
      <c r="U280" t="s">
        <v>2607</v>
      </c>
      <c r="V280" s="6" t="s">
        <v>39</v>
      </c>
      <c r="W280" s="6" t="s">
        <v>39</v>
      </c>
      <c r="X280" s="6" t="s">
        <v>39</v>
      </c>
      <c r="Y280" t="s">
        <v>39</v>
      </c>
      <c r="Z280" s="6" t="s">
        <v>2635</v>
      </c>
      <c r="AA280" t="s">
        <v>2607</v>
      </c>
      <c r="AB280" s="14">
        <f>0.00003*(39+14+16*3)*1000</f>
        <v>3.0300000000000002</v>
      </c>
      <c r="AC280" t="s">
        <v>39</v>
      </c>
      <c r="AD280" t="s">
        <v>39</v>
      </c>
      <c r="AE280" t="s">
        <v>39</v>
      </c>
      <c r="AF280" t="s">
        <v>39</v>
      </c>
      <c r="AG280" t="s">
        <v>39</v>
      </c>
      <c r="AH280" t="s">
        <v>39</v>
      </c>
      <c r="AI280" t="s">
        <v>39</v>
      </c>
      <c r="AJ280" t="s">
        <v>2687</v>
      </c>
      <c r="AK280">
        <v>15.385999999999999</v>
      </c>
      <c r="AL280" t="s">
        <v>136</v>
      </c>
      <c r="AM280">
        <v>3.093</v>
      </c>
      <c r="AN280">
        <v>4</v>
      </c>
      <c r="AO280">
        <v>50</v>
      </c>
      <c r="AP280">
        <v>21</v>
      </c>
      <c r="AQ280" t="s">
        <v>39</v>
      </c>
      <c r="AR280" t="s">
        <v>2686</v>
      </c>
      <c r="AS280" t="s">
        <v>2688</v>
      </c>
    </row>
    <row r="281" spans="1:45" x14ac:dyDescent="0.35">
      <c r="A281" t="s">
        <v>1442</v>
      </c>
      <c r="B281" t="s">
        <v>2672</v>
      </c>
      <c r="C281" t="s">
        <v>2592</v>
      </c>
      <c r="D281" t="s">
        <v>2629</v>
      </c>
      <c r="E281" t="s">
        <v>1441</v>
      </c>
      <c r="F281" t="s">
        <v>2630</v>
      </c>
      <c r="G281" t="s">
        <v>40</v>
      </c>
      <c r="H281" t="s">
        <v>40</v>
      </c>
      <c r="I281" t="s">
        <v>2631</v>
      </c>
      <c r="J281">
        <v>35.676943999999999</v>
      </c>
      <c r="K281">
        <v>51.808056000000001</v>
      </c>
      <c r="L281">
        <v>1160</v>
      </c>
      <c r="M281" t="s">
        <v>2632</v>
      </c>
      <c r="N281" t="s">
        <v>39</v>
      </c>
      <c r="O281">
        <v>2017</v>
      </c>
      <c r="Q281" t="s">
        <v>133</v>
      </c>
      <c r="R281">
        <v>14</v>
      </c>
      <c r="S281" t="s">
        <v>2634</v>
      </c>
      <c r="T281" t="s">
        <v>2633</v>
      </c>
      <c r="U281" t="s">
        <v>2639</v>
      </c>
      <c r="V281" s="6" t="s">
        <v>39</v>
      </c>
      <c r="W281" s="6" t="s">
        <v>39</v>
      </c>
      <c r="X281" s="6">
        <v>1.77</v>
      </c>
      <c r="Y281" t="s">
        <v>39</v>
      </c>
      <c r="Z281" s="6" t="s">
        <v>2635</v>
      </c>
      <c r="AA281" t="s">
        <v>39</v>
      </c>
      <c r="AB281" t="s">
        <v>39</v>
      </c>
      <c r="AC281" t="s">
        <v>39</v>
      </c>
      <c r="AD281" t="s">
        <v>39</v>
      </c>
      <c r="AE281" t="s">
        <v>39</v>
      </c>
      <c r="AF281" t="s">
        <v>39</v>
      </c>
      <c r="AG281" t="s">
        <v>39</v>
      </c>
      <c r="AH281" t="s">
        <v>39</v>
      </c>
      <c r="AI281" t="s">
        <v>39</v>
      </c>
      <c r="AJ281" t="s">
        <v>2687</v>
      </c>
      <c r="AK281">
        <v>1.4119999999999999</v>
      </c>
      <c r="AL281" t="s">
        <v>39</v>
      </c>
      <c r="AM281" t="s">
        <v>39</v>
      </c>
      <c r="AN281">
        <v>4</v>
      </c>
      <c r="AO281">
        <v>50</v>
      </c>
      <c r="AP281">
        <v>21</v>
      </c>
      <c r="AQ281" t="s">
        <v>39</v>
      </c>
      <c r="AR281" t="s">
        <v>2603</v>
      </c>
      <c r="AS281" t="s">
        <v>2688</v>
      </c>
    </row>
    <row r="282" spans="1:45" x14ac:dyDescent="0.35">
      <c r="A282" t="s">
        <v>1442</v>
      </c>
      <c r="B282" t="s">
        <v>2672</v>
      </c>
      <c r="C282" t="s">
        <v>2592</v>
      </c>
      <c r="D282" t="s">
        <v>2629</v>
      </c>
      <c r="E282" t="s">
        <v>1441</v>
      </c>
      <c r="F282" t="s">
        <v>2630</v>
      </c>
      <c r="G282" t="s">
        <v>40</v>
      </c>
      <c r="H282" t="s">
        <v>40</v>
      </c>
      <c r="I282" t="s">
        <v>2631</v>
      </c>
      <c r="J282">
        <v>35.676943999999999</v>
      </c>
      <c r="K282">
        <v>51.808056000000001</v>
      </c>
      <c r="L282">
        <v>1160</v>
      </c>
      <c r="M282" t="s">
        <v>2632</v>
      </c>
      <c r="N282" t="s">
        <v>39</v>
      </c>
      <c r="O282">
        <v>2017</v>
      </c>
      <c r="Q282" t="s">
        <v>133</v>
      </c>
      <c r="R282">
        <v>14</v>
      </c>
      <c r="S282" t="s">
        <v>2634</v>
      </c>
      <c r="T282" t="s">
        <v>2633</v>
      </c>
      <c r="U282" t="s">
        <v>2639</v>
      </c>
      <c r="V282" s="6" t="s">
        <v>39</v>
      </c>
      <c r="W282" s="6" t="s">
        <v>39</v>
      </c>
      <c r="X282" s="6">
        <v>4.8170000000000002</v>
      </c>
      <c r="Y282" t="s">
        <v>39</v>
      </c>
      <c r="Z282" s="6" t="s">
        <v>2635</v>
      </c>
      <c r="AA282" t="s">
        <v>39</v>
      </c>
      <c r="AB282" t="s">
        <v>39</v>
      </c>
      <c r="AC282" t="s">
        <v>39</v>
      </c>
      <c r="AD282" t="s">
        <v>39</v>
      </c>
      <c r="AE282" t="s">
        <v>39</v>
      </c>
      <c r="AF282" t="s">
        <v>39</v>
      </c>
      <c r="AG282" t="s">
        <v>39</v>
      </c>
      <c r="AH282" t="s">
        <v>39</v>
      </c>
      <c r="AI282" t="s">
        <v>39</v>
      </c>
      <c r="AJ282" t="s">
        <v>2687</v>
      </c>
      <c r="AK282">
        <v>0.91400000000000003</v>
      </c>
      <c r="AL282" t="s">
        <v>39</v>
      </c>
      <c r="AM282" t="s">
        <v>39</v>
      </c>
      <c r="AN282">
        <v>4</v>
      </c>
      <c r="AO282">
        <v>50</v>
      </c>
      <c r="AP282">
        <v>21</v>
      </c>
      <c r="AQ282" t="s">
        <v>39</v>
      </c>
      <c r="AR282" t="s">
        <v>2603</v>
      </c>
      <c r="AS282" t="s">
        <v>2688</v>
      </c>
    </row>
    <row r="283" spans="1:45" x14ac:dyDescent="0.35">
      <c r="A283" t="s">
        <v>1442</v>
      </c>
      <c r="B283" t="s">
        <v>2672</v>
      </c>
      <c r="C283" t="s">
        <v>2592</v>
      </c>
      <c r="D283" t="s">
        <v>2629</v>
      </c>
      <c r="E283" t="s">
        <v>1441</v>
      </c>
      <c r="F283" t="s">
        <v>2630</v>
      </c>
      <c r="G283" t="s">
        <v>40</v>
      </c>
      <c r="H283" t="s">
        <v>40</v>
      </c>
      <c r="I283" t="s">
        <v>2631</v>
      </c>
      <c r="J283">
        <v>35.676943999999999</v>
      </c>
      <c r="K283">
        <v>51.808056000000001</v>
      </c>
      <c r="L283">
        <v>1160</v>
      </c>
      <c r="M283" t="s">
        <v>2632</v>
      </c>
      <c r="N283" t="s">
        <v>39</v>
      </c>
      <c r="O283">
        <v>2017</v>
      </c>
      <c r="Q283" t="s">
        <v>133</v>
      </c>
      <c r="R283">
        <v>14</v>
      </c>
      <c r="S283" t="s">
        <v>2634</v>
      </c>
      <c r="T283" t="s">
        <v>2633</v>
      </c>
      <c r="U283" t="s">
        <v>2639</v>
      </c>
      <c r="V283" s="6" t="s">
        <v>39</v>
      </c>
      <c r="W283" s="6" t="s">
        <v>39</v>
      </c>
      <c r="X283" s="6">
        <v>9.7330000000000005</v>
      </c>
      <c r="Y283" t="s">
        <v>39</v>
      </c>
      <c r="Z283" s="6" t="s">
        <v>2635</v>
      </c>
      <c r="AA283" t="s">
        <v>39</v>
      </c>
      <c r="AB283" t="s">
        <v>39</v>
      </c>
      <c r="AC283" t="s">
        <v>39</v>
      </c>
      <c r="AD283" t="s">
        <v>39</v>
      </c>
      <c r="AE283" t="s">
        <v>39</v>
      </c>
      <c r="AF283" t="s">
        <v>39</v>
      </c>
      <c r="AG283" t="s">
        <v>39</v>
      </c>
      <c r="AH283" t="s">
        <v>39</v>
      </c>
      <c r="AI283" t="s">
        <v>39</v>
      </c>
      <c r="AJ283" t="s">
        <v>2687</v>
      </c>
      <c r="AK283">
        <v>2.4420000000000002</v>
      </c>
      <c r="AL283" t="s">
        <v>39</v>
      </c>
      <c r="AM283" t="s">
        <v>39</v>
      </c>
      <c r="AN283">
        <v>4</v>
      </c>
      <c r="AO283">
        <v>50</v>
      </c>
      <c r="AP283">
        <v>21</v>
      </c>
      <c r="AQ283" t="s">
        <v>39</v>
      </c>
      <c r="AR283" t="s">
        <v>2603</v>
      </c>
      <c r="AS283" t="s">
        <v>2688</v>
      </c>
    </row>
    <row r="284" spans="1:45" x14ac:dyDescent="0.35">
      <c r="A284" t="s">
        <v>1442</v>
      </c>
      <c r="B284" t="s">
        <v>2672</v>
      </c>
      <c r="C284" t="s">
        <v>2592</v>
      </c>
      <c r="D284" t="s">
        <v>2629</v>
      </c>
      <c r="E284" t="s">
        <v>1441</v>
      </c>
      <c r="F284" t="s">
        <v>2630</v>
      </c>
      <c r="G284" t="s">
        <v>40</v>
      </c>
      <c r="H284" t="s">
        <v>40</v>
      </c>
      <c r="I284" t="s">
        <v>2631</v>
      </c>
      <c r="J284">
        <v>35.676943999999999</v>
      </c>
      <c r="K284">
        <v>51.808056000000001</v>
      </c>
      <c r="L284">
        <v>1160</v>
      </c>
      <c r="M284" t="s">
        <v>2632</v>
      </c>
      <c r="N284" t="s">
        <v>39</v>
      </c>
      <c r="O284">
        <v>2017</v>
      </c>
      <c r="Q284" t="s">
        <v>133</v>
      </c>
      <c r="R284">
        <v>14</v>
      </c>
      <c r="S284" t="s">
        <v>2634</v>
      </c>
      <c r="T284" t="s">
        <v>2633</v>
      </c>
      <c r="U284" t="s">
        <v>2639</v>
      </c>
      <c r="V284" s="6" t="s">
        <v>39</v>
      </c>
      <c r="W284" s="6" t="s">
        <v>39</v>
      </c>
      <c r="X284" s="6">
        <v>14.714</v>
      </c>
      <c r="Y284" t="s">
        <v>39</v>
      </c>
      <c r="Z284" s="6" t="s">
        <v>2635</v>
      </c>
      <c r="AA284" t="s">
        <v>39</v>
      </c>
      <c r="AB284" t="s">
        <v>39</v>
      </c>
      <c r="AC284" t="s">
        <v>39</v>
      </c>
      <c r="AD284" t="s">
        <v>39</v>
      </c>
      <c r="AE284" t="s">
        <v>39</v>
      </c>
      <c r="AF284" t="s">
        <v>39</v>
      </c>
      <c r="AG284" t="s">
        <v>39</v>
      </c>
      <c r="AH284" t="s">
        <v>39</v>
      </c>
      <c r="AI284" t="s">
        <v>39</v>
      </c>
      <c r="AJ284" t="s">
        <v>2687</v>
      </c>
      <c r="AK284">
        <v>7.2569999999999997</v>
      </c>
      <c r="AL284" t="s">
        <v>39</v>
      </c>
      <c r="AM284" t="s">
        <v>39</v>
      </c>
      <c r="AN284">
        <v>4</v>
      </c>
      <c r="AO284">
        <v>50</v>
      </c>
      <c r="AP284">
        <v>21</v>
      </c>
      <c r="AQ284" t="s">
        <v>39</v>
      </c>
      <c r="AR284" t="s">
        <v>2603</v>
      </c>
      <c r="AS284" t="s">
        <v>2688</v>
      </c>
    </row>
    <row r="285" spans="1:45" x14ac:dyDescent="0.35">
      <c r="A285" t="s">
        <v>1442</v>
      </c>
      <c r="B285" t="s">
        <v>2672</v>
      </c>
      <c r="C285" t="s">
        <v>2592</v>
      </c>
      <c r="D285" t="s">
        <v>2629</v>
      </c>
      <c r="E285" t="s">
        <v>1441</v>
      </c>
      <c r="F285" t="s">
        <v>2630</v>
      </c>
      <c r="G285" t="s">
        <v>40</v>
      </c>
      <c r="H285" t="s">
        <v>40</v>
      </c>
      <c r="I285" t="s">
        <v>2631</v>
      </c>
      <c r="J285">
        <v>35.676943999999999</v>
      </c>
      <c r="K285">
        <v>51.808056000000001</v>
      </c>
      <c r="L285">
        <v>1160</v>
      </c>
      <c r="M285" t="s">
        <v>2632</v>
      </c>
      <c r="N285" t="s">
        <v>39</v>
      </c>
      <c r="O285">
        <v>2017</v>
      </c>
      <c r="Q285" t="s">
        <v>133</v>
      </c>
      <c r="R285">
        <v>14</v>
      </c>
      <c r="S285" t="s">
        <v>2634</v>
      </c>
      <c r="T285" t="s">
        <v>2633</v>
      </c>
      <c r="U285" t="s">
        <v>2639</v>
      </c>
      <c r="V285" s="6" t="s">
        <v>39</v>
      </c>
      <c r="W285" s="6" t="s">
        <v>39</v>
      </c>
      <c r="X285" s="6">
        <v>19.957999999999998</v>
      </c>
      <c r="Y285" t="s">
        <v>39</v>
      </c>
      <c r="Z285" s="6" t="s">
        <v>2635</v>
      </c>
      <c r="AA285" t="s">
        <v>39</v>
      </c>
      <c r="AB285" t="s">
        <v>39</v>
      </c>
      <c r="AC285" t="s">
        <v>39</v>
      </c>
      <c r="AD285" t="s">
        <v>39</v>
      </c>
      <c r="AE285" t="s">
        <v>39</v>
      </c>
      <c r="AF285" t="s">
        <v>39</v>
      </c>
      <c r="AG285" t="s">
        <v>39</v>
      </c>
      <c r="AH285" t="s">
        <v>39</v>
      </c>
      <c r="AI285" t="s">
        <v>39</v>
      </c>
      <c r="AJ285" t="s">
        <v>2687</v>
      </c>
      <c r="AK285">
        <v>5.5439999999999996</v>
      </c>
      <c r="AL285" t="s">
        <v>39</v>
      </c>
      <c r="AM285" t="s">
        <v>39</v>
      </c>
      <c r="AN285">
        <v>4</v>
      </c>
      <c r="AO285">
        <v>50</v>
      </c>
      <c r="AP285">
        <v>21</v>
      </c>
      <c r="AQ285" t="s">
        <v>39</v>
      </c>
      <c r="AR285" t="s">
        <v>2603</v>
      </c>
      <c r="AS285" t="s">
        <v>2688</v>
      </c>
    </row>
    <row r="286" spans="1:45" x14ac:dyDescent="0.35">
      <c r="A286" t="s">
        <v>1442</v>
      </c>
      <c r="B286" t="s">
        <v>2672</v>
      </c>
      <c r="C286" t="s">
        <v>2592</v>
      </c>
      <c r="D286" t="s">
        <v>2629</v>
      </c>
      <c r="E286" t="s">
        <v>1441</v>
      </c>
      <c r="F286" t="s">
        <v>2630</v>
      </c>
      <c r="G286" t="s">
        <v>40</v>
      </c>
      <c r="H286" t="s">
        <v>40</v>
      </c>
      <c r="I286" t="s">
        <v>2631</v>
      </c>
      <c r="J286">
        <v>35.676943999999999</v>
      </c>
      <c r="K286">
        <v>51.808056000000001</v>
      </c>
      <c r="L286">
        <v>1160</v>
      </c>
      <c r="M286" t="s">
        <v>2632</v>
      </c>
      <c r="N286" t="s">
        <v>39</v>
      </c>
      <c r="O286">
        <v>2017</v>
      </c>
      <c r="Q286" t="s">
        <v>133</v>
      </c>
      <c r="R286">
        <v>14</v>
      </c>
      <c r="S286" t="s">
        <v>2634</v>
      </c>
      <c r="T286" t="s">
        <v>2633</v>
      </c>
      <c r="U286" t="s">
        <v>2639</v>
      </c>
      <c r="V286" s="6" t="s">
        <v>39</v>
      </c>
      <c r="W286" s="6" t="s">
        <v>39</v>
      </c>
      <c r="X286" s="6">
        <v>24.873999999999999</v>
      </c>
      <c r="Y286" t="s">
        <v>39</v>
      </c>
      <c r="Z286" s="6" t="s">
        <v>2635</v>
      </c>
      <c r="AA286" t="s">
        <v>39</v>
      </c>
      <c r="AB286" t="s">
        <v>39</v>
      </c>
      <c r="AC286" t="s">
        <v>39</v>
      </c>
      <c r="AD286" t="s">
        <v>39</v>
      </c>
      <c r="AE286" t="s">
        <v>39</v>
      </c>
      <c r="AF286" t="s">
        <v>39</v>
      </c>
      <c r="AG286" t="s">
        <v>39</v>
      </c>
      <c r="AH286" t="s">
        <v>39</v>
      </c>
      <c r="AI286" t="s">
        <v>39</v>
      </c>
      <c r="AJ286" t="s">
        <v>2687</v>
      </c>
      <c r="AK286">
        <v>5.891</v>
      </c>
      <c r="AL286" t="s">
        <v>39</v>
      </c>
      <c r="AM286" t="s">
        <v>39</v>
      </c>
      <c r="AN286">
        <v>4</v>
      </c>
      <c r="AO286">
        <v>50</v>
      </c>
      <c r="AP286">
        <v>21</v>
      </c>
      <c r="AQ286" t="s">
        <v>39</v>
      </c>
      <c r="AR286" t="s">
        <v>2603</v>
      </c>
      <c r="AS286" t="s">
        <v>2688</v>
      </c>
    </row>
    <row r="287" spans="1:45" x14ac:dyDescent="0.35">
      <c r="A287" t="s">
        <v>1442</v>
      </c>
      <c r="B287" t="s">
        <v>2672</v>
      </c>
      <c r="C287" t="s">
        <v>2592</v>
      </c>
      <c r="D287" t="s">
        <v>2629</v>
      </c>
      <c r="E287" t="s">
        <v>1441</v>
      </c>
      <c r="F287" t="s">
        <v>2630</v>
      </c>
      <c r="G287" t="s">
        <v>40</v>
      </c>
      <c r="H287" t="s">
        <v>40</v>
      </c>
      <c r="I287" t="s">
        <v>2631</v>
      </c>
      <c r="J287">
        <v>35.676943999999999</v>
      </c>
      <c r="K287">
        <v>51.808056000000001</v>
      </c>
      <c r="L287">
        <v>1160</v>
      </c>
      <c r="M287" t="s">
        <v>2632</v>
      </c>
      <c r="N287" t="s">
        <v>39</v>
      </c>
      <c r="O287">
        <v>2017</v>
      </c>
      <c r="Q287" t="s">
        <v>133</v>
      </c>
      <c r="R287">
        <v>14</v>
      </c>
      <c r="S287" t="s">
        <v>2634</v>
      </c>
      <c r="T287" t="s">
        <v>2633</v>
      </c>
      <c r="U287" t="s">
        <v>2639</v>
      </c>
      <c r="V287" s="6" t="s">
        <v>39</v>
      </c>
      <c r="W287" s="6" t="s">
        <v>39</v>
      </c>
      <c r="X287" s="6">
        <v>29.855</v>
      </c>
      <c r="Y287" t="s">
        <v>39</v>
      </c>
      <c r="Z287" s="6" t="s">
        <v>2635</v>
      </c>
      <c r="AA287" t="s">
        <v>39</v>
      </c>
      <c r="AB287" t="s">
        <v>39</v>
      </c>
      <c r="AC287" t="s">
        <v>39</v>
      </c>
      <c r="AD287" t="s">
        <v>39</v>
      </c>
      <c r="AE287" t="s">
        <v>39</v>
      </c>
      <c r="AF287" t="s">
        <v>39</v>
      </c>
      <c r="AG287" t="s">
        <v>39</v>
      </c>
      <c r="AH287" t="s">
        <v>39</v>
      </c>
      <c r="AI287" t="s">
        <v>39</v>
      </c>
      <c r="AJ287" t="s">
        <v>2687</v>
      </c>
      <c r="AK287">
        <v>6.7709999999999999</v>
      </c>
      <c r="AL287" t="s">
        <v>39</v>
      </c>
      <c r="AM287" t="s">
        <v>39</v>
      </c>
      <c r="AN287">
        <v>4</v>
      </c>
      <c r="AO287">
        <v>50</v>
      </c>
      <c r="AP287">
        <v>21</v>
      </c>
      <c r="AQ287" t="s">
        <v>39</v>
      </c>
      <c r="AR287" t="s">
        <v>2603</v>
      </c>
      <c r="AS287" t="s">
        <v>2688</v>
      </c>
    </row>
    <row r="288" spans="1:45" x14ac:dyDescent="0.35">
      <c r="A288" t="s">
        <v>1442</v>
      </c>
      <c r="B288" t="s">
        <v>2672</v>
      </c>
      <c r="C288" t="s">
        <v>2592</v>
      </c>
      <c r="D288" t="s">
        <v>2629</v>
      </c>
      <c r="E288" t="s">
        <v>1441</v>
      </c>
      <c r="F288" t="s">
        <v>2630</v>
      </c>
      <c r="G288" t="s">
        <v>40</v>
      </c>
      <c r="H288" t="s">
        <v>40</v>
      </c>
      <c r="I288" t="s">
        <v>2631</v>
      </c>
      <c r="J288">
        <v>35.676943999999999</v>
      </c>
      <c r="K288">
        <v>51.808056000000001</v>
      </c>
      <c r="L288">
        <v>1160</v>
      </c>
      <c r="M288" t="s">
        <v>2632</v>
      </c>
      <c r="N288" t="s">
        <v>39</v>
      </c>
      <c r="O288">
        <v>2017</v>
      </c>
      <c r="Q288" t="s">
        <v>133</v>
      </c>
      <c r="R288">
        <v>14</v>
      </c>
      <c r="S288" t="s">
        <v>2634</v>
      </c>
      <c r="T288" t="s">
        <v>2633</v>
      </c>
      <c r="U288" t="s">
        <v>2639</v>
      </c>
      <c r="V288" s="6" t="s">
        <v>39</v>
      </c>
      <c r="W288" s="6" t="s">
        <v>39</v>
      </c>
      <c r="X288" s="6">
        <v>34.835999999999999</v>
      </c>
      <c r="Y288" t="s">
        <v>39</v>
      </c>
      <c r="Z288" s="6" t="s">
        <v>2635</v>
      </c>
      <c r="AA288" t="s">
        <v>39</v>
      </c>
      <c r="AB288" t="s">
        <v>39</v>
      </c>
      <c r="AC288" t="s">
        <v>39</v>
      </c>
      <c r="AD288" t="s">
        <v>39</v>
      </c>
      <c r="AE288" t="s">
        <v>39</v>
      </c>
      <c r="AF288" t="s">
        <v>39</v>
      </c>
      <c r="AG288" t="s">
        <v>39</v>
      </c>
      <c r="AH288" t="s">
        <v>39</v>
      </c>
      <c r="AI288" t="s">
        <v>39</v>
      </c>
      <c r="AJ288" t="s">
        <v>2687</v>
      </c>
      <c r="AK288">
        <v>4.6870000000000003</v>
      </c>
      <c r="AL288" t="s">
        <v>39</v>
      </c>
      <c r="AM288" t="s">
        <v>39</v>
      </c>
      <c r="AN288">
        <v>4</v>
      </c>
      <c r="AO288">
        <v>50</v>
      </c>
      <c r="AP288">
        <v>21</v>
      </c>
      <c r="AQ288" t="s">
        <v>39</v>
      </c>
      <c r="AR288" t="s">
        <v>2603</v>
      </c>
      <c r="AS288" t="s">
        <v>2688</v>
      </c>
    </row>
    <row r="289" spans="1:45" x14ac:dyDescent="0.35">
      <c r="A289" t="s">
        <v>1442</v>
      </c>
      <c r="B289" t="s">
        <v>2672</v>
      </c>
      <c r="C289" t="s">
        <v>2592</v>
      </c>
      <c r="D289" t="s">
        <v>2629</v>
      </c>
      <c r="E289" t="s">
        <v>1441</v>
      </c>
      <c r="F289" t="s">
        <v>2630</v>
      </c>
      <c r="G289" t="s">
        <v>40</v>
      </c>
      <c r="H289" t="s">
        <v>40</v>
      </c>
      <c r="I289" t="s">
        <v>2631</v>
      </c>
      <c r="J289">
        <v>35.676943999999999</v>
      </c>
      <c r="K289">
        <v>51.808056000000001</v>
      </c>
      <c r="L289">
        <v>1160</v>
      </c>
      <c r="M289" t="s">
        <v>2632</v>
      </c>
      <c r="N289" t="s">
        <v>39</v>
      </c>
      <c r="O289">
        <v>2017</v>
      </c>
      <c r="Q289" t="s">
        <v>133</v>
      </c>
      <c r="R289">
        <v>14</v>
      </c>
      <c r="S289" t="s">
        <v>2634</v>
      </c>
      <c r="T289" t="s">
        <v>2633</v>
      </c>
      <c r="U289" t="s">
        <v>2639</v>
      </c>
      <c r="V289" s="6" t="s">
        <v>39</v>
      </c>
      <c r="W289" s="6" t="s">
        <v>39</v>
      </c>
      <c r="X289" s="6" t="s">
        <v>2689</v>
      </c>
      <c r="Y289" t="s">
        <v>39</v>
      </c>
      <c r="Z289" s="6" t="s">
        <v>2635</v>
      </c>
      <c r="AA289" t="s">
        <v>39</v>
      </c>
      <c r="AB289" t="s">
        <v>39</v>
      </c>
      <c r="AC289" t="s">
        <v>39</v>
      </c>
      <c r="AD289" t="s">
        <v>39</v>
      </c>
      <c r="AE289" t="s">
        <v>39</v>
      </c>
      <c r="AF289" t="s">
        <v>39</v>
      </c>
      <c r="AG289" t="s">
        <v>39</v>
      </c>
      <c r="AH289" t="s">
        <v>39</v>
      </c>
      <c r="AI289" t="s">
        <v>39</v>
      </c>
      <c r="AJ289" t="s">
        <v>2687</v>
      </c>
      <c r="AK289">
        <v>3.6619999999999999</v>
      </c>
      <c r="AL289" t="s">
        <v>136</v>
      </c>
      <c r="AM289">
        <v>0</v>
      </c>
      <c r="AN289">
        <v>4</v>
      </c>
      <c r="AO289">
        <v>50</v>
      </c>
      <c r="AP289">
        <v>21</v>
      </c>
      <c r="AQ289" t="s">
        <v>39</v>
      </c>
      <c r="AR289" t="s">
        <v>2685</v>
      </c>
      <c r="AS289" t="s">
        <v>2688</v>
      </c>
    </row>
    <row r="290" spans="1:45" x14ac:dyDescent="0.35">
      <c r="A290" t="s">
        <v>1442</v>
      </c>
      <c r="B290" t="s">
        <v>2672</v>
      </c>
      <c r="C290" t="s">
        <v>2592</v>
      </c>
      <c r="D290" t="s">
        <v>2629</v>
      </c>
      <c r="E290" t="s">
        <v>1441</v>
      </c>
      <c r="F290" t="s">
        <v>2630</v>
      </c>
      <c r="G290" t="s">
        <v>40</v>
      </c>
      <c r="H290" t="s">
        <v>40</v>
      </c>
      <c r="I290" t="s">
        <v>2631</v>
      </c>
      <c r="J290">
        <v>35.676943999999999</v>
      </c>
      <c r="K290">
        <v>51.808056000000001</v>
      </c>
      <c r="L290">
        <v>1160</v>
      </c>
      <c r="M290" t="s">
        <v>2632</v>
      </c>
      <c r="N290" t="s">
        <v>39</v>
      </c>
      <c r="O290">
        <v>2017</v>
      </c>
      <c r="Q290" t="s">
        <v>133</v>
      </c>
      <c r="R290">
        <v>14</v>
      </c>
      <c r="S290" t="s">
        <v>2634</v>
      </c>
      <c r="T290" t="s">
        <v>2633</v>
      </c>
      <c r="U290" t="s">
        <v>2639</v>
      </c>
      <c r="V290" s="6" t="s">
        <v>39</v>
      </c>
      <c r="W290" s="6" t="s">
        <v>39</v>
      </c>
      <c r="X290" s="6" t="s">
        <v>2690</v>
      </c>
      <c r="Y290" t="s">
        <v>39</v>
      </c>
      <c r="Z290" s="6" t="s">
        <v>2635</v>
      </c>
      <c r="AA290" t="s">
        <v>39</v>
      </c>
      <c r="AB290" t="s">
        <v>39</v>
      </c>
      <c r="AC290" t="s">
        <v>39</v>
      </c>
      <c r="AD290" t="s">
        <v>39</v>
      </c>
      <c r="AE290" t="s">
        <v>39</v>
      </c>
      <c r="AF290" t="s">
        <v>39</v>
      </c>
      <c r="AG290" t="s">
        <v>39</v>
      </c>
      <c r="AH290" t="s">
        <v>39</v>
      </c>
      <c r="AI290" t="s">
        <v>39</v>
      </c>
      <c r="AJ290" t="s">
        <v>2687</v>
      </c>
      <c r="AK290">
        <v>19.693999999999999</v>
      </c>
      <c r="AL290" t="s">
        <v>136</v>
      </c>
      <c r="AM290">
        <v>2.86</v>
      </c>
      <c r="AN290">
        <v>4</v>
      </c>
      <c r="AO290">
        <v>50</v>
      </c>
      <c r="AP290">
        <v>21</v>
      </c>
      <c r="AQ290" t="s">
        <v>39</v>
      </c>
      <c r="AR290" t="s">
        <v>2685</v>
      </c>
      <c r="AS290" t="s">
        <v>2688</v>
      </c>
    </row>
    <row r="291" spans="1:45" x14ac:dyDescent="0.35">
      <c r="A291" t="s">
        <v>1442</v>
      </c>
      <c r="B291" t="s">
        <v>2672</v>
      </c>
      <c r="C291" t="s">
        <v>2592</v>
      </c>
      <c r="D291" t="s">
        <v>2629</v>
      </c>
      <c r="E291" t="s">
        <v>1441</v>
      </c>
      <c r="F291" t="s">
        <v>2630</v>
      </c>
      <c r="G291" t="s">
        <v>40</v>
      </c>
      <c r="H291" t="s">
        <v>40</v>
      </c>
      <c r="I291" t="s">
        <v>2631</v>
      </c>
      <c r="J291">
        <v>35.676943999999999</v>
      </c>
      <c r="K291">
        <v>51.808056000000001</v>
      </c>
      <c r="L291">
        <v>1160</v>
      </c>
      <c r="M291" t="s">
        <v>2632</v>
      </c>
      <c r="N291" t="s">
        <v>39</v>
      </c>
      <c r="O291">
        <v>2017</v>
      </c>
      <c r="Q291" t="s">
        <v>133</v>
      </c>
      <c r="R291">
        <v>14</v>
      </c>
      <c r="S291" t="s">
        <v>2634</v>
      </c>
      <c r="T291" t="s">
        <v>2633</v>
      </c>
      <c r="U291" t="s">
        <v>2639</v>
      </c>
      <c r="V291" s="6" t="s">
        <v>39</v>
      </c>
      <c r="W291" s="6" t="s">
        <v>39</v>
      </c>
      <c r="X291" s="6" t="s">
        <v>2691</v>
      </c>
      <c r="Y291" t="s">
        <v>39</v>
      </c>
      <c r="Z291" s="6" t="s">
        <v>2635</v>
      </c>
      <c r="AA291" t="s">
        <v>39</v>
      </c>
      <c r="AB291" t="s">
        <v>39</v>
      </c>
      <c r="AC291" t="s">
        <v>39</v>
      </c>
      <c r="AD291" t="s">
        <v>39</v>
      </c>
      <c r="AE291" t="s">
        <v>39</v>
      </c>
      <c r="AF291" t="s">
        <v>39</v>
      </c>
      <c r="AG291" t="s">
        <v>39</v>
      </c>
      <c r="AH291" t="s">
        <v>39</v>
      </c>
      <c r="AI291" t="s">
        <v>39</v>
      </c>
      <c r="AJ291" t="s">
        <v>2687</v>
      </c>
      <c r="AK291">
        <v>23.161000000000001</v>
      </c>
      <c r="AL291" t="s">
        <v>136</v>
      </c>
      <c r="AM291">
        <v>0.755</v>
      </c>
      <c r="AN291">
        <v>4</v>
      </c>
      <c r="AO291">
        <v>50</v>
      </c>
      <c r="AP291">
        <v>21</v>
      </c>
      <c r="AQ291" t="s">
        <v>39</v>
      </c>
      <c r="AR291" t="s">
        <v>2685</v>
      </c>
      <c r="AS291" t="s">
        <v>2688</v>
      </c>
    </row>
    <row r="292" spans="1:45" s="13" customFormat="1" x14ac:dyDescent="0.35">
      <c r="A292" s="13" t="s">
        <v>1442</v>
      </c>
      <c r="B292" s="13" t="s">
        <v>2672</v>
      </c>
      <c r="C292" s="13" t="s">
        <v>2592</v>
      </c>
      <c r="D292" s="13" t="s">
        <v>2629</v>
      </c>
      <c r="E292" s="13" t="s">
        <v>1441</v>
      </c>
      <c r="F292" s="13" t="s">
        <v>2630</v>
      </c>
      <c r="G292" s="13" t="s">
        <v>40</v>
      </c>
      <c r="H292" s="13" t="s">
        <v>40</v>
      </c>
      <c r="I292" s="13" t="s">
        <v>2631</v>
      </c>
      <c r="J292" s="13">
        <v>35.676943999999999</v>
      </c>
      <c r="K292" s="13">
        <v>51.808056000000001</v>
      </c>
      <c r="L292" s="13">
        <v>1160</v>
      </c>
      <c r="M292" s="13" t="s">
        <v>2632</v>
      </c>
      <c r="N292" s="13" t="s">
        <v>39</v>
      </c>
      <c r="O292" s="13">
        <v>2017</v>
      </c>
      <c r="Q292" s="13" t="s">
        <v>133</v>
      </c>
      <c r="R292" s="13">
        <v>14</v>
      </c>
      <c r="S292" s="13" t="s">
        <v>2634</v>
      </c>
      <c r="T292" s="13" t="s">
        <v>2633</v>
      </c>
      <c r="U292" s="13" t="s">
        <v>2639</v>
      </c>
      <c r="V292" s="16" t="s">
        <v>39</v>
      </c>
      <c r="W292" s="16" t="s">
        <v>39</v>
      </c>
      <c r="X292" s="16">
        <v>20</v>
      </c>
      <c r="Y292" s="13" t="s">
        <v>39</v>
      </c>
      <c r="Z292" s="16" t="s">
        <v>2635</v>
      </c>
      <c r="AA292" s="13" t="s">
        <v>39</v>
      </c>
      <c r="AB292" s="13" t="s">
        <v>39</v>
      </c>
      <c r="AC292" s="13" t="s">
        <v>39</v>
      </c>
      <c r="AD292" s="13" t="s">
        <v>39</v>
      </c>
      <c r="AE292" s="13" t="s">
        <v>39</v>
      </c>
      <c r="AF292" s="13" t="s">
        <v>39</v>
      </c>
      <c r="AG292" s="13" t="s">
        <v>39</v>
      </c>
      <c r="AH292" s="13" t="s">
        <v>39</v>
      </c>
      <c r="AI292" s="13" t="s">
        <v>39</v>
      </c>
      <c r="AJ292" s="13" t="s">
        <v>2687</v>
      </c>
      <c r="AK292" s="13">
        <v>28.972999999999999</v>
      </c>
      <c r="AL292" s="13" t="s">
        <v>136</v>
      </c>
      <c r="AM292" s="13">
        <v>3.6709999999999998</v>
      </c>
      <c r="AN292" s="13">
        <v>4</v>
      </c>
      <c r="AO292" s="13">
        <v>50</v>
      </c>
      <c r="AP292" s="13">
        <v>21</v>
      </c>
      <c r="AQ292" s="13" t="s">
        <v>39</v>
      </c>
      <c r="AR292" s="13" t="s">
        <v>2685</v>
      </c>
      <c r="AS292" s="13" t="s">
        <v>2688</v>
      </c>
    </row>
    <row r="293" spans="1:45" x14ac:dyDescent="0.35">
      <c r="A293" t="s">
        <v>1470</v>
      </c>
      <c r="B293" t="s">
        <v>2672</v>
      </c>
      <c r="C293" t="s">
        <v>2592</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2643</v>
      </c>
      <c r="W293">
        <v>28</v>
      </c>
      <c r="X293" s="6">
        <v>24</v>
      </c>
      <c r="Y293" t="s">
        <v>39</v>
      </c>
      <c r="Z293" s="6">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2627</v>
      </c>
      <c r="AS293" t="s">
        <v>2695</v>
      </c>
    </row>
    <row r="294" spans="1:45" x14ac:dyDescent="0.35">
      <c r="A294" t="s">
        <v>1470</v>
      </c>
      <c r="B294" t="s">
        <v>2672</v>
      </c>
      <c r="C294" t="s">
        <v>2592</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2646</v>
      </c>
      <c r="V294" s="6" t="s">
        <v>39</v>
      </c>
      <c r="W294" s="6" t="s">
        <v>39</v>
      </c>
      <c r="X294" s="6">
        <v>24</v>
      </c>
      <c r="Y294" t="s">
        <v>39</v>
      </c>
      <c r="Z294" s="6">
        <v>16</v>
      </c>
      <c r="AA294" t="s">
        <v>39</v>
      </c>
      <c r="AB294" t="s">
        <v>39</v>
      </c>
      <c r="AC294" t="s">
        <v>39</v>
      </c>
      <c r="AD294" t="s">
        <v>42</v>
      </c>
      <c r="AE294" t="s">
        <v>2645</v>
      </c>
      <c r="AF294" t="s">
        <v>42</v>
      </c>
      <c r="AG294" t="s">
        <v>2644</v>
      </c>
      <c r="AH294">
        <v>15</v>
      </c>
      <c r="AI294" t="s">
        <v>39</v>
      </c>
      <c r="AJ294" t="s">
        <v>43</v>
      </c>
      <c r="AK294">
        <v>90</v>
      </c>
      <c r="AL294" t="s">
        <v>39</v>
      </c>
      <c r="AM294" t="s">
        <v>39</v>
      </c>
      <c r="AN294">
        <v>5</v>
      </c>
      <c r="AO294" t="s">
        <v>39</v>
      </c>
      <c r="AP294">
        <v>28</v>
      </c>
      <c r="AQ294" t="s">
        <v>39</v>
      </c>
      <c r="AR294" t="s">
        <v>2627</v>
      </c>
      <c r="AS294" t="s">
        <v>2695</v>
      </c>
    </row>
    <row r="295" spans="1:45" x14ac:dyDescent="0.35">
      <c r="A295" t="s">
        <v>1470</v>
      </c>
      <c r="B295" t="s">
        <v>2672</v>
      </c>
      <c r="C295" t="s">
        <v>2592</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s="6">
        <v>24</v>
      </c>
      <c r="Y295" t="s">
        <v>39</v>
      </c>
      <c r="Z295" s="6">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2627</v>
      </c>
      <c r="AS295" t="s">
        <v>2695</v>
      </c>
    </row>
    <row r="296" spans="1:45" x14ac:dyDescent="0.35">
      <c r="A296" t="s">
        <v>1470</v>
      </c>
      <c r="B296" t="s">
        <v>2672</v>
      </c>
      <c r="C296" t="s">
        <v>2592</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s="6">
        <v>24</v>
      </c>
      <c r="Y296" t="s">
        <v>39</v>
      </c>
      <c r="Z296" s="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2627</v>
      </c>
      <c r="AS296" t="s">
        <v>2695</v>
      </c>
    </row>
    <row r="297" spans="1:45" x14ac:dyDescent="0.35">
      <c r="A297" t="s">
        <v>1470</v>
      </c>
      <c r="B297" t="s">
        <v>2672</v>
      </c>
      <c r="C297" t="s">
        <v>2592</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s="6">
        <v>24</v>
      </c>
      <c r="Y297" t="s">
        <v>39</v>
      </c>
      <c r="Z297" s="6">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2627</v>
      </c>
      <c r="AS297" t="s">
        <v>2695</v>
      </c>
    </row>
    <row r="298" spans="1:45" x14ac:dyDescent="0.35">
      <c r="A298" t="s">
        <v>1470</v>
      </c>
      <c r="B298" t="s">
        <v>2672</v>
      </c>
      <c r="C298" t="s">
        <v>2592</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2647</v>
      </c>
      <c r="V298" s="6" t="s">
        <v>39</v>
      </c>
      <c r="W298" s="6" t="s">
        <v>39</v>
      </c>
      <c r="X298" s="6">
        <v>24</v>
      </c>
      <c r="Y298" t="s">
        <v>39</v>
      </c>
      <c r="Z298" s="6">
        <v>16</v>
      </c>
      <c r="AA298" t="s">
        <v>2647</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2627</v>
      </c>
      <c r="AS298" t="s">
        <v>2695</v>
      </c>
    </row>
    <row r="299" spans="1:45" x14ac:dyDescent="0.35">
      <c r="A299" t="s">
        <v>1470</v>
      </c>
      <c r="B299" t="s">
        <v>2672</v>
      </c>
      <c r="C299" t="s">
        <v>2592</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2648</v>
      </c>
      <c r="V299" s="6" t="s">
        <v>39</v>
      </c>
      <c r="W299" s="6" t="s">
        <v>39</v>
      </c>
      <c r="X299" s="6">
        <v>24</v>
      </c>
      <c r="Y299" t="s">
        <v>39</v>
      </c>
      <c r="Z299" s="6">
        <v>16</v>
      </c>
      <c r="AA299" t="s">
        <v>2648</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2627</v>
      </c>
      <c r="AS299" t="s">
        <v>2695</v>
      </c>
    </row>
    <row r="300" spans="1:45" x14ac:dyDescent="0.35">
      <c r="A300" t="s">
        <v>1470</v>
      </c>
      <c r="B300" t="s">
        <v>2672</v>
      </c>
      <c r="C300" t="s">
        <v>2592</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2650</v>
      </c>
      <c r="V300" s="6" t="s">
        <v>39</v>
      </c>
      <c r="W300" s="6" t="s">
        <v>39</v>
      </c>
      <c r="X300" s="6">
        <v>24</v>
      </c>
      <c r="Y300" t="s">
        <v>39</v>
      </c>
      <c r="Z300" s="6">
        <v>16</v>
      </c>
      <c r="AA300" t="s">
        <v>2650</v>
      </c>
      <c r="AB300" t="s">
        <v>2652</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2627</v>
      </c>
      <c r="AS300" t="s">
        <v>2695</v>
      </c>
    </row>
    <row r="301" spans="1:45" x14ac:dyDescent="0.35">
      <c r="A301" t="s">
        <v>1470</v>
      </c>
      <c r="B301" t="s">
        <v>2672</v>
      </c>
      <c r="C301" t="s">
        <v>2592</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2650</v>
      </c>
      <c r="V301" s="6" t="s">
        <v>39</v>
      </c>
      <c r="W301" s="6" t="s">
        <v>39</v>
      </c>
      <c r="X301" s="6">
        <v>24</v>
      </c>
      <c r="Y301" t="s">
        <v>39</v>
      </c>
      <c r="Z301" s="6">
        <v>16</v>
      </c>
      <c r="AA301" t="s">
        <v>2650</v>
      </c>
      <c r="AB301" t="s">
        <v>2653</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2627</v>
      </c>
      <c r="AS301" t="s">
        <v>2695</v>
      </c>
    </row>
    <row r="302" spans="1:45" x14ac:dyDescent="0.35">
      <c r="A302" t="s">
        <v>1470</v>
      </c>
      <c r="B302" t="s">
        <v>2672</v>
      </c>
      <c r="C302" t="s">
        <v>2592</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2649</v>
      </c>
      <c r="V302" s="6" t="s">
        <v>39</v>
      </c>
      <c r="W302" s="6" t="s">
        <v>39</v>
      </c>
      <c r="X302" s="6">
        <v>24</v>
      </c>
      <c r="Y302" t="s">
        <v>39</v>
      </c>
      <c r="Z302" s="6">
        <v>16</v>
      </c>
      <c r="AA302" t="s">
        <v>2649</v>
      </c>
      <c r="AB302" t="s">
        <v>2653</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2627</v>
      </c>
      <c r="AS302" t="s">
        <v>2695</v>
      </c>
    </row>
    <row r="303" spans="1:45" x14ac:dyDescent="0.35">
      <c r="A303" t="s">
        <v>1470</v>
      </c>
      <c r="B303" t="s">
        <v>2672</v>
      </c>
      <c r="C303" t="s">
        <v>2592</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2649</v>
      </c>
      <c r="V303" s="6" t="s">
        <v>39</v>
      </c>
      <c r="W303" s="6" t="s">
        <v>39</v>
      </c>
      <c r="X303" s="6">
        <v>24</v>
      </c>
      <c r="Y303" t="s">
        <v>39</v>
      </c>
      <c r="Z303" s="6">
        <v>16</v>
      </c>
      <c r="AA303" t="s">
        <v>2649</v>
      </c>
      <c r="AB303" t="s">
        <v>2654</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2627</v>
      </c>
      <c r="AS303" t="s">
        <v>2695</v>
      </c>
    </row>
    <row r="304" spans="1:45" x14ac:dyDescent="0.35">
      <c r="A304" t="s">
        <v>1470</v>
      </c>
      <c r="B304" t="s">
        <v>2672</v>
      </c>
      <c r="C304" t="s">
        <v>2592</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2651</v>
      </c>
      <c r="V304" s="6" t="s">
        <v>39</v>
      </c>
      <c r="W304" s="6" t="s">
        <v>39</v>
      </c>
      <c r="X304" s="6">
        <v>24</v>
      </c>
      <c r="Y304" t="s">
        <v>39</v>
      </c>
      <c r="Z304" s="6">
        <v>16</v>
      </c>
      <c r="AA304" t="s">
        <v>2651</v>
      </c>
      <c r="AB304" t="s">
        <v>2655</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2627</v>
      </c>
      <c r="AS304" t="s">
        <v>2695</v>
      </c>
    </row>
    <row r="305" spans="1:45" x14ac:dyDescent="0.35">
      <c r="A305" t="s">
        <v>1470</v>
      </c>
      <c r="B305" t="s">
        <v>2672</v>
      </c>
      <c r="C305" t="s">
        <v>2592</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2651</v>
      </c>
      <c r="V305" s="6" t="s">
        <v>39</v>
      </c>
      <c r="W305" s="6" t="s">
        <v>39</v>
      </c>
      <c r="X305" s="6">
        <v>24</v>
      </c>
      <c r="Y305" t="s">
        <v>39</v>
      </c>
      <c r="Z305" s="6">
        <v>16</v>
      </c>
      <c r="AA305" t="s">
        <v>2651</v>
      </c>
      <c r="AB305" t="s">
        <v>2656</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2627</v>
      </c>
      <c r="AS305" t="s">
        <v>2695</v>
      </c>
    </row>
    <row r="306" spans="1:45" x14ac:dyDescent="0.35">
      <c r="A306" t="s">
        <v>1470</v>
      </c>
      <c r="B306" t="s">
        <v>2672</v>
      </c>
      <c r="C306" t="s">
        <v>2592</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2648</v>
      </c>
      <c r="V306" s="6" t="s">
        <v>39</v>
      </c>
      <c r="W306" s="6" t="s">
        <v>39</v>
      </c>
      <c r="X306" s="6">
        <v>24</v>
      </c>
      <c r="Y306" t="s">
        <v>39</v>
      </c>
      <c r="Z306" s="6">
        <v>16</v>
      </c>
      <c r="AA306" t="s">
        <v>2648</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2692</v>
      </c>
      <c r="AS306" t="s">
        <v>2695</v>
      </c>
    </row>
    <row r="307" spans="1:45" x14ac:dyDescent="0.35">
      <c r="A307" t="s">
        <v>1470</v>
      </c>
      <c r="B307" t="s">
        <v>2672</v>
      </c>
      <c r="C307" t="s">
        <v>2592</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2648</v>
      </c>
      <c r="V307" s="6" t="s">
        <v>39</v>
      </c>
      <c r="W307" s="6" t="s">
        <v>39</v>
      </c>
      <c r="X307" s="6">
        <v>24</v>
      </c>
      <c r="Y307" t="s">
        <v>39</v>
      </c>
      <c r="Z307" s="6">
        <v>16</v>
      </c>
      <c r="AA307" t="s">
        <v>2648</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2692</v>
      </c>
      <c r="AS307" t="s">
        <v>2695</v>
      </c>
    </row>
    <row r="308" spans="1:45" x14ac:dyDescent="0.35">
      <c r="A308" t="s">
        <v>1470</v>
      </c>
      <c r="B308" t="s">
        <v>2672</v>
      </c>
      <c r="C308" t="s">
        <v>2592</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2648</v>
      </c>
      <c r="V308" s="6" t="s">
        <v>39</v>
      </c>
      <c r="W308" s="6" t="s">
        <v>39</v>
      </c>
      <c r="X308" s="6">
        <v>24</v>
      </c>
      <c r="Y308" t="s">
        <v>39</v>
      </c>
      <c r="Z308" s="6">
        <v>16</v>
      </c>
      <c r="AA308" t="s">
        <v>2648</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2692</v>
      </c>
      <c r="AS308" t="s">
        <v>2695</v>
      </c>
    </row>
    <row r="309" spans="1:45" x14ac:dyDescent="0.35">
      <c r="A309" t="s">
        <v>1470</v>
      </c>
      <c r="B309" t="s">
        <v>2672</v>
      </c>
      <c r="C309" t="s">
        <v>2592</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s="6">
        <v>24</v>
      </c>
      <c r="Y309" t="s">
        <v>39</v>
      </c>
      <c r="Z309" s="6">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2693</v>
      </c>
      <c r="AS309" t="s">
        <v>2695</v>
      </c>
    </row>
    <row r="310" spans="1:45" x14ac:dyDescent="0.35">
      <c r="A310" t="s">
        <v>1470</v>
      </c>
      <c r="B310" t="s">
        <v>2672</v>
      </c>
      <c r="C310" t="s">
        <v>2592</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s="6">
        <v>24</v>
      </c>
      <c r="Y310" t="s">
        <v>39</v>
      </c>
      <c r="Z310" s="6">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2693</v>
      </c>
      <c r="AS310" t="s">
        <v>2695</v>
      </c>
    </row>
    <row r="311" spans="1:45" x14ac:dyDescent="0.35">
      <c r="A311" t="s">
        <v>1470</v>
      </c>
      <c r="B311" t="s">
        <v>2672</v>
      </c>
      <c r="C311" t="s">
        <v>2592</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2647</v>
      </c>
      <c r="V311" s="6" t="s">
        <v>39</v>
      </c>
      <c r="W311" s="6" t="s">
        <v>39</v>
      </c>
      <c r="X311" s="6">
        <v>24</v>
      </c>
      <c r="Y311" t="s">
        <v>39</v>
      </c>
      <c r="Z311" s="6">
        <v>16</v>
      </c>
      <c r="AA311" t="s">
        <v>2647</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2693</v>
      </c>
      <c r="AS311" t="s">
        <v>2695</v>
      </c>
    </row>
    <row r="312" spans="1:45" x14ac:dyDescent="0.35">
      <c r="A312" t="s">
        <v>1470</v>
      </c>
      <c r="B312" t="s">
        <v>2672</v>
      </c>
      <c r="C312" t="s">
        <v>2592</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2648</v>
      </c>
      <c r="V312" s="6" t="s">
        <v>39</v>
      </c>
      <c r="W312" s="6" t="s">
        <v>39</v>
      </c>
      <c r="X312" s="6">
        <v>24</v>
      </c>
      <c r="Y312" t="s">
        <v>39</v>
      </c>
      <c r="Z312" s="6">
        <v>16</v>
      </c>
      <c r="AA312" t="s">
        <v>2648</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2693</v>
      </c>
      <c r="AS312" t="s">
        <v>2695</v>
      </c>
    </row>
    <row r="313" spans="1:45" x14ac:dyDescent="0.35">
      <c r="A313" t="s">
        <v>1470</v>
      </c>
      <c r="B313" t="s">
        <v>2672</v>
      </c>
      <c r="C313" t="s">
        <v>2592</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2650</v>
      </c>
      <c r="V313" s="6" t="s">
        <v>39</v>
      </c>
      <c r="W313" s="6" t="s">
        <v>39</v>
      </c>
      <c r="X313" s="6">
        <v>24</v>
      </c>
      <c r="Y313" t="s">
        <v>39</v>
      </c>
      <c r="Z313" s="6">
        <v>16</v>
      </c>
      <c r="AA313" t="s">
        <v>2650</v>
      </c>
      <c r="AB313" t="s">
        <v>2652</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2693</v>
      </c>
      <c r="AS313" t="s">
        <v>2695</v>
      </c>
    </row>
    <row r="314" spans="1:45" x14ac:dyDescent="0.35">
      <c r="A314" t="s">
        <v>1470</v>
      </c>
      <c r="B314" t="s">
        <v>2672</v>
      </c>
      <c r="C314" t="s">
        <v>2592</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2650</v>
      </c>
      <c r="V314" s="6" t="s">
        <v>39</v>
      </c>
      <c r="W314" s="6" t="s">
        <v>39</v>
      </c>
      <c r="X314" s="6">
        <v>24</v>
      </c>
      <c r="Y314" t="s">
        <v>39</v>
      </c>
      <c r="Z314" s="6">
        <v>16</v>
      </c>
      <c r="AA314" t="s">
        <v>2650</v>
      </c>
      <c r="AB314" t="s">
        <v>2653</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2693</v>
      </c>
      <c r="AS314" t="s">
        <v>2695</v>
      </c>
    </row>
    <row r="315" spans="1:45" x14ac:dyDescent="0.35">
      <c r="A315" t="s">
        <v>1470</v>
      </c>
      <c r="B315" t="s">
        <v>2672</v>
      </c>
      <c r="C315" t="s">
        <v>2592</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2649</v>
      </c>
      <c r="V315" s="6" t="s">
        <v>39</v>
      </c>
      <c r="W315" s="6" t="s">
        <v>39</v>
      </c>
      <c r="X315" s="6">
        <v>24</v>
      </c>
      <c r="Y315" t="s">
        <v>39</v>
      </c>
      <c r="Z315" s="6">
        <v>16</v>
      </c>
      <c r="AA315" t="s">
        <v>2649</v>
      </c>
      <c r="AB315" t="s">
        <v>2653</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2693</v>
      </c>
      <c r="AS315" t="s">
        <v>2695</v>
      </c>
    </row>
    <row r="316" spans="1:45" x14ac:dyDescent="0.35">
      <c r="A316" t="s">
        <v>1470</v>
      </c>
      <c r="B316" t="s">
        <v>2672</v>
      </c>
      <c r="C316" t="s">
        <v>2592</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2649</v>
      </c>
      <c r="V316" s="6" t="s">
        <v>39</v>
      </c>
      <c r="W316" s="6" t="s">
        <v>39</v>
      </c>
      <c r="X316" s="6">
        <v>24</v>
      </c>
      <c r="Y316" t="s">
        <v>39</v>
      </c>
      <c r="Z316" s="6">
        <v>16</v>
      </c>
      <c r="AA316" t="s">
        <v>2649</v>
      </c>
      <c r="AB316" t="s">
        <v>2654</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2693</v>
      </c>
      <c r="AS316" t="s">
        <v>2695</v>
      </c>
    </row>
    <row r="317" spans="1:45" x14ac:dyDescent="0.35">
      <c r="A317" t="s">
        <v>1470</v>
      </c>
      <c r="B317" t="s">
        <v>2672</v>
      </c>
      <c r="C317" t="s">
        <v>2592</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2651</v>
      </c>
      <c r="V317" s="6" t="s">
        <v>39</v>
      </c>
      <c r="W317" s="6" t="s">
        <v>39</v>
      </c>
      <c r="X317" s="6">
        <v>24</v>
      </c>
      <c r="Y317" t="s">
        <v>39</v>
      </c>
      <c r="Z317" s="6">
        <v>16</v>
      </c>
      <c r="AA317" t="s">
        <v>2651</v>
      </c>
      <c r="AB317" t="s">
        <v>2655</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2693</v>
      </c>
      <c r="AS317" t="s">
        <v>2695</v>
      </c>
    </row>
    <row r="318" spans="1:45" x14ac:dyDescent="0.35">
      <c r="A318" t="s">
        <v>1470</v>
      </c>
      <c r="B318" t="s">
        <v>2672</v>
      </c>
      <c r="C318" t="s">
        <v>2592</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2651</v>
      </c>
      <c r="V318" s="6" t="s">
        <v>39</v>
      </c>
      <c r="W318" s="6" t="s">
        <v>39</v>
      </c>
      <c r="X318" s="6">
        <v>24</v>
      </c>
      <c r="Y318" t="s">
        <v>39</v>
      </c>
      <c r="Z318" s="6">
        <v>16</v>
      </c>
      <c r="AA318" t="s">
        <v>2651</v>
      </c>
      <c r="AB318" t="s">
        <v>2656</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2693</v>
      </c>
      <c r="AS318" t="s">
        <v>2695</v>
      </c>
    </row>
    <row r="319" spans="1:45" x14ac:dyDescent="0.35">
      <c r="A319" t="s">
        <v>1470</v>
      </c>
      <c r="B319" t="s">
        <v>2672</v>
      </c>
      <c r="C319" t="s">
        <v>2592</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s="6">
        <v>24</v>
      </c>
      <c r="Y319" t="s">
        <v>39</v>
      </c>
      <c r="Z319" s="6">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2693</v>
      </c>
      <c r="AS319" t="s">
        <v>2695</v>
      </c>
    </row>
    <row r="320" spans="1:45" x14ac:dyDescent="0.35">
      <c r="A320" t="s">
        <v>1470</v>
      </c>
      <c r="B320" t="s">
        <v>2672</v>
      </c>
      <c r="C320" t="s">
        <v>2592</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s="6">
        <v>24</v>
      </c>
      <c r="Y320" t="s">
        <v>39</v>
      </c>
      <c r="Z320" s="6">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2693</v>
      </c>
      <c r="AS320" t="s">
        <v>2695</v>
      </c>
    </row>
    <row r="321" spans="1:45" x14ac:dyDescent="0.35">
      <c r="A321" t="s">
        <v>1470</v>
      </c>
      <c r="B321" t="s">
        <v>2672</v>
      </c>
      <c r="C321" t="s">
        <v>2592</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2647</v>
      </c>
      <c r="V321" s="6" t="s">
        <v>39</v>
      </c>
      <c r="W321" s="6" t="s">
        <v>39</v>
      </c>
      <c r="X321" s="6">
        <v>24</v>
      </c>
      <c r="Y321" t="s">
        <v>39</v>
      </c>
      <c r="Z321" s="6">
        <v>16</v>
      </c>
      <c r="AA321" t="s">
        <v>2647</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2693</v>
      </c>
      <c r="AS321" t="s">
        <v>2695</v>
      </c>
    </row>
    <row r="322" spans="1:45" x14ac:dyDescent="0.35">
      <c r="A322" t="s">
        <v>1470</v>
      </c>
      <c r="B322" t="s">
        <v>2672</v>
      </c>
      <c r="C322" t="s">
        <v>2592</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2648</v>
      </c>
      <c r="V322" s="6" t="s">
        <v>39</v>
      </c>
      <c r="W322" s="6" t="s">
        <v>39</v>
      </c>
      <c r="X322" s="6">
        <v>24</v>
      </c>
      <c r="Y322" t="s">
        <v>39</v>
      </c>
      <c r="Z322" s="6">
        <v>16</v>
      </c>
      <c r="AA322" t="s">
        <v>2648</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2693</v>
      </c>
      <c r="AS322" t="s">
        <v>2695</v>
      </c>
    </row>
    <row r="323" spans="1:45" x14ac:dyDescent="0.35">
      <c r="A323" t="s">
        <v>1470</v>
      </c>
      <c r="B323" t="s">
        <v>2672</v>
      </c>
      <c r="C323" t="s">
        <v>2592</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2650</v>
      </c>
      <c r="V323" s="6" t="s">
        <v>39</v>
      </c>
      <c r="W323" s="6" t="s">
        <v>39</v>
      </c>
      <c r="X323" s="6">
        <v>24</v>
      </c>
      <c r="Y323" t="s">
        <v>39</v>
      </c>
      <c r="Z323" s="6">
        <v>16</v>
      </c>
      <c r="AA323" t="s">
        <v>2650</v>
      </c>
      <c r="AB323" t="s">
        <v>2652</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2693</v>
      </c>
      <c r="AS323" t="s">
        <v>2695</v>
      </c>
    </row>
    <row r="324" spans="1:45" x14ac:dyDescent="0.35">
      <c r="A324" t="s">
        <v>1470</v>
      </c>
      <c r="B324" t="s">
        <v>2672</v>
      </c>
      <c r="C324" t="s">
        <v>2592</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2650</v>
      </c>
      <c r="V324" s="6" t="s">
        <v>39</v>
      </c>
      <c r="W324" s="6" t="s">
        <v>39</v>
      </c>
      <c r="X324" s="6">
        <v>24</v>
      </c>
      <c r="Y324" t="s">
        <v>39</v>
      </c>
      <c r="Z324" s="6">
        <v>16</v>
      </c>
      <c r="AA324" t="s">
        <v>2650</v>
      </c>
      <c r="AB324" t="s">
        <v>2653</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2693</v>
      </c>
      <c r="AS324" t="s">
        <v>2695</v>
      </c>
    </row>
    <row r="325" spans="1:45" x14ac:dyDescent="0.35">
      <c r="A325" t="s">
        <v>1470</v>
      </c>
      <c r="B325" t="s">
        <v>2672</v>
      </c>
      <c r="C325" t="s">
        <v>2592</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2649</v>
      </c>
      <c r="V325" s="6" t="s">
        <v>39</v>
      </c>
      <c r="W325" s="6" t="s">
        <v>39</v>
      </c>
      <c r="X325" s="6">
        <v>24</v>
      </c>
      <c r="Y325" t="s">
        <v>39</v>
      </c>
      <c r="Z325" s="6">
        <v>16</v>
      </c>
      <c r="AA325" t="s">
        <v>2649</v>
      </c>
      <c r="AB325" t="s">
        <v>2653</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2693</v>
      </c>
      <c r="AS325" t="s">
        <v>2695</v>
      </c>
    </row>
    <row r="326" spans="1:45" x14ac:dyDescent="0.35">
      <c r="A326" t="s">
        <v>1470</v>
      </c>
      <c r="B326" t="s">
        <v>2672</v>
      </c>
      <c r="C326" t="s">
        <v>2592</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2649</v>
      </c>
      <c r="V326" s="6" t="s">
        <v>39</v>
      </c>
      <c r="W326" s="6" t="s">
        <v>39</v>
      </c>
      <c r="X326" s="6">
        <v>24</v>
      </c>
      <c r="Y326" t="s">
        <v>39</v>
      </c>
      <c r="Z326" s="6">
        <v>16</v>
      </c>
      <c r="AA326" t="s">
        <v>2649</v>
      </c>
      <c r="AB326" t="s">
        <v>2654</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2693</v>
      </c>
      <c r="AS326" t="s">
        <v>2695</v>
      </c>
    </row>
    <row r="327" spans="1:45" x14ac:dyDescent="0.35">
      <c r="A327" t="s">
        <v>1470</v>
      </c>
      <c r="B327" t="s">
        <v>2672</v>
      </c>
      <c r="C327" t="s">
        <v>2592</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2651</v>
      </c>
      <c r="V327" s="6" t="s">
        <v>39</v>
      </c>
      <c r="W327" s="6" t="s">
        <v>39</v>
      </c>
      <c r="X327" s="6">
        <v>24</v>
      </c>
      <c r="Y327" t="s">
        <v>39</v>
      </c>
      <c r="Z327" s="6">
        <v>16</v>
      </c>
      <c r="AA327" t="s">
        <v>2651</v>
      </c>
      <c r="AB327" t="s">
        <v>2655</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2693</v>
      </c>
      <c r="AS327" t="s">
        <v>2695</v>
      </c>
    </row>
    <row r="328" spans="1:45" x14ac:dyDescent="0.35">
      <c r="A328" t="s">
        <v>1470</v>
      </c>
      <c r="B328" t="s">
        <v>2672</v>
      </c>
      <c r="C328" t="s">
        <v>2592</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2651</v>
      </c>
      <c r="V328" s="6" t="s">
        <v>39</v>
      </c>
      <c r="W328" s="6" t="s">
        <v>39</v>
      </c>
      <c r="X328" s="6">
        <v>24</v>
      </c>
      <c r="Y328" t="s">
        <v>39</v>
      </c>
      <c r="Z328" s="6">
        <v>16</v>
      </c>
      <c r="AA328" t="s">
        <v>2651</v>
      </c>
      <c r="AB328" t="s">
        <v>2656</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2693</v>
      </c>
      <c r="AS328" t="s">
        <v>2695</v>
      </c>
    </row>
    <row r="329" spans="1:45" x14ac:dyDescent="0.35">
      <c r="A329" t="s">
        <v>1470</v>
      </c>
      <c r="B329" t="s">
        <v>2672</v>
      </c>
      <c r="C329" t="s">
        <v>2592</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s="6">
        <v>24</v>
      </c>
      <c r="Y329" t="s">
        <v>39</v>
      </c>
      <c r="Z329" s="6">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2693</v>
      </c>
      <c r="AS329" t="s">
        <v>2695</v>
      </c>
    </row>
    <row r="330" spans="1:45" x14ac:dyDescent="0.35">
      <c r="A330" t="s">
        <v>1470</v>
      </c>
      <c r="B330" t="s">
        <v>2672</v>
      </c>
      <c r="C330" t="s">
        <v>2592</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s="6">
        <v>24</v>
      </c>
      <c r="Y330" t="s">
        <v>39</v>
      </c>
      <c r="Z330" s="6">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2693</v>
      </c>
      <c r="AS330" t="s">
        <v>2695</v>
      </c>
    </row>
    <row r="331" spans="1:45" x14ac:dyDescent="0.35">
      <c r="A331" t="s">
        <v>1470</v>
      </c>
      <c r="B331" t="s">
        <v>2672</v>
      </c>
      <c r="C331" t="s">
        <v>2592</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2647</v>
      </c>
      <c r="V331" s="6" t="s">
        <v>39</v>
      </c>
      <c r="W331" s="6" t="s">
        <v>39</v>
      </c>
      <c r="X331" s="6">
        <v>24</v>
      </c>
      <c r="Y331" t="s">
        <v>39</v>
      </c>
      <c r="Z331" s="6">
        <v>16</v>
      </c>
      <c r="AA331" t="s">
        <v>2647</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2693</v>
      </c>
      <c r="AS331" t="s">
        <v>2695</v>
      </c>
    </row>
    <row r="332" spans="1:45" x14ac:dyDescent="0.35">
      <c r="A332" t="s">
        <v>1470</v>
      </c>
      <c r="B332" t="s">
        <v>2672</v>
      </c>
      <c r="C332" t="s">
        <v>2592</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2648</v>
      </c>
      <c r="V332" s="6" t="s">
        <v>39</v>
      </c>
      <c r="W332" s="6" t="s">
        <v>39</v>
      </c>
      <c r="X332" s="6">
        <v>24</v>
      </c>
      <c r="Y332" t="s">
        <v>39</v>
      </c>
      <c r="Z332" s="6">
        <v>16</v>
      </c>
      <c r="AA332" t="s">
        <v>2648</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2693</v>
      </c>
      <c r="AS332" t="s">
        <v>2695</v>
      </c>
    </row>
    <row r="333" spans="1:45" x14ac:dyDescent="0.35">
      <c r="A333" t="s">
        <v>1470</v>
      </c>
      <c r="B333" t="s">
        <v>2672</v>
      </c>
      <c r="C333" t="s">
        <v>2592</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2650</v>
      </c>
      <c r="V333" s="6" t="s">
        <v>39</v>
      </c>
      <c r="W333" s="6" t="s">
        <v>39</v>
      </c>
      <c r="X333" s="6">
        <v>24</v>
      </c>
      <c r="Y333" t="s">
        <v>39</v>
      </c>
      <c r="Z333" s="6">
        <v>16</v>
      </c>
      <c r="AA333" t="s">
        <v>2650</v>
      </c>
      <c r="AB333" t="s">
        <v>2652</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2693</v>
      </c>
      <c r="AS333" t="s">
        <v>2695</v>
      </c>
    </row>
    <row r="334" spans="1:45" x14ac:dyDescent="0.35">
      <c r="A334" t="s">
        <v>1470</v>
      </c>
      <c r="B334" t="s">
        <v>2672</v>
      </c>
      <c r="C334" t="s">
        <v>2592</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2650</v>
      </c>
      <c r="V334" s="6" t="s">
        <v>39</v>
      </c>
      <c r="W334" s="6" t="s">
        <v>39</v>
      </c>
      <c r="X334" s="6">
        <v>24</v>
      </c>
      <c r="Y334" t="s">
        <v>39</v>
      </c>
      <c r="Z334" s="6">
        <v>16</v>
      </c>
      <c r="AA334" t="s">
        <v>2650</v>
      </c>
      <c r="AB334" t="s">
        <v>2653</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2693</v>
      </c>
      <c r="AS334" t="s">
        <v>2695</v>
      </c>
    </row>
    <row r="335" spans="1:45" x14ac:dyDescent="0.35">
      <c r="A335" t="s">
        <v>1470</v>
      </c>
      <c r="B335" t="s">
        <v>2672</v>
      </c>
      <c r="C335" t="s">
        <v>2592</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2649</v>
      </c>
      <c r="V335" s="6" t="s">
        <v>39</v>
      </c>
      <c r="W335" s="6" t="s">
        <v>39</v>
      </c>
      <c r="X335" s="6">
        <v>24</v>
      </c>
      <c r="Y335" t="s">
        <v>39</v>
      </c>
      <c r="Z335" s="6">
        <v>16</v>
      </c>
      <c r="AA335" t="s">
        <v>2649</v>
      </c>
      <c r="AB335" t="s">
        <v>2653</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2693</v>
      </c>
      <c r="AS335" t="s">
        <v>2695</v>
      </c>
    </row>
    <row r="336" spans="1:45" x14ac:dyDescent="0.35">
      <c r="A336" t="s">
        <v>1470</v>
      </c>
      <c r="B336" t="s">
        <v>2672</v>
      </c>
      <c r="C336" t="s">
        <v>2592</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2649</v>
      </c>
      <c r="V336" s="6" t="s">
        <v>39</v>
      </c>
      <c r="W336" s="6" t="s">
        <v>39</v>
      </c>
      <c r="X336" s="6">
        <v>24</v>
      </c>
      <c r="Y336" t="s">
        <v>39</v>
      </c>
      <c r="Z336" s="6">
        <v>16</v>
      </c>
      <c r="AA336" t="s">
        <v>2649</v>
      </c>
      <c r="AB336" t="s">
        <v>2654</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2693</v>
      </c>
      <c r="AS336" t="s">
        <v>2695</v>
      </c>
    </row>
    <row r="337" spans="1:45" x14ac:dyDescent="0.35">
      <c r="A337" t="s">
        <v>1470</v>
      </c>
      <c r="B337" t="s">
        <v>2672</v>
      </c>
      <c r="C337" t="s">
        <v>2592</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2651</v>
      </c>
      <c r="V337" s="6" t="s">
        <v>39</v>
      </c>
      <c r="W337" s="6" t="s">
        <v>39</v>
      </c>
      <c r="X337" s="6">
        <v>24</v>
      </c>
      <c r="Y337" t="s">
        <v>39</v>
      </c>
      <c r="Z337" s="6">
        <v>16</v>
      </c>
      <c r="AA337" t="s">
        <v>2651</v>
      </c>
      <c r="AB337" t="s">
        <v>2655</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2693</v>
      </c>
      <c r="AS337" t="s">
        <v>2695</v>
      </c>
    </row>
    <row r="338" spans="1:45" s="13" customFormat="1" x14ac:dyDescent="0.35">
      <c r="A338" s="13" t="s">
        <v>1470</v>
      </c>
      <c r="B338" s="13" t="s">
        <v>2672</v>
      </c>
      <c r="C338" s="13" t="s">
        <v>2592</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2651</v>
      </c>
      <c r="V338" s="16" t="s">
        <v>39</v>
      </c>
      <c r="W338" s="16" t="s">
        <v>39</v>
      </c>
      <c r="X338" s="16">
        <v>24</v>
      </c>
      <c r="Y338" s="13" t="s">
        <v>39</v>
      </c>
      <c r="Z338" s="16">
        <v>16</v>
      </c>
      <c r="AA338" s="13" t="s">
        <v>2651</v>
      </c>
      <c r="AB338" s="13" t="s">
        <v>2656</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2693</v>
      </c>
      <c r="AS338" s="13" t="s">
        <v>2695</v>
      </c>
    </row>
    <row r="339" spans="1:45" x14ac:dyDescent="0.35">
      <c r="A339" t="s">
        <v>1585</v>
      </c>
      <c r="B339" t="s">
        <v>2672</v>
      </c>
      <c r="C339" t="s">
        <v>2592</v>
      </c>
      <c r="D339" t="s">
        <v>1583</v>
      </c>
      <c r="E339" t="s">
        <v>2703</v>
      </c>
      <c r="F339" t="s">
        <v>39</v>
      </c>
      <c r="G339" t="s">
        <v>40</v>
      </c>
      <c r="H339" t="s">
        <v>42</v>
      </c>
      <c r="I339" t="s">
        <v>39</v>
      </c>
      <c r="J339" t="s">
        <v>39</v>
      </c>
      <c r="K339" t="s">
        <v>39</v>
      </c>
      <c r="L339" t="s">
        <v>39</v>
      </c>
      <c r="M339" t="s">
        <v>2704</v>
      </c>
      <c r="N339" t="s">
        <v>39</v>
      </c>
      <c r="O339" t="s">
        <v>39</v>
      </c>
      <c r="P339" t="s">
        <v>39</v>
      </c>
      <c r="Q339" t="s">
        <v>39</v>
      </c>
      <c r="R339" t="s">
        <v>39</v>
      </c>
      <c r="S339" t="s">
        <v>39</v>
      </c>
      <c r="T339" t="s">
        <v>39</v>
      </c>
      <c r="U339" t="s">
        <v>2639</v>
      </c>
      <c r="V339" s="6" t="s">
        <v>2706</v>
      </c>
      <c r="W339">
        <v>1</v>
      </c>
      <c r="X339" s="6">
        <v>25</v>
      </c>
      <c r="Y339" t="s">
        <v>39</v>
      </c>
      <c r="Z339" s="6" t="s">
        <v>39</v>
      </c>
      <c r="AA339" t="s">
        <v>39</v>
      </c>
      <c r="AB339" t="s">
        <v>39</v>
      </c>
      <c r="AC339" t="s">
        <v>39</v>
      </c>
      <c r="AD339" t="s">
        <v>39</v>
      </c>
      <c r="AE339" t="s">
        <v>39</v>
      </c>
      <c r="AF339" t="s">
        <v>39</v>
      </c>
      <c r="AG339" t="s">
        <v>39</v>
      </c>
      <c r="AH339" t="s">
        <v>39</v>
      </c>
      <c r="AI339" t="s">
        <v>39</v>
      </c>
      <c r="AJ339" t="s">
        <v>2602</v>
      </c>
      <c r="AK339">
        <v>0</v>
      </c>
      <c r="AL339" t="s">
        <v>39</v>
      </c>
      <c r="AM339" t="s">
        <v>39</v>
      </c>
      <c r="AN339">
        <v>3</v>
      </c>
      <c r="AO339">
        <v>50</v>
      </c>
      <c r="AP339" t="s">
        <v>39</v>
      </c>
      <c r="AQ339" t="s">
        <v>39</v>
      </c>
      <c r="AR339" t="s">
        <v>2692</v>
      </c>
      <c r="AS339" t="s">
        <v>2705</v>
      </c>
    </row>
    <row r="340" spans="1:45" x14ac:dyDescent="0.35">
      <c r="A340" t="s">
        <v>1585</v>
      </c>
      <c r="B340" t="s">
        <v>2707</v>
      </c>
      <c r="C340" t="s">
        <v>2592</v>
      </c>
      <c r="D340" t="s">
        <v>1583</v>
      </c>
      <c r="E340" t="s">
        <v>2703</v>
      </c>
      <c r="F340" t="s">
        <v>39</v>
      </c>
      <c r="G340" t="s">
        <v>40</v>
      </c>
      <c r="H340" t="s">
        <v>42</v>
      </c>
      <c r="I340" t="s">
        <v>39</v>
      </c>
      <c r="J340" t="s">
        <v>39</v>
      </c>
      <c r="K340" t="s">
        <v>39</v>
      </c>
      <c r="L340" t="s">
        <v>39</v>
      </c>
      <c r="M340" t="s">
        <v>2704</v>
      </c>
      <c r="N340" t="s">
        <v>39</v>
      </c>
      <c r="O340" t="s">
        <v>39</v>
      </c>
      <c r="P340" t="s">
        <v>39</v>
      </c>
      <c r="Q340" t="s">
        <v>39</v>
      </c>
      <c r="R340" t="s">
        <v>39</v>
      </c>
      <c r="S340" t="s">
        <v>39</v>
      </c>
      <c r="T340" t="s">
        <v>39</v>
      </c>
      <c r="U340" t="s">
        <v>2639</v>
      </c>
      <c r="V340" s="6" t="s">
        <v>2706</v>
      </c>
      <c r="W340">
        <v>3.5</v>
      </c>
      <c r="X340" s="6">
        <v>25</v>
      </c>
      <c r="Y340" t="s">
        <v>39</v>
      </c>
      <c r="Z340" s="6" t="s">
        <v>39</v>
      </c>
      <c r="AA340" t="s">
        <v>39</v>
      </c>
      <c r="AB340" t="s">
        <v>39</v>
      </c>
      <c r="AC340" t="s">
        <v>39</v>
      </c>
      <c r="AD340" t="s">
        <v>39</v>
      </c>
      <c r="AE340" t="s">
        <v>39</v>
      </c>
      <c r="AF340" t="s">
        <v>39</v>
      </c>
      <c r="AG340" t="s">
        <v>39</v>
      </c>
      <c r="AH340" t="s">
        <v>39</v>
      </c>
      <c r="AI340" t="s">
        <v>39</v>
      </c>
      <c r="AJ340" t="s">
        <v>2602</v>
      </c>
      <c r="AK340">
        <v>0</v>
      </c>
      <c r="AL340" t="s">
        <v>39</v>
      </c>
      <c r="AM340" t="s">
        <v>39</v>
      </c>
      <c r="AN340">
        <v>3</v>
      </c>
      <c r="AO340">
        <v>50</v>
      </c>
      <c r="AP340" t="s">
        <v>39</v>
      </c>
      <c r="AQ340" t="s">
        <v>39</v>
      </c>
      <c r="AR340" t="s">
        <v>2692</v>
      </c>
      <c r="AS340" t="s">
        <v>2705</v>
      </c>
    </row>
    <row r="341" spans="1:45" x14ac:dyDescent="0.35">
      <c r="A341" t="s">
        <v>1585</v>
      </c>
      <c r="B341" t="s">
        <v>2708</v>
      </c>
      <c r="C341" t="s">
        <v>2592</v>
      </c>
      <c r="D341" t="s">
        <v>1583</v>
      </c>
      <c r="E341" t="s">
        <v>2703</v>
      </c>
      <c r="F341" t="s">
        <v>39</v>
      </c>
      <c r="G341" t="s">
        <v>40</v>
      </c>
      <c r="H341" t="s">
        <v>42</v>
      </c>
      <c r="I341" t="s">
        <v>39</v>
      </c>
      <c r="J341" t="s">
        <v>39</v>
      </c>
      <c r="K341" t="s">
        <v>39</v>
      </c>
      <c r="L341" t="s">
        <v>39</v>
      </c>
      <c r="M341" t="s">
        <v>2704</v>
      </c>
      <c r="N341" t="s">
        <v>39</v>
      </c>
      <c r="O341" t="s">
        <v>39</v>
      </c>
      <c r="P341" t="s">
        <v>39</v>
      </c>
      <c r="Q341" t="s">
        <v>39</v>
      </c>
      <c r="R341" t="s">
        <v>39</v>
      </c>
      <c r="S341" t="s">
        <v>39</v>
      </c>
      <c r="T341" t="s">
        <v>39</v>
      </c>
      <c r="U341" t="s">
        <v>2639</v>
      </c>
      <c r="V341" s="6" t="s">
        <v>2706</v>
      </c>
      <c r="W341">
        <v>7</v>
      </c>
      <c r="X341" s="6">
        <v>25</v>
      </c>
      <c r="Y341" t="s">
        <v>39</v>
      </c>
      <c r="Z341" s="6" t="s">
        <v>39</v>
      </c>
      <c r="AA341" t="s">
        <v>39</v>
      </c>
      <c r="AB341" t="s">
        <v>39</v>
      </c>
      <c r="AC341" t="s">
        <v>39</v>
      </c>
      <c r="AD341" t="s">
        <v>39</v>
      </c>
      <c r="AE341" t="s">
        <v>39</v>
      </c>
      <c r="AF341" t="s">
        <v>39</v>
      </c>
      <c r="AG341" t="s">
        <v>39</v>
      </c>
      <c r="AH341" t="s">
        <v>39</v>
      </c>
      <c r="AI341" t="s">
        <v>39</v>
      </c>
      <c r="AJ341" t="s">
        <v>2602</v>
      </c>
      <c r="AK341">
        <v>0</v>
      </c>
      <c r="AL341" t="s">
        <v>39</v>
      </c>
      <c r="AM341" t="s">
        <v>39</v>
      </c>
      <c r="AN341">
        <v>3</v>
      </c>
      <c r="AO341">
        <v>50</v>
      </c>
      <c r="AP341" t="s">
        <v>39</v>
      </c>
      <c r="AQ341" t="s">
        <v>39</v>
      </c>
      <c r="AR341" t="s">
        <v>2692</v>
      </c>
      <c r="AS341" t="s">
        <v>2705</v>
      </c>
    </row>
    <row r="342" spans="1:45" x14ac:dyDescent="0.35">
      <c r="A342" t="s">
        <v>1585</v>
      </c>
      <c r="B342" t="s">
        <v>2709</v>
      </c>
      <c r="C342" t="s">
        <v>2592</v>
      </c>
      <c r="D342" t="s">
        <v>1583</v>
      </c>
      <c r="E342" t="s">
        <v>2703</v>
      </c>
      <c r="F342" t="s">
        <v>39</v>
      </c>
      <c r="G342" t="s">
        <v>40</v>
      </c>
      <c r="H342" t="s">
        <v>42</v>
      </c>
      <c r="I342" t="s">
        <v>39</v>
      </c>
      <c r="J342" t="s">
        <v>39</v>
      </c>
      <c r="K342" t="s">
        <v>39</v>
      </c>
      <c r="L342" t="s">
        <v>39</v>
      </c>
      <c r="M342" t="s">
        <v>2704</v>
      </c>
      <c r="N342" t="s">
        <v>39</v>
      </c>
      <c r="O342" t="s">
        <v>39</v>
      </c>
      <c r="P342" t="s">
        <v>39</v>
      </c>
      <c r="Q342" t="s">
        <v>39</v>
      </c>
      <c r="R342" t="s">
        <v>39</v>
      </c>
      <c r="S342" t="s">
        <v>39</v>
      </c>
      <c r="T342" t="s">
        <v>39</v>
      </c>
      <c r="U342" t="s">
        <v>2639</v>
      </c>
      <c r="V342" s="6" t="s">
        <v>2706</v>
      </c>
      <c r="W342">
        <v>1</v>
      </c>
      <c r="X342" s="6">
        <v>35</v>
      </c>
      <c r="Y342" t="s">
        <v>39</v>
      </c>
      <c r="Z342" s="6" t="s">
        <v>39</v>
      </c>
      <c r="AA342" t="s">
        <v>39</v>
      </c>
      <c r="AB342" t="s">
        <v>39</v>
      </c>
      <c r="AC342" t="s">
        <v>39</v>
      </c>
      <c r="AD342" t="s">
        <v>39</v>
      </c>
      <c r="AE342" t="s">
        <v>39</v>
      </c>
      <c r="AF342" t="s">
        <v>39</v>
      </c>
      <c r="AG342" t="s">
        <v>39</v>
      </c>
      <c r="AH342" t="s">
        <v>39</v>
      </c>
      <c r="AI342" t="s">
        <v>39</v>
      </c>
      <c r="AJ342" t="s">
        <v>2602</v>
      </c>
      <c r="AK342">
        <v>1.33</v>
      </c>
      <c r="AL342" t="s">
        <v>136</v>
      </c>
      <c r="AM342">
        <v>1.1539999999999999</v>
      </c>
      <c r="AN342">
        <v>3</v>
      </c>
      <c r="AO342">
        <v>50</v>
      </c>
      <c r="AP342" t="s">
        <v>39</v>
      </c>
      <c r="AQ342" t="s">
        <v>39</v>
      </c>
      <c r="AR342" t="s">
        <v>2692</v>
      </c>
      <c r="AS342" t="s">
        <v>2705</v>
      </c>
    </row>
    <row r="343" spans="1:45" x14ac:dyDescent="0.35">
      <c r="A343" t="s">
        <v>1585</v>
      </c>
      <c r="B343" t="s">
        <v>2710</v>
      </c>
      <c r="C343" t="s">
        <v>2592</v>
      </c>
      <c r="D343" t="s">
        <v>1583</v>
      </c>
      <c r="E343" t="s">
        <v>2703</v>
      </c>
      <c r="F343" t="s">
        <v>39</v>
      </c>
      <c r="G343" t="s">
        <v>40</v>
      </c>
      <c r="H343" t="s">
        <v>42</v>
      </c>
      <c r="I343" t="s">
        <v>39</v>
      </c>
      <c r="J343" t="s">
        <v>39</v>
      </c>
      <c r="K343" t="s">
        <v>39</v>
      </c>
      <c r="L343" t="s">
        <v>39</v>
      </c>
      <c r="M343" t="s">
        <v>2704</v>
      </c>
      <c r="N343" t="s">
        <v>39</v>
      </c>
      <c r="O343" t="s">
        <v>39</v>
      </c>
      <c r="P343" t="s">
        <v>39</v>
      </c>
      <c r="Q343" t="s">
        <v>39</v>
      </c>
      <c r="R343" t="s">
        <v>39</v>
      </c>
      <c r="S343" t="s">
        <v>39</v>
      </c>
      <c r="T343" t="s">
        <v>39</v>
      </c>
      <c r="U343" t="s">
        <v>2639</v>
      </c>
      <c r="V343" s="6" t="s">
        <v>2706</v>
      </c>
      <c r="W343">
        <v>3.5</v>
      </c>
      <c r="X343" s="6">
        <v>35</v>
      </c>
      <c r="Y343" t="s">
        <v>39</v>
      </c>
      <c r="Z343" s="6" t="s">
        <v>39</v>
      </c>
      <c r="AA343" t="s">
        <v>39</v>
      </c>
      <c r="AB343" t="s">
        <v>39</v>
      </c>
      <c r="AC343" t="s">
        <v>39</v>
      </c>
      <c r="AD343" t="s">
        <v>39</v>
      </c>
      <c r="AE343" t="s">
        <v>39</v>
      </c>
      <c r="AF343" t="s">
        <v>39</v>
      </c>
      <c r="AG343" t="s">
        <v>39</v>
      </c>
      <c r="AH343" t="s">
        <v>39</v>
      </c>
      <c r="AI343" t="s">
        <v>39</v>
      </c>
      <c r="AJ343" t="s">
        <v>2602</v>
      </c>
      <c r="AK343">
        <v>75.33</v>
      </c>
      <c r="AL343" t="s">
        <v>136</v>
      </c>
      <c r="AM343">
        <v>11.101000000000001</v>
      </c>
      <c r="AN343">
        <v>3</v>
      </c>
      <c r="AO343">
        <v>50</v>
      </c>
      <c r="AP343" t="s">
        <v>39</v>
      </c>
      <c r="AQ343" t="s">
        <v>39</v>
      </c>
      <c r="AR343" t="s">
        <v>2692</v>
      </c>
      <c r="AS343" t="s">
        <v>2705</v>
      </c>
    </row>
    <row r="344" spans="1:45" x14ac:dyDescent="0.35">
      <c r="A344" t="s">
        <v>1585</v>
      </c>
      <c r="B344" t="s">
        <v>2711</v>
      </c>
      <c r="C344" t="s">
        <v>2592</v>
      </c>
      <c r="D344" t="s">
        <v>1583</v>
      </c>
      <c r="E344" t="s">
        <v>2703</v>
      </c>
      <c r="F344" t="s">
        <v>39</v>
      </c>
      <c r="G344" t="s">
        <v>40</v>
      </c>
      <c r="H344" t="s">
        <v>42</v>
      </c>
      <c r="I344" t="s">
        <v>39</v>
      </c>
      <c r="J344" t="s">
        <v>39</v>
      </c>
      <c r="K344" t="s">
        <v>39</v>
      </c>
      <c r="L344" t="s">
        <v>39</v>
      </c>
      <c r="M344" t="s">
        <v>2704</v>
      </c>
      <c r="N344" t="s">
        <v>39</v>
      </c>
      <c r="O344" t="s">
        <v>39</v>
      </c>
      <c r="P344" t="s">
        <v>39</v>
      </c>
      <c r="Q344" t="s">
        <v>39</v>
      </c>
      <c r="R344" t="s">
        <v>39</v>
      </c>
      <c r="S344" t="s">
        <v>39</v>
      </c>
      <c r="T344" t="s">
        <v>39</v>
      </c>
      <c r="U344" t="s">
        <v>2639</v>
      </c>
      <c r="V344" s="6" t="s">
        <v>2706</v>
      </c>
      <c r="W344">
        <v>7</v>
      </c>
      <c r="X344" s="6">
        <v>35</v>
      </c>
      <c r="Y344" t="s">
        <v>39</v>
      </c>
      <c r="Z344" s="6" t="s">
        <v>39</v>
      </c>
      <c r="AA344" t="s">
        <v>39</v>
      </c>
      <c r="AB344" t="s">
        <v>39</v>
      </c>
      <c r="AC344" t="s">
        <v>39</v>
      </c>
      <c r="AD344" t="s">
        <v>39</v>
      </c>
      <c r="AE344" t="s">
        <v>39</v>
      </c>
      <c r="AF344" t="s">
        <v>39</v>
      </c>
      <c r="AG344" t="s">
        <v>39</v>
      </c>
      <c r="AH344" t="s">
        <v>39</v>
      </c>
      <c r="AI344" t="s">
        <v>39</v>
      </c>
      <c r="AJ344" t="s">
        <v>2602</v>
      </c>
      <c r="AK344">
        <v>0.67</v>
      </c>
      <c r="AL344" t="s">
        <v>136</v>
      </c>
      <c r="AM344">
        <v>1.1539999999999999</v>
      </c>
      <c r="AN344">
        <v>3</v>
      </c>
      <c r="AO344">
        <v>50</v>
      </c>
      <c r="AP344" t="s">
        <v>39</v>
      </c>
      <c r="AQ344" t="s">
        <v>39</v>
      </c>
      <c r="AR344" t="s">
        <v>2692</v>
      </c>
      <c r="AS344" t="s">
        <v>2705</v>
      </c>
    </row>
    <row r="345" spans="1:45" s="13" customFormat="1" x14ac:dyDescent="0.35">
      <c r="A345" s="13" t="s">
        <v>1585</v>
      </c>
      <c r="B345" s="13" t="s">
        <v>2711</v>
      </c>
      <c r="C345" s="13" t="s">
        <v>2592</v>
      </c>
      <c r="D345" s="13" t="s">
        <v>1583</v>
      </c>
      <c r="E345" s="13" t="s">
        <v>2703</v>
      </c>
      <c r="F345" s="13" t="s">
        <v>39</v>
      </c>
      <c r="G345" s="13" t="s">
        <v>40</v>
      </c>
      <c r="H345" s="13" t="s">
        <v>42</v>
      </c>
      <c r="I345" s="13" t="s">
        <v>39</v>
      </c>
      <c r="J345" s="13" t="s">
        <v>39</v>
      </c>
      <c r="K345" s="13" t="s">
        <v>39</v>
      </c>
      <c r="L345" s="13" t="s">
        <v>39</v>
      </c>
      <c r="M345" s="13" t="s">
        <v>2704</v>
      </c>
      <c r="N345" s="13" t="s">
        <v>39</v>
      </c>
      <c r="O345" s="13" t="s">
        <v>39</v>
      </c>
      <c r="P345" s="13" t="s">
        <v>39</v>
      </c>
      <c r="Q345" s="13" t="s">
        <v>39</v>
      </c>
      <c r="R345" s="13" t="s">
        <v>39</v>
      </c>
      <c r="S345" s="13" t="s">
        <v>39</v>
      </c>
      <c r="T345" s="13" t="s">
        <v>39</v>
      </c>
      <c r="U345" s="13" t="s">
        <v>48</v>
      </c>
      <c r="V345" s="16" t="s">
        <v>2706</v>
      </c>
      <c r="W345" s="13">
        <v>7</v>
      </c>
      <c r="X345" s="16">
        <v>35</v>
      </c>
      <c r="Y345" s="13" t="s">
        <v>39</v>
      </c>
      <c r="Z345" s="16" t="s">
        <v>39</v>
      </c>
      <c r="AA345" s="13" t="s">
        <v>39</v>
      </c>
      <c r="AB345" s="13" t="s">
        <v>39</v>
      </c>
      <c r="AC345" s="13" t="s">
        <v>39</v>
      </c>
      <c r="AD345" s="13" t="s">
        <v>39</v>
      </c>
      <c r="AE345" s="13" t="s">
        <v>39</v>
      </c>
      <c r="AF345" s="13" t="s">
        <v>39</v>
      </c>
      <c r="AG345" s="13" t="s">
        <v>39</v>
      </c>
      <c r="AH345" s="13" t="s">
        <v>39</v>
      </c>
      <c r="AI345" s="13" t="s">
        <v>39</v>
      </c>
      <c r="AJ345" s="13" t="s">
        <v>2602</v>
      </c>
      <c r="AK345" s="13">
        <v>3.33</v>
      </c>
      <c r="AL345" s="13" t="s">
        <v>136</v>
      </c>
      <c r="AM345" s="13">
        <v>4.1630000000000003</v>
      </c>
      <c r="AN345" s="13">
        <v>3</v>
      </c>
      <c r="AO345" s="13">
        <v>50</v>
      </c>
      <c r="AP345" s="13" t="s">
        <v>39</v>
      </c>
      <c r="AQ345" s="13" t="s">
        <v>39</v>
      </c>
      <c r="AR345" s="13" t="s">
        <v>2692</v>
      </c>
      <c r="AS345" s="13" t="s">
        <v>2705</v>
      </c>
    </row>
    <row r="346" spans="1:45" x14ac:dyDescent="0.35">
      <c r="A346" t="s">
        <v>1595</v>
      </c>
      <c r="B346" t="s">
        <v>2672</v>
      </c>
      <c r="C346" t="s">
        <v>2592</v>
      </c>
      <c r="D346" t="s">
        <v>1232</v>
      </c>
      <c r="E346" t="s">
        <v>2698</v>
      </c>
      <c r="F346" t="s">
        <v>39</v>
      </c>
      <c r="G346" t="s">
        <v>40</v>
      </c>
      <c r="H346" t="s">
        <v>40</v>
      </c>
      <c r="I346" t="s">
        <v>2861</v>
      </c>
      <c r="J346">
        <v>42</v>
      </c>
      <c r="K346">
        <v>-82</v>
      </c>
      <c r="L346" t="s">
        <v>39</v>
      </c>
      <c r="M346" t="s">
        <v>2699</v>
      </c>
      <c r="N346" t="s">
        <v>39</v>
      </c>
      <c r="O346">
        <v>1998</v>
      </c>
      <c r="Q346" t="s">
        <v>39</v>
      </c>
      <c r="R346" t="s">
        <v>39</v>
      </c>
      <c r="S346">
        <v>45</v>
      </c>
      <c r="T346">
        <v>5</v>
      </c>
      <c r="U346" t="s">
        <v>2701</v>
      </c>
      <c r="V346" s="6" t="s">
        <v>2643</v>
      </c>
      <c r="W346" s="6" t="s">
        <v>2700</v>
      </c>
      <c r="X346" s="6">
        <v>5</v>
      </c>
      <c r="Y346" t="s">
        <v>39</v>
      </c>
      <c r="Z346" s="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2693</v>
      </c>
      <c r="AS346" t="s">
        <v>2702</v>
      </c>
    </row>
    <row r="347" spans="1:45" x14ac:dyDescent="0.35">
      <c r="A347" t="s">
        <v>1595</v>
      </c>
      <c r="B347" t="s">
        <v>2672</v>
      </c>
      <c r="C347" t="s">
        <v>2592</v>
      </c>
      <c r="D347" t="s">
        <v>1232</v>
      </c>
      <c r="E347" t="s">
        <v>2698</v>
      </c>
      <c r="F347" t="s">
        <v>39</v>
      </c>
      <c r="G347" t="s">
        <v>40</v>
      </c>
      <c r="H347" t="s">
        <v>40</v>
      </c>
      <c r="I347" t="s">
        <v>2861</v>
      </c>
      <c r="J347">
        <v>42</v>
      </c>
      <c r="K347">
        <v>-82</v>
      </c>
      <c r="L347" t="s">
        <v>39</v>
      </c>
      <c r="M347" t="s">
        <v>2699</v>
      </c>
      <c r="N347" t="s">
        <v>39</v>
      </c>
      <c r="O347">
        <v>1998</v>
      </c>
      <c r="Q347" t="s">
        <v>39</v>
      </c>
      <c r="R347" t="s">
        <v>39</v>
      </c>
      <c r="S347">
        <v>45</v>
      </c>
      <c r="T347">
        <v>5</v>
      </c>
      <c r="U347" t="s">
        <v>2713</v>
      </c>
      <c r="V347" s="6" t="s">
        <v>2643</v>
      </c>
      <c r="W347" s="6" t="s">
        <v>2700</v>
      </c>
      <c r="X347" s="6">
        <v>5</v>
      </c>
      <c r="Y347" t="s">
        <v>39</v>
      </c>
      <c r="Z347" s="6">
        <v>0</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2693</v>
      </c>
      <c r="AS347" t="s">
        <v>2702</v>
      </c>
    </row>
    <row r="348" spans="1:45" x14ac:dyDescent="0.35">
      <c r="A348" t="s">
        <v>1595</v>
      </c>
      <c r="B348" t="s">
        <v>2672</v>
      </c>
      <c r="C348" t="s">
        <v>2592</v>
      </c>
      <c r="D348" t="s">
        <v>1232</v>
      </c>
      <c r="E348" t="s">
        <v>2698</v>
      </c>
      <c r="F348" t="s">
        <v>39</v>
      </c>
      <c r="G348" t="s">
        <v>40</v>
      </c>
      <c r="H348" t="s">
        <v>40</v>
      </c>
      <c r="I348" t="s">
        <v>2861</v>
      </c>
      <c r="J348">
        <v>42</v>
      </c>
      <c r="K348">
        <v>-82</v>
      </c>
      <c r="L348" t="s">
        <v>39</v>
      </c>
      <c r="M348" t="s">
        <v>2699</v>
      </c>
      <c r="N348" t="s">
        <v>39</v>
      </c>
      <c r="O348">
        <v>1998</v>
      </c>
      <c r="Q348" t="s">
        <v>39</v>
      </c>
      <c r="R348" t="s">
        <v>39</v>
      </c>
      <c r="S348">
        <v>45</v>
      </c>
      <c r="T348">
        <v>5</v>
      </c>
      <c r="U348" t="s">
        <v>2701</v>
      </c>
      <c r="V348" s="6" t="s">
        <v>2643</v>
      </c>
      <c r="W348" s="6" t="s">
        <v>2700</v>
      </c>
      <c r="X348" s="6">
        <v>5</v>
      </c>
      <c r="Y348" t="s">
        <v>39</v>
      </c>
      <c r="Z348" s="6">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2693</v>
      </c>
      <c r="AS348" t="s">
        <v>2702</v>
      </c>
    </row>
    <row r="349" spans="1:45" x14ac:dyDescent="0.35">
      <c r="A349" t="s">
        <v>1595</v>
      </c>
      <c r="B349" t="s">
        <v>2672</v>
      </c>
      <c r="C349" t="s">
        <v>2592</v>
      </c>
      <c r="D349" t="s">
        <v>1232</v>
      </c>
      <c r="E349" t="s">
        <v>2698</v>
      </c>
      <c r="F349" t="s">
        <v>39</v>
      </c>
      <c r="G349" t="s">
        <v>40</v>
      </c>
      <c r="H349" t="s">
        <v>40</v>
      </c>
      <c r="I349" t="s">
        <v>2861</v>
      </c>
      <c r="J349">
        <v>42</v>
      </c>
      <c r="K349">
        <v>-82</v>
      </c>
      <c r="L349" t="s">
        <v>39</v>
      </c>
      <c r="M349" t="s">
        <v>2699</v>
      </c>
      <c r="N349" t="s">
        <v>39</v>
      </c>
      <c r="O349">
        <v>1998</v>
      </c>
      <c r="Q349" t="s">
        <v>39</v>
      </c>
      <c r="R349" t="s">
        <v>39</v>
      </c>
      <c r="S349">
        <v>45</v>
      </c>
      <c r="T349">
        <v>5</v>
      </c>
      <c r="U349" t="s">
        <v>2713</v>
      </c>
      <c r="V349" s="6" t="s">
        <v>2643</v>
      </c>
      <c r="W349" s="6" t="s">
        <v>2700</v>
      </c>
      <c r="X349" s="6">
        <v>5</v>
      </c>
      <c r="Y349" t="s">
        <v>39</v>
      </c>
      <c r="Z349" s="6">
        <v>0</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2693</v>
      </c>
      <c r="AS349" t="s">
        <v>2702</v>
      </c>
    </row>
    <row r="350" spans="1:45" x14ac:dyDescent="0.35">
      <c r="A350" t="s">
        <v>1595</v>
      </c>
      <c r="B350" t="s">
        <v>2672</v>
      </c>
      <c r="C350" t="s">
        <v>2592</v>
      </c>
      <c r="D350" t="s">
        <v>1232</v>
      </c>
      <c r="E350" t="s">
        <v>2698</v>
      </c>
      <c r="F350" t="s">
        <v>39</v>
      </c>
      <c r="G350" t="s">
        <v>40</v>
      </c>
      <c r="H350" t="s">
        <v>40</v>
      </c>
      <c r="I350" t="s">
        <v>2861</v>
      </c>
      <c r="J350">
        <v>42</v>
      </c>
      <c r="K350">
        <v>-82</v>
      </c>
      <c r="L350" t="s">
        <v>39</v>
      </c>
      <c r="M350" t="s">
        <v>2699</v>
      </c>
      <c r="N350" t="s">
        <v>39</v>
      </c>
      <c r="O350">
        <v>1998</v>
      </c>
      <c r="Q350" t="s">
        <v>39</v>
      </c>
      <c r="R350" t="s">
        <v>39</v>
      </c>
      <c r="S350">
        <v>45</v>
      </c>
      <c r="T350">
        <v>5</v>
      </c>
      <c r="U350" t="s">
        <v>2701</v>
      </c>
      <c r="V350" s="6" t="s">
        <v>2643</v>
      </c>
      <c r="W350" s="6" t="s">
        <v>2700</v>
      </c>
      <c r="X350" s="6">
        <v>5</v>
      </c>
      <c r="Y350" t="s">
        <v>39</v>
      </c>
      <c r="Z350" s="6">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2693</v>
      </c>
      <c r="AS350" t="s">
        <v>2712</v>
      </c>
    </row>
    <row r="351" spans="1:45" x14ac:dyDescent="0.35">
      <c r="A351" t="s">
        <v>1595</v>
      </c>
      <c r="B351" t="s">
        <v>2672</v>
      </c>
      <c r="C351" t="s">
        <v>2592</v>
      </c>
      <c r="D351" t="s">
        <v>1232</v>
      </c>
      <c r="E351" t="s">
        <v>2698</v>
      </c>
      <c r="F351" t="s">
        <v>39</v>
      </c>
      <c r="G351" t="s">
        <v>40</v>
      </c>
      <c r="H351" t="s">
        <v>40</v>
      </c>
      <c r="I351" t="s">
        <v>2861</v>
      </c>
      <c r="J351">
        <v>42</v>
      </c>
      <c r="K351">
        <v>-82</v>
      </c>
      <c r="L351" t="s">
        <v>39</v>
      </c>
      <c r="M351" t="s">
        <v>2699</v>
      </c>
      <c r="N351" t="s">
        <v>39</v>
      </c>
      <c r="O351">
        <v>1998</v>
      </c>
      <c r="Q351" t="s">
        <v>39</v>
      </c>
      <c r="R351" t="s">
        <v>39</v>
      </c>
      <c r="S351">
        <v>45</v>
      </c>
      <c r="T351">
        <v>5</v>
      </c>
      <c r="U351" t="s">
        <v>2713</v>
      </c>
      <c r="V351" s="6" t="s">
        <v>2643</v>
      </c>
      <c r="W351" s="6" t="s">
        <v>2700</v>
      </c>
      <c r="X351" s="6">
        <v>5</v>
      </c>
      <c r="Y351" t="s">
        <v>39</v>
      </c>
      <c r="Z351" s="6">
        <v>0</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2693</v>
      </c>
      <c r="AS351" t="s">
        <v>2712</v>
      </c>
    </row>
    <row r="352" spans="1:45" x14ac:dyDescent="0.35">
      <c r="A352" t="s">
        <v>1595</v>
      </c>
      <c r="B352" t="s">
        <v>2672</v>
      </c>
      <c r="C352" t="s">
        <v>2592</v>
      </c>
      <c r="D352" t="s">
        <v>1232</v>
      </c>
      <c r="E352" t="s">
        <v>2698</v>
      </c>
      <c r="F352" t="s">
        <v>39</v>
      </c>
      <c r="G352" t="s">
        <v>40</v>
      </c>
      <c r="H352" t="s">
        <v>40</v>
      </c>
      <c r="I352" t="s">
        <v>2861</v>
      </c>
      <c r="J352">
        <v>42</v>
      </c>
      <c r="K352">
        <v>-82</v>
      </c>
      <c r="L352" t="s">
        <v>39</v>
      </c>
      <c r="M352" t="s">
        <v>2699</v>
      </c>
      <c r="N352" t="s">
        <v>39</v>
      </c>
      <c r="O352">
        <v>1998</v>
      </c>
      <c r="Q352" t="s">
        <v>39</v>
      </c>
      <c r="R352" t="s">
        <v>39</v>
      </c>
      <c r="S352">
        <v>45</v>
      </c>
      <c r="T352">
        <v>5</v>
      </c>
      <c r="U352" t="s">
        <v>2701</v>
      </c>
      <c r="V352" s="6" t="s">
        <v>2643</v>
      </c>
      <c r="W352" s="6" t="s">
        <v>2700</v>
      </c>
      <c r="X352" s="6">
        <v>5</v>
      </c>
      <c r="Y352" t="s">
        <v>39</v>
      </c>
      <c r="Z352" s="6">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2693</v>
      </c>
      <c r="AS352" t="s">
        <v>2712</v>
      </c>
    </row>
    <row r="353" spans="1:45" x14ac:dyDescent="0.35">
      <c r="A353" t="s">
        <v>1595</v>
      </c>
      <c r="B353" t="s">
        <v>2672</v>
      </c>
      <c r="C353" t="s">
        <v>2592</v>
      </c>
      <c r="D353" t="s">
        <v>1232</v>
      </c>
      <c r="E353" t="s">
        <v>2698</v>
      </c>
      <c r="F353" t="s">
        <v>39</v>
      </c>
      <c r="G353" t="s">
        <v>40</v>
      </c>
      <c r="H353" t="s">
        <v>40</v>
      </c>
      <c r="I353" t="s">
        <v>2861</v>
      </c>
      <c r="J353">
        <v>42</v>
      </c>
      <c r="K353">
        <v>-82</v>
      </c>
      <c r="L353" t="s">
        <v>39</v>
      </c>
      <c r="M353" t="s">
        <v>2699</v>
      </c>
      <c r="N353" t="s">
        <v>39</v>
      </c>
      <c r="O353">
        <v>1998</v>
      </c>
      <c r="Q353" t="s">
        <v>39</v>
      </c>
      <c r="R353" t="s">
        <v>39</v>
      </c>
      <c r="S353">
        <v>45</v>
      </c>
      <c r="T353">
        <v>5</v>
      </c>
      <c r="U353" t="s">
        <v>2713</v>
      </c>
      <c r="V353" s="6" t="s">
        <v>2643</v>
      </c>
      <c r="W353" s="6" t="s">
        <v>2700</v>
      </c>
      <c r="X353" s="6">
        <v>5</v>
      </c>
      <c r="Y353" t="s">
        <v>39</v>
      </c>
      <c r="Z353" s="6">
        <v>0</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2693</v>
      </c>
      <c r="AS353" t="s">
        <v>2712</v>
      </c>
    </row>
    <row r="354" spans="1:45" x14ac:dyDescent="0.35">
      <c r="A354" t="s">
        <v>1595</v>
      </c>
      <c r="B354" t="s">
        <v>2672</v>
      </c>
      <c r="C354" t="s">
        <v>2592</v>
      </c>
      <c r="D354" t="s">
        <v>1232</v>
      </c>
      <c r="E354" t="s">
        <v>2698</v>
      </c>
      <c r="F354" t="s">
        <v>39</v>
      </c>
      <c r="G354" t="s">
        <v>40</v>
      </c>
      <c r="H354" t="s">
        <v>40</v>
      </c>
      <c r="I354" t="s">
        <v>2861</v>
      </c>
      <c r="J354">
        <v>42</v>
      </c>
      <c r="K354">
        <v>-82</v>
      </c>
      <c r="L354" t="s">
        <v>39</v>
      </c>
      <c r="M354" t="s">
        <v>2699</v>
      </c>
      <c r="N354" t="s">
        <v>39</v>
      </c>
      <c r="O354">
        <v>1998</v>
      </c>
      <c r="Q354" t="s">
        <v>39</v>
      </c>
      <c r="R354" t="s">
        <v>39</v>
      </c>
      <c r="S354">
        <v>45</v>
      </c>
      <c r="T354">
        <v>5</v>
      </c>
      <c r="U354" t="s">
        <v>2701</v>
      </c>
      <c r="V354" s="6" t="s">
        <v>2643</v>
      </c>
      <c r="W354" s="6" t="s">
        <v>2700</v>
      </c>
      <c r="X354" s="6">
        <v>5</v>
      </c>
      <c r="Y354" t="s">
        <v>39</v>
      </c>
      <c r="Z354" s="6"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2641</v>
      </c>
      <c r="AS354" t="s">
        <v>2702</v>
      </c>
    </row>
    <row r="355" spans="1:45" x14ac:dyDescent="0.35">
      <c r="A355" t="s">
        <v>1595</v>
      </c>
      <c r="B355" t="s">
        <v>2672</v>
      </c>
      <c r="C355" t="s">
        <v>2592</v>
      </c>
      <c r="D355" t="s">
        <v>1232</v>
      </c>
      <c r="E355" t="s">
        <v>2698</v>
      </c>
      <c r="F355" t="s">
        <v>39</v>
      </c>
      <c r="G355" t="s">
        <v>40</v>
      </c>
      <c r="H355" t="s">
        <v>40</v>
      </c>
      <c r="I355" t="s">
        <v>2861</v>
      </c>
      <c r="J355">
        <v>42</v>
      </c>
      <c r="K355">
        <v>-82</v>
      </c>
      <c r="L355" t="s">
        <v>39</v>
      </c>
      <c r="M355" t="s">
        <v>2699</v>
      </c>
      <c r="N355" t="s">
        <v>39</v>
      </c>
      <c r="O355">
        <v>1998</v>
      </c>
      <c r="Q355" t="s">
        <v>39</v>
      </c>
      <c r="R355" t="s">
        <v>39</v>
      </c>
      <c r="S355">
        <v>45</v>
      </c>
      <c r="T355">
        <v>5</v>
      </c>
      <c r="U355" t="s">
        <v>2701</v>
      </c>
      <c r="V355" s="6" t="s">
        <v>2643</v>
      </c>
      <c r="W355" s="6" t="s">
        <v>2700</v>
      </c>
      <c r="X355" s="6">
        <v>5</v>
      </c>
      <c r="Y355" t="s">
        <v>39</v>
      </c>
      <c r="Z355" s="6"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2641</v>
      </c>
      <c r="AS355" t="s">
        <v>2702</v>
      </c>
    </row>
    <row r="356" spans="1:45" x14ac:dyDescent="0.35">
      <c r="A356" t="s">
        <v>1595</v>
      </c>
      <c r="B356" t="s">
        <v>2672</v>
      </c>
      <c r="C356" t="s">
        <v>2592</v>
      </c>
      <c r="D356" t="s">
        <v>1232</v>
      </c>
      <c r="E356" t="s">
        <v>2698</v>
      </c>
      <c r="F356" t="s">
        <v>39</v>
      </c>
      <c r="G356" t="s">
        <v>40</v>
      </c>
      <c r="H356" t="s">
        <v>40</v>
      </c>
      <c r="I356" t="s">
        <v>2861</v>
      </c>
      <c r="J356">
        <v>42</v>
      </c>
      <c r="K356">
        <v>-82</v>
      </c>
      <c r="L356" t="s">
        <v>39</v>
      </c>
      <c r="M356" t="s">
        <v>2699</v>
      </c>
      <c r="N356" t="s">
        <v>39</v>
      </c>
      <c r="O356">
        <v>1998</v>
      </c>
      <c r="Q356" t="s">
        <v>39</v>
      </c>
      <c r="R356" t="s">
        <v>39</v>
      </c>
      <c r="S356">
        <v>45</v>
      </c>
      <c r="T356">
        <v>5</v>
      </c>
      <c r="U356" t="s">
        <v>2701</v>
      </c>
      <c r="V356" s="6" t="s">
        <v>2643</v>
      </c>
      <c r="W356" s="6" t="s">
        <v>2700</v>
      </c>
      <c r="X356" s="6">
        <v>5</v>
      </c>
      <c r="Y356" t="s">
        <v>39</v>
      </c>
      <c r="Z356" s="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2641</v>
      </c>
      <c r="AS356" t="s">
        <v>2702</v>
      </c>
    </row>
    <row r="357" spans="1:45" x14ac:dyDescent="0.35">
      <c r="A357" t="s">
        <v>1595</v>
      </c>
      <c r="B357" t="s">
        <v>2672</v>
      </c>
      <c r="C357" t="s">
        <v>2592</v>
      </c>
      <c r="D357" t="s">
        <v>1232</v>
      </c>
      <c r="E357" t="s">
        <v>2698</v>
      </c>
      <c r="F357" t="s">
        <v>39</v>
      </c>
      <c r="G357" t="s">
        <v>40</v>
      </c>
      <c r="H357" t="s">
        <v>40</v>
      </c>
      <c r="I357" t="s">
        <v>2861</v>
      </c>
      <c r="J357">
        <v>42</v>
      </c>
      <c r="K357">
        <v>-82</v>
      </c>
      <c r="L357" t="s">
        <v>39</v>
      </c>
      <c r="M357" t="s">
        <v>2699</v>
      </c>
      <c r="N357" t="s">
        <v>39</v>
      </c>
      <c r="O357">
        <v>1998</v>
      </c>
      <c r="Q357" t="s">
        <v>39</v>
      </c>
      <c r="R357" t="s">
        <v>39</v>
      </c>
      <c r="S357">
        <v>45</v>
      </c>
      <c r="T357">
        <v>5</v>
      </c>
      <c r="U357" t="s">
        <v>2701</v>
      </c>
      <c r="V357" s="6" t="s">
        <v>2643</v>
      </c>
      <c r="W357" s="6" t="s">
        <v>2700</v>
      </c>
      <c r="X357" s="6">
        <v>5</v>
      </c>
      <c r="Y357" t="s">
        <v>39</v>
      </c>
      <c r="Z357" s="6"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2641</v>
      </c>
      <c r="AS357" t="s">
        <v>2702</v>
      </c>
    </row>
    <row r="358" spans="1:45" x14ac:dyDescent="0.35">
      <c r="A358" t="s">
        <v>1595</v>
      </c>
      <c r="B358" t="s">
        <v>2672</v>
      </c>
      <c r="C358" t="s">
        <v>2592</v>
      </c>
      <c r="D358" t="s">
        <v>1232</v>
      </c>
      <c r="E358" t="s">
        <v>2698</v>
      </c>
      <c r="F358" t="s">
        <v>39</v>
      </c>
      <c r="G358" t="s">
        <v>40</v>
      </c>
      <c r="H358" t="s">
        <v>40</v>
      </c>
      <c r="I358" t="s">
        <v>2861</v>
      </c>
      <c r="J358">
        <v>42</v>
      </c>
      <c r="K358">
        <v>-82</v>
      </c>
      <c r="L358" t="s">
        <v>39</v>
      </c>
      <c r="M358" t="s">
        <v>2699</v>
      </c>
      <c r="N358" t="s">
        <v>39</v>
      </c>
      <c r="O358">
        <v>1998</v>
      </c>
      <c r="Q358" t="s">
        <v>39</v>
      </c>
      <c r="R358" t="s">
        <v>39</v>
      </c>
      <c r="S358">
        <v>45</v>
      </c>
      <c r="T358">
        <v>5</v>
      </c>
      <c r="U358" t="s">
        <v>2701</v>
      </c>
      <c r="V358" s="6" t="s">
        <v>2643</v>
      </c>
      <c r="W358" s="6" t="s">
        <v>2700</v>
      </c>
      <c r="X358" s="6">
        <v>5</v>
      </c>
      <c r="Y358" t="s">
        <v>39</v>
      </c>
      <c r="Z358" s="6"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2641</v>
      </c>
      <c r="AS358" t="s">
        <v>2702</v>
      </c>
    </row>
    <row r="359" spans="1:45" x14ac:dyDescent="0.35">
      <c r="A359" t="s">
        <v>1595</v>
      </c>
      <c r="B359" t="s">
        <v>2672</v>
      </c>
      <c r="C359" t="s">
        <v>2592</v>
      </c>
      <c r="D359" t="s">
        <v>1232</v>
      </c>
      <c r="E359" t="s">
        <v>2698</v>
      </c>
      <c r="F359" t="s">
        <v>39</v>
      </c>
      <c r="G359" t="s">
        <v>40</v>
      </c>
      <c r="H359" t="s">
        <v>40</v>
      </c>
      <c r="I359" t="s">
        <v>2861</v>
      </c>
      <c r="J359">
        <v>42</v>
      </c>
      <c r="K359">
        <v>-82</v>
      </c>
      <c r="L359" t="s">
        <v>39</v>
      </c>
      <c r="M359" t="s">
        <v>2699</v>
      </c>
      <c r="N359" t="s">
        <v>39</v>
      </c>
      <c r="O359">
        <v>1998</v>
      </c>
      <c r="Q359" t="s">
        <v>39</v>
      </c>
      <c r="R359" t="s">
        <v>39</v>
      </c>
      <c r="S359">
        <v>45</v>
      </c>
      <c r="T359">
        <v>5</v>
      </c>
      <c r="U359" t="s">
        <v>2701</v>
      </c>
      <c r="V359" s="6" t="s">
        <v>2643</v>
      </c>
      <c r="W359" s="6" t="s">
        <v>2700</v>
      </c>
      <c r="X359" s="6">
        <v>5</v>
      </c>
      <c r="Y359" t="s">
        <v>39</v>
      </c>
      <c r="Z359" s="6"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2641</v>
      </c>
      <c r="AS359" t="s">
        <v>2702</v>
      </c>
    </row>
    <row r="360" spans="1:45" x14ac:dyDescent="0.35">
      <c r="A360" t="s">
        <v>1595</v>
      </c>
      <c r="B360" t="s">
        <v>2672</v>
      </c>
      <c r="C360" t="s">
        <v>2592</v>
      </c>
      <c r="D360" t="s">
        <v>1232</v>
      </c>
      <c r="E360" t="s">
        <v>2698</v>
      </c>
      <c r="F360" t="s">
        <v>39</v>
      </c>
      <c r="G360" t="s">
        <v>40</v>
      </c>
      <c r="H360" t="s">
        <v>40</v>
      </c>
      <c r="I360" t="s">
        <v>2861</v>
      </c>
      <c r="J360">
        <v>42</v>
      </c>
      <c r="K360">
        <v>-82</v>
      </c>
      <c r="L360" t="s">
        <v>39</v>
      </c>
      <c r="M360" t="s">
        <v>2699</v>
      </c>
      <c r="N360" t="s">
        <v>39</v>
      </c>
      <c r="O360">
        <v>1998</v>
      </c>
      <c r="Q360" t="s">
        <v>39</v>
      </c>
      <c r="R360" t="s">
        <v>39</v>
      </c>
      <c r="S360">
        <v>45</v>
      </c>
      <c r="T360">
        <v>5</v>
      </c>
      <c r="U360" t="s">
        <v>2701</v>
      </c>
      <c r="V360" s="6" t="s">
        <v>2643</v>
      </c>
      <c r="W360" s="6" t="s">
        <v>2700</v>
      </c>
      <c r="X360" s="6">
        <v>5</v>
      </c>
      <c r="Y360" t="s">
        <v>39</v>
      </c>
      <c r="Z360" s="6"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2641</v>
      </c>
      <c r="AS360" t="s">
        <v>2702</v>
      </c>
    </row>
    <row r="361" spans="1:45" x14ac:dyDescent="0.35">
      <c r="A361" t="s">
        <v>1595</v>
      </c>
      <c r="B361" t="s">
        <v>2672</v>
      </c>
      <c r="C361" t="s">
        <v>2592</v>
      </c>
      <c r="D361" t="s">
        <v>1232</v>
      </c>
      <c r="E361" t="s">
        <v>2698</v>
      </c>
      <c r="F361" t="s">
        <v>39</v>
      </c>
      <c r="G361" t="s">
        <v>40</v>
      </c>
      <c r="H361" t="s">
        <v>40</v>
      </c>
      <c r="I361" t="s">
        <v>2861</v>
      </c>
      <c r="J361">
        <v>42</v>
      </c>
      <c r="K361">
        <v>-82</v>
      </c>
      <c r="L361" t="s">
        <v>39</v>
      </c>
      <c r="M361" t="s">
        <v>2699</v>
      </c>
      <c r="N361" t="s">
        <v>39</v>
      </c>
      <c r="O361">
        <v>1998</v>
      </c>
      <c r="Q361" t="s">
        <v>39</v>
      </c>
      <c r="R361" t="s">
        <v>39</v>
      </c>
      <c r="S361">
        <v>45</v>
      </c>
      <c r="T361">
        <v>5</v>
      </c>
      <c r="U361" t="s">
        <v>2701</v>
      </c>
      <c r="V361" s="6" t="s">
        <v>2643</v>
      </c>
      <c r="W361" s="6" t="s">
        <v>2700</v>
      </c>
      <c r="X361" s="6">
        <v>5</v>
      </c>
      <c r="Y361" t="s">
        <v>39</v>
      </c>
      <c r="Z361" s="6"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2641</v>
      </c>
      <c r="AS361" t="s">
        <v>2702</v>
      </c>
    </row>
    <row r="362" spans="1:45" x14ac:dyDescent="0.35">
      <c r="A362" t="s">
        <v>1595</v>
      </c>
      <c r="B362" t="s">
        <v>2672</v>
      </c>
      <c r="C362" t="s">
        <v>2592</v>
      </c>
      <c r="D362" t="s">
        <v>1232</v>
      </c>
      <c r="E362" t="s">
        <v>2698</v>
      </c>
      <c r="F362" t="s">
        <v>39</v>
      </c>
      <c r="G362" t="s">
        <v>40</v>
      </c>
      <c r="H362" t="s">
        <v>40</v>
      </c>
      <c r="I362" t="s">
        <v>2861</v>
      </c>
      <c r="J362">
        <v>42</v>
      </c>
      <c r="K362">
        <v>-82</v>
      </c>
      <c r="L362" t="s">
        <v>39</v>
      </c>
      <c r="M362" t="s">
        <v>2699</v>
      </c>
      <c r="N362" t="s">
        <v>39</v>
      </c>
      <c r="O362">
        <v>1998</v>
      </c>
      <c r="Q362" t="s">
        <v>39</v>
      </c>
      <c r="R362" t="s">
        <v>39</v>
      </c>
      <c r="S362">
        <v>45</v>
      </c>
      <c r="T362">
        <v>5</v>
      </c>
      <c r="U362" t="s">
        <v>2701</v>
      </c>
      <c r="V362" s="6" t="s">
        <v>2643</v>
      </c>
      <c r="W362" s="6" t="s">
        <v>2700</v>
      </c>
      <c r="X362" s="6">
        <v>5</v>
      </c>
      <c r="Y362" t="s">
        <v>39</v>
      </c>
      <c r="Z362" s="6"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2641</v>
      </c>
      <c r="AS362" t="s">
        <v>2702</v>
      </c>
    </row>
    <row r="363" spans="1:45" x14ac:dyDescent="0.35">
      <c r="A363" t="s">
        <v>1595</v>
      </c>
      <c r="B363" t="s">
        <v>2672</v>
      </c>
      <c r="C363" t="s">
        <v>2592</v>
      </c>
      <c r="D363" t="s">
        <v>1232</v>
      </c>
      <c r="E363" t="s">
        <v>2698</v>
      </c>
      <c r="F363" t="s">
        <v>39</v>
      </c>
      <c r="G363" t="s">
        <v>40</v>
      </c>
      <c r="H363" t="s">
        <v>40</v>
      </c>
      <c r="I363" t="s">
        <v>2861</v>
      </c>
      <c r="J363">
        <v>42</v>
      </c>
      <c r="K363">
        <v>-82</v>
      </c>
      <c r="L363" t="s">
        <v>39</v>
      </c>
      <c r="M363" t="s">
        <v>2699</v>
      </c>
      <c r="N363" t="s">
        <v>39</v>
      </c>
      <c r="O363">
        <v>1998</v>
      </c>
      <c r="Q363" t="s">
        <v>39</v>
      </c>
      <c r="R363" t="s">
        <v>39</v>
      </c>
      <c r="S363">
        <v>45</v>
      </c>
      <c r="T363">
        <v>5</v>
      </c>
      <c r="U363" t="s">
        <v>2701</v>
      </c>
      <c r="V363" s="6" t="s">
        <v>2643</v>
      </c>
      <c r="W363" s="6" t="s">
        <v>2700</v>
      </c>
      <c r="X363" s="6">
        <v>5</v>
      </c>
      <c r="Y363" t="s">
        <v>39</v>
      </c>
      <c r="Z363" s="6"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2641</v>
      </c>
      <c r="AS363" t="s">
        <v>2702</v>
      </c>
    </row>
    <row r="364" spans="1:45" x14ac:dyDescent="0.35">
      <c r="A364" t="s">
        <v>1595</v>
      </c>
      <c r="B364" t="s">
        <v>2672</v>
      </c>
      <c r="C364" t="s">
        <v>2592</v>
      </c>
      <c r="D364" t="s">
        <v>1232</v>
      </c>
      <c r="E364" t="s">
        <v>2698</v>
      </c>
      <c r="F364" t="s">
        <v>39</v>
      </c>
      <c r="G364" t="s">
        <v>40</v>
      </c>
      <c r="H364" t="s">
        <v>40</v>
      </c>
      <c r="I364" t="s">
        <v>2861</v>
      </c>
      <c r="J364">
        <v>42</v>
      </c>
      <c r="K364">
        <v>-82</v>
      </c>
      <c r="L364" t="s">
        <v>39</v>
      </c>
      <c r="M364" t="s">
        <v>2699</v>
      </c>
      <c r="N364" t="s">
        <v>39</v>
      </c>
      <c r="O364">
        <v>1998</v>
      </c>
      <c r="Q364" t="s">
        <v>39</v>
      </c>
      <c r="R364" t="s">
        <v>39</v>
      </c>
      <c r="S364">
        <v>45</v>
      </c>
      <c r="T364">
        <v>5</v>
      </c>
      <c r="U364" t="s">
        <v>2701</v>
      </c>
      <c r="V364" s="6" t="s">
        <v>2643</v>
      </c>
      <c r="W364" s="6" t="s">
        <v>2700</v>
      </c>
      <c r="X364" s="6">
        <v>5</v>
      </c>
      <c r="Y364" t="s">
        <v>39</v>
      </c>
      <c r="Z364" s="6"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2641</v>
      </c>
      <c r="AS364" t="s">
        <v>2702</v>
      </c>
    </row>
    <row r="365" spans="1:45" x14ac:dyDescent="0.35">
      <c r="A365" t="s">
        <v>1595</v>
      </c>
      <c r="B365" t="s">
        <v>2672</v>
      </c>
      <c r="C365" t="s">
        <v>2592</v>
      </c>
      <c r="D365" t="s">
        <v>1232</v>
      </c>
      <c r="E365" t="s">
        <v>2698</v>
      </c>
      <c r="F365" t="s">
        <v>39</v>
      </c>
      <c r="G365" t="s">
        <v>40</v>
      </c>
      <c r="H365" t="s">
        <v>40</v>
      </c>
      <c r="I365" t="s">
        <v>2861</v>
      </c>
      <c r="J365">
        <v>42</v>
      </c>
      <c r="K365">
        <v>-82</v>
      </c>
      <c r="L365" t="s">
        <v>39</v>
      </c>
      <c r="M365" t="s">
        <v>2699</v>
      </c>
      <c r="N365" t="s">
        <v>39</v>
      </c>
      <c r="O365">
        <v>1998</v>
      </c>
      <c r="Q365" t="s">
        <v>39</v>
      </c>
      <c r="R365" t="s">
        <v>39</v>
      </c>
      <c r="S365">
        <v>45</v>
      </c>
      <c r="T365">
        <v>5</v>
      </c>
      <c r="U365" t="s">
        <v>2701</v>
      </c>
      <c r="V365" s="6" t="s">
        <v>2643</v>
      </c>
      <c r="W365" s="6" t="s">
        <v>2700</v>
      </c>
      <c r="X365" s="6">
        <v>5</v>
      </c>
      <c r="Y365" t="s">
        <v>39</v>
      </c>
      <c r="Z365" s="6"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2641</v>
      </c>
      <c r="AS365" t="s">
        <v>2702</v>
      </c>
    </row>
    <row r="366" spans="1:45" x14ac:dyDescent="0.35">
      <c r="A366" t="s">
        <v>1595</v>
      </c>
      <c r="B366" t="s">
        <v>2672</v>
      </c>
      <c r="C366" t="s">
        <v>2592</v>
      </c>
      <c r="D366" t="s">
        <v>1232</v>
      </c>
      <c r="E366" t="s">
        <v>2698</v>
      </c>
      <c r="F366" t="s">
        <v>39</v>
      </c>
      <c r="G366" t="s">
        <v>40</v>
      </c>
      <c r="H366" t="s">
        <v>40</v>
      </c>
      <c r="I366" t="s">
        <v>2861</v>
      </c>
      <c r="J366">
        <v>42</v>
      </c>
      <c r="K366">
        <v>-82</v>
      </c>
      <c r="L366" t="s">
        <v>39</v>
      </c>
      <c r="M366" t="s">
        <v>2699</v>
      </c>
      <c r="N366" t="s">
        <v>39</v>
      </c>
      <c r="O366">
        <v>1998</v>
      </c>
      <c r="Q366" t="s">
        <v>39</v>
      </c>
      <c r="R366" t="s">
        <v>39</v>
      </c>
      <c r="S366">
        <v>45</v>
      </c>
      <c r="T366">
        <v>5</v>
      </c>
      <c r="U366" t="s">
        <v>2701</v>
      </c>
      <c r="V366" s="6" t="s">
        <v>2643</v>
      </c>
      <c r="W366" s="6" t="s">
        <v>2700</v>
      </c>
      <c r="X366" s="6">
        <v>5</v>
      </c>
      <c r="Y366" t="s">
        <v>39</v>
      </c>
      <c r="Z366" s="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2641</v>
      </c>
      <c r="AS366" t="s">
        <v>2702</v>
      </c>
    </row>
    <row r="367" spans="1:45" x14ac:dyDescent="0.35">
      <c r="A367" t="s">
        <v>1595</v>
      </c>
      <c r="B367" t="s">
        <v>2672</v>
      </c>
      <c r="C367" t="s">
        <v>2592</v>
      </c>
      <c r="D367" t="s">
        <v>1232</v>
      </c>
      <c r="E367" t="s">
        <v>2698</v>
      </c>
      <c r="F367" t="s">
        <v>39</v>
      </c>
      <c r="G367" t="s">
        <v>40</v>
      </c>
      <c r="H367" t="s">
        <v>40</v>
      </c>
      <c r="I367" t="s">
        <v>2861</v>
      </c>
      <c r="J367">
        <v>42</v>
      </c>
      <c r="K367">
        <v>-82</v>
      </c>
      <c r="L367" t="s">
        <v>39</v>
      </c>
      <c r="M367" t="s">
        <v>2699</v>
      </c>
      <c r="N367" t="s">
        <v>39</v>
      </c>
      <c r="O367">
        <v>1998</v>
      </c>
      <c r="Q367" t="s">
        <v>39</v>
      </c>
      <c r="R367" t="s">
        <v>39</v>
      </c>
      <c r="S367">
        <v>45</v>
      </c>
      <c r="T367">
        <v>5</v>
      </c>
      <c r="U367" t="s">
        <v>2701</v>
      </c>
      <c r="V367" s="6" t="s">
        <v>2643</v>
      </c>
      <c r="W367" s="6" t="s">
        <v>2700</v>
      </c>
      <c r="X367" s="6">
        <v>5</v>
      </c>
      <c r="Y367" t="s">
        <v>39</v>
      </c>
      <c r="Z367" s="6"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2641</v>
      </c>
      <c r="AS367" t="s">
        <v>2702</v>
      </c>
    </row>
    <row r="368" spans="1:45" x14ac:dyDescent="0.35">
      <c r="A368" t="s">
        <v>1595</v>
      </c>
      <c r="B368" t="s">
        <v>2672</v>
      </c>
      <c r="C368" t="s">
        <v>2592</v>
      </c>
      <c r="D368" t="s">
        <v>1232</v>
      </c>
      <c r="E368" t="s">
        <v>2698</v>
      </c>
      <c r="F368" t="s">
        <v>39</v>
      </c>
      <c r="G368" t="s">
        <v>40</v>
      </c>
      <c r="H368" t="s">
        <v>40</v>
      </c>
      <c r="I368" t="s">
        <v>2861</v>
      </c>
      <c r="J368">
        <v>42</v>
      </c>
      <c r="K368">
        <v>-82</v>
      </c>
      <c r="L368" t="s">
        <v>39</v>
      </c>
      <c r="M368" t="s">
        <v>2699</v>
      </c>
      <c r="N368" t="s">
        <v>39</v>
      </c>
      <c r="O368">
        <v>1998</v>
      </c>
      <c r="Q368" t="s">
        <v>39</v>
      </c>
      <c r="R368" t="s">
        <v>39</v>
      </c>
      <c r="S368">
        <v>45</v>
      </c>
      <c r="T368">
        <v>5</v>
      </c>
      <c r="U368" t="s">
        <v>2701</v>
      </c>
      <c r="V368" s="6" t="s">
        <v>2643</v>
      </c>
      <c r="W368" s="6" t="s">
        <v>2700</v>
      </c>
      <c r="X368" s="6">
        <v>5</v>
      </c>
      <c r="Y368" t="s">
        <v>39</v>
      </c>
      <c r="Z368" s="6"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2641</v>
      </c>
      <c r="AS368" t="s">
        <v>2702</v>
      </c>
    </row>
    <row r="369" spans="1:45" x14ac:dyDescent="0.35">
      <c r="A369" t="s">
        <v>1595</v>
      </c>
      <c r="B369" t="s">
        <v>2672</v>
      </c>
      <c r="C369" t="s">
        <v>2592</v>
      </c>
      <c r="D369" t="s">
        <v>1232</v>
      </c>
      <c r="E369" t="s">
        <v>2698</v>
      </c>
      <c r="F369" t="s">
        <v>39</v>
      </c>
      <c r="G369" t="s">
        <v>40</v>
      </c>
      <c r="H369" t="s">
        <v>40</v>
      </c>
      <c r="I369" t="s">
        <v>2861</v>
      </c>
      <c r="J369">
        <v>42</v>
      </c>
      <c r="K369">
        <v>-82</v>
      </c>
      <c r="L369" t="s">
        <v>39</v>
      </c>
      <c r="M369" t="s">
        <v>2699</v>
      </c>
      <c r="N369" t="s">
        <v>39</v>
      </c>
      <c r="O369">
        <v>1998</v>
      </c>
      <c r="Q369" t="s">
        <v>39</v>
      </c>
      <c r="R369" t="s">
        <v>39</v>
      </c>
      <c r="S369">
        <v>45</v>
      </c>
      <c r="T369">
        <v>5</v>
      </c>
      <c r="U369" t="s">
        <v>2701</v>
      </c>
      <c r="V369" s="6" t="s">
        <v>2643</v>
      </c>
      <c r="W369" s="6" t="s">
        <v>2700</v>
      </c>
      <c r="X369" s="6">
        <v>5</v>
      </c>
      <c r="Y369" t="s">
        <v>39</v>
      </c>
      <c r="Z369" s="6"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2641</v>
      </c>
      <c r="AS369" t="s">
        <v>2702</v>
      </c>
    </row>
    <row r="370" spans="1:45" x14ac:dyDescent="0.35">
      <c r="A370" t="s">
        <v>1595</v>
      </c>
      <c r="B370" t="s">
        <v>2672</v>
      </c>
      <c r="C370" t="s">
        <v>2592</v>
      </c>
      <c r="D370" t="s">
        <v>1232</v>
      </c>
      <c r="E370" t="s">
        <v>2698</v>
      </c>
      <c r="F370" t="s">
        <v>39</v>
      </c>
      <c r="G370" t="s">
        <v>40</v>
      </c>
      <c r="H370" t="s">
        <v>40</v>
      </c>
      <c r="I370" t="s">
        <v>2861</v>
      </c>
      <c r="J370">
        <v>42</v>
      </c>
      <c r="K370">
        <v>-82</v>
      </c>
      <c r="L370" t="s">
        <v>39</v>
      </c>
      <c r="M370" t="s">
        <v>2699</v>
      </c>
      <c r="N370" t="s">
        <v>39</v>
      </c>
      <c r="O370">
        <v>1998</v>
      </c>
      <c r="Q370" t="s">
        <v>39</v>
      </c>
      <c r="R370" t="s">
        <v>39</v>
      </c>
      <c r="S370">
        <v>45</v>
      </c>
      <c r="T370">
        <v>5</v>
      </c>
      <c r="U370" t="s">
        <v>2701</v>
      </c>
      <c r="V370" s="6" t="s">
        <v>2643</v>
      </c>
      <c r="W370" s="6" t="s">
        <v>2700</v>
      </c>
      <c r="X370" s="6">
        <v>5</v>
      </c>
      <c r="Y370" t="s">
        <v>39</v>
      </c>
      <c r="Z370" s="6"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2641</v>
      </c>
      <c r="AS370" t="s">
        <v>2702</v>
      </c>
    </row>
    <row r="371" spans="1:45" x14ac:dyDescent="0.35">
      <c r="A371" t="s">
        <v>1595</v>
      </c>
      <c r="B371" t="s">
        <v>2672</v>
      </c>
      <c r="C371" t="s">
        <v>2592</v>
      </c>
      <c r="D371" t="s">
        <v>1232</v>
      </c>
      <c r="E371" t="s">
        <v>2698</v>
      </c>
      <c r="F371" t="s">
        <v>39</v>
      </c>
      <c r="G371" t="s">
        <v>40</v>
      </c>
      <c r="H371" t="s">
        <v>40</v>
      </c>
      <c r="I371" t="s">
        <v>2861</v>
      </c>
      <c r="J371">
        <v>42</v>
      </c>
      <c r="K371">
        <v>-82</v>
      </c>
      <c r="L371" t="s">
        <v>39</v>
      </c>
      <c r="M371" t="s">
        <v>2699</v>
      </c>
      <c r="N371" t="s">
        <v>39</v>
      </c>
      <c r="O371">
        <v>1998</v>
      </c>
      <c r="Q371" t="s">
        <v>39</v>
      </c>
      <c r="R371" t="s">
        <v>39</v>
      </c>
      <c r="S371">
        <v>45</v>
      </c>
      <c r="T371">
        <v>5</v>
      </c>
      <c r="U371" t="s">
        <v>2701</v>
      </c>
      <c r="V371" s="6" t="s">
        <v>2643</v>
      </c>
      <c r="W371" s="6" t="s">
        <v>2700</v>
      </c>
      <c r="X371" s="6">
        <v>5</v>
      </c>
      <c r="Y371" t="s">
        <v>39</v>
      </c>
      <c r="Z371" s="6"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2641</v>
      </c>
      <c r="AS371" t="s">
        <v>2702</v>
      </c>
    </row>
    <row r="372" spans="1:45" x14ac:dyDescent="0.35">
      <c r="A372" t="s">
        <v>1595</v>
      </c>
      <c r="B372" t="s">
        <v>2672</v>
      </c>
      <c r="C372" t="s">
        <v>2592</v>
      </c>
      <c r="D372" t="s">
        <v>1232</v>
      </c>
      <c r="E372" t="s">
        <v>2698</v>
      </c>
      <c r="F372" t="s">
        <v>39</v>
      </c>
      <c r="G372" t="s">
        <v>40</v>
      </c>
      <c r="H372" t="s">
        <v>40</v>
      </c>
      <c r="I372" t="s">
        <v>2861</v>
      </c>
      <c r="J372">
        <v>42</v>
      </c>
      <c r="K372">
        <v>-82</v>
      </c>
      <c r="L372" t="s">
        <v>39</v>
      </c>
      <c r="M372" t="s">
        <v>2699</v>
      </c>
      <c r="N372" t="s">
        <v>39</v>
      </c>
      <c r="O372">
        <v>1998</v>
      </c>
      <c r="Q372" t="s">
        <v>39</v>
      </c>
      <c r="R372" t="s">
        <v>39</v>
      </c>
      <c r="S372">
        <v>45</v>
      </c>
      <c r="T372">
        <v>5</v>
      </c>
      <c r="U372" t="s">
        <v>2701</v>
      </c>
      <c r="V372" s="6" t="s">
        <v>2643</v>
      </c>
      <c r="W372" s="6" t="s">
        <v>2700</v>
      </c>
      <c r="X372" s="6">
        <v>5</v>
      </c>
      <c r="Y372" t="s">
        <v>39</v>
      </c>
      <c r="Z372" s="6"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2641</v>
      </c>
      <c r="AS372" t="s">
        <v>2702</v>
      </c>
    </row>
    <row r="373" spans="1:45" x14ac:dyDescent="0.35">
      <c r="A373" t="s">
        <v>1595</v>
      </c>
      <c r="B373" t="s">
        <v>2672</v>
      </c>
      <c r="C373" t="s">
        <v>2592</v>
      </c>
      <c r="D373" t="s">
        <v>1232</v>
      </c>
      <c r="E373" t="s">
        <v>2698</v>
      </c>
      <c r="F373" t="s">
        <v>39</v>
      </c>
      <c r="G373" t="s">
        <v>40</v>
      </c>
      <c r="H373" t="s">
        <v>40</v>
      </c>
      <c r="I373" t="s">
        <v>2861</v>
      </c>
      <c r="J373">
        <v>42</v>
      </c>
      <c r="K373">
        <v>-82</v>
      </c>
      <c r="L373" t="s">
        <v>39</v>
      </c>
      <c r="M373" t="s">
        <v>2699</v>
      </c>
      <c r="N373" t="s">
        <v>39</v>
      </c>
      <c r="O373">
        <v>1998</v>
      </c>
      <c r="Q373" t="s">
        <v>39</v>
      </c>
      <c r="R373" t="s">
        <v>39</v>
      </c>
      <c r="S373">
        <v>45</v>
      </c>
      <c r="T373">
        <v>5</v>
      </c>
      <c r="U373" t="s">
        <v>2701</v>
      </c>
      <c r="V373" s="6" t="s">
        <v>2643</v>
      </c>
      <c r="W373" s="6" t="s">
        <v>2700</v>
      </c>
      <c r="X373" s="6">
        <v>5</v>
      </c>
      <c r="Y373" t="s">
        <v>39</v>
      </c>
      <c r="Z373" s="6"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2641</v>
      </c>
      <c r="AS373" t="s">
        <v>2702</v>
      </c>
    </row>
    <row r="374" spans="1:45" x14ac:dyDescent="0.35">
      <c r="A374" t="s">
        <v>1595</v>
      </c>
      <c r="B374" t="s">
        <v>2672</v>
      </c>
      <c r="C374" t="s">
        <v>2592</v>
      </c>
      <c r="D374" t="s">
        <v>1232</v>
      </c>
      <c r="E374" t="s">
        <v>2698</v>
      </c>
      <c r="F374" t="s">
        <v>39</v>
      </c>
      <c r="G374" t="s">
        <v>40</v>
      </c>
      <c r="H374" t="s">
        <v>40</v>
      </c>
      <c r="I374" t="s">
        <v>2861</v>
      </c>
      <c r="J374">
        <v>42</v>
      </c>
      <c r="K374">
        <v>-82</v>
      </c>
      <c r="L374" t="s">
        <v>39</v>
      </c>
      <c r="M374" t="s">
        <v>2699</v>
      </c>
      <c r="N374" t="s">
        <v>39</v>
      </c>
      <c r="O374">
        <v>1998</v>
      </c>
      <c r="Q374" t="s">
        <v>39</v>
      </c>
      <c r="R374" t="s">
        <v>39</v>
      </c>
      <c r="S374">
        <v>45</v>
      </c>
      <c r="T374">
        <v>5</v>
      </c>
      <c r="U374" t="s">
        <v>2701</v>
      </c>
      <c r="V374" s="6" t="s">
        <v>2643</v>
      </c>
      <c r="W374" s="6" t="s">
        <v>2700</v>
      </c>
      <c r="X374" s="6">
        <v>5</v>
      </c>
      <c r="Y374" t="s">
        <v>39</v>
      </c>
      <c r="Z374" s="6"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2641</v>
      </c>
      <c r="AS374" t="s">
        <v>2702</v>
      </c>
    </row>
    <row r="375" spans="1:45" x14ac:dyDescent="0.35">
      <c r="A375" t="s">
        <v>1595</v>
      </c>
      <c r="B375" t="s">
        <v>2672</v>
      </c>
      <c r="C375" t="s">
        <v>2592</v>
      </c>
      <c r="D375" t="s">
        <v>1232</v>
      </c>
      <c r="E375" t="s">
        <v>2698</v>
      </c>
      <c r="F375" t="s">
        <v>39</v>
      </c>
      <c r="G375" t="s">
        <v>40</v>
      </c>
      <c r="H375" t="s">
        <v>40</v>
      </c>
      <c r="I375" t="s">
        <v>2861</v>
      </c>
      <c r="J375">
        <v>42</v>
      </c>
      <c r="K375">
        <v>-82</v>
      </c>
      <c r="L375" t="s">
        <v>39</v>
      </c>
      <c r="M375" t="s">
        <v>2699</v>
      </c>
      <c r="N375" t="s">
        <v>39</v>
      </c>
      <c r="O375">
        <v>1998</v>
      </c>
      <c r="Q375" t="s">
        <v>39</v>
      </c>
      <c r="R375" t="s">
        <v>39</v>
      </c>
      <c r="S375">
        <v>45</v>
      </c>
      <c r="T375">
        <v>5</v>
      </c>
      <c r="U375" t="s">
        <v>2713</v>
      </c>
      <c r="V375" s="6" t="s">
        <v>2643</v>
      </c>
      <c r="W375" s="6" t="s">
        <v>2700</v>
      </c>
      <c r="X375" s="6">
        <v>5</v>
      </c>
      <c r="Y375" t="s">
        <v>39</v>
      </c>
      <c r="Z375" s="6"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2641</v>
      </c>
      <c r="AS375" t="s">
        <v>2702</v>
      </c>
    </row>
    <row r="376" spans="1:45" x14ac:dyDescent="0.35">
      <c r="A376" t="s">
        <v>1595</v>
      </c>
      <c r="B376" t="s">
        <v>2672</v>
      </c>
      <c r="C376" t="s">
        <v>2592</v>
      </c>
      <c r="D376" t="s">
        <v>1232</v>
      </c>
      <c r="E376" t="s">
        <v>2698</v>
      </c>
      <c r="F376" t="s">
        <v>39</v>
      </c>
      <c r="G376" t="s">
        <v>40</v>
      </c>
      <c r="H376" t="s">
        <v>40</v>
      </c>
      <c r="I376" t="s">
        <v>2861</v>
      </c>
      <c r="J376">
        <v>42</v>
      </c>
      <c r="K376">
        <v>-82</v>
      </c>
      <c r="L376" t="s">
        <v>39</v>
      </c>
      <c r="M376" t="s">
        <v>2699</v>
      </c>
      <c r="N376" t="s">
        <v>39</v>
      </c>
      <c r="O376">
        <v>1998</v>
      </c>
      <c r="Q376" t="s">
        <v>39</v>
      </c>
      <c r="R376" t="s">
        <v>39</v>
      </c>
      <c r="S376">
        <v>45</v>
      </c>
      <c r="T376">
        <v>5</v>
      </c>
      <c r="U376" t="s">
        <v>2713</v>
      </c>
      <c r="V376" s="6" t="s">
        <v>2643</v>
      </c>
      <c r="W376" s="6" t="s">
        <v>2700</v>
      </c>
      <c r="X376" s="6">
        <v>5</v>
      </c>
      <c r="Y376" t="s">
        <v>39</v>
      </c>
      <c r="Z376" s="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2641</v>
      </c>
      <c r="AS376" t="s">
        <v>2702</v>
      </c>
    </row>
    <row r="377" spans="1:45" x14ac:dyDescent="0.35">
      <c r="A377" t="s">
        <v>1595</v>
      </c>
      <c r="B377" t="s">
        <v>2672</v>
      </c>
      <c r="C377" t="s">
        <v>2592</v>
      </c>
      <c r="D377" t="s">
        <v>1232</v>
      </c>
      <c r="E377" t="s">
        <v>2698</v>
      </c>
      <c r="F377" t="s">
        <v>39</v>
      </c>
      <c r="G377" t="s">
        <v>40</v>
      </c>
      <c r="H377" t="s">
        <v>40</v>
      </c>
      <c r="I377" t="s">
        <v>2861</v>
      </c>
      <c r="J377">
        <v>42</v>
      </c>
      <c r="K377">
        <v>-82</v>
      </c>
      <c r="L377" t="s">
        <v>39</v>
      </c>
      <c r="M377" t="s">
        <v>2699</v>
      </c>
      <c r="N377" t="s">
        <v>39</v>
      </c>
      <c r="O377">
        <v>1998</v>
      </c>
      <c r="Q377" t="s">
        <v>39</v>
      </c>
      <c r="R377" t="s">
        <v>39</v>
      </c>
      <c r="S377">
        <v>45</v>
      </c>
      <c r="T377">
        <v>5</v>
      </c>
      <c r="U377" t="s">
        <v>2713</v>
      </c>
      <c r="V377" s="6" t="s">
        <v>2643</v>
      </c>
      <c r="W377" s="6" t="s">
        <v>2700</v>
      </c>
      <c r="X377" s="6">
        <v>5</v>
      </c>
      <c r="Y377" t="s">
        <v>39</v>
      </c>
      <c r="Z377" s="6"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2641</v>
      </c>
      <c r="AS377" t="s">
        <v>2702</v>
      </c>
    </row>
    <row r="378" spans="1:45" x14ac:dyDescent="0.35">
      <c r="A378" t="s">
        <v>1595</v>
      </c>
      <c r="B378" t="s">
        <v>2672</v>
      </c>
      <c r="C378" t="s">
        <v>2592</v>
      </c>
      <c r="D378" t="s">
        <v>1232</v>
      </c>
      <c r="E378" t="s">
        <v>2698</v>
      </c>
      <c r="F378" t="s">
        <v>39</v>
      </c>
      <c r="G378" t="s">
        <v>40</v>
      </c>
      <c r="H378" t="s">
        <v>40</v>
      </c>
      <c r="I378" t="s">
        <v>2861</v>
      </c>
      <c r="J378">
        <v>42</v>
      </c>
      <c r="K378">
        <v>-82</v>
      </c>
      <c r="L378" t="s">
        <v>39</v>
      </c>
      <c r="M378" t="s">
        <v>2699</v>
      </c>
      <c r="N378" t="s">
        <v>39</v>
      </c>
      <c r="O378">
        <v>1998</v>
      </c>
      <c r="Q378" t="s">
        <v>39</v>
      </c>
      <c r="R378" t="s">
        <v>39</v>
      </c>
      <c r="S378">
        <v>45</v>
      </c>
      <c r="T378">
        <v>5</v>
      </c>
      <c r="U378" t="s">
        <v>2713</v>
      </c>
      <c r="V378" s="6" t="s">
        <v>2643</v>
      </c>
      <c r="W378" s="6" t="s">
        <v>2700</v>
      </c>
      <c r="X378" s="6">
        <v>5</v>
      </c>
      <c r="Y378" t="s">
        <v>39</v>
      </c>
      <c r="Z378" s="6"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2641</v>
      </c>
      <c r="AS378" t="s">
        <v>2702</v>
      </c>
    </row>
    <row r="379" spans="1:45" x14ac:dyDescent="0.35">
      <c r="A379" t="s">
        <v>1595</v>
      </c>
      <c r="B379" t="s">
        <v>2672</v>
      </c>
      <c r="C379" t="s">
        <v>2592</v>
      </c>
      <c r="D379" t="s">
        <v>1232</v>
      </c>
      <c r="E379" t="s">
        <v>2698</v>
      </c>
      <c r="F379" t="s">
        <v>39</v>
      </c>
      <c r="G379" t="s">
        <v>40</v>
      </c>
      <c r="H379" t="s">
        <v>40</v>
      </c>
      <c r="I379" t="s">
        <v>2861</v>
      </c>
      <c r="J379">
        <v>42</v>
      </c>
      <c r="K379">
        <v>-82</v>
      </c>
      <c r="L379" t="s">
        <v>39</v>
      </c>
      <c r="M379" t="s">
        <v>2699</v>
      </c>
      <c r="N379" t="s">
        <v>39</v>
      </c>
      <c r="O379">
        <v>1998</v>
      </c>
      <c r="Q379" t="s">
        <v>39</v>
      </c>
      <c r="R379" t="s">
        <v>39</v>
      </c>
      <c r="S379">
        <v>45</v>
      </c>
      <c r="T379">
        <v>5</v>
      </c>
      <c r="U379" t="s">
        <v>2713</v>
      </c>
      <c r="V379" s="6" t="s">
        <v>2643</v>
      </c>
      <c r="W379" s="6" t="s">
        <v>2700</v>
      </c>
      <c r="X379" s="6">
        <v>5</v>
      </c>
      <c r="Y379" t="s">
        <v>39</v>
      </c>
      <c r="Z379" s="6"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2641</v>
      </c>
      <c r="AS379" t="s">
        <v>2702</v>
      </c>
    </row>
    <row r="380" spans="1:45" x14ac:dyDescent="0.35">
      <c r="A380" t="s">
        <v>1595</v>
      </c>
      <c r="B380" t="s">
        <v>2672</v>
      </c>
      <c r="C380" t="s">
        <v>2592</v>
      </c>
      <c r="D380" t="s">
        <v>1232</v>
      </c>
      <c r="E380" t="s">
        <v>2698</v>
      </c>
      <c r="F380" t="s">
        <v>39</v>
      </c>
      <c r="G380" t="s">
        <v>40</v>
      </c>
      <c r="H380" t="s">
        <v>40</v>
      </c>
      <c r="I380" t="s">
        <v>2861</v>
      </c>
      <c r="J380">
        <v>42</v>
      </c>
      <c r="K380">
        <v>-82</v>
      </c>
      <c r="L380" t="s">
        <v>39</v>
      </c>
      <c r="M380" t="s">
        <v>2699</v>
      </c>
      <c r="N380" t="s">
        <v>39</v>
      </c>
      <c r="O380">
        <v>1998</v>
      </c>
      <c r="Q380" t="s">
        <v>39</v>
      </c>
      <c r="R380" t="s">
        <v>39</v>
      </c>
      <c r="S380">
        <v>45</v>
      </c>
      <c r="T380">
        <v>5</v>
      </c>
      <c r="U380" t="s">
        <v>2713</v>
      </c>
      <c r="V380" s="6" t="s">
        <v>2643</v>
      </c>
      <c r="W380" s="6" t="s">
        <v>2700</v>
      </c>
      <c r="X380" s="6">
        <v>5</v>
      </c>
      <c r="Y380" t="s">
        <v>39</v>
      </c>
      <c r="Z380" s="6"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2641</v>
      </c>
      <c r="AS380" t="s">
        <v>2702</v>
      </c>
    </row>
    <row r="381" spans="1:45" x14ac:dyDescent="0.35">
      <c r="A381" t="s">
        <v>1595</v>
      </c>
      <c r="B381" t="s">
        <v>2672</v>
      </c>
      <c r="C381" t="s">
        <v>2592</v>
      </c>
      <c r="D381" t="s">
        <v>1232</v>
      </c>
      <c r="E381" t="s">
        <v>2698</v>
      </c>
      <c r="F381" t="s">
        <v>39</v>
      </c>
      <c r="G381" t="s">
        <v>40</v>
      </c>
      <c r="H381" t="s">
        <v>40</v>
      </c>
      <c r="I381" t="s">
        <v>2861</v>
      </c>
      <c r="J381">
        <v>42</v>
      </c>
      <c r="K381">
        <v>-82</v>
      </c>
      <c r="L381" t="s">
        <v>39</v>
      </c>
      <c r="M381" t="s">
        <v>2699</v>
      </c>
      <c r="N381" t="s">
        <v>39</v>
      </c>
      <c r="O381">
        <v>1998</v>
      </c>
      <c r="Q381" t="s">
        <v>39</v>
      </c>
      <c r="R381" t="s">
        <v>39</v>
      </c>
      <c r="S381">
        <v>45</v>
      </c>
      <c r="T381">
        <v>5</v>
      </c>
      <c r="U381" t="s">
        <v>2713</v>
      </c>
      <c r="V381" s="6" t="s">
        <v>2643</v>
      </c>
      <c r="W381" s="6" t="s">
        <v>2700</v>
      </c>
      <c r="X381" s="6">
        <v>5</v>
      </c>
      <c r="Y381" t="s">
        <v>39</v>
      </c>
      <c r="Z381" s="6"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2641</v>
      </c>
      <c r="AS381" t="s">
        <v>2702</v>
      </c>
    </row>
    <row r="382" spans="1:45" x14ac:dyDescent="0.35">
      <c r="A382" t="s">
        <v>1595</v>
      </c>
      <c r="B382" t="s">
        <v>2672</v>
      </c>
      <c r="C382" t="s">
        <v>2592</v>
      </c>
      <c r="D382" t="s">
        <v>1232</v>
      </c>
      <c r="E382" t="s">
        <v>2698</v>
      </c>
      <c r="F382" t="s">
        <v>39</v>
      </c>
      <c r="G382" t="s">
        <v>40</v>
      </c>
      <c r="H382" t="s">
        <v>40</v>
      </c>
      <c r="I382" t="s">
        <v>2861</v>
      </c>
      <c r="J382">
        <v>42</v>
      </c>
      <c r="K382">
        <v>-82</v>
      </c>
      <c r="L382" t="s">
        <v>39</v>
      </c>
      <c r="M382" t="s">
        <v>2699</v>
      </c>
      <c r="N382" t="s">
        <v>39</v>
      </c>
      <c r="O382">
        <v>1998</v>
      </c>
      <c r="Q382" t="s">
        <v>39</v>
      </c>
      <c r="R382" t="s">
        <v>39</v>
      </c>
      <c r="S382">
        <v>45</v>
      </c>
      <c r="T382">
        <v>5</v>
      </c>
      <c r="U382" t="s">
        <v>2713</v>
      </c>
      <c r="V382" s="6" t="s">
        <v>2643</v>
      </c>
      <c r="W382" s="6" t="s">
        <v>2700</v>
      </c>
      <c r="X382" s="6">
        <v>5</v>
      </c>
      <c r="Y382" t="s">
        <v>39</v>
      </c>
      <c r="Z382" s="6"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2641</v>
      </c>
      <c r="AS382" t="s">
        <v>2702</v>
      </c>
    </row>
    <row r="383" spans="1:45" x14ac:dyDescent="0.35">
      <c r="A383" t="s">
        <v>1595</v>
      </c>
      <c r="B383" t="s">
        <v>2672</v>
      </c>
      <c r="C383" t="s">
        <v>2592</v>
      </c>
      <c r="D383" t="s">
        <v>1232</v>
      </c>
      <c r="E383" t="s">
        <v>2698</v>
      </c>
      <c r="F383" t="s">
        <v>39</v>
      </c>
      <c r="G383" t="s">
        <v>40</v>
      </c>
      <c r="H383" t="s">
        <v>40</v>
      </c>
      <c r="I383" t="s">
        <v>2861</v>
      </c>
      <c r="J383">
        <v>42</v>
      </c>
      <c r="K383">
        <v>-82</v>
      </c>
      <c r="L383" t="s">
        <v>39</v>
      </c>
      <c r="M383" t="s">
        <v>2699</v>
      </c>
      <c r="N383" t="s">
        <v>39</v>
      </c>
      <c r="O383">
        <v>1998</v>
      </c>
      <c r="Q383" t="s">
        <v>39</v>
      </c>
      <c r="R383" t="s">
        <v>39</v>
      </c>
      <c r="S383">
        <v>45</v>
      </c>
      <c r="T383">
        <v>5</v>
      </c>
      <c r="U383" t="s">
        <v>2713</v>
      </c>
      <c r="V383" s="6" t="s">
        <v>2643</v>
      </c>
      <c r="W383" s="6" t="s">
        <v>2700</v>
      </c>
      <c r="X383" s="6">
        <v>5</v>
      </c>
      <c r="Y383" t="s">
        <v>39</v>
      </c>
      <c r="Z383" s="6"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2641</v>
      </c>
      <c r="AS383" t="s">
        <v>2702</v>
      </c>
    </row>
    <row r="384" spans="1:45" x14ac:dyDescent="0.35">
      <c r="A384" t="s">
        <v>1595</v>
      </c>
      <c r="B384" t="s">
        <v>2672</v>
      </c>
      <c r="C384" t="s">
        <v>2592</v>
      </c>
      <c r="D384" t="s">
        <v>1232</v>
      </c>
      <c r="E384" t="s">
        <v>2698</v>
      </c>
      <c r="F384" t="s">
        <v>39</v>
      </c>
      <c r="G384" t="s">
        <v>40</v>
      </c>
      <c r="H384" t="s">
        <v>40</v>
      </c>
      <c r="I384" t="s">
        <v>2861</v>
      </c>
      <c r="J384">
        <v>42</v>
      </c>
      <c r="K384">
        <v>-82</v>
      </c>
      <c r="L384" t="s">
        <v>39</v>
      </c>
      <c r="M384" t="s">
        <v>2699</v>
      </c>
      <c r="N384" t="s">
        <v>39</v>
      </c>
      <c r="O384">
        <v>1998</v>
      </c>
      <c r="Q384" t="s">
        <v>39</v>
      </c>
      <c r="R384" t="s">
        <v>39</v>
      </c>
      <c r="S384">
        <v>45</v>
      </c>
      <c r="T384">
        <v>5</v>
      </c>
      <c r="U384" t="s">
        <v>2713</v>
      </c>
      <c r="V384" s="6" t="s">
        <v>2643</v>
      </c>
      <c r="W384" s="6" t="s">
        <v>2700</v>
      </c>
      <c r="X384" s="6">
        <v>5</v>
      </c>
      <c r="Y384" t="s">
        <v>39</v>
      </c>
      <c r="Z384" s="6"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2641</v>
      </c>
      <c r="AS384" t="s">
        <v>2702</v>
      </c>
    </row>
    <row r="385" spans="1:45" x14ac:dyDescent="0.35">
      <c r="A385" t="s">
        <v>1595</v>
      </c>
      <c r="B385" t="s">
        <v>2672</v>
      </c>
      <c r="C385" t="s">
        <v>2592</v>
      </c>
      <c r="D385" t="s">
        <v>1232</v>
      </c>
      <c r="E385" t="s">
        <v>2698</v>
      </c>
      <c r="F385" t="s">
        <v>39</v>
      </c>
      <c r="G385" t="s">
        <v>40</v>
      </c>
      <c r="H385" t="s">
        <v>40</v>
      </c>
      <c r="I385" t="s">
        <v>2861</v>
      </c>
      <c r="J385">
        <v>42</v>
      </c>
      <c r="K385">
        <v>-82</v>
      </c>
      <c r="L385" t="s">
        <v>39</v>
      </c>
      <c r="M385" t="s">
        <v>2699</v>
      </c>
      <c r="N385" t="s">
        <v>39</v>
      </c>
      <c r="O385">
        <v>1998</v>
      </c>
      <c r="Q385" t="s">
        <v>39</v>
      </c>
      <c r="R385" t="s">
        <v>39</v>
      </c>
      <c r="S385">
        <v>45</v>
      </c>
      <c r="T385">
        <v>5</v>
      </c>
      <c r="U385" t="s">
        <v>2713</v>
      </c>
      <c r="V385" s="6" t="s">
        <v>2643</v>
      </c>
      <c r="W385" s="6" t="s">
        <v>2700</v>
      </c>
      <c r="X385" s="6">
        <v>5</v>
      </c>
      <c r="Y385" t="s">
        <v>39</v>
      </c>
      <c r="Z385" s="6"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2641</v>
      </c>
      <c r="AS385" t="s">
        <v>2702</v>
      </c>
    </row>
    <row r="386" spans="1:45" x14ac:dyDescent="0.35">
      <c r="A386" t="s">
        <v>1595</v>
      </c>
      <c r="B386" t="s">
        <v>2672</v>
      </c>
      <c r="C386" t="s">
        <v>2592</v>
      </c>
      <c r="D386" t="s">
        <v>1232</v>
      </c>
      <c r="E386" t="s">
        <v>2698</v>
      </c>
      <c r="F386" t="s">
        <v>39</v>
      </c>
      <c r="G386" t="s">
        <v>40</v>
      </c>
      <c r="H386" t="s">
        <v>40</v>
      </c>
      <c r="I386" t="s">
        <v>2861</v>
      </c>
      <c r="J386">
        <v>42</v>
      </c>
      <c r="K386">
        <v>-82</v>
      </c>
      <c r="L386" t="s">
        <v>39</v>
      </c>
      <c r="M386" t="s">
        <v>2699</v>
      </c>
      <c r="N386" t="s">
        <v>39</v>
      </c>
      <c r="O386">
        <v>1998</v>
      </c>
      <c r="Q386" t="s">
        <v>39</v>
      </c>
      <c r="R386" t="s">
        <v>39</v>
      </c>
      <c r="S386">
        <v>45</v>
      </c>
      <c r="T386">
        <v>5</v>
      </c>
      <c r="U386" t="s">
        <v>2713</v>
      </c>
      <c r="V386" s="6" t="s">
        <v>2643</v>
      </c>
      <c r="W386" s="6" t="s">
        <v>2700</v>
      </c>
      <c r="X386" s="6">
        <v>5</v>
      </c>
      <c r="Y386" t="s">
        <v>39</v>
      </c>
      <c r="Z386" s="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2641</v>
      </c>
      <c r="AS386" t="s">
        <v>2702</v>
      </c>
    </row>
    <row r="387" spans="1:45" x14ac:dyDescent="0.35">
      <c r="A387" t="s">
        <v>1595</v>
      </c>
      <c r="B387" t="s">
        <v>2672</v>
      </c>
      <c r="C387" t="s">
        <v>2592</v>
      </c>
      <c r="D387" t="s">
        <v>1232</v>
      </c>
      <c r="E387" t="s">
        <v>2698</v>
      </c>
      <c r="F387" t="s">
        <v>39</v>
      </c>
      <c r="G387" t="s">
        <v>40</v>
      </c>
      <c r="H387" t="s">
        <v>40</v>
      </c>
      <c r="I387" t="s">
        <v>2861</v>
      </c>
      <c r="J387">
        <v>42</v>
      </c>
      <c r="K387">
        <v>-82</v>
      </c>
      <c r="L387" t="s">
        <v>39</v>
      </c>
      <c r="M387" t="s">
        <v>2699</v>
      </c>
      <c r="N387" t="s">
        <v>39</v>
      </c>
      <c r="O387">
        <v>1998</v>
      </c>
      <c r="Q387" t="s">
        <v>39</v>
      </c>
      <c r="R387" t="s">
        <v>39</v>
      </c>
      <c r="S387">
        <v>45</v>
      </c>
      <c r="T387">
        <v>5</v>
      </c>
      <c r="U387" t="s">
        <v>2713</v>
      </c>
      <c r="V387" s="6" t="s">
        <v>2643</v>
      </c>
      <c r="W387" s="6" t="s">
        <v>2700</v>
      </c>
      <c r="X387" s="6">
        <v>5</v>
      </c>
      <c r="Y387" t="s">
        <v>39</v>
      </c>
      <c r="Z387" s="6"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2641</v>
      </c>
      <c r="AS387" t="s">
        <v>2702</v>
      </c>
    </row>
    <row r="388" spans="1:45" x14ac:dyDescent="0.35">
      <c r="A388" t="s">
        <v>1595</v>
      </c>
      <c r="B388" t="s">
        <v>2672</v>
      </c>
      <c r="C388" t="s">
        <v>2592</v>
      </c>
      <c r="D388" t="s">
        <v>1232</v>
      </c>
      <c r="E388" t="s">
        <v>2698</v>
      </c>
      <c r="F388" t="s">
        <v>39</v>
      </c>
      <c r="G388" t="s">
        <v>40</v>
      </c>
      <c r="H388" t="s">
        <v>40</v>
      </c>
      <c r="I388" t="s">
        <v>2861</v>
      </c>
      <c r="J388">
        <v>42</v>
      </c>
      <c r="K388">
        <v>-82</v>
      </c>
      <c r="L388" t="s">
        <v>39</v>
      </c>
      <c r="M388" t="s">
        <v>2699</v>
      </c>
      <c r="N388" t="s">
        <v>39</v>
      </c>
      <c r="O388">
        <v>1998</v>
      </c>
      <c r="Q388" t="s">
        <v>39</v>
      </c>
      <c r="R388" t="s">
        <v>39</v>
      </c>
      <c r="S388">
        <v>45</v>
      </c>
      <c r="T388">
        <v>5</v>
      </c>
      <c r="U388" t="s">
        <v>2713</v>
      </c>
      <c r="V388" s="6" t="s">
        <v>2643</v>
      </c>
      <c r="W388" s="6" t="s">
        <v>2700</v>
      </c>
      <c r="X388" s="6">
        <v>5</v>
      </c>
      <c r="Y388" t="s">
        <v>39</v>
      </c>
      <c r="Z388" s="6"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2641</v>
      </c>
      <c r="AS388" t="s">
        <v>2702</v>
      </c>
    </row>
    <row r="389" spans="1:45" x14ac:dyDescent="0.35">
      <c r="A389" t="s">
        <v>1595</v>
      </c>
      <c r="B389" t="s">
        <v>2672</v>
      </c>
      <c r="C389" t="s">
        <v>2592</v>
      </c>
      <c r="D389" t="s">
        <v>1232</v>
      </c>
      <c r="E389" t="s">
        <v>2698</v>
      </c>
      <c r="F389" t="s">
        <v>39</v>
      </c>
      <c r="G389" t="s">
        <v>40</v>
      </c>
      <c r="H389" t="s">
        <v>40</v>
      </c>
      <c r="I389" t="s">
        <v>2861</v>
      </c>
      <c r="J389">
        <v>42</v>
      </c>
      <c r="K389">
        <v>-82</v>
      </c>
      <c r="L389" t="s">
        <v>39</v>
      </c>
      <c r="M389" t="s">
        <v>2699</v>
      </c>
      <c r="N389" t="s">
        <v>39</v>
      </c>
      <c r="O389">
        <v>1998</v>
      </c>
      <c r="Q389" t="s">
        <v>39</v>
      </c>
      <c r="R389" t="s">
        <v>39</v>
      </c>
      <c r="S389">
        <v>45</v>
      </c>
      <c r="T389">
        <v>5</v>
      </c>
      <c r="U389" t="s">
        <v>2713</v>
      </c>
      <c r="V389" s="6" t="s">
        <v>2643</v>
      </c>
      <c r="W389" s="6" t="s">
        <v>2700</v>
      </c>
      <c r="X389" s="6">
        <v>5</v>
      </c>
      <c r="Y389" t="s">
        <v>39</v>
      </c>
      <c r="Z389" s="6"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2641</v>
      </c>
      <c r="AS389" t="s">
        <v>2702</v>
      </c>
    </row>
    <row r="390" spans="1:45" x14ac:dyDescent="0.35">
      <c r="A390" t="s">
        <v>1595</v>
      </c>
      <c r="B390" t="s">
        <v>2672</v>
      </c>
      <c r="C390" t="s">
        <v>2592</v>
      </c>
      <c r="D390" t="s">
        <v>1232</v>
      </c>
      <c r="E390" t="s">
        <v>2698</v>
      </c>
      <c r="F390" t="s">
        <v>39</v>
      </c>
      <c r="G390" t="s">
        <v>40</v>
      </c>
      <c r="H390" t="s">
        <v>40</v>
      </c>
      <c r="I390" t="s">
        <v>2861</v>
      </c>
      <c r="J390">
        <v>42</v>
      </c>
      <c r="K390">
        <v>-82</v>
      </c>
      <c r="L390" t="s">
        <v>39</v>
      </c>
      <c r="M390" t="s">
        <v>2699</v>
      </c>
      <c r="N390" t="s">
        <v>39</v>
      </c>
      <c r="O390">
        <v>1998</v>
      </c>
      <c r="Q390" t="s">
        <v>39</v>
      </c>
      <c r="R390" t="s">
        <v>39</v>
      </c>
      <c r="S390">
        <v>45</v>
      </c>
      <c r="T390">
        <v>5</v>
      </c>
      <c r="U390" t="s">
        <v>2713</v>
      </c>
      <c r="V390" s="6" t="s">
        <v>2643</v>
      </c>
      <c r="W390" s="6" t="s">
        <v>2700</v>
      </c>
      <c r="X390" s="6">
        <v>5</v>
      </c>
      <c r="Y390" t="s">
        <v>39</v>
      </c>
      <c r="Z390" s="6"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2641</v>
      </c>
      <c r="AS390" t="s">
        <v>2702</v>
      </c>
    </row>
    <row r="391" spans="1:45" x14ac:dyDescent="0.35">
      <c r="A391" t="s">
        <v>1595</v>
      </c>
      <c r="B391" t="s">
        <v>2672</v>
      </c>
      <c r="C391" t="s">
        <v>2592</v>
      </c>
      <c r="D391" t="s">
        <v>1232</v>
      </c>
      <c r="E391" t="s">
        <v>2698</v>
      </c>
      <c r="F391" t="s">
        <v>39</v>
      </c>
      <c r="G391" t="s">
        <v>40</v>
      </c>
      <c r="H391" t="s">
        <v>40</v>
      </c>
      <c r="I391" t="s">
        <v>2861</v>
      </c>
      <c r="J391">
        <v>42</v>
      </c>
      <c r="K391">
        <v>-82</v>
      </c>
      <c r="L391" t="s">
        <v>39</v>
      </c>
      <c r="M391" t="s">
        <v>2699</v>
      </c>
      <c r="N391" t="s">
        <v>39</v>
      </c>
      <c r="O391">
        <v>1998</v>
      </c>
      <c r="Q391" t="s">
        <v>39</v>
      </c>
      <c r="R391" t="s">
        <v>39</v>
      </c>
      <c r="S391">
        <v>45</v>
      </c>
      <c r="T391">
        <v>5</v>
      </c>
      <c r="U391" t="s">
        <v>2701</v>
      </c>
      <c r="V391" s="6" t="s">
        <v>2643</v>
      </c>
      <c r="W391" s="6" t="s">
        <v>2700</v>
      </c>
      <c r="X391" s="6">
        <v>5</v>
      </c>
      <c r="Y391" t="s">
        <v>39</v>
      </c>
      <c r="Z391" s="6"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2641</v>
      </c>
      <c r="AS391" t="s">
        <v>2712</v>
      </c>
    </row>
    <row r="392" spans="1:45" x14ac:dyDescent="0.35">
      <c r="A392" t="s">
        <v>1595</v>
      </c>
      <c r="B392" t="s">
        <v>2672</v>
      </c>
      <c r="C392" t="s">
        <v>2592</v>
      </c>
      <c r="D392" t="s">
        <v>1232</v>
      </c>
      <c r="E392" t="s">
        <v>2698</v>
      </c>
      <c r="F392" t="s">
        <v>39</v>
      </c>
      <c r="G392" t="s">
        <v>40</v>
      </c>
      <c r="H392" t="s">
        <v>40</v>
      </c>
      <c r="I392" t="s">
        <v>2861</v>
      </c>
      <c r="J392">
        <v>42</v>
      </c>
      <c r="K392">
        <v>-82</v>
      </c>
      <c r="L392" t="s">
        <v>39</v>
      </c>
      <c r="M392" t="s">
        <v>2699</v>
      </c>
      <c r="N392" t="s">
        <v>39</v>
      </c>
      <c r="O392">
        <v>1998</v>
      </c>
      <c r="Q392" t="s">
        <v>39</v>
      </c>
      <c r="R392" t="s">
        <v>39</v>
      </c>
      <c r="S392">
        <v>45</v>
      </c>
      <c r="T392">
        <v>5</v>
      </c>
      <c r="U392" t="s">
        <v>2701</v>
      </c>
      <c r="V392" s="6" t="s">
        <v>2643</v>
      </c>
      <c r="W392" s="6" t="s">
        <v>2700</v>
      </c>
      <c r="X392" s="6">
        <v>5</v>
      </c>
      <c r="Y392" t="s">
        <v>39</v>
      </c>
      <c r="Z392" s="6"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2641</v>
      </c>
      <c r="AS392" t="s">
        <v>2712</v>
      </c>
    </row>
    <row r="393" spans="1:45" x14ac:dyDescent="0.35">
      <c r="A393" t="s">
        <v>1595</v>
      </c>
      <c r="B393" t="s">
        <v>2672</v>
      </c>
      <c r="C393" t="s">
        <v>2592</v>
      </c>
      <c r="D393" t="s">
        <v>1232</v>
      </c>
      <c r="E393" t="s">
        <v>2698</v>
      </c>
      <c r="F393" t="s">
        <v>39</v>
      </c>
      <c r="G393" t="s">
        <v>40</v>
      </c>
      <c r="H393" t="s">
        <v>40</v>
      </c>
      <c r="I393" t="s">
        <v>2861</v>
      </c>
      <c r="J393">
        <v>42</v>
      </c>
      <c r="K393">
        <v>-82</v>
      </c>
      <c r="L393" t="s">
        <v>39</v>
      </c>
      <c r="M393" t="s">
        <v>2699</v>
      </c>
      <c r="N393" t="s">
        <v>39</v>
      </c>
      <c r="O393">
        <v>1998</v>
      </c>
      <c r="Q393" t="s">
        <v>39</v>
      </c>
      <c r="R393" t="s">
        <v>39</v>
      </c>
      <c r="S393">
        <v>45</v>
      </c>
      <c r="T393">
        <v>5</v>
      </c>
      <c r="U393" t="s">
        <v>2701</v>
      </c>
      <c r="V393" s="6" t="s">
        <v>2643</v>
      </c>
      <c r="W393" s="6" t="s">
        <v>2700</v>
      </c>
      <c r="X393" s="6">
        <v>5</v>
      </c>
      <c r="Y393" t="s">
        <v>39</v>
      </c>
      <c r="Z393" s="6"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2641</v>
      </c>
      <c r="AS393" t="s">
        <v>2712</v>
      </c>
    </row>
    <row r="394" spans="1:45" x14ac:dyDescent="0.35">
      <c r="A394" t="s">
        <v>1595</v>
      </c>
      <c r="B394" t="s">
        <v>2672</v>
      </c>
      <c r="C394" t="s">
        <v>2592</v>
      </c>
      <c r="D394" t="s">
        <v>1232</v>
      </c>
      <c r="E394" t="s">
        <v>2698</v>
      </c>
      <c r="F394" t="s">
        <v>39</v>
      </c>
      <c r="G394" t="s">
        <v>40</v>
      </c>
      <c r="H394" t="s">
        <v>40</v>
      </c>
      <c r="I394" t="s">
        <v>2861</v>
      </c>
      <c r="J394">
        <v>42</v>
      </c>
      <c r="K394">
        <v>-82</v>
      </c>
      <c r="L394" t="s">
        <v>39</v>
      </c>
      <c r="M394" t="s">
        <v>2699</v>
      </c>
      <c r="N394" t="s">
        <v>39</v>
      </c>
      <c r="O394">
        <v>1998</v>
      </c>
      <c r="Q394" t="s">
        <v>39</v>
      </c>
      <c r="R394" t="s">
        <v>39</v>
      </c>
      <c r="S394">
        <v>45</v>
      </c>
      <c r="T394">
        <v>5</v>
      </c>
      <c r="U394" t="s">
        <v>2701</v>
      </c>
      <c r="V394" s="6" t="s">
        <v>2643</v>
      </c>
      <c r="W394" s="6" t="s">
        <v>2700</v>
      </c>
      <c r="X394" s="6">
        <v>5</v>
      </c>
      <c r="Y394" t="s">
        <v>39</v>
      </c>
      <c r="Z394" s="6"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2641</v>
      </c>
      <c r="AS394" t="s">
        <v>2712</v>
      </c>
    </row>
    <row r="395" spans="1:45" x14ac:dyDescent="0.35">
      <c r="A395" t="s">
        <v>1595</v>
      </c>
      <c r="B395" t="s">
        <v>2672</v>
      </c>
      <c r="C395" t="s">
        <v>2592</v>
      </c>
      <c r="D395" t="s">
        <v>1232</v>
      </c>
      <c r="E395" t="s">
        <v>2698</v>
      </c>
      <c r="F395" t="s">
        <v>39</v>
      </c>
      <c r="G395" t="s">
        <v>40</v>
      </c>
      <c r="H395" t="s">
        <v>40</v>
      </c>
      <c r="I395" t="s">
        <v>2861</v>
      </c>
      <c r="J395">
        <v>42</v>
      </c>
      <c r="K395">
        <v>-82</v>
      </c>
      <c r="L395" t="s">
        <v>39</v>
      </c>
      <c r="M395" t="s">
        <v>2699</v>
      </c>
      <c r="N395" t="s">
        <v>39</v>
      </c>
      <c r="O395">
        <v>1998</v>
      </c>
      <c r="Q395" t="s">
        <v>39</v>
      </c>
      <c r="R395" t="s">
        <v>39</v>
      </c>
      <c r="S395">
        <v>45</v>
      </c>
      <c r="T395">
        <v>5</v>
      </c>
      <c r="U395" t="s">
        <v>2701</v>
      </c>
      <c r="V395" s="6" t="s">
        <v>2643</v>
      </c>
      <c r="W395" s="6" t="s">
        <v>2700</v>
      </c>
      <c r="X395" s="6">
        <v>5</v>
      </c>
      <c r="Y395" t="s">
        <v>39</v>
      </c>
      <c r="Z395" s="6"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2641</v>
      </c>
      <c r="AS395" t="s">
        <v>2712</v>
      </c>
    </row>
    <row r="396" spans="1:45" x14ac:dyDescent="0.35">
      <c r="A396" t="s">
        <v>1595</v>
      </c>
      <c r="B396" t="s">
        <v>2672</v>
      </c>
      <c r="C396" t="s">
        <v>2592</v>
      </c>
      <c r="D396" t="s">
        <v>1232</v>
      </c>
      <c r="E396" t="s">
        <v>2698</v>
      </c>
      <c r="F396" t="s">
        <v>39</v>
      </c>
      <c r="G396" t="s">
        <v>40</v>
      </c>
      <c r="H396" t="s">
        <v>40</v>
      </c>
      <c r="I396" t="s">
        <v>2861</v>
      </c>
      <c r="J396">
        <v>42</v>
      </c>
      <c r="K396">
        <v>-82</v>
      </c>
      <c r="L396" t="s">
        <v>39</v>
      </c>
      <c r="M396" t="s">
        <v>2699</v>
      </c>
      <c r="N396" t="s">
        <v>39</v>
      </c>
      <c r="O396">
        <v>1998</v>
      </c>
      <c r="Q396" t="s">
        <v>39</v>
      </c>
      <c r="R396" t="s">
        <v>39</v>
      </c>
      <c r="S396">
        <v>45</v>
      </c>
      <c r="T396">
        <v>5</v>
      </c>
      <c r="U396" t="s">
        <v>2701</v>
      </c>
      <c r="V396" s="6" t="s">
        <v>2643</v>
      </c>
      <c r="W396" s="6" t="s">
        <v>2700</v>
      </c>
      <c r="X396" s="6">
        <v>5</v>
      </c>
      <c r="Y396" t="s">
        <v>39</v>
      </c>
      <c r="Z396" s="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2641</v>
      </c>
      <c r="AS396" t="s">
        <v>2712</v>
      </c>
    </row>
    <row r="397" spans="1:45" x14ac:dyDescent="0.35">
      <c r="A397" t="s">
        <v>1595</v>
      </c>
      <c r="B397" t="s">
        <v>2672</v>
      </c>
      <c r="C397" t="s">
        <v>2592</v>
      </c>
      <c r="D397" t="s">
        <v>1232</v>
      </c>
      <c r="E397" t="s">
        <v>2698</v>
      </c>
      <c r="F397" t="s">
        <v>39</v>
      </c>
      <c r="G397" t="s">
        <v>40</v>
      </c>
      <c r="H397" t="s">
        <v>40</v>
      </c>
      <c r="I397" t="s">
        <v>2861</v>
      </c>
      <c r="J397">
        <v>42</v>
      </c>
      <c r="K397">
        <v>-82</v>
      </c>
      <c r="L397" t="s">
        <v>39</v>
      </c>
      <c r="M397" t="s">
        <v>2699</v>
      </c>
      <c r="N397" t="s">
        <v>39</v>
      </c>
      <c r="O397">
        <v>1998</v>
      </c>
      <c r="Q397" t="s">
        <v>39</v>
      </c>
      <c r="R397" t="s">
        <v>39</v>
      </c>
      <c r="S397">
        <v>45</v>
      </c>
      <c r="T397">
        <v>5</v>
      </c>
      <c r="U397" t="s">
        <v>2701</v>
      </c>
      <c r="V397" s="6" t="s">
        <v>2643</v>
      </c>
      <c r="W397" s="6" t="s">
        <v>2700</v>
      </c>
      <c r="X397" s="6">
        <v>5</v>
      </c>
      <c r="Y397" t="s">
        <v>39</v>
      </c>
      <c r="Z397" s="6"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2641</v>
      </c>
      <c r="AS397" t="s">
        <v>2712</v>
      </c>
    </row>
    <row r="398" spans="1:45" x14ac:dyDescent="0.35">
      <c r="A398" t="s">
        <v>1595</v>
      </c>
      <c r="B398" t="s">
        <v>2672</v>
      </c>
      <c r="C398" t="s">
        <v>2592</v>
      </c>
      <c r="D398" t="s">
        <v>1232</v>
      </c>
      <c r="E398" t="s">
        <v>2698</v>
      </c>
      <c r="F398" t="s">
        <v>39</v>
      </c>
      <c r="G398" t="s">
        <v>40</v>
      </c>
      <c r="H398" t="s">
        <v>40</v>
      </c>
      <c r="I398" t="s">
        <v>2861</v>
      </c>
      <c r="J398">
        <v>42</v>
      </c>
      <c r="K398">
        <v>-82</v>
      </c>
      <c r="L398" t="s">
        <v>39</v>
      </c>
      <c r="M398" t="s">
        <v>2699</v>
      </c>
      <c r="N398" t="s">
        <v>39</v>
      </c>
      <c r="O398">
        <v>1998</v>
      </c>
      <c r="Q398" t="s">
        <v>39</v>
      </c>
      <c r="R398" t="s">
        <v>39</v>
      </c>
      <c r="S398">
        <v>45</v>
      </c>
      <c r="T398">
        <v>5</v>
      </c>
      <c r="U398" t="s">
        <v>2701</v>
      </c>
      <c r="V398" s="6" t="s">
        <v>2643</v>
      </c>
      <c r="W398" s="6" t="s">
        <v>2700</v>
      </c>
      <c r="X398" s="6">
        <v>5</v>
      </c>
      <c r="Y398" t="s">
        <v>39</v>
      </c>
      <c r="Z398" s="6"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2641</v>
      </c>
      <c r="AS398" t="s">
        <v>2712</v>
      </c>
    </row>
    <row r="399" spans="1:45" x14ac:dyDescent="0.35">
      <c r="A399" t="s">
        <v>1595</v>
      </c>
      <c r="B399" t="s">
        <v>2672</v>
      </c>
      <c r="C399" t="s">
        <v>2592</v>
      </c>
      <c r="D399" t="s">
        <v>1232</v>
      </c>
      <c r="E399" t="s">
        <v>2698</v>
      </c>
      <c r="F399" t="s">
        <v>39</v>
      </c>
      <c r="G399" t="s">
        <v>40</v>
      </c>
      <c r="H399" t="s">
        <v>40</v>
      </c>
      <c r="I399" t="s">
        <v>2861</v>
      </c>
      <c r="J399">
        <v>42</v>
      </c>
      <c r="K399">
        <v>-82</v>
      </c>
      <c r="L399" t="s">
        <v>39</v>
      </c>
      <c r="M399" t="s">
        <v>2699</v>
      </c>
      <c r="N399" t="s">
        <v>39</v>
      </c>
      <c r="O399">
        <v>1998</v>
      </c>
      <c r="Q399" t="s">
        <v>39</v>
      </c>
      <c r="R399" t="s">
        <v>39</v>
      </c>
      <c r="S399">
        <v>45</v>
      </c>
      <c r="T399">
        <v>5</v>
      </c>
      <c r="U399" t="s">
        <v>2701</v>
      </c>
      <c r="V399" s="6" t="s">
        <v>2643</v>
      </c>
      <c r="W399" s="6" t="s">
        <v>2700</v>
      </c>
      <c r="X399" s="6">
        <v>5</v>
      </c>
      <c r="Y399" t="s">
        <v>39</v>
      </c>
      <c r="Z399" s="6"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2641</v>
      </c>
      <c r="AS399" t="s">
        <v>2712</v>
      </c>
    </row>
    <row r="400" spans="1:45" x14ac:dyDescent="0.35">
      <c r="A400" t="s">
        <v>1595</v>
      </c>
      <c r="B400" t="s">
        <v>2672</v>
      </c>
      <c r="C400" t="s">
        <v>2592</v>
      </c>
      <c r="D400" t="s">
        <v>1232</v>
      </c>
      <c r="E400" t="s">
        <v>2698</v>
      </c>
      <c r="F400" t="s">
        <v>39</v>
      </c>
      <c r="G400" t="s">
        <v>40</v>
      </c>
      <c r="H400" t="s">
        <v>40</v>
      </c>
      <c r="I400" t="s">
        <v>2861</v>
      </c>
      <c r="J400">
        <v>42</v>
      </c>
      <c r="K400">
        <v>-82</v>
      </c>
      <c r="L400" t="s">
        <v>39</v>
      </c>
      <c r="M400" t="s">
        <v>2699</v>
      </c>
      <c r="N400" t="s">
        <v>39</v>
      </c>
      <c r="O400">
        <v>1998</v>
      </c>
      <c r="Q400" t="s">
        <v>39</v>
      </c>
      <c r="R400" t="s">
        <v>39</v>
      </c>
      <c r="S400">
        <v>45</v>
      </c>
      <c r="T400">
        <v>5</v>
      </c>
      <c r="U400" t="s">
        <v>2701</v>
      </c>
      <c r="V400" s="6" t="s">
        <v>2643</v>
      </c>
      <c r="W400" s="6" t="s">
        <v>2700</v>
      </c>
      <c r="X400" s="6">
        <v>5</v>
      </c>
      <c r="Y400" t="s">
        <v>39</v>
      </c>
      <c r="Z400" s="6"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2641</v>
      </c>
      <c r="AS400" t="s">
        <v>2712</v>
      </c>
    </row>
    <row r="401" spans="1:45" x14ac:dyDescent="0.35">
      <c r="A401" t="s">
        <v>1595</v>
      </c>
      <c r="B401" t="s">
        <v>2672</v>
      </c>
      <c r="C401" t="s">
        <v>2592</v>
      </c>
      <c r="D401" t="s">
        <v>1232</v>
      </c>
      <c r="E401" t="s">
        <v>2698</v>
      </c>
      <c r="F401" t="s">
        <v>39</v>
      </c>
      <c r="G401" t="s">
        <v>40</v>
      </c>
      <c r="H401" t="s">
        <v>40</v>
      </c>
      <c r="I401" t="s">
        <v>2861</v>
      </c>
      <c r="J401">
        <v>42</v>
      </c>
      <c r="K401">
        <v>-82</v>
      </c>
      <c r="L401" t="s">
        <v>39</v>
      </c>
      <c r="M401" t="s">
        <v>2699</v>
      </c>
      <c r="N401" t="s">
        <v>39</v>
      </c>
      <c r="O401">
        <v>1998</v>
      </c>
      <c r="Q401" t="s">
        <v>39</v>
      </c>
      <c r="R401" t="s">
        <v>39</v>
      </c>
      <c r="S401">
        <v>45</v>
      </c>
      <c r="T401">
        <v>5</v>
      </c>
      <c r="U401" t="s">
        <v>2701</v>
      </c>
      <c r="V401" s="6" t="s">
        <v>2643</v>
      </c>
      <c r="W401" s="6" t="s">
        <v>2700</v>
      </c>
      <c r="X401" s="6">
        <v>5</v>
      </c>
      <c r="Y401" t="s">
        <v>39</v>
      </c>
      <c r="Z401" s="6"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2641</v>
      </c>
      <c r="AS401" t="s">
        <v>2712</v>
      </c>
    </row>
    <row r="402" spans="1:45" x14ac:dyDescent="0.35">
      <c r="A402" t="s">
        <v>1595</v>
      </c>
      <c r="B402" t="s">
        <v>2672</v>
      </c>
      <c r="C402" t="s">
        <v>2592</v>
      </c>
      <c r="D402" t="s">
        <v>1232</v>
      </c>
      <c r="E402" t="s">
        <v>2698</v>
      </c>
      <c r="F402" t="s">
        <v>39</v>
      </c>
      <c r="G402" t="s">
        <v>40</v>
      </c>
      <c r="H402" t="s">
        <v>40</v>
      </c>
      <c r="I402" t="s">
        <v>2861</v>
      </c>
      <c r="J402">
        <v>42</v>
      </c>
      <c r="K402">
        <v>-82</v>
      </c>
      <c r="L402" t="s">
        <v>39</v>
      </c>
      <c r="M402" t="s">
        <v>2699</v>
      </c>
      <c r="N402" t="s">
        <v>39</v>
      </c>
      <c r="O402">
        <v>1998</v>
      </c>
      <c r="Q402" t="s">
        <v>39</v>
      </c>
      <c r="R402" t="s">
        <v>39</v>
      </c>
      <c r="S402">
        <v>45</v>
      </c>
      <c r="T402">
        <v>5</v>
      </c>
      <c r="U402" t="s">
        <v>2701</v>
      </c>
      <c r="V402" s="6" t="s">
        <v>2643</v>
      </c>
      <c r="W402" s="6" t="s">
        <v>2700</v>
      </c>
      <c r="X402" s="6">
        <v>5</v>
      </c>
      <c r="Y402" t="s">
        <v>39</v>
      </c>
      <c r="Z402" s="6"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2641</v>
      </c>
      <c r="AS402" t="s">
        <v>2712</v>
      </c>
    </row>
    <row r="403" spans="1:45" x14ac:dyDescent="0.35">
      <c r="A403" t="s">
        <v>1595</v>
      </c>
      <c r="B403" t="s">
        <v>2672</v>
      </c>
      <c r="C403" t="s">
        <v>2592</v>
      </c>
      <c r="D403" t="s">
        <v>1232</v>
      </c>
      <c r="E403" t="s">
        <v>2698</v>
      </c>
      <c r="F403" t="s">
        <v>39</v>
      </c>
      <c r="G403" t="s">
        <v>40</v>
      </c>
      <c r="H403" t="s">
        <v>40</v>
      </c>
      <c r="I403" t="s">
        <v>2861</v>
      </c>
      <c r="J403">
        <v>42</v>
      </c>
      <c r="K403">
        <v>-82</v>
      </c>
      <c r="L403" t="s">
        <v>39</v>
      </c>
      <c r="M403" t="s">
        <v>2699</v>
      </c>
      <c r="N403" t="s">
        <v>39</v>
      </c>
      <c r="O403">
        <v>1998</v>
      </c>
      <c r="Q403" t="s">
        <v>39</v>
      </c>
      <c r="R403" t="s">
        <v>39</v>
      </c>
      <c r="S403">
        <v>45</v>
      </c>
      <c r="T403">
        <v>5</v>
      </c>
      <c r="U403" t="s">
        <v>2701</v>
      </c>
      <c r="V403" s="6" t="s">
        <v>2643</v>
      </c>
      <c r="W403" s="6" t="s">
        <v>2700</v>
      </c>
      <c r="X403" s="6">
        <v>5</v>
      </c>
      <c r="Y403" t="s">
        <v>39</v>
      </c>
      <c r="Z403" s="6"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2641</v>
      </c>
      <c r="AS403" t="s">
        <v>2712</v>
      </c>
    </row>
    <row r="404" spans="1:45" x14ac:dyDescent="0.35">
      <c r="A404" t="s">
        <v>1595</v>
      </c>
      <c r="B404" t="s">
        <v>2672</v>
      </c>
      <c r="C404" t="s">
        <v>2592</v>
      </c>
      <c r="D404" t="s">
        <v>1232</v>
      </c>
      <c r="E404" t="s">
        <v>2698</v>
      </c>
      <c r="F404" t="s">
        <v>39</v>
      </c>
      <c r="G404" t="s">
        <v>40</v>
      </c>
      <c r="H404" t="s">
        <v>40</v>
      </c>
      <c r="I404" t="s">
        <v>2861</v>
      </c>
      <c r="J404">
        <v>42</v>
      </c>
      <c r="K404">
        <v>-82</v>
      </c>
      <c r="L404" t="s">
        <v>39</v>
      </c>
      <c r="M404" t="s">
        <v>2699</v>
      </c>
      <c r="N404" t="s">
        <v>39</v>
      </c>
      <c r="O404">
        <v>1998</v>
      </c>
      <c r="Q404" t="s">
        <v>39</v>
      </c>
      <c r="R404" t="s">
        <v>39</v>
      </c>
      <c r="S404">
        <v>45</v>
      </c>
      <c r="T404">
        <v>5</v>
      </c>
      <c r="U404" t="s">
        <v>2701</v>
      </c>
      <c r="V404" s="6" t="s">
        <v>2643</v>
      </c>
      <c r="W404" s="6" t="s">
        <v>2700</v>
      </c>
      <c r="X404" s="6">
        <v>5</v>
      </c>
      <c r="Y404" t="s">
        <v>39</v>
      </c>
      <c r="Z404" s="6"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2641</v>
      </c>
      <c r="AS404" t="s">
        <v>2712</v>
      </c>
    </row>
    <row r="405" spans="1:45" x14ac:dyDescent="0.35">
      <c r="A405" t="s">
        <v>1595</v>
      </c>
      <c r="B405" t="s">
        <v>2672</v>
      </c>
      <c r="C405" t="s">
        <v>2592</v>
      </c>
      <c r="D405" t="s">
        <v>1232</v>
      </c>
      <c r="E405" t="s">
        <v>2698</v>
      </c>
      <c r="F405" t="s">
        <v>39</v>
      </c>
      <c r="G405" t="s">
        <v>40</v>
      </c>
      <c r="H405" t="s">
        <v>40</v>
      </c>
      <c r="I405" t="s">
        <v>2861</v>
      </c>
      <c r="J405">
        <v>42</v>
      </c>
      <c r="K405">
        <v>-82</v>
      </c>
      <c r="L405" t="s">
        <v>39</v>
      </c>
      <c r="M405" t="s">
        <v>2699</v>
      </c>
      <c r="N405" t="s">
        <v>39</v>
      </c>
      <c r="O405">
        <v>1998</v>
      </c>
      <c r="Q405" t="s">
        <v>39</v>
      </c>
      <c r="R405" t="s">
        <v>39</v>
      </c>
      <c r="S405">
        <v>45</v>
      </c>
      <c r="T405">
        <v>5</v>
      </c>
      <c r="U405" t="s">
        <v>2701</v>
      </c>
      <c r="V405" s="6" t="s">
        <v>2643</v>
      </c>
      <c r="W405" s="6" t="s">
        <v>2700</v>
      </c>
      <c r="X405" s="6">
        <v>5</v>
      </c>
      <c r="Y405" t="s">
        <v>39</v>
      </c>
      <c r="Z405" s="6"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2641</v>
      </c>
      <c r="AS405" t="s">
        <v>2712</v>
      </c>
    </row>
    <row r="406" spans="1:45" x14ac:dyDescent="0.35">
      <c r="A406" t="s">
        <v>1595</v>
      </c>
      <c r="B406" t="s">
        <v>2672</v>
      </c>
      <c r="C406" t="s">
        <v>2592</v>
      </c>
      <c r="D406" t="s">
        <v>1232</v>
      </c>
      <c r="E406" t="s">
        <v>2698</v>
      </c>
      <c r="F406" t="s">
        <v>39</v>
      </c>
      <c r="G406" t="s">
        <v>40</v>
      </c>
      <c r="H406" t="s">
        <v>40</v>
      </c>
      <c r="I406" t="s">
        <v>2861</v>
      </c>
      <c r="J406">
        <v>42</v>
      </c>
      <c r="K406">
        <v>-82</v>
      </c>
      <c r="L406" t="s">
        <v>39</v>
      </c>
      <c r="M406" t="s">
        <v>2699</v>
      </c>
      <c r="N406" t="s">
        <v>39</v>
      </c>
      <c r="O406">
        <v>1998</v>
      </c>
      <c r="Q406" t="s">
        <v>39</v>
      </c>
      <c r="R406" t="s">
        <v>39</v>
      </c>
      <c r="S406">
        <v>45</v>
      </c>
      <c r="T406">
        <v>5</v>
      </c>
      <c r="U406" t="s">
        <v>2701</v>
      </c>
      <c r="V406" s="6" t="s">
        <v>2643</v>
      </c>
      <c r="W406" s="6" t="s">
        <v>2700</v>
      </c>
      <c r="X406" s="6">
        <v>5</v>
      </c>
      <c r="Y406" t="s">
        <v>39</v>
      </c>
      <c r="Z406" s="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2641</v>
      </c>
      <c r="AS406" t="s">
        <v>2712</v>
      </c>
    </row>
    <row r="407" spans="1:45" x14ac:dyDescent="0.35">
      <c r="A407" t="s">
        <v>1595</v>
      </c>
      <c r="B407" t="s">
        <v>2672</v>
      </c>
      <c r="C407" t="s">
        <v>2592</v>
      </c>
      <c r="D407" t="s">
        <v>1232</v>
      </c>
      <c r="E407" t="s">
        <v>2698</v>
      </c>
      <c r="F407" t="s">
        <v>39</v>
      </c>
      <c r="G407" t="s">
        <v>40</v>
      </c>
      <c r="H407" t="s">
        <v>40</v>
      </c>
      <c r="I407" t="s">
        <v>2861</v>
      </c>
      <c r="J407">
        <v>42</v>
      </c>
      <c r="K407">
        <v>-82</v>
      </c>
      <c r="L407" t="s">
        <v>39</v>
      </c>
      <c r="M407" t="s">
        <v>2699</v>
      </c>
      <c r="N407" t="s">
        <v>39</v>
      </c>
      <c r="O407">
        <v>1998</v>
      </c>
      <c r="Q407" t="s">
        <v>39</v>
      </c>
      <c r="R407" t="s">
        <v>39</v>
      </c>
      <c r="S407">
        <v>45</v>
      </c>
      <c r="T407">
        <v>5</v>
      </c>
      <c r="U407" t="s">
        <v>2701</v>
      </c>
      <c r="V407" s="6" t="s">
        <v>2643</v>
      </c>
      <c r="W407" s="6" t="s">
        <v>2700</v>
      </c>
      <c r="X407" s="6">
        <v>5</v>
      </c>
      <c r="Y407" t="s">
        <v>39</v>
      </c>
      <c r="Z407" s="6"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2641</v>
      </c>
      <c r="AS407" t="s">
        <v>2712</v>
      </c>
    </row>
    <row r="408" spans="1:45" x14ac:dyDescent="0.35">
      <c r="A408" t="s">
        <v>1595</v>
      </c>
      <c r="B408" t="s">
        <v>2672</v>
      </c>
      <c r="C408" t="s">
        <v>2592</v>
      </c>
      <c r="D408" t="s">
        <v>1232</v>
      </c>
      <c r="E408" t="s">
        <v>2698</v>
      </c>
      <c r="F408" t="s">
        <v>39</v>
      </c>
      <c r="G408" t="s">
        <v>40</v>
      </c>
      <c r="H408" t="s">
        <v>40</v>
      </c>
      <c r="I408" t="s">
        <v>2861</v>
      </c>
      <c r="J408">
        <v>42</v>
      </c>
      <c r="K408">
        <v>-82</v>
      </c>
      <c r="L408" t="s">
        <v>39</v>
      </c>
      <c r="M408" t="s">
        <v>2699</v>
      </c>
      <c r="N408" t="s">
        <v>39</v>
      </c>
      <c r="O408">
        <v>1998</v>
      </c>
      <c r="Q408" t="s">
        <v>39</v>
      </c>
      <c r="R408" t="s">
        <v>39</v>
      </c>
      <c r="S408">
        <v>45</v>
      </c>
      <c r="T408">
        <v>5</v>
      </c>
      <c r="U408" t="s">
        <v>2701</v>
      </c>
      <c r="V408" s="6" t="s">
        <v>2643</v>
      </c>
      <c r="W408" s="6" t="s">
        <v>2700</v>
      </c>
      <c r="X408" s="6">
        <v>5</v>
      </c>
      <c r="Y408" t="s">
        <v>39</v>
      </c>
      <c r="Z408" s="6"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2641</v>
      </c>
      <c r="AS408" t="s">
        <v>2712</v>
      </c>
    </row>
    <row r="409" spans="1:45" x14ac:dyDescent="0.35">
      <c r="A409" t="s">
        <v>1595</v>
      </c>
      <c r="B409" t="s">
        <v>2672</v>
      </c>
      <c r="C409" t="s">
        <v>2592</v>
      </c>
      <c r="D409" t="s">
        <v>1232</v>
      </c>
      <c r="E409" t="s">
        <v>2698</v>
      </c>
      <c r="F409" t="s">
        <v>39</v>
      </c>
      <c r="G409" t="s">
        <v>40</v>
      </c>
      <c r="H409" t="s">
        <v>40</v>
      </c>
      <c r="I409" t="s">
        <v>2861</v>
      </c>
      <c r="J409">
        <v>42</v>
      </c>
      <c r="K409">
        <v>-82</v>
      </c>
      <c r="L409" t="s">
        <v>39</v>
      </c>
      <c r="M409" t="s">
        <v>2699</v>
      </c>
      <c r="N409" t="s">
        <v>39</v>
      </c>
      <c r="O409">
        <v>1998</v>
      </c>
      <c r="Q409" t="s">
        <v>39</v>
      </c>
      <c r="R409" t="s">
        <v>39</v>
      </c>
      <c r="S409">
        <v>45</v>
      </c>
      <c r="T409">
        <v>5</v>
      </c>
      <c r="U409" t="s">
        <v>2701</v>
      </c>
      <c r="V409" s="6" t="s">
        <v>2643</v>
      </c>
      <c r="W409" s="6" t="s">
        <v>2700</v>
      </c>
      <c r="X409" s="6">
        <v>5</v>
      </c>
      <c r="Y409" t="s">
        <v>39</v>
      </c>
      <c r="Z409" s="6"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2641</v>
      </c>
      <c r="AS409" t="s">
        <v>2712</v>
      </c>
    </row>
    <row r="410" spans="1:45" x14ac:dyDescent="0.35">
      <c r="A410" t="s">
        <v>1595</v>
      </c>
      <c r="B410" t="s">
        <v>2672</v>
      </c>
      <c r="C410" t="s">
        <v>2592</v>
      </c>
      <c r="D410" t="s">
        <v>1232</v>
      </c>
      <c r="E410" t="s">
        <v>2698</v>
      </c>
      <c r="F410" t="s">
        <v>39</v>
      </c>
      <c r="G410" t="s">
        <v>40</v>
      </c>
      <c r="H410" t="s">
        <v>40</v>
      </c>
      <c r="I410" t="s">
        <v>2861</v>
      </c>
      <c r="J410">
        <v>42</v>
      </c>
      <c r="K410">
        <v>-82</v>
      </c>
      <c r="L410" t="s">
        <v>39</v>
      </c>
      <c r="M410" t="s">
        <v>2699</v>
      </c>
      <c r="N410" t="s">
        <v>39</v>
      </c>
      <c r="O410">
        <v>1998</v>
      </c>
      <c r="Q410" t="s">
        <v>39</v>
      </c>
      <c r="R410" t="s">
        <v>39</v>
      </c>
      <c r="S410">
        <v>45</v>
      </c>
      <c r="T410">
        <v>5</v>
      </c>
      <c r="U410" t="s">
        <v>2701</v>
      </c>
      <c r="V410" s="6" t="s">
        <v>2643</v>
      </c>
      <c r="W410" s="6" t="s">
        <v>2700</v>
      </c>
      <c r="X410" s="6">
        <v>5</v>
      </c>
      <c r="Y410" t="s">
        <v>39</v>
      </c>
      <c r="Z410" s="6"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2641</v>
      </c>
      <c r="AS410" t="s">
        <v>2712</v>
      </c>
    </row>
    <row r="411" spans="1:45" x14ac:dyDescent="0.35">
      <c r="A411" t="s">
        <v>1595</v>
      </c>
      <c r="B411" t="s">
        <v>2672</v>
      </c>
      <c r="C411" t="s">
        <v>2592</v>
      </c>
      <c r="D411" t="s">
        <v>1232</v>
      </c>
      <c r="E411" t="s">
        <v>2698</v>
      </c>
      <c r="F411" t="s">
        <v>39</v>
      </c>
      <c r="G411" t="s">
        <v>40</v>
      </c>
      <c r="H411" t="s">
        <v>40</v>
      </c>
      <c r="I411" t="s">
        <v>2861</v>
      </c>
      <c r="J411">
        <v>42</v>
      </c>
      <c r="K411">
        <v>-82</v>
      </c>
      <c r="L411" t="s">
        <v>39</v>
      </c>
      <c r="M411" t="s">
        <v>2699</v>
      </c>
      <c r="N411" t="s">
        <v>39</v>
      </c>
      <c r="O411">
        <v>1998</v>
      </c>
      <c r="Q411" t="s">
        <v>39</v>
      </c>
      <c r="R411" t="s">
        <v>39</v>
      </c>
      <c r="S411">
        <v>45</v>
      </c>
      <c r="T411">
        <v>5</v>
      </c>
      <c r="U411" t="s">
        <v>2701</v>
      </c>
      <c r="V411" s="6" t="s">
        <v>2643</v>
      </c>
      <c r="W411" s="6" t="s">
        <v>2700</v>
      </c>
      <c r="X411" s="6">
        <v>5</v>
      </c>
      <c r="Y411" t="s">
        <v>39</v>
      </c>
      <c r="Z411" s="6"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2641</v>
      </c>
      <c r="AS411" t="s">
        <v>2712</v>
      </c>
    </row>
    <row r="412" spans="1:45" x14ac:dyDescent="0.35">
      <c r="A412" t="s">
        <v>1595</v>
      </c>
      <c r="B412" t="s">
        <v>2672</v>
      </c>
      <c r="C412" t="s">
        <v>2592</v>
      </c>
      <c r="D412" t="s">
        <v>1232</v>
      </c>
      <c r="E412" t="s">
        <v>2698</v>
      </c>
      <c r="F412" t="s">
        <v>39</v>
      </c>
      <c r="G412" t="s">
        <v>40</v>
      </c>
      <c r="H412" t="s">
        <v>40</v>
      </c>
      <c r="I412" t="s">
        <v>2861</v>
      </c>
      <c r="J412">
        <v>42</v>
      </c>
      <c r="K412">
        <v>-82</v>
      </c>
      <c r="L412" t="s">
        <v>39</v>
      </c>
      <c r="M412" t="s">
        <v>2699</v>
      </c>
      <c r="N412" t="s">
        <v>39</v>
      </c>
      <c r="O412">
        <v>1998</v>
      </c>
      <c r="Q412" t="s">
        <v>39</v>
      </c>
      <c r="R412" t="s">
        <v>39</v>
      </c>
      <c r="S412">
        <v>45</v>
      </c>
      <c r="T412">
        <v>5</v>
      </c>
      <c r="U412" t="s">
        <v>2713</v>
      </c>
      <c r="V412" s="6" t="s">
        <v>2643</v>
      </c>
      <c r="W412" s="6" t="s">
        <v>2700</v>
      </c>
      <c r="X412" s="6">
        <v>5</v>
      </c>
      <c r="Y412" t="s">
        <v>39</v>
      </c>
      <c r="Z412" s="6"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2641</v>
      </c>
      <c r="AS412" t="s">
        <v>2712</v>
      </c>
    </row>
    <row r="413" spans="1:45" x14ac:dyDescent="0.35">
      <c r="A413" t="s">
        <v>1595</v>
      </c>
      <c r="B413" t="s">
        <v>2672</v>
      </c>
      <c r="C413" t="s">
        <v>2592</v>
      </c>
      <c r="D413" t="s">
        <v>1232</v>
      </c>
      <c r="E413" t="s">
        <v>2698</v>
      </c>
      <c r="F413" t="s">
        <v>39</v>
      </c>
      <c r="G413" t="s">
        <v>40</v>
      </c>
      <c r="H413" t="s">
        <v>40</v>
      </c>
      <c r="I413" t="s">
        <v>2861</v>
      </c>
      <c r="J413">
        <v>42</v>
      </c>
      <c r="K413">
        <v>-82</v>
      </c>
      <c r="L413" t="s">
        <v>39</v>
      </c>
      <c r="M413" t="s">
        <v>2699</v>
      </c>
      <c r="N413" t="s">
        <v>39</v>
      </c>
      <c r="O413">
        <v>1998</v>
      </c>
      <c r="Q413" t="s">
        <v>39</v>
      </c>
      <c r="R413" t="s">
        <v>39</v>
      </c>
      <c r="S413">
        <v>45</v>
      </c>
      <c r="T413">
        <v>5</v>
      </c>
      <c r="U413" t="s">
        <v>2713</v>
      </c>
      <c r="V413" s="6" t="s">
        <v>2643</v>
      </c>
      <c r="W413" s="6" t="s">
        <v>2700</v>
      </c>
      <c r="X413" s="6">
        <v>5</v>
      </c>
      <c r="Y413" t="s">
        <v>39</v>
      </c>
      <c r="Z413" s="6"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2641</v>
      </c>
      <c r="AS413" t="s">
        <v>2712</v>
      </c>
    </row>
    <row r="414" spans="1:45" x14ac:dyDescent="0.35">
      <c r="A414" t="s">
        <v>1595</v>
      </c>
      <c r="B414" t="s">
        <v>2672</v>
      </c>
      <c r="C414" t="s">
        <v>2592</v>
      </c>
      <c r="D414" t="s">
        <v>1232</v>
      </c>
      <c r="E414" t="s">
        <v>2698</v>
      </c>
      <c r="F414" t="s">
        <v>39</v>
      </c>
      <c r="G414" t="s">
        <v>40</v>
      </c>
      <c r="H414" t="s">
        <v>40</v>
      </c>
      <c r="I414" t="s">
        <v>2861</v>
      </c>
      <c r="J414">
        <v>42</v>
      </c>
      <c r="K414">
        <v>-82</v>
      </c>
      <c r="L414" t="s">
        <v>39</v>
      </c>
      <c r="M414" t="s">
        <v>2699</v>
      </c>
      <c r="N414" t="s">
        <v>39</v>
      </c>
      <c r="O414">
        <v>1998</v>
      </c>
      <c r="Q414" t="s">
        <v>39</v>
      </c>
      <c r="R414" t="s">
        <v>39</v>
      </c>
      <c r="S414">
        <v>45</v>
      </c>
      <c r="T414">
        <v>5</v>
      </c>
      <c r="U414" t="s">
        <v>2713</v>
      </c>
      <c r="V414" s="6" t="s">
        <v>2643</v>
      </c>
      <c r="W414" s="6" t="s">
        <v>2700</v>
      </c>
      <c r="X414" s="6">
        <v>5</v>
      </c>
      <c r="Y414" t="s">
        <v>39</v>
      </c>
      <c r="Z414" s="6"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2641</v>
      </c>
      <c r="AS414" t="s">
        <v>2712</v>
      </c>
    </row>
    <row r="415" spans="1:45" x14ac:dyDescent="0.35">
      <c r="A415" t="s">
        <v>1595</v>
      </c>
      <c r="B415" t="s">
        <v>2672</v>
      </c>
      <c r="C415" t="s">
        <v>2592</v>
      </c>
      <c r="D415" t="s">
        <v>1232</v>
      </c>
      <c r="E415" t="s">
        <v>2698</v>
      </c>
      <c r="F415" t="s">
        <v>39</v>
      </c>
      <c r="G415" t="s">
        <v>40</v>
      </c>
      <c r="H415" t="s">
        <v>40</v>
      </c>
      <c r="I415" t="s">
        <v>2861</v>
      </c>
      <c r="J415">
        <v>42</v>
      </c>
      <c r="K415">
        <v>-82</v>
      </c>
      <c r="L415" t="s">
        <v>39</v>
      </c>
      <c r="M415" t="s">
        <v>2699</v>
      </c>
      <c r="N415" t="s">
        <v>39</v>
      </c>
      <c r="O415">
        <v>1998</v>
      </c>
      <c r="Q415" t="s">
        <v>39</v>
      </c>
      <c r="R415" t="s">
        <v>39</v>
      </c>
      <c r="S415">
        <v>45</v>
      </c>
      <c r="T415">
        <v>5</v>
      </c>
      <c r="U415" t="s">
        <v>2713</v>
      </c>
      <c r="V415" s="6" t="s">
        <v>2643</v>
      </c>
      <c r="W415" s="6" t="s">
        <v>2700</v>
      </c>
      <c r="X415" s="6">
        <v>5</v>
      </c>
      <c r="Y415" t="s">
        <v>39</v>
      </c>
      <c r="Z415" s="6"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2641</v>
      </c>
      <c r="AS415" t="s">
        <v>2712</v>
      </c>
    </row>
    <row r="416" spans="1:45" x14ac:dyDescent="0.35">
      <c r="A416" t="s">
        <v>1595</v>
      </c>
      <c r="B416" t="s">
        <v>2672</v>
      </c>
      <c r="C416" t="s">
        <v>2592</v>
      </c>
      <c r="D416" t="s">
        <v>1232</v>
      </c>
      <c r="E416" t="s">
        <v>2698</v>
      </c>
      <c r="F416" t="s">
        <v>39</v>
      </c>
      <c r="G416" t="s">
        <v>40</v>
      </c>
      <c r="H416" t="s">
        <v>40</v>
      </c>
      <c r="I416" t="s">
        <v>2861</v>
      </c>
      <c r="J416">
        <v>42</v>
      </c>
      <c r="K416">
        <v>-82</v>
      </c>
      <c r="L416" t="s">
        <v>39</v>
      </c>
      <c r="M416" t="s">
        <v>2699</v>
      </c>
      <c r="N416" t="s">
        <v>39</v>
      </c>
      <c r="O416">
        <v>1998</v>
      </c>
      <c r="Q416" t="s">
        <v>39</v>
      </c>
      <c r="R416" t="s">
        <v>39</v>
      </c>
      <c r="S416">
        <v>45</v>
      </c>
      <c r="T416">
        <v>5</v>
      </c>
      <c r="U416" t="s">
        <v>2713</v>
      </c>
      <c r="V416" s="6" t="s">
        <v>2643</v>
      </c>
      <c r="W416" s="6" t="s">
        <v>2700</v>
      </c>
      <c r="X416" s="6">
        <v>5</v>
      </c>
      <c r="Y416" t="s">
        <v>39</v>
      </c>
      <c r="Z416" s="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2641</v>
      </c>
      <c r="AS416" t="s">
        <v>2712</v>
      </c>
    </row>
    <row r="417" spans="1:45" x14ac:dyDescent="0.35">
      <c r="A417" t="s">
        <v>1595</v>
      </c>
      <c r="B417" t="s">
        <v>2672</v>
      </c>
      <c r="C417" t="s">
        <v>2592</v>
      </c>
      <c r="D417" t="s">
        <v>1232</v>
      </c>
      <c r="E417" t="s">
        <v>2698</v>
      </c>
      <c r="F417" t="s">
        <v>39</v>
      </c>
      <c r="G417" t="s">
        <v>40</v>
      </c>
      <c r="H417" t="s">
        <v>40</v>
      </c>
      <c r="I417" t="s">
        <v>2861</v>
      </c>
      <c r="J417">
        <v>42</v>
      </c>
      <c r="K417">
        <v>-82</v>
      </c>
      <c r="L417" t="s">
        <v>39</v>
      </c>
      <c r="M417" t="s">
        <v>2699</v>
      </c>
      <c r="N417" t="s">
        <v>39</v>
      </c>
      <c r="O417">
        <v>1998</v>
      </c>
      <c r="Q417" t="s">
        <v>39</v>
      </c>
      <c r="R417" t="s">
        <v>39</v>
      </c>
      <c r="S417">
        <v>45</v>
      </c>
      <c r="T417">
        <v>5</v>
      </c>
      <c r="U417" t="s">
        <v>2713</v>
      </c>
      <c r="V417" s="6" t="s">
        <v>2643</v>
      </c>
      <c r="W417" s="6" t="s">
        <v>2700</v>
      </c>
      <c r="X417" s="6">
        <v>5</v>
      </c>
      <c r="Y417" t="s">
        <v>39</v>
      </c>
      <c r="Z417" s="6"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2641</v>
      </c>
      <c r="AS417" t="s">
        <v>2712</v>
      </c>
    </row>
    <row r="418" spans="1:45" x14ac:dyDescent="0.35">
      <c r="A418" t="s">
        <v>1595</v>
      </c>
      <c r="B418" t="s">
        <v>2672</v>
      </c>
      <c r="C418" t="s">
        <v>2592</v>
      </c>
      <c r="D418" t="s">
        <v>1232</v>
      </c>
      <c r="E418" t="s">
        <v>2698</v>
      </c>
      <c r="F418" t="s">
        <v>39</v>
      </c>
      <c r="G418" t="s">
        <v>40</v>
      </c>
      <c r="H418" t="s">
        <v>40</v>
      </c>
      <c r="I418" t="s">
        <v>2861</v>
      </c>
      <c r="J418">
        <v>42</v>
      </c>
      <c r="K418">
        <v>-82</v>
      </c>
      <c r="L418" t="s">
        <v>39</v>
      </c>
      <c r="M418" t="s">
        <v>2699</v>
      </c>
      <c r="N418" t="s">
        <v>39</v>
      </c>
      <c r="O418">
        <v>1998</v>
      </c>
      <c r="Q418" t="s">
        <v>39</v>
      </c>
      <c r="R418" t="s">
        <v>39</v>
      </c>
      <c r="S418">
        <v>45</v>
      </c>
      <c r="T418">
        <v>5</v>
      </c>
      <c r="U418" t="s">
        <v>2713</v>
      </c>
      <c r="V418" s="6" t="s">
        <v>2643</v>
      </c>
      <c r="W418" s="6" t="s">
        <v>2700</v>
      </c>
      <c r="X418" s="6">
        <v>5</v>
      </c>
      <c r="Y418" t="s">
        <v>39</v>
      </c>
      <c r="Z418" s="6"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2641</v>
      </c>
      <c r="AS418" t="s">
        <v>2712</v>
      </c>
    </row>
    <row r="419" spans="1:45" x14ac:dyDescent="0.35">
      <c r="A419" t="s">
        <v>1595</v>
      </c>
      <c r="B419" t="s">
        <v>2672</v>
      </c>
      <c r="C419" t="s">
        <v>2592</v>
      </c>
      <c r="D419" t="s">
        <v>1232</v>
      </c>
      <c r="E419" t="s">
        <v>2698</v>
      </c>
      <c r="F419" t="s">
        <v>39</v>
      </c>
      <c r="G419" t="s">
        <v>40</v>
      </c>
      <c r="H419" t="s">
        <v>40</v>
      </c>
      <c r="I419" t="s">
        <v>2861</v>
      </c>
      <c r="J419">
        <v>42</v>
      </c>
      <c r="K419">
        <v>-82</v>
      </c>
      <c r="L419" t="s">
        <v>39</v>
      </c>
      <c r="M419" t="s">
        <v>2699</v>
      </c>
      <c r="N419" t="s">
        <v>39</v>
      </c>
      <c r="O419">
        <v>1998</v>
      </c>
      <c r="Q419" t="s">
        <v>39</v>
      </c>
      <c r="R419" t="s">
        <v>39</v>
      </c>
      <c r="S419">
        <v>45</v>
      </c>
      <c r="T419">
        <v>5</v>
      </c>
      <c r="U419" t="s">
        <v>2713</v>
      </c>
      <c r="V419" s="6" t="s">
        <v>2643</v>
      </c>
      <c r="W419" s="6" t="s">
        <v>2700</v>
      </c>
      <c r="X419" s="6">
        <v>5</v>
      </c>
      <c r="Y419" t="s">
        <v>39</v>
      </c>
      <c r="Z419" s="6"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2641</v>
      </c>
      <c r="AS419" t="s">
        <v>2712</v>
      </c>
    </row>
    <row r="420" spans="1:45" x14ac:dyDescent="0.35">
      <c r="A420" t="s">
        <v>1595</v>
      </c>
      <c r="B420" t="s">
        <v>2672</v>
      </c>
      <c r="C420" t="s">
        <v>2592</v>
      </c>
      <c r="D420" t="s">
        <v>1232</v>
      </c>
      <c r="E420" t="s">
        <v>2698</v>
      </c>
      <c r="F420" t="s">
        <v>39</v>
      </c>
      <c r="G420" t="s">
        <v>40</v>
      </c>
      <c r="H420" t="s">
        <v>40</v>
      </c>
      <c r="I420" t="s">
        <v>2861</v>
      </c>
      <c r="J420">
        <v>42</v>
      </c>
      <c r="K420">
        <v>-82</v>
      </c>
      <c r="L420" t="s">
        <v>39</v>
      </c>
      <c r="M420" t="s">
        <v>2699</v>
      </c>
      <c r="N420" t="s">
        <v>39</v>
      </c>
      <c r="O420">
        <v>1998</v>
      </c>
      <c r="Q420" t="s">
        <v>39</v>
      </c>
      <c r="R420" t="s">
        <v>39</v>
      </c>
      <c r="S420">
        <v>45</v>
      </c>
      <c r="T420">
        <v>5</v>
      </c>
      <c r="U420" t="s">
        <v>2713</v>
      </c>
      <c r="V420" s="6" t="s">
        <v>2643</v>
      </c>
      <c r="W420" s="6" t="s">
        <v>2700</v>
      </c>
      <c r="X420" s="6">
        <v>5</v>
      </c>
      <c r="Y420" t="s">
        <v>39</v>
      </c>
      <c r="Z420" s="6"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2641</v>
      </c>
      <c r="AS420" t="s">
        <v>2712</v>
      </c>
    </row>
    <row r="421" spans="1:45" x14ac:dyDescent="0.35">
      <c r="A421" t="s">
        <v>1595</v>
      </c>
      <c r="B421" t="s">
        <v>2672</v>
      </c>
      <c r="C421" t="s">
        <v>2592</v>
      </c>
      <c r="D421" t="s">
        <v>1232</v>
      </c>
      <c r="E421" t="s">
        <v>2698</v>
      </c>
      <c r="F421" t="s">
        <v>39</v>
      </c>
      <c r="G421" t="s">
        <v>40</v>
      </c>
      <c r="H421" t="s">
        <v>40</v>
      </c>
      <c r="I421" t="s">
        <v>2861</v>
      </c>
      <c r="J421">
        <v>42</v>
      </c>
      <c r="K421">
        <v>-82</v>
      </c>
      <c r="L421" t="s">
        <v>39</v>
      </c>
      <c r="M421" t="s">
        <v>2699</v>
      </c>
      <c r="N421" t="s">
        <v>39</v>
      </c>
      <c r="O421">
        <v>1998</v>
      </c>
      <c r="Q421" t="s">
        <v>39</v>
      </c>
      <c r="R421" t="s">
        <v>39</v>
      </c>
      <c r="S421">
        <v>45</v>
      </c>
      <c r="T421">
        <v>5</v>
      </c>
      <c r="U421" t="s">
        <v>2713</v>
      </c>
      <c r="V421" s="6" t="s">
        <v>2643</v>
      </c>
      <c r="W421" s="6" t="s">
        <v>2700</v>
      </c>
      <c r="X421" s="6">
        <v>5</v>
      </c>
      <c r="Y421" t="s">
        <v>39</v>
      </c>
      <c r="Z421" s="6"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2641</v>
      </c>
      <c r="AS421" t="s">
        <v>2712</v>
      </c>
    </row>
    <row r="422" spans="1:45" x14ac:dyDescent="0.35">
      <c r="A422" t="s">
        <v>1595</v>
      </c>
      <c r="B422" t="s">
        <v>2672</v>
      </c>
      <c r="C422" t="s">
        <v>2592</v>
      </c>
      <c r="D422" t="s">
        <v>1232</v>
      </c>
      <c r="E422" t="s">
        <v>2698</v>
      </c>
      <c r="F422" t="s">
        <v>39</v>
      </c>
      <c r="G422" t="s">
        <v>40</v>
      </c>
      <c r="H422" t="s">
        <v>40</v>
      </c>
      <c r="I422" t="s">
        <v>2861</v>
      </c>
      <c r="J422">
        <v>42</v>
      </c>
      <c r="K422">
        <v>-82</v>
      </c>
      <c r="L422" t="s">
        <v>39</v>
      </c>
      <c r="M422" t="s">
        <v>2699</v>
      </c>
      <c r="N422" t="s">
        <v>39</v>
      </c>
      <c r="O422">
        <v>1998</v>
      </c>
      <c r="Q422" t="s">
        <v>39</v>
      </c>
      <c r="R422" t="s">
        <v>39</v>
      </c>
      <c r="S422">
        <v>45</v>
      </c>
      <c r="T422">
        <v>5</v>
      </c>
      <c r="U422" t="s">
        <v>2713</v>
      </c>
      <c r="V422" s="6" t="s">
        <v>2643</v>
      </c>
      <c r="W422" s="6" t="s">
        <v>2700</v>
      </c>
      <c r="X422" s="6">
        <v>5</v>
      </c>
      <c r="Y422" t="s">
        <v>39</v>
      </c>
      <c r="Z422" s="6"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2641</v>
      </c>
      <c r="AS422" t="s">
        <v>2712</v>
      </c>
    </row>
    <row r="423" spans="1:45" x14ac:dyDescent="0.35">
      <c r="A423" t="s">
        <v>1595</v>
      </c>
      <c r="B423" t="s">
        <v>2672</v>
      </c>
      <c r="C423" t="s">
        <v>2592</v>
      </c>
      <c r="D423" t="s">
        <v>1232</v>
      </c>
      <c r="E423" t="s">
        <v>2698</v>
      </c>
      <c r="F423" t="s">
        <v>39</v>
      </c>
      <c r="G423" t="s">
        <v>40</v>
      </c>
      <c r="H423" t="s">
        <v>40</v>
      </c>
      <c r="I423" t="s">
        <v>2861</v>
      </c>
      <c r="J423">
        <v>42</v>
      </c>
      <c r="K423">
        <v>-82</v>
      </c>
      <c r="L423" t="s">
        <v>39</v>
      </c>
      <c r="M423" t="s">
        <v>2699</v>
      </c>
      <c r="N423" t="s">
        <v>39</v>
      </c>
      <c r="O423">
        <v>1998</v>
      </c>
      <c r="Q423" t="s">
        <v>39</v>
      </c>
      <c r="R423" t="s">
        <v>39</v>
      </c>
      <c r="S423">
        <v>45</v>
      </c>
      <c r="T423">
        <v>5</v>
      </c>
      <c r="U423" t="s">
        <v>2713</v>
      </c>
      <c r="V423" s="6" t="s">
        <v>2643</v>
      </c>
      <c r="W423" s="6" t="s">
        <v>2700</v>
      </c>
      <c r="X423" s="6">
        <v>5</v>
      </c>
      <c r="Y423" t="s">
        <v>39</v>
      </c>
      <c r="Z423" s="6"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2641</v>
      </c>
      <c r="AS423" t="s">
        <v>2712</v>
      </c>
    </row>
    <row r="424" spans="1:45" x14ac:dyDescent="0.35">
      <c r="A424" t="s">
        <v>1595</v>
      </c>
      <c r="B424" t="s">
        <v>2672</v>
      </c>
      <c r="C424" t="s">
        <v>2592</v>
      </c>
      <c r="D424" t="s">
        <v>1232</v>
      </c>
      <c r="E424" t="s">
        <v>2698</v>
      </c>
      <c r="F424" t="s">
        <v>39</v>
      </c>
      <c r="G424" t="s">
        <v>40</v>
      </c>
      <c r="H424" t="s">
        <v>40</v>
      </c>
      <c r="I424" t="s">
        <v>2861</v>
      </c>
      <c r="J424">
        <v>42</v>
      </c>
      <c r="K424">
        <v>-82</v>
      </c>
      <c r="L424" t="s">
        <v>39</v>
      </c>
      <c r="M424" t="s">
        <v>2699</v>
      </c>
      <c r="N424" t="s">
        <v>39</v>
      </c>
      <c r="O424">
        <v>1998</v>
      </c>
      <c r="Q424" t="s">
        <v>39</v>
      </c>
      <c r="R424" t="s">
        <v>39</v>
      </c>
      <c r="S424">
        <v>45</v>
      </c>
      <c r="T424">
        <v>5</v>
      </c>
      <c r="U424" t="s">
        <v>2713</v>
      </c>
      <c r="V424" s="6" t="s">
        <v>2643</v>
      </c>
      <c r="W424" s="6" t="s">
        <v>2700</v>
      </c>
      <c r="X424" s="6">
        <v>5</v>
      </c>
      <c r="Y424" t="s">
        <v>39</v>
      </c>
      <c r="Z424" s="6"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2641</v>
      </c>
      <c r="AS424" t="s">
        <v>2712</v>
      </c>
    </row>
    <row r="425" spans="1:45" x14ac:dyDescent="0.35">
      <c r="A425" t="s">
        <v>1595</v>
      </c>
      <c r="B425" t="s">
        <v>2672</v>
      </c>
      <c r="C425" t="s">
        <v>2592</v>
      </c>
      <c r="D425" t="s">
        <v>1232</v>
      </c>
      <c r="E425" t="s">
        <v>2698</v>
      </c>
      <c r="F425" t="s">
        <v>39</v>
      </c>
      <c r="G425" t="s">
        <v>40</v>
      </c>
      <c r="H425" t="s">
        <v>40</v>
      </c>
      <c r="I425" t="s">
        <v>2861</v>
      </c>
      <c r="J425">
        <v>42</v>
      </c>
      <c r="K425">
        <v>-82</v>
      </c>
      <c r="L425" t="s">
        <v>39</v>
      </c>
      <c r="M425" t="s">
        <v>2699</v>
      </c>
      <c r="N425" t="s">
        <v>39</v>
      </c>
      <c r="O425">
        <v>1998</v>
      </c>
      <c r="Q425" t="s">
        <v>39</v>
      </c>
      <c r="R425" t="s">
        <v>39</v>
      </c>
      <c r="S425">
        <v>45</v>
      </c>
      <c r="T425">
        <v>5</v>
      </c>
      <c r="U425" t="s">
        <v>2713</v>
      </c>
      <c r="V425" s="6" t="s">
        <v>2643</v>
      </c>
      <c r="W425" s="6" t="s">
        <v>2700</v>
      </c>
      <c r="X425" s="6">
        <v>5</v>
      </c>
      <c r="Y425" t="s">
        <v>39</v>
      </c>
      <c r="Z425" s="6"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2641</v>
      </c>
      <c r="AS425" t="s">
        <v>2712</v>
      </c>
    </row>
    <row r="426" spans="1:45" x14ac:dyDescent="0.35">
      <c r="A426" t="s">
        <v>1595</v>
      </c>
      <c r="B426" t="s">
        <v>2672</v>
      </c>
      <c r="C426" t="s">
        <v>2592</v>
      </c>
      <c r="D426" t="s">
        <v>1232</v>
      </c>
      <c r="E426" t="s">
        <v>2698</v>
      </c>
      <c r="F426" t="s">
        <v>39</v>
      </c>
      <c r="G426" t="s">
        <v>40</v>
      </c>
      <c r="H426" t="s">
        <v>40</v>
      </c>
      <c r="I426" t="s">
        <v>2861</v>
      </c>
      <c r="J426">
        <v>42</v>
      </c>
      <c r="K426">
        <v>-82</v>
      </c>
      <c r="L426" t="s">
        <v>39</v>
      </c>
      <c r="M426" t="s">
        <v>2699</v>
      </c>
      <c r="N426" t="s">
        <v>39</v>
      </c>
      <c r="O426">
        <v>1998</v>
      </c>
      <c r="Q426" t="s">
        <v>39</v>
      </c>
      <c r="R426" t="s">
        <v>39</v>
      </c>
      <c r="S426">
        <v>45</v>
      </c>
      <c r="T426">
        <v>5</v>
      </c>
      <c r="U426" t="s">
        <v>2713</v>
      </c>
      <c r="V426" s="6" t="s">
        <v>2643</v>
      </c>
      <c r="W426" s="6" t="s">
        <v>2700</v>
      </c>
      <c r="X426" s="6">
        <v>5</v>
      </c>
      <c r="Y426" t="s">
        <v>39</v>
      </c>
      <c r="Z426" s="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2641</v>
      </c>
      <c r="AS426" t="s">
        <v>2712</v>
      </c>
    </row>
    <row r="427" spans="1:45" x14ac:dyDescent="0.35">
      <c r="A427" t="s">
        <v>1595</v>
      </c>
      <c r="B427" t="s">
        <v>2672</v>
      </c>
      <c r="C427" t="s">
        <v>2592</v>
      </c>
      <c r="D427" t="s">
        <v>1232</v>
      </c>
      <c r="E427" t="s">
        <v>2698</v>
      </c>
      <c r="F427" t="s">
        <v>39</v>
      </c>
      <c r="G427" t="s">
        <v>40</v>
      </c>
      <c r="H427" t="s">
        <v>40</v>
      </c>
      <c r="I427" t="s">
        <v>2861</v>
      </c>
      <c r="J427">
        <v>42</v>
      </c>
      <c r="K427">
        <v>-82</v>
      </c>
      <c r="L427" t="s">
        <v>39</v>
      </c>
      <c r="M427" t="s">
        <v>2699</v>
      </c>
      <c r="N427" t="s">
        <v>39</v>
      </c>
      <c r="O427">
        <v>1998</v>
      </c>
      <c r="Q427" t="s">
        <v>39</v>
      </c>
      <c r="R427" t="s">
        <v>39</v>
      </c>
      <c r="S427">
        <v>45</v>
      </c>
      <c r="T427">
        <v>5</v>
      </c>
      <c r="U427" t="s">
        <v>2713</v>
      </c>
      <c r="V427" s="6" t="s">
        <v>2643</v>
      </c>
      <c r="W427" s="6" t="s">
        <v>2700</v>
      </c>
      <c r="X427" s="6">
        <v>5</v>
      </c>
      <c r="Y427" t="s">
        <v>39</v>
      </c>
      <c r="Z427" s="6"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2641</v>
      </c>
      <c r="AS427" t="s">
        <v>2712</v>
      </c>
    </row>
    <row r="428" spans="1:45" x14ac:dyDescent="0.35">
      <c r="A428" t="s">
        <v>1595</v>
      </c>
      <c r="B428" t="s">
        <v>2672</v>
      </c>
      <c r="C428" t="s">
        <v>2592</v>
      </c>
      <c r="D428" t="s">
        <v>1232</v>
      </c>
      <c r="E428" t="s">
        <v>2698</v>
      </c>
      <c r="F428" t="s">
        <v>39</v>
      </c>
      <c r="G428" t="s">
        <v>40</v>
      </c>
      <c r="H428" t="s">
        <v>40</v>
      </c>
      <c r="I428" t="s">
        <v>2861</v>
      </c>
      <c r="J428">
        <v>42</v>
      </c>
      <c r="K428">
        <v>-82</v>
      </c>
      <c r="L428" t="s">
        <v>39</v>
      </c>
      <c r="M428" t="s">
        <v>2699</v>
      </c>
      <c r="N428" t="s">
        <v>39</v>
      </c>
      <c r="O428">
        <v>1998</v>
      </c>
      <c r="Q428" t="s">
        <v>39</v>
      </c>
      <c r="R428" t="s">
        <v>39</v>
      </c>
      <c r="S428">
        <v>45</v>
      </c>
      <c r="T428">
        <v>5</v>
      </c>
      <c r="U428" t="s">
        <v>2701</v>
      </c>
      <c r="V428" s="6" t="s">
        <v>2643</v>
      </c>
      <c r="W428" s="14">
        <v>14</v>
      </c>
      <c r="X428" s="6" t="s">
        <v>2638</v>
      </c>
      <c r="Y428" t="s">
        <v>2741</v>
      </c>
      <c r="Z428" s="6">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2603</v>
      </c>
      <c r="AS428" t="s">
        <v>2716</v>
      </c>
    </row>
    <row r="429" spans="1:45" x14ac:dyDescent="0.35">
      <c r="A429" t="s">
        <v>1595</v>
      </c>
      <c r="B429" t="s">
        <v>2672</v>
      </c>
      <c r="C429" t="s">
        <v>2592</v>
      </c>
      <c r="D429" t="s">
        <v>1232</v>
      </c>
      <c r="E429" t="s">
        <v>2698</v>
      </c>
      <c r="F429" t="s">
        <v>39</v>
      </c>
      <c r="G429" t="s">
        <v>40</v>
      </c>
      <c r="H429" t="s">
        <v>40</v>
      </c>
      <c r="I429" t="s">
        <v>2861</v>
      </c>
      <c r="J429">
        <v>42</v>
      </c>
      <c r="K429">
        <v>-82</v>
      </c>
      <c r="L429" t="s">
        <v>39</v>
      </c>
      <c r="M429" t="s">
        <v>2699</v>
      </c>
      <c r="N429" t="s">
        <v>39</v>
      </c>
      <c r="O429">
        <v>1998</v>
      </c>
      <c r="Q429" t="s">
        <v>39</v>
      </c>
      <c r="R429" t="s">
        <v>39</v>
      </c>
      <c r="S429">
        <v>45</v>
      </c>
      <c r="T429">
        <v>5</v>
      </c>
      <c r="U429" t="s">
        <v>2701</v>
      </c>
      <c r="V429" s="6" t="s">
        <v>2643</v>
      </c>
      <c r="W429" s="14" t="s">
        <v>2717</v>
      </c>
      <c r="X429" s="6" t="s">
        <v>2638</v>
      </c>
      <c r="Y429" t="s">
        <v>2741</v>
      </c>
      <c r="Z429" s="6">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2603</v>
      </c>
      <c r="AS429" t="s">
        <v>2716</v>
      </c>
    </row>
    <row r="430" spans="1:45" x14ac:dyDescent="0.35">
      <c r="A430" t="s">
        <v>1595</v>
      </c>
      <c r="B430" t="s">
        <v>2672</v>
      </c>
      <c r="C430" t="s">
        <v>2592</v>
      </c>
      <c r="D430" t="s">
        <v>1232</v>
      </c>
      <c r="E430" t="s">
        <v>2698</v>
      </c>
      <c r="F430" t="s">
        <v>39</v>
      </c>
      <c r="G430" t="s">
        <v>40</v>
      </c>
      <c r="H430" t="s">
        <v>40</v>
      </c>
      <c r="I430" t="s">
        <v>2861</v>
      </c>
      <c r="J430">
        <v>42</v>
      </c>
      <c r="K430">
        <v>-82</v>
      </c>
      <c r="L430" t="s">
        <v>39</v>
      </c>
      <c r="M430" t="s">
        <v>2699</v>
      </c>
      <c r="N430" t="s">
        <v>39</v>
      </c>
      <c r="O430">
        <v>1998</v>
      </c>
      <c r="Q430" t="s">
        <v>39</v>
      </c>
      <c r="R430" t="s">
        <v>39</v>
      </c>
      <c r="S430">
        <v>45</v>
      </c>
      <c r="T430">
        <v>5</v>
      </c>
      <c r="U430" t="s">
        <v>2701</v>
      </c>
      <c r="V430" s="6" t="s">
        <v>2643</v>
      </c>
      <c r="W430" s="14" t="s">
        <v>2718</v>
      </c>
      <c r="X430" s="6" t="s">
        <v>2638</v>
      </c>
      <c r="Y430" t="s">
        <v>2741</v>
      </c>
      <c r="Z430" s="6">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2603</v>
      </c>
      <c r="AS430" t="s">
        <v>2716</v>
      </c>
    </row>
    <row r="431" spans="1:45" x14ac:dyDescent="0.35">
      <c r="A431" t="s">
        <v>1595</v>
      </c>
      <c r="B431" t="s">
        <v>2672</v>
      </c>
      <c r="C431" t="s">
        <v>2592</v>
      </c>
      <c r="D431" t="s">
        <v>1232</v>
      </c>
      <c r="E431" t="s">
        <v>2698</v>
      </c>
      <c r="F431" t="s">
        <v>39</v>
      </c>
      <c r="G431" t="s">
        <v>40</v>
      </c>
      <c r="H431" t="s">
        <v>40</v>
      </c>
      <c r="I431" t="s">
        <v>2861</v>
      </c>
      <c r="J431">
        <v>42</v>
      </c>
      <c r="K431">
        <v>-82</v>
      </c>
      <c r="L431" t="s">
        <v>39</v>
      </c>
      <c r="M431" t="s">
        <v>2699</v>
      </c>
      <c r="N431" t="s">
        <v>39</v>
      </c>
      <c r="O431">
        <v>1998</v>
      </c>
      <c r="Q431" t="s">
        <v>39</v>
      </c>
      <c r="R431" t="s">
        <v>39</v>
      </c>
      <c r="S431">
        <v>45</v>
      </c>
      <c r="T431">
        <v>5</v>
      </c>
      <c r="U431" t="s">
        <v>2701</v>
      </c>
      <c r="V431" s="6" t="s">
        <v>2643</v>
      </c>
      <c r="W431" s="14" t="s">
        <v>2700</v>
      </c>
      <c r="X431" s="6" t="s">
        <v>2638</v>
      </c>
      <c r="Y431" t="s">
        <v>2741</v>
      </c>
      <c r="Z431" s="6">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2603</v>
      </c>
      <c r="AS431" t="s">
        <v>2716</v>
      </c>
    </row>
    <row r="432" spans="1:45" x14ac:dyDescent="0.35">
      <c r="A432" t="s">
        <v>1595</v>
      </c>
      <c r="B432" t="s">
        <v>2672</v>
      </c>
      <c r="C432" t="s">
        <v>2592</v>
      </c>
      <c r="D432" t="s">
        <v>1232</v>
      </c>
      <c r="E432" t="s">
        <v>2698</v>
      </c>
      <c r="F432" t="s">
        <v>39</v>
      </c>
      <c r="G432" t="s">
        <v>40</v>
      </c>
      <c r="H432" t="s">
        <v>40</v>
      </c>
      <c r="I432" t="s">
        <v>2861</v>
      </c>
      <c r="J432">
        <v>42</v>
      </c>
      <c r="K432">
        <v>-82</v>
      </c>
      <c r="L432" t="s">
        <v>39</v>
      </c>
      <c r="M432" t="s">
        <v>2699</v>
      </c>
      <c r="N432" t="s">
        <v>39</v>
      </c>
      <c r="O432">
        <v>1998</v>
      </c>
      <c r="Q432" t="s">
        <v>39</v>
      </c>
      <c r="R432" t="s">
        <v>39</v>
      </c>
      <c r="S432">
        <v>45</v>
      </c>
      <c r="T432">
        <v>5</v>
      </c>
      <c r="U432" t="s">
        <v>2701</v>
      </c>
      <c r="V432" s="6" t="s">
        <v>2643</v>
      </c>
      <c r="W432" s="14">
        <v>14</v>
      </c>
      <c r="X432" s="6" t="s">
        <v>2638</v>
      </c>
      <c r="Y432" t="s">
        <v>2741</v>
      </c>
      <c r="Z432" s="6">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2603</v>
      </c>
      <c r="AS432" t="s">
        <v>2716</v>
      </c>
    </row>
    <row r="433" spans="1:45" x14ac:dyDescent="0.35">
      <c r="A433" t="s">
        <v>1595</v>
      </c>
      <c r="B433" t="s">
        <v>2672</v>
      </c>
      <c r="C433" t="s">
        <v>2592</v>
      </c>
      <c r="D433" t="s">
        <v>1232</v>
      </c>
      <c r="E433" t="s">
        <v>2698</v>
      </c>
      <c r="F433" t="s">
        <v>39</v>
      </c>
      <c r="G433" t="s">
        <v>40</v>
      </c>
      <c r="H433" t="s">
        <v>40</v>
      </c>
      <c r="I433" t="s">
        <v>2861</v>
      </c>
      <c r="J433">
        <v>42</v>
      </c>
      <c r="K433">
        <v>-82</v>
      </c>
      <c r="L433" t="s">
        <v>39</v>
      </c>
      <c r="M433" t="s">
        <v>2699</v>
      </c>
      <c r="N433" t="s">
        <v>39</v>
      </c>
      <c r="O433">
        <v>1998</v>
      </c>
      <c r="Q433" t="s">
        <v>39</v>
      </c>
      <c r="R433" t="s">
        <v>39</v>
      </c>
      <c r="S433">
        <v>45</v>
      </c>
      <c r="T433">
        <v>5</v>
      </c>
      <c r="U433" t="s">
        <v>2701</v>
      </c>
      <c r="V433" s="6" t="s">
        <v>2643</v>
      </c>
      <c r="W433" s="14" t="s">
        <v>2717</v>
      </c>
      <c r="X433" s="6" t="s">
        <v>2638</v>
      </c>
      <c r="Y433" t="s">
        <v>2741</v>
      </c>
      <c r="Z433" s="6">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2603</v>
      </c>
      <c r="AS433" t="s">
        <v>2716</v>
      </c>
    </row>
    <row r="434" spans="1:45" x14ac:dyDescent="0.35">
      <c r="A434" t="s">
        <v>1595</v>
      </c>
      <c r="B434" t="s">
        <v>2672</v>
      </c>
      <c r="C434" t="s">
        <v>2592</v>
      </c>
      <c r="D434" t="s">
        <v>1232</v>
      </c>
      <c r="E434" t="s">
        <v>2698</v>
      </c>
      <c r="F434" t="s">
        <v>39</v>
      </c>
      <c r="G434" t="s">
        <v>40</v>
      </c>
      <c r="H434" t="s">
        <v>40</v>
      </c>
      <c r="I434" t="s">
        <v>2861</v>
      </c>
      <c r="J434">
        <v>42</v>
      </c>
      <c r="K434">
        <v>-82</v>
      </c>
      <c r="L434" t="s">
        <v>39</v>
      </c>
      <c r="M434" t="s">
        <v>2699</v>
      </c>
      <c r="N434" t="s">
        <v>39</v>
      </c>
      <c r="O434">
        <v>1998</v>
      </c>
      <c r="Q434" t="s">
        <v>39</v>
      </c>
      <c r="R434" t="s">
        <v>39</v>
      </c>
      <c r="S434">
        <v>45</v>
      </c>
      <c r="T434">
        <v>5</v>
      </c>
      <c r="U434" t="s">
        <v>2701</v>
      </c>
      <c r="V434" s="6" t="s">
        <v>2643</v>
      </c>
      <c r="W434" s="14" t="s">
        <v>2718</v>
      </c>
      <c r="X434" s="6" t="s">
        <v>2638</v>
      </c>
      <c r="Y434" t="s">
        <v>2741</v>
      </c>
      <c r="Z434" s="6">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2603</v>
      </c>
      <c r="AS434" t="s">
        <v>2716</v>
      </c>
    </row>
    <row r="435" spans="1:45" x14ac:dyDescent="0.35">
      <c r="A435" t="s">
        <v>1595</v>
      </c>
      <c r="B435" t="s">
        <v>2672</v>
      </c>
      <c r="C435" t="s">
        <v>2592</v>
      </c>
      <c r="D435" t="s">
        <v>1232</v>
      </c>
      <c r="E435" t="s">
        <v>2698</v>
      </c>
      <c r="F435" t="s">
        <v>39</v>
      </c>
      <c r="G435" t="s">
        <v>40</v>
      </c>
      <c r="H435" t="s">
        <v>40</v>
      </c>
      <c r="I435" t="s">
        <v>2861</v>
      </c>
      <c r="J435">
        <v>42</v>
      </c>
      <c r="K435">
        <v>-82</v>
      </c>
      <c r="L435" t="s">
        <v>39</v>
      </c>
      <c r="M435" t="s">
        <v>2699</v>
      </c>
      <c r="N435" t="s">
        <v>39</v>
      </c>
      <c r="O435">
        <v>1998</v>
      </c>
      <c r="Q435" t="s">
        <v>39</v>
      </c>
      <c r="R435" t="s">
        <v>39</v>
      </c>
      <c r="S435">
        <v>45</v>
      </c>
      <c r="T435">
        <v>5</v>
      </c>
      <c r="U435" t="s">
        <v>2701</v>
      </c>
      <c r="V435" s="6" t="s">
        <v>2643</v>
      </c>
      <c r="W435" s="14" t="s">
        <v>2700</v>
      </c>
      <c r="X435" s="6" t="s">
        <v>2638</v>
      </c>
      <c r="Y435" t="s">
        <v>2741</v>
      </c>
      <c r="Z435" s="6">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2603</v>
      </c>
      <c r="AS435" t="s">
        <v>2716</v>
      </c>
    </row>
    <row r="436" spans="1:45" x14ac:dyDescent="0.35">
      <c r="A436" t="s">
        <v>1595</v>
      </c>
      <c r="B436" t="s">
        <v>2672</v>
      </c>
      <c r="C436" t="s">
        <v>2592</v>
      </c>
      <c r="D436" t="s">
        <v>1232</v>
      </c>
      <c r="E436" t="s">
        <v>2698</v>
      </c>
      <c r="F436" t="s">
        <v>39</v>
      </c>
      <c r="G436" t="s">
        <v>40</v>
      </c>
      <c r="H436" t="s">
        <v>40</v>
      </c>
      <c r="I436" t="s">
        <v>2861</v>
      </c>
      <c r="J436">
        <v>42</v>
      </c>
      <c r="K436">
        <v>-82</v>
      </c>
      <c r="L436" t="s">
        <v>39</v>
      </c>
      <c r="M436" t="s">
        <v>2699</v>
      </c>
      <c r="N436" t="s">
        <v>39</v>
      </c>
      <c r="O436">
        <v>1998</v>
      </c>
      <c r="Q436" t="s">
        <v>39</v>
      </c>
      <c r="R436" t="s">
        <v>39</v>
      </c>
      <c r="S436">
        <v>45</v>
      </c>
      <c r="T436">
        <v>5</v>
      </c>
      <c r="U436" t="s">
        <v>2701</v>
      </c>
      <c r="V436" s="6" t="s">
        <v>2643</v>
      </c>
      <c r="W436" s="14">
        <v>14</v>
      </c>
      <c r="X436" s="6" t="s">
        <v>2638</v>
      </c>
      <c r="Y436" t="s">
        <v>2741</v>
      </c>
      <c r="Z436" s="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2603</v>
      </c>
      <c r="AS436" t="s">
        <v>2719</v>
      </c>
    </row>
    <row r="437" spans="1:45" x14ac:dyDescent="0.35">
      <c r="A437" t="s">
        <v>1595</v>
      </c>
      <c r="B437" t="s">
        <v>2672</v>
      </c>
      <c r="C437" t="s">
        <v>2592</v>
      </c>
      <c r="D437" t="s">
        <v>1232</v>
      </c>
      <c r="E437" t="s">
        <v>2698</v>
      </c>
      <c r="F437" t="s">
        <v>39</v>
      </c>
      <c r="G437" t="s">
        <v>40</v>
      </c>
      <c r="H437" t="s">
        <v>40</v>
      </c>
      <c r="I437" t="s">
        <v>2861</v>
      </c>
      <c r="J437">
        <v>42</v>
      </c>
      <c r="K437">
        <v>-82</v>
      </c>
      <c r="L437" t="s">
        <v>39</v>
      </c>
      <c r="M437" t="s">
        <v>2699</v>
      </c>
      <c r="N437" t="s">
        <v>39</v>
      </c>
      <c r="O437">
        <v>1998</v>
      </c>
      <c r="Q437" t="s">
        <v>39</v>
      </c>
      <c r="R437" t="s">
        <v>39</v>
      </c>
      <c r="S437">
        <v>45</v>
      </c>
      <c r="T437">
        <v>5</v>
      </c>
      <c r="U437" t="s">
        <v>2701</v>
      </c>
      <c r="V437" s="6" t="s">
        <v>2643</v>
      </c>
      <c r="W437" s="14" t="s">
        <v>2717</v>
      </c>
      <c r="X437" s="6" t="s">
        <v>2638</v>
      </c>
      <c r="Y437" t="s">
        <v>2741</v>
      </c>
      <c r="Z437" s="6">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2603</v>
      </c>
      <c r="AS437" t="s">
        <v>2719</v>
      </c>
    </row>
    <row r="438" spans="1:45" x14ac:dyDescent="0.35">
      <c r="A438" t="s">
        <v>1595</v>
      </c>
      <c r="B438" t="s">
        <v>2672</v>
      </c>
      <c r="C438" t="s">
        <v>2592</v>
      </c>
      <c r="D438" t="s">
        <v>1232</v>
      </c>
      <c r="E438" t="s">
        <v>2698</v>
      </c>
      <c r="F438" t="s">
        <v>39</v>
      </c>
      <c r="G438" t="s">
        <v>40</v>
      </c>
      <c r="H438" t="s">
        <v>40</v>
      </c>
      <c r="I438" t="s">
        <v>2861</v>
      </c>
      <c r="J438">
        <v>42</v>
      </c>
      <c r="K438">
        <v>-82</v>
      </c>
      <c r="L438" t="s">
        <v>39</v>
      </c>
      <c r="M438" t="s">
        <v>2699</v>
      </c>
      <c r="N438" t="s">
        <v>39</v>
      </c>
      <c r="O438">
        <v>1998</v>
      </c>
      <c r="Q438" t="s">
        <v>39</v>
      </c>
      <c r="R438" t="s">
        <v>39</v>
      </c>
      <c r="S438">
        <v>45</v>
      </c>
      <c r="T438">
        <v>5</v>
      </c>
      <c r="U438" t="s">
        <v>2701</v>
      </c>
      <c r="V438" s="6" t="s">
        <v>2643</v>
      </c>
      <c r="W438" s="14" t="s">
        <v>2718</v>
      </c>
      <c r="X438" s="6" t="s">
        <v>2638</v>
      </c>
      <c r="Y438" t="s">
        <v>2741</v>
      </c>
      <c r="Z438" s="6">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2603</v>
      </c>
      <c r="AS438" t="s">
        <v>2719</v>
      </c>
    </row>
    <row r="439" spans="1:45" x14ac:dyDescent="0.35">
      <c r="A439" t="s">
        <v>1595</v>
      </c>
      <c r="B439" t="s">
        <v>2672</v>
      </c>
      <c r="C439" t="s">
        <v>2592</v>
      </c>
      <c r="D439" t="s">
        <v>1232</v>
      </c>
      <c r="E439" t="s">
        <v>2698</v>
      </c>
      <c r="F439" t="s">
        <v>39</v>
      </c>
      <c r="G439" t="s">
        <v>40</v>
      </c>
      <c r="H439" t="s">
        <v>40</v>
      </c>
      <c r="I439" t="s">
        <v>2861</v>
      </c>
      <c r="J439">
        <v>42</v>
      </c>
      <c r="K439">
        <v>-82</v>
      </c>
      <c r="L439" t="s">
        <v>39</v>
      </c>
      <c r="M439" t="s">
        <v>2699</v>
      </c>
      <c r="N439" t="s">
        <v>39</v>
      </c>
      <c r="O439">
        <v>1998</v>
      </c>
      <c r="Q439" t="s">
        <v>39</v>
      </c>
      <c r="R439" t="s">
        <v>39</v>
      </c>
      <c r="S439">
        <v>45</v>
      </c>
      <c r="T439">
        <v>5</v>
      </c>
      <c r="U439" t="s">
        <v>2701</v>
      </c>
      <c r="V439" s="6" t="s">
        <v>2643</v>
      </c>
      <c r="W439" s="14" t="s">
        <v>2700</v>
      </c>
      <c r="X439" s="6" t="s">
        <v>2638</v>
      </c>
      <c r="Y439" t="s">
        <v>2741</v>
      </c>
      <c r="Z439" s="6">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2603</v>
      </c>
      <c r="AS439" t="s">
        <v>2719</v>
      </c>
    </row>
    <row r="440" spans="1:45" x14ac:dyDescent="0.35">
      <c r="A440" t="s">
        <v>1595</v>
      </c>
      <c r="B440" t="s">
        <v>2672</v>
      </c>
      <c r="C440" t="s">
        <v>2592</v>
      </c>
      <c r="D440" t="s">
        <v>1232</v>
      </c>
      <c r="E440" t="s">
        <v>2698</v>
      </c>
      <c r="F440" t="s">
        <v>39</v>
      </c>
      <c r="G440" t="s">
        <v>40</v>
      </c>
      <c r="H440" t="s">
        <v>40</v>
      </c>
      <c r="I440" t="s">
        <v>2861</v>
      </c>
      <c r="J440">
        <v>42</v>
      </c>
      <c r="K440">
        <v>-82</v>
      </c>
      <c r="L440" t="s">
        <v>39</v>
      </c>
      <c r="M440" t="s">
        <v>2699</v>
      </c>
      <c r="N440" t="s">
        <v>39</v>
      </c>
      <c r="O440">
        <v>1998</v>
      </c>
      <c r="Q440" t="s">
        <v>39</v>
      </c>
      <c r="R440" t="s">
        <v>39</v>
      </c>
      <c r="S440">
        <v>45</v>
      </c>
      <c r="T440">
        <v>5</v>
      </c>
      <c r="U440" t="s">
        <v>2701</v>
      </c>
      <c r="V440" s="6" t="s">
        <v>2643</v>
      </c>
      <c r="W440" s="14">
        <v>14</v>
      </c>
      <c r="X440" s="6" t="s">
        <v>2638</v>
      </c>
      <c r="Y440" t="s">
        <v>2741</v>
      </c>
      <c r="Z440" s="6">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2603</v>
      </c>
      <c r="AS440" t="s">
        <v>2719</v>
      </c>
    </row>
    <row r="441" spans="1:45" x14ac:dyDescent="0.35">
      <c r="A441" t="s">
        <v>1595</v>
      </c>
      <c r="B441" t="s">
        <v>2672</v>
      </c>
      <c r="C441" t="s">
        <v>2592</v>
      </c>
      <c r="D441" t="s">
        <v>1232</v>
      </c>
      <c r="E441" t="s">
        <v>2698</v>
      </c>
      <c r="F441" t="s">
        <v>39</v>
      </c>
      <c r="G441" t="s">
        <v>40</v>
      </c>
      <c r="H441" t="s">
        <v>40</v>
      </c>
      <c r="I441" t="s">
        <v>2861</v>
      </c>
      <c r="J441">
        <v>42</v>
      </c>
      <c r="K441">
        <v>-82</v>
      </c>
      <c r="L441" t="s">
        <v>39</v>
      </c>
      <c r="M441" t="s">
        <v>2699</v>
      </c>
      <c r="N441" t="s">
        <v>39</v>
      </c>
      <c r="O441">
        <v>1998</v>
      </c>
      <c r="Q441" t="s">
        <v>39</v>
      </c>
      <c r="R441" t="s">
        <v>39</v>
      </c>
      <c r="S441">
        <v>45</v>
      </c>
      <c r="T441">
        <v>5</v>
      </c>
      <c r="U441" t="s">
        <v>2701</v>
      </c>
      <c r="V441" s="6" t="s">
        <v>2643</v>
      </c>
      <c r="W441" s="14" t="s">
        <v>2717</v>
      </c>
      <c r="X441" s="6" t="s">
        <v>2638</v>
      </c>
      <c r="Y441" t="s">
        <v>2741</v>
      </c>
      <c r="Z441" s="6">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2603</v>
      </c>
      <c r="AS441" t="s">
        <v>2719</v>
      </c>
    </row>
    <row r="442" spans="1:45" x14ac:dyDescent="0.35">
      <c r="A442" t="s">
        <v>1595</v>
      </c>
      <c r="B442" t="s">
        <v>2672</v>
      </c>
      <c r="C442" t="s">
        <v>2592</v>
      </c>
      <c r="D442" t="s">
        <v>1232</v>
      </c>
      <c r="E442" t="s">
        <v>2698</v>
      </c>
      <c r="F442" t="s">
        <v>39</v>
      </c>
      <c r="G442" t="s">
        <v>40</v>
      </c>
      <c r="H442" t="s">
        <v>40</v>
      </c>
      <c r="I442" t="s">
        <v>2861</v>
      </c>
      <c r="J442">
        <v>42</v>
      </c>
      <c r="K442">
        <v>-82</v>
      </c>
      <c r="L442" t="s">
        <v>39</v>
      </c>
      <c r="M442" t="s">
        <v>2699</v>
      </c>
      <c r="N442" t="s">
        <v>39</v>
      </c>
      <c r="O442">
        <v>1998</v>
      </c>
      <c r="Q442" t="s">
        <v>39</v>
      </c>
      <c r="R442" t="s">
        <v>39</v>
      </c>
      <c r="S442">
        <v>45</v>
      </c>
      <c r="T442">
        <v>5</v>
      </c>
      <c r="U442" t="s">
        <v>2701</v>
      </c>
      <c r="V442" s="6" t="s">
        <v>2643</v>
      </c>
      <c r="W442" s="14" t="s">
        <v>2718</v>
      </c>
      <c r="X442" s="6" t="s">
        <v>2638</v>
      </c>
      <c r="Y442" t="s">
        <v>2741</v>
      </c>
      <c r="Z442" s="6">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2603</v>
      </c>
      <c r="AS442" t="s">
        <v>2719</v>
      </c>
    </row>
    <row r="443" spans="1:45" x14ac:dyDescent="0.35">
      <c r="A443" t="s">
        <v>1595</v>
      </c>
      <c r="B443" t="s">
        <v>2672</v>
      </c>
      <c r="C443" t="s">
        <v>2592</v>
      </c>
      <c r="D443" t="s">
        <v>1232</v>
      </c>
      <c r="E443" t="s">
        <v>2698</v>
      </c>
      <c r="F443" t="s">
        <v>39</v>
      </c>
      <c r="G443" t="s">
        <v>40</v>
      </c>
      <c r="H443" t="s">
        <v>40</v>
      </c>
      <c r="I443" t="s">
        <v>2861</v>
      </c>
      <c r="J443">
        <v>42</v>
      </c>
      <c r="K443">
        <v>-82</v>
      </c>
      <c r="L443" t="s">
        <v>39</v>
      </c>
      <c r="M443" t="s">
        <v>2699</v>
      </c>
      <c r="N443" t="s">
        <v>39</v>
      </c>
      <c r="O443">
        <v>1998</v>
      </c>
      <c r="Q443" t="s">
        <v>39</v>
      </c>
      <c r="R443" t="s">
        <v>39</v>
      </c>
      <c r="S443">
        <v>45</v>
      </c>
      <c r="T443">
        <v>5</v>
      </c>
      <c r="U443" t="s">
        <v>2701</v>
      </c>
      <c r="V443" s="6" t="s">
        <v>2643</v>
      </c>
      <c r="W443" s="14" t="s">
        <v>2700</v>
      </c>
      <c r="X443" s="6" t="s">
        <v>2638</v>
      </c>
      <c r="Y443" t="s">
        <v>2741</v>
      </c>
      <c r="Z443" s="6">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2603</v>
      </c>
      <c r="AS443" t="s">
        <v>2719</v>
      </c>
    </row>
    <row r="444" spans="1:45" x14ac:dyDescent="0.35">
      <c r="A444" t="s">
        <v>1595</v>
      </c>
      <c r="B444" t="s">
        <v>2672</v>
      </c>
      <c r="C444" t="s">
        <v>2592</v>
      </c>
      <c r="D444" t="s">
        <v>1232</v>
      </c>
      <c r="E444" t="s">
        <v>2698</v>
      </c>
      <c r="F444" t="s">
        <v>39</v>
      </c>
      <c r="G444" t="s">
        <v>40</v>
      </c>
      <c r="H444" t="s">
        <v>40</v>
      </c>
      <c r="I444" t="s">
        <v>2861</v>
      </c>
      <c r="J444">
        <v>42</v>
      </c>
      <c r="K444">
        <v>-82</v>
      </c>
      <c r="L444" t="s">
        <v>39</v>
      </c>
      <c r="M444" t="s">
        <v>2699</v>
      </c>
      <c r="N444" t="s">
        <v>39</v>
      </c>
      <c r="O444">
        <v>1998</v>
      </c>
      <c r="Q444" t="s">
        <v>39</v>
      </c>
      <c r="R444" t="s">
        <v>39</v>
      </c>
      <c r="S444">
        <v>45</v>
      </c>
      <c r="T444">
        <v>5</v>
      </c>
      <c r="U444" t="s">
        <v>2701</v>
      </c>
      <c r="V444" s="6" t="s">
        <v>2643</v>
      </c>
      <c r="W444" s="14">
        <v>14</v>
      </c>
      <c r="X444" s="6" t="s">
        <v>2638</v>
      </c>
      <c r="Y444" t="s">
        <v>2741</v>
      </c>
      <c r="Z444" s="6">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2603</v>
      </c>
      <c r="AS444" t="s">
        <v>2720</v>
      </c>
    </row>
    <row r="445" spans="1:45" x14ac:dyDescent="0.35">
      <c r="A445" t="s">
        <v>1595</v>
      </c>
      <c r="B445" t="s">
        <v>2672</v>
      </c>
      <c r="C445" t="s">
        <v>2592</v>
      </c>
      <c r="D445" t="s">
        <v>1232</v>
      </c>
      <c r="E445" t="s">
        <v>2698</v>
      </c>
      <c r="F445" t="s">
        <v>39</v>
      </c>
      <c r="G445" t="s">
        <v>40</v>
      </c>
      <c r="H445" t="s">
        <v>40</v>
      </c>
      <c r="I445" t="s">
        <v>2861</v>
      </c>
      <c r="J445">
        <v>42</v>
      </c>
      <c r="K445">
        <v>-82</v>
      </c>
      <c r="L445" t="s">
        <v>39</v>
      </c>
      <c r="M445" t="s">
        <v>2699</v>
      </c>
      <c r="N445" t="s">
        <v>39</v>
      </c>
      <c r="O445">
        <v>1998</v>
      </c>
      <c r="Q445" t="s">
        <v>39</v>
      </c>
      <c r="R445" t="s">
        <v>39</v>
      </c>
      <c r="S445">
        <v>45</v>
      </c>
      <c r="T445">
        <v>5</v>
      </c>
      <c r="U445" t="s">
        <v>2701</v>
      </c>
      <c r="V445" s="6" t="s">
        <v>2643</v>
      </c>
      <c r="W445" s="14" t="s">
        <v>2717</v>
      </c>
      <c r="X445" s="6" t="s">
        <v>2638</v>
      </c>
      <c r="Y445" t="s">
        <v>2741</v>
      </c>
      <c r="Z445" s="6">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2603</v>
      </c>
      <c r="AS445" t="s">
        <v>2720</v>
      </c>
    </row>
    <row r="446" spans="1:45" x14ac:dyDescent="0.35">
      <c r="A446" t="s">
        <v>1595</v>
      </c>
      <c r="B446" t="s">
        <v>2672</v>
      </c>
      <c r="C446" t="s">
        <v>2592</v>
      </c>
      <c r="D446" t="s">
        <v>1232</v>
      </c>
      <c r="E446" t="s">
        <v>2698</v>
      </c>
      <c r="F446" t="s">
        <v>39</v>
      </c>
      <c r="G446" t="s">
        <v>40</v>
      </c>
      <c r="H446" t="s">
        <v>40</v>
      </c>
      <c r="I446" t="s">
        <v>2861</v>
      </c>
      <c r="J446">
        <v>42</v>
      </c>
      <c r="K446">
        <v>-82</v>
      </c>
      <c r="L446" t="s">
        <v>39</v>
      </c>
      <c r="M446" t="s">
        <v>2699</v>
      </c>
      <c r="N446" t="s">
        <v>39</v>
      </c>
      <c r="O446">
        <v>1998</v>
      </c>
      <c r="Q446" t="s">
        <v>39</v>
      </c>
      <c r="R446" t="s">
        <v>39</v>
      </c>
      <c r="S446">
        <v>45</v>
      </c>
      <c r="T446">
        <v>5</v>
      </c>
      <c r="U446" t="s">
        <v>2701</v>
      </c>
      <c r="V446" s="6" t="s">
        <v>2643</v>
      </c>
      <c r="W446" s="14" t="s">
        <v>2718</v>
      </c>
      <c r="X446" s="6" t="s">
        <v>2638</v>
      </c>
      <c r="Y446" t="s">
        <v>2741</v>
      </c>
      <c r="Z446" s="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2603</v>
      </c>
      <c r="AS446" t="s">
        <v>2720</v>
      </c>
    </row>
    <row r="447" spans="1:45" x14ac:dyDescent="0.35">
      <c r="A447" t="s">
        <v>1595</v>
      </c>
      <c r="B447" t="s">
        <v>2672</v>
      </c>
      <c r="C447" t="s">
        <v>2592</v>
      </c>
      <c r="D447" t="s">
        <v>1232</v>
      </c>
      <c r="E447" t="s">
        <v>2698</v>
      </c>
      <c r="F447" t="s">
        <v>39</v>
      </c>
      <c r="G447" t="s">
        <v>40</v>
      </c>
      <c r="H447" t="s">
        <v>40</v>
      </c>
      <c r="I447" t="s">
        <v>2861</v>
      </c>
      <c r="J447">
        <v>42</v>
      </c>
      <c r="K447">
        <v>-82</v>
      </c>
      <c r="L447" t="s">
        <v>39</v>
      </c>
      <c r="M447" t="s">
        <v>2699</v>
      </c>
      <c r="N447" t="s">
        <v>39</v>
      </c>
      <c r="O447">
        <v>1998</v>
      </c>
      <c r="Q447" t="s">
        <v>39</v>
      </c>
      <c r="R447" t="s">
        <v>39</v>
      </c>
      <c r="S447">
        <v>45</v>
      </c>
      <c r="T447">
        <v>5</v>
      </c>
      <c r="U447" t="s">
        <v>2701</v>
      </c>
      <c r="V447" s="6" t="s">
        <v>2643</v>
      </c>
      <c r="W447" s="14" t="s">
        <v>2700</v>
      </c>
      <c r="X447" s="6" t="s">
        <v>2638</v>
      </c>
      <c r="Y447" t="s">
        <v>2741</v>
      </c>
      <c r="Z447" s="6">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2603</v>
      </c>
      <c r="AS447" t="s">
        <v>2720</v>
      </c>
    </row>
    <row r="448" spans="1:45" x14ac:dyDescent="0.35">
      <c r="A448" t="s">
        <v>1595</v>
      </c>
      <c r="B448" t="s">
        <v>2672</v>
      </c>
      <c r="C448" t="s">
        <v>2592</v>
      </c>
      <c r="D448" t="s">
        <v>1232</v>
      </c>
      <c r="E448" t="s">
        <v>2698</v>
      </c>
      <c r="F448" t="s">
        <v>39</v>
      </c>
      <c r="G448" t="s">
        <v>40</v>
      </c>
      <c r="H448" t="s">
        <v>40</v>
      </c>
      <c r="I448" t="s">
        <v>2861</v>
      </c>
      <c r="J448">
        <v>42</v>
      </c>
      <c r="K448">
        <v>-82</v>
      </c>
      <c r="L448" t="s">
        <v>39</v>
      </c>
      <c r="M448" t="s">
        <v>2699</v>
      </c>
      <c r="N448" t="s">
        <v>39</v>
      </c>
      <c r="O448">
        <v>1998</v>
      </c>
      <c r="Q448" t="s">
        <v>39</v>
      </c>
      <c r="R448" t="s">
        <v>39</v>
      </c>
      <c r="S448">
        <v>45</v>
      </c>
      <c r="T448">
        <v>5</v>
      </c>
      <c r="U448" t="s">
        <v>2701</v>
      </c>
      <c r="V448" s="6" t="s">
        <v>2643</v>
      </c>
      <c r="W448" s="14">
        <v>14</v>
      </c>
      <c r="X448" s="6" t="s">
        <v>2638</v>
      </c>
      <c r="Y448" t="s">
        <v>2741</v>
      </c>
      <c r="Z448" s="6">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2603</v>
      </c>
      <c r="AS448" t="s">
        <v>2720</v>
      </c>
    </row>
    <row r="449" spans="1:45" x14ac:dyDescent="0.35">
      <c r="A449" t="s">
        <v>1595</v>
      </c>
      <c r="B449" t="s">
        <v>2672</v>
      </c>
      <c r="C449" t="s">
        <v>2592</v>
      </c>
      <c r="D449" t="s">
        <v>1232</v>
      </c>
      <c r="E449" t="s">
        <v>2698</v>
      </c>
      <c r="F449" t="s">
        <v>39</v>
      </c>
      <c r="G449" t="s">
        <v>40</v>
      </c>
      <c r="H449" t="s">
        <v>40</v>
      </c>
      <c r="I449" t="s">
        <v>2861</v>
      </c>
      <c r="J449">
        <v>42</v>
      </c>
      <c r="K449">
        <v>-82</v>
      </c>
      <c r="L449" t="s">
        <v>39</v>
      </c>
      <c r="M449" t="s">
        <v>2699</v>
      </c>
      <c r="N449" t="s">
        <v>39</v>
      </c>
      <c r="O449">
        <v>1998</v>
      </c>
      <c r="Q449" t="s">
        <v>39</v>
      </c>
      <c r="R449" t="s">
        <v>39</v>
      </c>
      <c r="S449">
        <v>45</v>
      </c>
      <c r="T449">
        <v>5</v>
      </c>
      <c r="U449" t="s">
        <v>2701</v>
      </c>
      <c r="V449" s="6" t="s">
        <v>2643</v>
      </c>
      <c r="W449" s="14" t="s">
        <v>2717</v>
      </c>
      <c r="X449" s="6" t="s">
        <v>2638</v>
      </c>
      <c r="Y449" t="s">
        <v>2741</v>
      </c>
      <c r="Z449" s="6">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2603</v>
      </c>
      <c r="AS449" t="s">
        <v>2720</v>
      </c>
    </row>
    <row r="450" spans="1:45" x14ac:dyDescent="0.35">
      <c r="A450" t="s">
        <v>1595</v>
      </c>
      <c r="B450" t="s">
        <v>2672</v>
      </c>
      <c r="C450" t="s">
        <v>2592</v>
      </c>
      <c r="D450" t="s">
        <v>1232</v>
      </c>
      <c r="E450" t="s">
        <v>2698</v>
      </c>
      <c r="F450" t="s">
        <v>39</v>
      </c>
      <c r="G450" t="s">
        <v>40</v>
      </c>
      <c r="H450" t="s">
        <v>40</v>
      </c>
      <c r="I450" t="s">
        <v>2861</v>
      </c>
      <c r="J450">
        <v>42</v>
      </c>
      <c r="K450">
        <v>-82</v>
      </c>
      <c r="L450" t="s">
        <v>39</v>
      </c>
      <c r="M450" t="s">
        <v>2699</v>
      </c>
      <c r="N450" t="s">
        <v>39</v>
      </c>
      <c r="O450">
        <v>1998</v>
      </c>
      <c r="Q450" t="s">
        <v>39</v>
      </c>
      <c r="R450" t="s">
        <v>39</v>
      </c>
      <c r="S450">
        <v>45</v>
      </c>
      <c r="T450">
        <v>5</v>
      </c>
      <c r="U450" t="s">
        <v>2701</v>
      </c>
      <c r="V450" s="6" t="s">
        <v>2643</v>
      </c>
      <c r="W450" s="14" t="s">
        <v>2718</v>
      </c>
      <c r="X450" s="6" t="s">
        <v>2638</v>
      </c>
      <c r="Y450" t="s">
        <v>2741</v>
      </c>
      <c r="Z450" s="6">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2603</v>
      </c>
      <c r="AS450" t="s">
        <v>2720</v>
      </c>
    </row>
    <row r="451" spans="1:45" x14ac:dyDescent="0.35">
      <c r="A451" t="s">
        <v>1595</v>
      </c>
      <c r="B451" t="s">
        <v>2672</v>
      </c>
      <c r="C451" t="s">
        <v>2592</v>
      </c>
      <c r="D451" t="s">
        <v>1232</v>
      </c>
      <c r="E451" t="s">
        <v>2698</v>
      </c>
      <c r="F451" t="s">
        <v>39</v>
      </c>
      <c r="G451" t="s">
        <v>40</v>
      </c>
      <c r="H451" t="s">
        <v>40</v>
      </c>
      <c r="I451" t="s">
        <v>2861</v>
      </c>
      <c r="J451">
        <v>42</v>
      </c>
      <c r="K451">
        <v>-82</v>
      </c>
      <c r="L451" t="s">
        <v>39</v>
      </c>
      <c r="M451" t="s">
        <v>2699</v>
      </c>
      <c r="N451" t="s">
        <v>39</v>
      </c>
      <c r="O451">
        <v>1998</v>
      </c>
      <c r="Q451" t="s">
        <v>39</v>
      </c>
      <c r="R451" t="s">
        <v>39</v>
      </c>
      <c r="S451">
        <v>45</v>
      </c>
      <c r="T451">
        <v>5</v>
      </c>
      <c r="U451" t="s">
        <v>2701</v>
      </c>
      <c r="V451" s="6" t="s">
        <v>2643</v>
      </c>
      <c r="W451" s="14" t="s">
        <v>2700</v>
      </c>
      <c r="X451" s="6" t="s">
        <v>2638</v>
      </c>
      <c r="Y451" t="s">
        <v>2741</v>
      </c>
      <c r="Z451" s="6">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2603</v>
      </c>
      <c r="AS451" t="s">
        <v>2720</v>
      </c>
    </row>
    <row r="452" spans="1:45" x14ac:dyDescent="0.35">
      <c r="A452" t="s">
        <v>1595</v>
      </c>
      <c r="B452" t="s">
        <v>2672</v>
      </c>
      <c r="C452" t="s">
        <v>2592</v>
      </c>
      <c r="D452" t="s">
        <v>1232</v>
      </c>
      <c r="E452" t="s">
        <v>2698</v>
      </c>
      <c r="F452" t="s">
        <v>39</v>
      </c>
      <c r="G452" t="s">
        <v>40</v>
      </c>
      <c r="H452" t="s">
        <v>40</v>
      </c>
      <c r="I452" t="s">
        <v>2861</v>
      </c>
      <c r="J452">
        <v>42</v>
      </c>
      <c r="K452">
        <v>-82</v>
      </c>
      <c r="L452" t="s">
        <v>39</v>
      </c>
      <c r="M452" t="s">
        <v>2699</v>
      </c>
      <c r="N452" t="s">
        <v>39</v>
      </c>
      <c r="O452">
        <v>1998</v>
      </c>
      <c r="Q452" t="s">
        <v>39</v>
      </c>
      <c r="R452" t="s">
        <v>39</v>
      </c>
      <c r="S452">
        <v>45</v>
      </c>
      <c r="T452">
        <v>5</v>
      </c>
      <c r="U452" t="s">
        <v>2701</v>
      </c>
      <c r="V452" s="6" t="s">
        <v>2643</v>
      </c>
      <c r="W452" s="14">
        <v>14</v>
      </c>
      <c r="X452" s="6" t="s">
        <v>2638</v>
      </c>
      <c r="Y452" t="s">
        <v>2741</v>
      </c>
      <c r="Z452" s="6">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2603</v>
      </c>
      <c r="AS452" t="s">
        <v>2721</v>
      </c>
    </row>
    <row r="453" spans="1:45" x14ac:dyDescent="0.35">
      <c r="A453" t="s">
        <v>1595</v>
      </c>
      <c r="B453" t="s">
        <v>2672</v>
      </c>
      <c r="C453" t="s">
        <v>2592</v>
      </c>
      <c r="D453" t="s">
        <v>1232</v>
      </c>
      <c r="E453" t="s">
        <v>2698</v>
      </c>
      <c r="F453" t="s">
        <v>39</v>
      </c>
      <c r="G453" t="s">
        <v>40</v>
      </c>
      <c r="H453" t="s">
        <v>40</v>
      </c>
      <c r="I453" t="s">
        <v>2861</v>
      </c>
      <c r="J453">
        <v>42</v>
      </c>
      <c r="K453">
        <v>-82</v>
      </c>
      <c r="L453" t="s">
        <v>39</v>
      </c>
      <c r="M453" t="s">
        <v>2699</v>
      </c>
      <c r="N453" t="s">
        <v>39</v>
      </c>
      <c r="O453">
        <v>1998</v>
      </c>
      <c r="Q453" t="s">
        <v>39</v>
      </c>
      <c r="R453" t="s">
        <v>39</v>
      </c>
      <c r="S453">
        <v>45</v>
      </c>
      <c r="T453">
        <v>5</v>
      </c>
      <c r="U453" t="s">
        <v>2701</v>
      </c>
      <c r="V453" s="6" t="s">
        <v>2643</v>
      </c>
      <c r="W453" s="14" t="s">
        <v>2717</v>
      </c>
      <c r="X453" s="6" t="s">
        <v>2638</v>
      </c>
      <c r="Y453" t="s">
        <v>2741</v>
      </c>
      <c r="Z453" s="6">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2603</v>
      </c>
      <c r="AS453" t="s">
        <v>2721</v>
      </c>
    </row>
    <row r="454" spans="1:45" x14ac:dyDescent="0.35">
      <c r="A454" t="s">
        <v>1595</v>
      </c>
      <c r="B454" t="s">
        <v>2672</v>
      </c>
      <c r="C454" t="s">
        <v>2592</v>
      </c>
      <c r="D454" t="s">
        <v>1232</v>
      </c>
      <c r="E454" t="s">
        <v>2698</v>
      </c>
      <c r="F454" t="s">
        <v>39</v>
      </c>
      <c r="G454" t="s">
        <v>40</v>
      </c>
      <c r="H454" t="s">
        <v>40</v>
      </c>
      <c r="I454" t="s">
        <v>2861</v>
      </c>
      <c r="J454">
        <v>42</v>
      </c>
      <c r="K454">
        <v>-82</v>
      </c>
      <c r="L454" t="s">
        <v>39</v>
      </c>
      <c r="M454" t="s">
        <v>2699</v>
      </c>
      <c r="N454" t="s">
        <v>39</v>
      </c>
      <c r="O454">
        <v>1998</v>
      </c>
      <c r="Q454" t="s">
        <v>39</v>
      </c>
      <c r="R454" t="s">
        <v>39</v>
      </c>
      <c r="S454">
        <v>45</v>
      </c>
      <c r="T454">
        <v>5</v>
      </c>
      <c r="U454" t="s">
        <v>2701</v>
      </c>
      <c r="V454" s="6" t="s">
        <v>2643</v>
      </c>
      <c r="W454" s="14" t="s">
        <v>2718</v>
      </c>
      <c r="X454" s="6" t="s">
        <v>2638</v>
      </c>
      <c r="Y454" t="s">
        <v>2741</v>
      </c>
      <c r="Z454" s="6">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2603</v>
      </c>
      <c r="AS454" t="s">
        <v>2721</v>
      </c>
    </row>
    <row r="455" spans="1:45" x14ac:dyDescent="0.35">
      <c r="A455" t="s">
        <v>1595</v>
      </c>
      <c r="B455" t="s">
        <v>2672</v>
      </c>
      <c r="C455" t="s">
        <v>2592</v>
      </c>
      <c r="D455" t="s">
        <v>1232</v>
      </c>
      <c r="E455" t="s">
        <v>2698</v>
      </c>
      <c r="F455" t="s">
        <v>39</v>
      </c>
      <c r="G455" t="s">
        <v>40</v>
      </c>
      <c r="H455" t="s">
        <v>40</v>
      </c>
      <c r="I455" t="s">
        <v>2861</v>
      </c>
      <c r="J455">
        <v>42</v>
      </c>
      <c r="K455">
        <v>-82</v>
      </c>
      <c r="L455" t="s">
        <v>39</v>
      </c>
      <c r="M455" t="s">
        <v>2699</v>
      </c>
      <c r="N455" t="s">
        <v>39</v>
      </c>
      <c r="O455">
        <v>1998</v>
      </c>
      <c r="Q455" t="s">
        <v>39</v>
      </c>
      <c r="R455" t="s">
        <v>39</v>
      </c>
      <c r="S455">
        <v>45</v>
      </c>
      <c r="T455">
        <v>5</v>
      </c>
      <c r="U455" t="s">
        <v>2701</v>
      </c>
      <c r="V455" s="6" t="s">
        <v>2643</v>
      </c>
      <c r="W455" s="14" t="s">
        <v>2700</v>
      </c>
      <c r="X455" s="6" t="s">
        <v>2638</v>
      </c>
      <c r="Y455" t="s">
        <v>2741</v>
      </c>
      <c r="Z455" s="6">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2603</v>
      </c>
      <c r="AS455" t="s">
        <v>2721</v>
      </c>
    </row>
    <row r="456" spans="1:45" x14ac:dyDescent="0.35">
      <c r="A456" t="s">
        <v>1595</v>
      </c>
      <c r="B456" t="s">
        <v>2672</v>
      </c>
      <c r="C456" t="s">
        <v>2592</v>
      </c>
      <c r="D456" t="s">
        <v>1232</v>
      </c>
      <c r="E456" t="s">
        <v>2698</v>
      </c>
      <c r="F456" t="s">
        <v>39</v>
      </c>
      <c r="G456" t="s">
        <v>40</v>
      </c>
      <c r="H456" t="s">
        <v>40</v>
      </c>
      <c r="I456" t="s">
        <v>2861</v>
      </c>
      <c r="J456">
        <v>42</v>
      </c>
      <c r="K456">
        <v>-82</v>
      </c>
      <c r="L456" t="s">
        <v>39</v>
      </c>
      <c r="M456" t="s">
        <v>2699</v>
      </c>
      <c r="N456" t="s">
        <v>39</v>
      </c>
      <c r="O456">
        <v>1998</v>
      </c>
      <c r="Q456" t="s">
        <v>39</v>
      </c>
      <c r="R456" t="s">
        <v>39</v>
      </c>
      <c r="S456">
        <v>45</v>
      </c>
      <c r="T456">
        <v>5</v>
      </c>
      <c r="U456" t="s">
        <v>2701</v>
      </c>
      <c r="V456" s="6" t="s">
        <v>2643</v>
      </c>
      <c r="W456" s="14">
        <v>14</v>
      </c>
      <c r="X456" s="6" t="s">
        <v>2638</v>
      </c>
      <c r="Y456" t="s">
        <v>2741</v>
      </c>
      <c r="Z456" s="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2603</v>
      </c>
      <c r="AS456" t="s">
        <v>2721</v>
      </c>
    </row>
    <row r="457" spans="1:45" x14ac:dyDescent="0.35">
      <c r="A457" t="s">
        <v>1595</v>
      </c>
      <c r="B457" t="s">
        <v>2672</v>
      </c>
      <c r="C457" t="s">
        <v>2592</v>
      </c>
      <c r="D457" t="s">
        <v>1232</v>
      </c>
      <c r="E457" t="s">
        <v>2698</v>
      </c>
      <c r="F457" t="s">
        <v>39</v>
      </c>
      <c r="G457" t="s">
        <v>40</v>
      </c>
      <c r="H457" t="s">
        <v>40</v>
      </c>
      <c r="I457" t="s">
        <v>2861</v>
      </c>
      <c r="J457">
        <v>42</v>
      </c>
      <c r="K457">
        <v>-82</v>
      </c>
      <c r="L457" t="s">
        <v>39</v>
      </c>
      <c r="M457" t="s">
        <v>2699</v>
      </c>
      <c r="N457" t="s">
        <v>39</v>
      </c>
      <c r="O457">
        <v>1998</v>
      </c>
      <c r="Q457" t="s">
        <v>39</v>
      </c>
      <c r="R457" t="s">
        <v>39</v>
      </c>
      <c r="S457">
        <v>45</v>
      </c>
      <c r="T457">
        <v>5</v>
      </c>
      <c r="U457" t="s">
        <v>2701</v>
      </c>
      <c r="V457" s="6" t="s">
        <v>2643</v>
      </c>
      <c r="W457" s="14" t="s">
        <v>2717</v>
      </c>
      <c r="X457" s="6" t="s">
        <v>2638</v>
      </c>
      <c r="Y457" t="s">
        <v>2741</v>
      </c>
      <c r="Z457" s="6">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2603</v>
      </c>
      <c r="AS457" t="s">
        <v>2721</v>
      </c>
    </row>
    <row r="458" spans="1:45" x14ac:dyDescent="0.35">
      <c r="A458" t="s">
        <v>1595</v>
      </c>
      <c r="B458" t="s">
        <v>2672</v>
      </c>
      <c r="C458" t="s">
        <v>2592</v>
      </c>
      <c r="D458" t="s">
        <v>1232</v>
      </c>
      <c r="E458" t="s">
        <v>2698</v>
      </c>
      <c r="F458" t="s">
        <v>39</v>
      </c>
      <c r="G458" t="s">
        <v>40</v>
      </c>
      <c r="H458" t="s">
        <v>40</v>
      </c>
      <c r="I458" t="s">
        <v>2861</v>
      </c>
      <c r="J458">
        <v>42</v>
      </c>
      <c r="K458">
        <v>-82</v>
      </c>
      <c r="L458" t="s">
        <v>39</v>
      </c>
      <c r="M458" t="s">
        <v>2699</v>
      </c>
      <c r="N458" t="s">
        <v>39</v>
      </c>
      <c r="O458">
        <v>1998</v>
      </c>
      <c r="Q458" t="s">
        <v>39</v>
      </c>
      <c r="R458" t="s">
        <v>39</v>
      </c>
      <c r="S458">
        <v>45</v>
      </c>
      <c r="T458">
        <v>5</v>
      </c>
      <c r="U458" t="s">
        <v>2701</v>
      </c>
      <c r="V458" s="6" t="s">
        <v>2643</v>
      </c>
      <c r="W458" s="14" t="s">
        <v>2718</v>
      </c>
      <c r="X458" s="6" t="s">
        <v>2638</v>
      </c>
      <c r="Y458" t="s">
        <v>2741</v>
      </c>
      <c r="Z458" s="6">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2603</v>
      </c>
      <c r="AS458" t="s">
        <v>2721</v>
      </c>
    </row>
    <row r="459" spans="1:45" x14ac:dyDescent="0.35">
      <c r="A459" t="s">
        <v>1595</v>
      </c>
      <c r="B459" t="s">
        <v>2672</v>
      </c>
      <c r="C459" t="s">
        <v>2592</v>
      </c>
      <c r="D459" t="s">
        <v>1232</v>
      </c>
      <c r="E459" t="s">
        <v>2698</v>
      </c>
      <c r="F459" t="s">
        <v>39</v>
      </c>
      <c r="G459" t="s">
        <v>40</v>
      </c>
      <c r="H459" t="s">
        <v>40</v>
      </c>
      <c r="I459" t="s">
        <v>2861</v>
      </c>
      <c r="J459">
        <v>42</v>
      </c>
      <c r="K459">
        <v>-82</v>
      </c>
      <c r="L459" t="s">
        <v>39</v>
      </c>
      <c r="M459" t="s">
        <v>2699</v>
      </c>
      <c r="N459" t="s">
        <v>39</v>
      </c>
      <c r="O459">
        <v>1998</v>
      </c>
      <c r="Q459" t="s">
        <v>39</v>
      </c>
      <c r="R459" t="s">
        <v>39</v>
      </c>
      <c r="S459">
        <v>45</v>
      </c>
      <c r="T459">
        <v>5</v>
      </c>
      <c r="U459" t="s">
        <v>2701</v>
      </c>
      <c r="V459" s="6" t="s">
        <v>2643</v>
      </c>
      <c r="W459" s="14" t="s">
        <v>2700</v>
      </c>
      <c r="X459" s="6" t="s">
        <v>2638</v>
      </c>
      <c r="Y459" t="s">
        <v>2741</v>
      </c>
      <c r="Z459" s="6">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2603</v>
      </c>
      <c r="AS459" t="s">
        <v>2721</v>
      </c>
    </row>
    <row r="460" spans="1:45" x14ac:dyDescent="0.35">
      <c r="A460" t="s">
        <v>1595</v>
      </c>
      <c r="B460" t="s">
        <v>2672</v>
      </c>
      <c r="C460" t="s">
        <v>2592</v>
      </c>
      <c r="D460" t="s">
        <v>1232</v>
      </c>
      <c r="E460" t="s">
        <v>2698</v>
      </c>
      <c r="F460" t="s">
        <v>39</v>
      </c>
      <c r="G460" t="s">
        <v>40</v>
      </c>
      <c r="H460" t="s">
        <v>40</v>
      </c>
      <c r="I460" t="s">
        <v>2861</v>
      </c>
      <c r="J460">
        <v>42</v>
      </c>
      <c r="K460">
        <v>-82</v>
      </c>
      <c r="L460" t="s">
        <v>39</v>
      </c>
      <c r="M460" t="s">
        <v>2699</v>
      </c>
      <c r="N460" t="s">
        <v>39</v>
      </c>
      <c r="O460">
        <v>1998</v>
      </c>
      <c r="Q460" t="s">
        <v>39</v>
      </c>
      <c r="R460" t="s">
        <v>39</v>
      </c>
      <c r="S460">
        <v>45</v>
      </c>
      <c r="T460">
        <v>5</v>
      </c>
      <c r="U460" t="s">
        <v>2701</v>
      </c>
      <c r="V460" s="6" t="s">
        <v>2643</v>
      </c>
      <c r="W460" s="14">
        <v>14</v>
      </c>
      <c r="X460" s="6" t="s">
        <v>2638</v>
      </c>
      <c r="Y460" t="s">
        <v>2741</v>
      </c>
      <c r="Z460" s="6">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2603</v>
      </c>
      <c r="AS460" t="s">
        <v>2722</v>
      </c>
    </row>
    <row r="461" spans="1:45" x14ac:dyDescent="0.35">
      <c r="A461" t="s">
        <v>1595</v>
      </c>
      <c r="B461" t="s">
        <v>2672</v>
      </c>
      <c r="C461" t="s">
        <v>2592</v>
      </c>
      <c r="D461" t="s">
        <v>1232</v>
      </c>
      <c r="E461" t="s">
        <v>2698</v>
      </c>
      <c r="F461" t="s">
        <v>39</v>
      </c>
      <c r="G461" t="s">
        <v>40</v>
      </c>
      <c r="H461" t="s">
        <v>40</v>
      </c>
      <c r="I461" t="s">
        <v>2861</v>
      </c>
      <c r="J461">
        <v>42</v>
      </c>
      <c r="K461">
        <v>-82</v>
      </c>
      <c r="L461" t="s">
        <v>39</v>
      </c>
      <c r="M461" t="s">
        <v>2699</v>
      </c>
      <c r="N461" t="s">
        <v>39</v>
      </c>
      <c r="O461">
        <v>1998</v>
      </c>
      <c r="Q461" t="s">
        <v>39</v>
      </c>
      <c r="R461" t="s">
        <v>39</v>
      </c>
      <c r="S461">
        <v>45</v>
      </c>
      <c r="T461">
        <v>5</v>
      </c>
      <c r="U461" t="s">
        <v>2701</v>
      </c>
      <c r="V461" s="6" t="s">
        <v>2643</v>
      </c>
      <c r="W461" s="14" t="s">
        <v>2717</v>
      </c>
      <c r="X461" s="6" t="s">
        <v>2638</v>
      </c>
      <c r="Y461" t="s">
        <v>2741</v>
      </c>
      <c r="Z461" s="6">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2603</v>
      </c>
      <c r="AS461" t="s">
        <v>2722</v>
      </c>
    </row>
    <row r="462" spans="1:45" x14ac:dyDescent="0.35">
      <c r="A462" t="s">
        <v>1595</v>
      </c>
      <c r="B462" t="s">
        <v>2672</v>
      </c>
      <c r="C462" t="s">
        <v>2592</v>
      </c>
      <c r="D462" t="s">
        <v>1232</v>
      </c>
      <c r="E462" t="s">
        <v>2698</v>
      </c>
      <c r="F462" t="s">
        <v>39</v>
      </c>
      <c r="G462" t="s">
        <v>40</v>
      </c>
      <c r="H462" t="s">
        <v>40</v>
      </c>
      <c r="I462" t="s">
        <v>2861</v>
      </c>
      <c r="J462">
        <v>42</v>
      </c>
      <c r="K462">
        <v>-82</v>
      </c>
      <c r="L462" t="s">
        <v>39</v>
      </c>
      <c r="M462" t="s">
        <v>2699</v>
      </c>
      <c r="N462" t="s">
        <v>39</v>
      </c>
      <c r="O462">
        <v>1998</v>
      </c>
      <c r="Q462" t="s">
        <v>39</v>
      </c>
      <c r="R462" t="s">
        <v>39</v>
      </c>
      <c r="S462">
        <v>45</v>
      </c>
      <c r="T462">
        <v>5</v>
      </c>
      <c r="U462" t="s">
        <v>2701</v>
      </c>
      <c r="V462" s="6" t="s">
        <v>2643</v>
      </c>
      <c r="W462" s="14" t="s">
        <v>2718</v>
      </c>
      <c r="X462" s="6" t="s">
        <v>2638</v>
      </c>
      <c r="Y462" t="s">
        <v>2741</v>
      </c>
      <c r="Z462" s="6">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2603</v>
      </c>
      <c r="AS462" t="s">
        <v>2722</v>
      </c>
    </row>
    <row r="463" spans="1:45" x14ac:dyDescent="0.35">
      <c r="A463" t="s">
        <v>1595</v>
      </c>
      <c r="B463" t="s">
        <v>2672</v>
      </c>
      <c r="C463" t="s">
        <v>2592</v>
      </c>
      <c r="D463" t="s">
        <v>1232</v>
      </c>
      <c r="E463" t="s">
        <v>2698</v>
      </c>
      <c r="F463" t="s">
        <v>39</v>
      </c>
      <c r="G463" t="s">
        <v>40</v>
      </c>
      <c r="H463" t="s">
        <v>40</v>
      </c>
      <c r="I463" t="s">
        <v>2861</v>
      </c>
      <c r="J463">
        <v>42</v>
      </c>
      <c r="K463">
        <v>-82</v>
      </c>
      <c r="L463" t="s">
        <v>39</v>
      </c>
      <c r="M463" t="s">
        <v>2699</v>
      </c>
      <c r="N463" t="s">
        <v>39</v>
      </c>
      <c r="O463">
        <v>1998</v>
      </c>
      <c r="Q463" t="s">
        <v>39</v>
      </c>
      <c r="R463" t="s">
        <v>39</v>
      </c>
      <c r="S463">
        <v>45</v>
      </c>
      <c r="T463">
        <v>5</v>
      </c>
      <c r="U463" t="s">
        <v>2701</v>
      </c>
      <c r="V463" s="6" t="s">
        <v>2643</v>
      </c>
      <c r="W463" s="14" t="s">
        <v>2700</v>
      </c>
      <c r="X463" s="6" t="s">
        <v>2638</v>
      </c>
      <c r="Y463" t="s">
        <v>2741</v>
      </c>
      <c r="Z463" s="6">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2603</v>
      </c>
      <c r="AS463" t="s">
        <v>2722</v>
      </c>
    </row>
    <row r="464" spans="1:45" x14ac:dyDescent="0.35">
      <c r="A464" t="s">
        <v>1595</v>
      </c>
      <c r="B464" t="s">
        <v>2672</v>
      </c>
      <c r="C464" t="s">
        <v>2592</v>
      </c>
      <c r="D464" t="s">
        <v>1232</v>
      </c>
      <c r="E464" t="s">
        <v>2698</v>
      </c>
      <c r="F464" t="s">
        <v>39</v>
      </c>
      <c r="G464" t="s">
        <v>40</v>
      </c>
      <c r="H464" t="s">
        <v>40</v>
      </c>
      <c r="I464" t="s">
        <v>2861</v>
      </c>
      <c r="J464">
        <v>42</v>
      </c>
      <c r="K464">
        <v>-82</v>
      </c>
      <c r="L464" t="s">
        <v>39</v>
      </c>
      <c r="M464" t="s">
        <v>2699</v>
      </c>
      <c r="N464" t="s">
        <v>39</v>
      </c>
      <c r="O464">
        <v>1998</v>
      </c>
      <c r="Q464" t="s">
        <v>39</v>
      </c>
      <c r="R464" t="s">
        <v>39</v>
      </c>
      <c r="S464">
        <v>45</v>
      </c>
      <c r="T464">
        <v>5</v>
      </c>
      <c r="U464" t="s">
        <v>2701</v>
      </c>
      <c r="V464" s="6" t="s">
        <v>2643</v>
      </c>
      <c r="W464" s="14">
        <v>14</v>
      </c>
      <c r="X464" s="6" t="s">
        <v>2638</v>
      </c>
      <c r="Y464" t="s">
        <v>2741</v>
      </c>
      <c r="Z464" s="6">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2603</v>
      </c>
      <c r="AS464" t="s">
        <v>2722</v>
      </c>
    </row>
    <row r="465" spans="1:45" x14ac:dyDescent="0.35">
      <c r="A465" t="s">
        <v>1595</v>
      </c>
      <c r="B465" t="s">
        <v>2672</v>
      </c>
      <c r="C465" t="s">
        <v>2592</v>
      </c>
      <c r="D465" t="s">
        <v>1232</v>
      </c>
      <c r="E465" t="s">
        <v>2698</v>
      </c>
      <c r="F465" t="s">
        <v>39</v>
      </c>
      <c r="G465" t="s">
        <v>40</v>
      </c>
      <c r="H465" t="s">
        <v>40</v>
      </c>
      <c r="I465" t="s">
        <v>2861</v>
      </c>
      <c r="J465">
        <v>42</v>
      </c>
      <c r="K465">
        <v>-82</v>
      </c>
      <c r="L465" t="s">
        <v>39</v>
      </c>
      <c r="M465" t="s">
        <v>2699</v>
      </c>
      <c r="N465" t="s">
        <v>39</v>
      </c>
      <c r="O465">
        <v>1998</v>
      </c>
      <c r="Q465" t="s">
        <v>39</v>
      </c>
      <c r="R465" t="s">
        <v>39</v>
      </c>
      <c r="S465">
        <v>45</v>
      </c>
      <c r="T465">
        <v>5</v>
      </c>
      <c r="U465" t="s">
        <v>2701</v>
      </c>
      <c r="V465" s="6" t="s">
        <v>2643</v>
      </c>
      <c r="W465" s="14" t="s">
        <v>2717</v>
      </c>
      <c r="X465" s="6" t="s">
        <v>2638</v>
      </c>
      <c r="Y465" t="s">
        <v>2741</v>
      </c>
      <c r="Z465" s="6">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2603</v>
      </c>
      <c r="AS465" t="s">
        <v>2722</v>
      </c>
    </row>
    <row r="466" spans="1:45" x14ac:dyDescent="0.35">
      <c r="A466" t="s">
        <v>1595</v>
      </c>
      <c r="B466" t="s">
        <v>2672</v>
      </c>
      <c r="C466" t="s">
        <v>2592</v>
      </c>
      <c r="D466" t="s">
        <v>1232</v>
      </c>
      <c r="E466" t="s">
        <v>2698</v>
      </c>
      <c r="F466" t="s">
        <v>39</v>
      </c>
      <c r="G466" t="s">
        <v>40</v>
      </c>
      <c r="H466" t="s">
        <v>40</v>
      </c>
      <c r="I466" t="s">
        <v>2861</v>
      </c>
      <c r="J466">
        <v>42</v>
      </c>
      <c r="K466">
        <v>-82</v>
      </c>
      <c r="L466" t="s">
        <v>39</v>
      </c>
      <c r="M466" t="s">
        <v>2699</v>
      </c>
      <c r="N466" t="s">
        <v>39</v>
      </c>
      <c r="O466">
        <v>1998</v>
      </c>
      <c r="Q466" t="s">
        <v>39</v>
      </c>
      <c r="R466" t="s">
        <v>39</v>
      </c>
      <c r="S466">
        <v>45</v>
      </c>
      <c r="T466">
        <v>5</v>
      </c>
      <c r="U466" t="s">
        <v>2701</v>
      </c>
      <c r="V466" s="6" t="s">
        <v>2643</v>
      </c>
      <c r="W466" s="14" t="s">
        <v>2718</v>
      </c>
      <c r="X466" s="6" t="s">
        <v>2638</v>
      </c>
      <c r="Y466" t="s">
        <v>2741</v>
      </c>
      <c r="Z466" s="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2603</v>
      </c>
      <c r="AS466" t="s">
        <v>2722</v>
      </c>
    </row>
    <row r="467" spans="1:45" x14ac:dyDescent="0.35">
      <c r="A467" t="s">
        <v>1595</v>
      </c>
      <c r="B467" t="s">
        <v>2672</v>
      </c>
      <c r="C467" t="s">
        <v>2592</v>
      </c>
      <c r="D467" t="s">
        <v>1232</v>
      </c>
      <c r="E467" t="s">
        <v>2698</v>
      </c>
      <c r="F467" t="s">
        <v>39</v>
      </c>
      <c r="G467" t="s">
        <v>40</v>
      </c>
      <c r="H467" t="s">
        <v>40</v>
      </c>
      <c r="I467" t="s">
        <v>2861</v>
      </c>
      <c r="J467">
        <v>42</v>
      </c>
      <c r="K467">
        <v>-82</v>
      </c>
      <c r="L467" t="s">
        <v>39</v>
      </c>
      <c r="M467" t="s">
        <v>2699</v>
      </c>
      <c r="N467" t="s">
        <v>39</v>
      </c>
      <c r="O467">
        <v>1998</v>
      </c>
      <c r="Q467" t="s">
        <v>39</v>
      </c>
      <c r="R467" t="s">
        <v>39</v>
      </c>
      <c r="S467">
        <v>45</v>
      </c>
      <c r="T467">
        <v>5</v>
      </c>
      <c r="U467" t="s">
        <v>2701</v>
      </c>
      <c r="V467" s="6" t="s">
        <v>2643</v>
      </c>
      <c r="W467" s="14" t="s">
        <v>2700</v>
      </c>
      <c r="X467" s="6" t="s">
        <v>2638</v>
      </c>
      <c r="Y467" t="s">
        <v>2741</v>
      </c>
      <c r="Z467" s="6">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2603</v>
      </c>
      <c r="AS467" t="s">
        <v>2722</v>
      </c>
    </row>
    <row r="468" spans="1:45" x14ac:dyDescent="0.35">
      <c r="A468" t="s">
        <v>1595</v>
      </c>
      <c r="B468" t="s">
        <v>2672</v>
      </c>
      <c r="C468" t="s">
        <v>2592</v>
      </c>
      <c r="D468" t="s">
        <v>1232</v>
      </c>
      <c r="E468" t="s">
        <v>2698</v>
      </c>
      <c r="F468" t="s">
        <v>39</v>
      </c>
      <c r="G468" t="s">
        <v>40</v>
      </c>
      <c r="H468" t="s">
        <v>40</v>
      </c>
      <c r="I468" t="s">
        <v>2861</v>
      </c>
      <c r="J468">
        <v>42</v>
      </c>
      <c r="K468">
        <v>-82</v>
      </c>
      <c r="L468" t="s">
        <v>39</v>
      </c>
      <c r="M468" t="s">
        <v>2699</v>
      </c>
      <c r="N468" t="s">
        <v>39</v>
      </c>
      <c r="O468">
        <v>1998</v>
      </c>
      <c r="Q468" t="s">
        <v>39</v>
      </c>
      <c r="R468" t="s">
        <v>39</v>
      </c>
      <c r="S468">
        <v>45</v>
      </c>
      <c r="T468">
        <v>5</v>
      </c>
      <c r="U468" t="s">
        <v>2701</v>
      </c>
      <c r="V468" s="6" t="s">
        <v>2643</v>
      </c>
      <c r="W468" s="14">
        <v>14</v>
      </c>
      <c r="X468" s="6" t="s">
        <v>2638</v>
      </c>
      <c r="Y468" t="s">
        <v>2741</v>
      </c>
      <c r="Z468" s="6">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2603</v>
      </c>
      <c r="AS468" t="s">
        <v>2722</v>
      </c>
    </row>
    <row r="469" spans="1:45" x14ac:dyDescent="0.35">
      <c r="A469" t="s">
        <v>1595</v>
      </c>
      <c r="B469" t="s">
        <v>2672</v>
      </c>
      <c r="C469" t="s">
        <v>2592</v>
      </c>
      <c r="D469" t="s">
        <v>1232</v>
      </c>
      <c r="E469" t="s">
        <v>2698</v>
      </c>
      <c r="F469" t="s">
        <v>39</v>
      </c>
      <c r="G469" t="s">
        <v>40</v>
      </c>
      <c r="H469" t="s">
        <v>40</v>
      </c>
      <c r="I469" t="s">
        <v>2861</v>
      </c>
      <c r="J469">
        <v>42</v>
      </c>
      <c r="K469">
        <v>-82</v>
      </c>
      <c r="L469" t="s">
        <v>39</v>
      </c>
      <c r="M469" t="s">
        <v>2699</v>
      </c>
      <c r="N469" t="s">
        <v>39</v>
      </c>
      <c r="O469">
        <v>1998</v>
      </c>
      <c r="Q469" t="s">
        <v>39</v>
      </c>
      <c r="R469" t="s">
        <v>39</v>
      </c>
      <c r="S469">
        <v>45</v>
      </c>
      <c r="T469">
        <v>5</v>
      </c>
      <c r="U469" t="s">
        <v>2701</v>
      </c>
      <c r="V469" s="6" t="s">
        <v>2643</v>
      </c>
      <c r="W469" s="14" t="s">
        <v>2717</v>
      </c>
      <c r="X469" s="6" t="s">
        <v>2638</v>
      </c>
      <c r="Y469" t="s">
        <v>2741</v>
      </c>
      <c r="Z469" s="6">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2603</v>
      </c>
      <c r="AS469" t="s">
        <v>2722</v>
      </c>
    </row>
    <row r="470" spans="1:45" x14ac:dyDescent="0.35">
      <c r="A470" t="s">
        <v>1595</v>
      </c>
      <c r="B470" t="s">
        <v>2672</v>
      </c>
      <c r="C470" t="s">
        <v>2592</v>
      </c>
      <c r="D470" t="s">
        <v>1232</v>
      </c>
      <c r="E470" t="s">
        <v>2698</v>
      </c>
      <c r="F470" t="s">
        <v>39</v>
      </c>
      <c r="G470" t="s">
        <v>40</v>
      </c>
      <c r="H470" t="s">
        <v>40</v>
      </c>
      <c r="I470" t="s">
        <v>2861</v>
      </c>
      <c r="J470">
        <v>42</v>
      </c>
      <c r="K470">
        <v>-82</v>
      </c>
      <c r="L470" t="s">
        <v>39</v>
      </c>
      <c r="M470" t="s">
        <v>2699</v>
      </c>
      <c r="N470" t="s">
        <v>39</v>
      </c>
      <c r="O470">
        <v>1998</v>
      </c>
      <c r="Q470" t="s">
        <v>39</v>
      </c>
      <c r="R470" t="s">
        <v>39</v>
      </c>
      <c r="S470">
        <v>45</v>
      </c>
      <c r="T470">
        <v>5</v>
      </c>
      <c r="U470" t="s">
        <v>2701</v>
      </c>
      <c r="V470" s="6" t="s">
        <v>2643</v>
      </c>
      <c r="W470" s="14" t="s">
        <v>2718</v>
      </c>
      <c r="X470" s="6" t="s">
        <v>2638</v>
      </c>
      <c r="Y470" t="s">
        <v>2741</v>
      </c>
      <c r="Z470" s="6">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2603</v>
      </c>
      <c r="AS470" t="s">
        <v>2722</v>
      </c>
    </row>
    <row r="471" spans="1:45" x14ac:dyDescent="0.35">
      <c r="A471" t="s">
        <v>1595</v>
      </c>
      <c r="B471" t="s">
        <v>2672</v>
      </c>
      <c r="C471" t="s">
        <v>2592</v>
      </c>
      <c r="D471" t="s">
        <v>1232</v>
      </c>
      <c r="E471" t="s">
        <v>2698</v>
      </c>
      <c r="F471" t="s">
        <v>39</v>
      </c>
      <c r="G471" t="s">
        <v>40</v>
      </c>
      <c r="H471" t="s">
        <v>40</v>
      </c>
      <c r="I471" t="s">
        <v>2861</v>
      </c>
      <c r="J471">
        <v>42</v>
      </c>
      <c r="K471">
        <v>-82</v>
      </c>
      <c r="L471" t="s">
        <v>39</v>
      </c>
      <c r="M471" t="s">
        <v>2699</v>
      </c>
      <c r="N471" t="s">
        <v>39</v>
      </c>
      <c r="O471">
        <v>1998</v>
      </c>
      <c r="Q471" t="s">
        <v>39</v>
      </c>
      <c r="R471" t="s">
        <v>39</v>
      </c>
      <c r="S471">
        <v>45</v>
      </c>
      <c r="T471">
        <v>5</v>
      </c>
      <c r="U471" t="s">
        <v>2701</v>
      </c>
      <c r="V471" s="6" t="s">
        <v>2643</v>
      </c>
      <c r="W471" s="14" t="s">
        <v>2700</v>
      </c>
      <c r="X471" s="6" t="s">
        <v>2638</v>
      </c>
      <c r="Y471" t="s">
        <v>2741</v>
      </c>
      <c r="Z471" s="6">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2603</v>
      </c>
      <c r="AS471" t="s">
        <v>2722</v>
      </c>
    </row>
    <row r="472" spans="1:45" x14ac:dyDescent="0.35">
      <c r="A472" t="s">
        <v>1595</v>
      </c>
      <c r="B472" t="s">
        <v>2672</v>
      </c>
      <c r="C472" t="s">
        <v>2592</v>
      </c>
      <c r="D472" t="s">
        <v>1232</v>
      </c>
      <c r="E472" t="s">
        <v>2698</v>
      </c>
      <c r="F472" t="s">
        <v>39</v>
      </c>
      <c r="G472" t="s">
        <v>40</v>
      </c>
      <c r="H472" t="s">
        <v>40</v>
      </c>
      <c r="I472" t="s">
        <v>2861</v>
      </c>
      <c r="J472">
        <v>42</v>
      </c>
      <c r="K472">
        <v>-82</v>
      </c>
      <c r="L472" t="s">
        <v>39</v>
      </c>
      <c r="M472" t="s">
        <v>2699</v>
      </c>
      <c r="N472" t="s">
        <v>39</v>
      </c>
      <c r="O472">
        <v>1998</v>
      </c>
      <c r="Q472" t="s">
        <v>39</v>
      </c>
      <c r="R472" t="s">
        <v>39</v>
      </c>
      <c r="S472">
        <v>45</v>
      </c>
      <c r="T472">
        <v>5</v>
      </c>
      <c r="U472" t="s">
        <v>2701</v>
      </c>
      <c r="V472" s="6" t="s">
        <v>2643</v>
      </c>
      <c r="W472" s="14">
        <v>14</v>
      </c>
      <c r="X472" s="6" t="s">
        <v>2638</v>
      </c>
      <c r="Y472" t="s">
        <v>2741</v>
      </c>
      <c r="Z472" s="6">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2603</v>
      </c>
      <c r="AS472" t="s">
        <v>2722</v>
      </c>
    </row>
    <row r="473" spans="1:45" x14ac:dyDescent="0.35">
      <c r="A473" t="s">
        <v>1595</v>
      </c>
      <c r="B473" t="s">
        <v>2672</v>
      </c>
      <c r="C473" t="s">
        <v>2592</v>
      </c>
      <c r="D473" t="s">
        <v>1232</v>
      </c>
      <c r="E473" t="s">
        <v>2698</v>
      </c>
      <c r="F473" t="s">
        <v>39</v>
      </c>
      <c r="G473" t="s">
        <v>40</v>
      </c>
      <c r="H473" t="s">
        <v>40</v>
      </c>
      <c r="I473" t="s">
        <v>2861</v>
      </c>
      <c r="J473">
        <v>42</v>
      </c>
      <c r="K473">
        <v>-82</v>
      </c>
      <c r="L473" t="s">
        <v>39</v>
      </c>
      <c r="M473" t="s">
        <v>2699</v>
      </c>
      <c r="N473" t="s">
        <v>39</v>
      </c>
      <c r="O473">
        <v>1998</v>
      </c>
      <c r="Q473" t="s">
        <v>39</v>
      </c>
      <c r="R473" t="s">
        <v>39</v>
      </c>
      <c r="S473">
        <v>45</v>
      </c>
      <c r="T473">
        <v>5</v>
      </c>
      <c r="U473" t="s">
        <v>2701</v>
      </c>
      <c r="V473" s="6" t="s">
        <v>2643</v>
      </c>
      <c r="W473" s="14" t="s">
        <v>2717</v>
      </c>
      <c r="X473" s="6" t="s">
        <v>2638</v>
      </c>
      <c r="Y473" t="s">
        <v>2741</v>
      </c>
      <c r="Z473" s="6">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2603</v>
      </c>
      <c r="AS473" t="s">
        <v>2723</v>
      </c>
    </row>
    <row r="474" spans="1:45" x14ac:dyDescent="0.35">
      <c r="A474" t="s">
        <v>1595</v>
      </c>
      <c r="B474" t="s">
        <v>2672</v>
      </c>
      <c r="C474" t="s">
        <v>2592</v>
      </c>
      <c r="D474" t="s">
        <v>1232</v>
      </c>
      <c r="E474" t="s">
        <v>2698</v>
      </c>
      <c r="F474" t="s">
        <v>39</v>
      </c>
      <c r="G474" t="s">
        <v>40</v>
      </c>
      <c r="H474" t="s">
        <v>40</v>
      </c>
      <c r="I474" t="s">
        <v>2861</v>
      </c>
      <c r="J474">
        <v>42</v>
      </c>
      <c r="K474">
        <v>-82</v>
      </c>
      <c r="L474" t="s">
        <v>39</v>
      </c>
      <c r="M474" t="s">
        <v>2699</v>
      </c>
      <c r="N474" t="s">
        <v>39</v>
      </c>
      <c r="O474">
        <v>1998</v>
      </c>
      <c r="Q474" t="s">
        <v>39</v>
      </c>
      <c r="R474" t="s">
        <v>39</v>
      </c>
      <c r="S474">
        <v>45</v>
      </c>
      <c r="T474">
        <v>5</v>
      </c>
      <c r="U474" t="s">
        <v>2701</v>
      </c>
      <c r="V474" s="6" t="s">
        <v>2643</v>
      </c>
      <c r="W474" s="14" t="s">
        <v>2718</v>
      </c>
      <c r="X474" s="6" t="s">
        <v>2638</v>
      </c>
      <c r="Y474" t="s">
        <v>2741</v>
      </c>
      <c r="Z474" s="6">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2603</v>
      </c>
      <c r="AS474" t="s">
        <v>2723</v>
      </c>
    </row>
    <row r="475" spans="1:45" x14ac:dyDescent="0.35">
      <c r="A475" t="s">
        <v>1595</v>
      </c>
      <c r="B475" t="s">
        <v>2672</v>
      </c>
      <c r="C475" t="s">
        <v>2592</v>
      </c>
      <c r="D475" t="s">
        <v>1232</v>
      </c>
      <c r="E475" t="s">
        <v>2698</v>
      </c>
      <c r="F475" t="s">
        <v>39</v>
      </c>
      <c r="G475" t="s">
        <v>40</v>
      </c>
      <c r="H475" t="s">
        <v>40</v>
      </c>
      <c r="I475" t="s">
        <v>2861</v>
      </c>
      <c r="J475">
        <v>42</v>
      </c>
      <c r="K475">
        <v>-82</v>
      </c>
      <c r="L475" t="s">
        <v>39</v>
      </c>
      <c r="M475" t="s">
        <v>2699</v>
      </c>
      <c r="N475" t="s">
        <v>39</v>
      </c>
      <c r="O475">
        <v>1998</v>
      </c>
      <c r="Q475" t="s">
        <v>39</v>
      </c>
      <c r="R475" t="s">
        <v>39</v>
      </c>
      <c r="S475">
        <v>45</v>
      </c>
      <c r="T475">
        <v>5</v>
      </c>
      <c r="U475" t="s">
        <v>2701</v>
      </c>
      <c r="V475" s="6" t="s">
        <v>2643</v>
      </c>
      <c r="W475" s="14" t="s">
        <v>2700</v>
      </c>
      <c r="X475" s="6" t="s">
        <v>2638</v>
      </c>
      <c r="Y475" t="s">
        <v>2741</v>
      </c>
      <c r="Z475" s="6">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2603</v>
      </c>
      <c r="AS475" t="s">
        <v>2723</v>
      </c>
    </row>
    <row r="476" spans="1:45" x14ac:dyDescent="0.35">
      <c r="A476" t="s">
        <v>1595</v>
      </c>
      <c r="B476" t="s">
        <v>2672</v>
      </c>
      <c r="C476" t="s">
        <v>2592</v>
      </c>
      <c r="D476" t="s">
        <v>1232</v>
      </c>
      <c r="E476" t="s">
        <v>2698</v>
      </c>
      <c r="F476" t="s">
        <v>39</v>
      </c>
      <c r="G476" t="s">
        <v>40</v>
      </c>
      <c r="H476" t="s">
        <v>40</v>
      </c>
      <c r="I476" t="s">
        <v>2861</v>
      </c>
      <c r="J476">
        <v>42</v>
      </c>
      <c r="K476">
        <v>-82</v>
      </c>
      <c r="L476" t="s">
        <v>39</v>
      </c>
      <c r="M476" t="s">
        <v>2699</v>
      </c>
      <c r="N476" t="s">
        <v>39</v>
      </c>
      <c r="O476">
        <v>1998</v>
      </c>
      <c r="Q476" t="s">
        <v>39</v>
      </c>
      <c r="R476" t="s">
        <v>39</v>
      </c>
      <c r="S476">
        <v>45</v>
      </c>
      <c r="T476">
        <v>5</v>
      </c>
      <c r="U476" t="s">
        <v>2701</v>
      </c>
      <c r="V476" s="6" t="s">
        <v>2643</v>
      </c>
      <c r="W476" s="14">
        <v>14</v>
      </c>
      <c r="X476" s="6" t="s">
        <v>2638</v>
      </c>
      <c r="Y476" t="s">
        <v>2741</v>
      </c>
      <c r="Z476" s="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2603</v>
      </c>
      <c r="AS476" t="s">
        <v>2723</v>
      </c>
    </row>
    <row r="477" spans="1:45" x14ac:dyDescent="0.35">
      <c r="A477" t="s">
        <v>1595</v>
      </c>
      <c r="B477" t="s">
        <v>2672</v>
      </c>
      <c r="C477" t="s">
        <v>2592</v>
      </c>
      <c r="D477" t="s">
        <v>1232</v>
      </c>
      <c r="E477" t="s">
        <v>2698</v>
      </c>
      <c r="F477" t="s">
        <v>39</v>
      </c>
      <c r="G477" t="s">
        <v>40</v>
      </c>
      <c r="H477" t="s">
        <v>40</v>
      </c>
      <c r="I477" t="s">
        <v>2861</v>
      </c>
      <c r="J477">
        <v>42</v>
      </c>
      <c r="K477">
        <v>-82</v>
      </c>
      <c r="L477" t="s">
        <v>39</v>
      </c>
      <c r="M477" t="s">
        <v>2699</v>
      </c>
      <c r="N477" t="s">
        <v>39</v>
      </c>
      <c r="O477">
        <v>1998</v>
      </c>
      <c r="Q477" t="s">
        <v>39</v>
      </c>
      <c r="R477" t="s">
        <v>39</v>
      </c>
      <c r="S477">
        <v>45</v>
      </c>
      <c r="T477">
        <v>5</v>
      </c>
      <c r="U477" t="s">
        <v>2701</v>
      </c>
      <c r="V477" s="6" t="s">
        <v>2643</v>
      </c>
      <c r="W477" s="14" t="s">
        <v>2717</v>
      </c>
      <c r="X477" s="6" t="s">
        <v>2638</v>
      </c>
      <c r="Y477" t="s">
        <v>2741</v>
      </c>
      <c r="Z477" s="6">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2603</v>
      </c>
      <c r="AS477" t="s">
        <v>2723</v>
      </c>
    </row>
    <row r="478" spans="1:45" x14ac:dyDescent="0.35">
      <c r="A478" t="s">
        <v>1595</v>
      </c>
      <c r="B478" t="s">
        <v>2672</v>
      </c>
      <c r="C478" t="s">
        <v>2592</v>
      </c>
      <c r="D478" t="s">
        <v>1232</v>
      </c>
      <c r="E478" t="s">
        <v>2698</v>
      </c>
      <c r="F478" t="s">
        <v>39</v>
      </c>
      <c r="G478" t="s">
        <v>40</v>
      </c>
      <c r="H478" t="s">
        <v>40</v>
      </c>
      <c r="I478" t="s">
        <v>2861</v>
      </c>
      <c r="J478">
        <v>42</v>
      </c>
      <c r="K478">
        <v>-82</v>
      </c>
      <c r="L478" t="s">
        <v>39</v>
      </c>
      <c r="M478" t="s">
        <v>2699</v>
      </c>
      <c r="N478" t="s">
        <v>39</v>
      </c>
      <c r="O478">
        <v>1998</v>
      </c>
      <c r="Q478" t="s">
        <v>39</v>
      </c>
      <c r="R478" t="s">
        <v>39</v>
      </c>
      <c r="S478">
        <v>45</v>
      </c>
      <c r="T478">
        <v>5</v>
      </c>
      <c r="U478" t="s">
        <v>2701</v>
      </c>
      <c r="V478" s="6" t="s">
        <v>2643</v>
      </c>
      <c r="W478" s="14" t="s">
        <v>2718</v>
      </c>
      <c r="X478" s="6" t="s">
        <v>2638</v>
      </c>
      <c r="Y478" t="s">
        <v>2741</v>
      </c>
      <c r="Z478" s="6">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2603</v>
      </c>
      <c r="AS478" t="s">
        <v>2723</v>
      </c>
    </row>
    <row r="479" spans="1:45" x14ac:dyDescent="0.35">
      <c r="A479" t="s">
        <v>1595</v>
      </c>
      <c r="B479" t="s">
        <v>2672</v>
      </c>
      <c r="C479" t="s">
        <v>2592</v>
      </c>
      <c r="D479" t="s">
        <v>1232</v>
      </c>
      <c r="E479" t="s">
        <v>2698</v>
      </c>
      <c r="F479" t="s">
        <v>39</v>
      </c>
      <c r="G479" t="s">
        <v>40</v>
      </c>
      <c r="H479" t="s">
        <v>40</v>
      </c>
      <c r="I479" t="s">
        <v>2861</v>
      </c>
      <c r="J479">
        <v>42</v>
      </c>
      <c r="K479">
        <v>-82</v>
      </c>
      <c r="L479" t="s">
        <v>39</v>
      </c>
      <c r="M479" t="s">
        <v>2699</v>
      </c>
      <c r="N479" t="s">
        <v>39</v>
      </c>
      <c r="O479">
        <v>1998</v>
      </c>
      <c r="Q479" t="s">
        <v>39</v>
      </c>
      <c r="R479" t="s">
        <v>39</v>
      </c>
      <c r="S479">
        <v>45</v>
      </c>
      <c r="T479">
        <v>5</v>
      </c>
      <c r="U479" t="s">
        <v>2701</v>
      </c>
      <c r="V479" s="6" t="s">
        <v>2643</v>
      </c>
      <c r="W479" s="14" t="s">
        <v>2700</v>
      </c>
      <c r="X479" s="6" t="s">
        <v>2638</v>
      </c>
      <c r="Y479" t="s">
        <v>2741</v>
      </c>
      <c r="Z479" s="6">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2603</v>
      </c>
      <c r="AS479" t="s">
        <v>2723</v>
      </c>
    </row>
    <row r="480" spans="1:45" x14ac:dyDescent="0.35">
      <c r="A480" t="s">
        <v>1595</v>
      </c>
      <c r="B480" t="s">
        <v>2672</v>
      </c>
      <c r="C480" t="s">
        <v>2592</v>
      </c>
      <c r="D480" t="s">
        <v>1232</v>
      </c>
      <c r="E480" t="s">
        <v>2698</v>
      </c>
      <c r="F480" t="s">
        <v>39</v>
      </c>
      <c r="G480" t="s">
        <v>40</v>
      </c>
      <c r="H480" t="s">
        <v>40</v>
      </c>
      <c r="I480" t="s">
        <v>2861</v>
      </c>
      <c r="J480">
        <v>42</v>
      </c>
      <c r="K480">
        <v>-82</v>
      </c>
      <c r="L480" t="s">
        <v>39</v>
      </c>
      <c r="M480" t="s">
        <v>2699</v>
      </c>
      <c r="N480" t="s">
        <v>39</v>
      </c>
      <c r="O480">
        <v>1998</v>
      </c>
      <c r="Q480" t="s">
        <v>39</v>
      </c>
      <c r="R480" t="s">
        <v>39</v>
      </c>
      <c r="S480">
        <v>45</v>
      </c>
      <c r="T480">
        <v>5</v>
      </c>
      <c r="U480" t="s">
        <v>2701</v>
      </c>
      <c r="V480" s="6" t="s">
        <v>2643</v>
      </c>
      <c r="W480" s="14">
        <v>14</v>
      </c>
      <c r="X480" s="6" t="s">
        <v>2638</v>
      </c>
      <c r="Y480" t="s">
        <v>2741</v>
      </c>
      <c r="Z480" s="6">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2603</v>
      </c>
      <c r="AS480" t="s">
        <v>2723</v>
      </c>
    </row>
    <row r="481" spans="1:45" x14ac:dyDescent="0.35">
      <c r="A481" t="s">
        <v>1595</v>
      </c>
      <c r="B481" t="s">
        <v>2672</v>
      </c>
      <c r="C481" t="s">
        <v>2592</v>
      </c>
      <c r="D481" t="s">
        <v>1232</v>
      </c>
      <c r="E481" t="s">
        <v>2698</v>
      </c>
      <c r="F481" t="s">
        <v>39</v>
      </c>
      <c r="G481" t="s">
        <v>40</v>
      </c>
      <c r="H481" t="s">
        <v>40</v>
      </c>
      <c r="I481" t="s">
        <v>2861</v>
      </c>
      <c r="J481">
        <v>42</v>
      </c>
      <c r="K481">
        <v>-82</v>
      </c>
      <c r="L481" t="s">
        <v>39</v>
      </c>
      <c r="M481" t="s">
        <v>2699</v>
      </c>
      <c r="N481" t="s">
        <v>39</v>
      </c>
      <c r="O481">
        <v>1998</v>
      </c>
      <c r="Q481" t="s">
        <v>39</v>
      </c>
      <c r="R481" t="s">
        <v>39</v>
      </c>
      <c r="S481">
        <v>45</v>
      </c>
      <c r="T481">
        <v>5</v>
      </c>
      <c r="U481" t="s">
        <v>2701</v>
      </c>
      <c r="V481" s="6" t="s">
        <v>2643</v>
      </c>
      <c r="W481" s="14" t="s">
        <v>2717</v>
      </c>
      <c r="X481" s="6" t="s">
        <v>2638</v>
      </c>
      <c r="Y481" t="s">
        <v>2741</v>
      </c>
      <c r="Z481" s="6">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2603</v>
      </c>
      <c r="AS481" t="s">
        <v>2723</v>
      </c>
    </row>
    <row r="482" spans="1:45" x14ac:dyDescent="0.35">
      <c r="A482" t="s">
        <v>1595</v>
      </c>
      <c r="B482" t="s">
        <v>2672</v>
      </c>
      <c r="C482" t="s">
        <v>2592</v>
      </c>
      <c r="D482" t="s">
        <v>1232</v>
      </c>
      <c r="E482" t="s">
        <v>2698</v>
      </c>
      <c r="F482" t="s">
        <v>39</v>
      </c>
      <c r="G482" t="s">
        <v>40</v>
      </c>
      <c r="H482" t="s">
        <v>40</v>
      </c>
      <c r="I482" t="s">
        <v>2861</v>
      </c>
      <c r="J482">
        <v>42</v>
      </c>
      <c r="K482">
        <v>-82</v>
      </c>
      <c r="L482" t="s">
        <v>39</v>
      </c>
      <c r="M482" t="s">
        <v>2699</v>
      </c>
      <c r="N482" t="s">
        <v>39</v>
      </c>
      <c r="O482">
        <v>1998</v>
      </c>
      <c r="Q482" t="s">
        <v>39</v>
      </c>
      <c r="R482" t="s">
        <v>39</v>
      </c>
      <c r="S482">
        <v>45</v>
      </c>
      <c r="T482">
        <v>5</v>
      </c>
      <c r="U482" t="s">
        <v>2701</v>
      </c>
      <c r="V482" s="6" t="s">
        <v>2643</v>
      </c>
      <c r="W482" s="14" t="s">
        <v>2718</v>
      </c>
      <c r="X482" s="6" t="s">
        <v>2638</v>
      </c>
      <c r="Y482" t="s">
        <v>2741</v>
      </c>
      <c r="Z482" s="6">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2603</v>
      </c>
      <c r="AS482" t="s">
        <v>2723</v>
      </c>
    </row>
    <row r="483" spans="1:45" x14ac:dyDescent="0.35">
      <c r="A483" t="s">
        <v>1595</v>
      </c>
      <c r="B483" t="s">
        <v>2672</v>
      </c>
      <c r="C483" t="s">
        <v>2592</v>
      </c>
      <c r="D483" t="s">
        <v>1232</v>
      </c>
      <c r="E483" t="s">
        <v>2698</v>
      </c>
      <c r="F483" t="s">
        <v>39</v>
      </c>
      <c r="G483" t="s">
        <v>40</v>
      </c>
      <c r="H483" t="s">
        <v>40</v>
      </c>
      <c r="I483" t="s">
        <v>2861</v>
      </c>
      <c r="J483">
        <v>42</v>
      </c>
      <c r="K483">
        <v>-82</v>
      </c>
      <c r="L483" t="s">
        <v>39</v>
      </c>
      <c r="M483" t="s">
        <v>2699</v>
      </c>
      <c r="N483" t="s">
        <v>39</v>
      </c>
      <c r="O483">
        <v>1998</v>
      </c>
      <c r="Q483" t="s">
        <v>39</v>
      </c>
      <c r="R483" t="s">
        <v>39</v>
      </c>
      <c r="S483">
        <v>45</v>
      </c>
      <c r="T483">
        <v>5</v>
      </c>
      <c r="U483" t="s">
        <v>2701</v>
      </c>
      <c r="V483" s="6" t="s">
        <v>2643</v>
      </c>
      <c r="W483" s="14" t="s">
        <v>2700</v>
      </c>
      <c r="X483" s="6" t="s">
        <v>2638</v>
      </c>
      <c r="Y483" t="s">
        <v>2741</v>
      </c>
      <c r="Z483" s="6">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2603</v>
      </c>
      <c r="AS483" t="s">
        <v>2723</v>
      </c>
    </row>
    <row r="484" spans="1:45" x14ac:dyDescent="0.35">
      <c r="A484" t="s">
        <v>1595</v>
      </c>
      <c r="B484" t="s">
        <v>2672</v>
      </c>
      <c r="C484" t="s">
        <v>2592</v>
      </c>
      <c r="D484" t="s">
        <v>1232</v>
      </c>
      <c r="E484" t="s">
        <v>2698</v>
      </c>
      <c r="F484" t="s">
        <v>39</v>
      </c>
      <c r="G484" t="s">
        <v>40</v>
      </c>
      <c r="H484" t="s">
        <v>40</v>
      </c>
      <c r="I484" t="s">
        <v>2861</v>
      </c>
      <c r="J484">
        <v>42</v>
      </c>
      <c r="K484">
        <v>-82</v>
      </c>
      <c r="L484" t="s">
        <v>39</v>
      </c>
      <c r="M484" t="s">
        <v>2699</v>
      </c>
      <c r="N484" t="s">
        <v>39</v>
      </c>
      <c r="O484">
        <v>1998</v>
      </c>
      <c r="Q484" t="s">
        <v>39</v>
      </c>
      <c r="R484" t="s">
        <v>39</v>
      </c>
      <c r="S484">
        <v>45</v>
      </c>
      <c r="T484">
        <v>5</v>
      </c>
      <c r="U484" t="s">
        <v>2701</v>
      </c>
      <c r="V484" s="6" t="s">
        <v>2643</v>
      </c>
      <c r="W484" s="14">
        <v>14</v>
      </c>
      <c r="X484" s="6" t="s">
        <v>2638</v>
      </c>
      <c r="Y484" t="s">
        <v>2741</v>
      </c>
      <c r="Z484" s="6">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2603</v>
      </c>
      <c r="AS484" t="s">
        <v>2724</v>
      </c>
    </row>
    <row r="485" spans="1:45" x14ac:dyDescent="0.35">
      <c r="A485" t="s">
        <v>1595</v>
      </c>
      <c r="B485" t="s">
        <v>2672</v>
      </c>
      <c r="C485" t="s">
        <v>2592</v>
      </c>
      <c r="D485" t="s">
        <v>1232</v>
      </c>
      <c r="E485" t="s">
        <v>2698</v>
      </c>
      <c r="F485" t="s">
        <v>39</v>
      </c>
      <c r="G485" t="s">
        <v>40</v>
      </c>
      <c r="H485" t="s">
        <v>40</v>
      </c>
      <c r="I485" t="s">
        <v>2861</v>
      </c>
      <c r="J485">
        <v>42</v>
      </c>
      <c r="K485">
        <v>-82</v>
      </c>
      <c r="L485" t="s">
        <v>39</v>
      </c>
      <c r="M485" t="s">
        <v>2699</v>
      </c>
      <c r="N485" t="s">
        <v>39</v>
      </c>
      <c r="O485">
        <v>1998</v>
      </c>
      <c r="Q485" t="s">
        <v>39</v>
      </c>
      <c r="R485" t="s">
        <v>39</v>
      </c>
      <c r="S485">
        <v>45</v>
      </c>
      <c r="T485">
        <v>5</v>
      </c>
      <c r="U485" t="s">
        <v>2701</v>
      </c>
      <c r="V485" s="6" t="s">
        <v>2643</v>
      </c>
      <c r="W485" s="14" t="s">
        <v>2717</v>
      </c>
      <c r="X485" s="6" t="s">
        <v>2638</v>
      </c>
      <c r="Y485" t="s">
        <v>2741</v>
      </c>
      <c r="Z485" s="6">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2603</v>
      </c>
      <c r="AS485" t="s">
        <v>2724</v>
      </c>
    </row>
    <row r="486" spans="1:45" x14ac:dyDescent="0.35">
      <c r="A486" t="s">
        <v>1595</v>
      </c>
      <c r="B486" t="s">
        <v>2672</v>
      </c>
      <c r="C486" t="s">
        <v>2592</v>
      </c>
      <c r="D486" t="s">
        <v>1232</v>
      </c>
      <c r="E486" t="s">
        <v>2698</v>
      </c>
      <c r="F486" t="s">
        <v>39</v>
      </c>
      <c r="G486" t="s">
        <v>40</v>
      </c>
      <c r="H486" t="s">
        <v>40</v>
      </c>
      <c r="I486" t="s">
        <v>2861</v>
      </c>
      <c r="J486">
        <v>42</v>
      </c>
      <c r="K486">
        <v>-82</v>
      </c>
      <c r="L486" t="s">
        <v>39</v>
      </c>
      <c r="M486" t="s">
        <v>2699</v>
      </c>
      <c r="N486" t="s">
        <v>39</v>
      </c>
      <c r="O486">
        <v>1998</v>
      </c>
      <c r="Q486" t="s">
        <v>39</v>
      </c>
      <c r="R486" t="s">
        <v>39</v>
      </c>
      <c r="S486">
        <v>45</v>
      </c>
      <c r="T486">
        <v>5</v>
      </c>
      <c r="U486" t="s">
        <v>2701</v>
      </c>
      <c r="V486" s="6" t="s">
        <v>2643</v>
      </c>
      <c r="W486" s="14" t="s">
        <v>2718</v>
      </c>
      <c r="X486" s="6" t="s">
        <v>2638</v>
      </c>
      <c r="Y486" t="s">
        <v>2741</v>
      </c>
      <c r="Z486" s="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2603</v>
      </c>
      <c r="AS486" t="s">
        <v>2724</v>
      </c>
    </row>
    <row r="487" spans="1:45" x14ac:dyDescent="0.35">
      <c r="A487" t="s">
        <v>1595</v>
      </c>
      <c r="B487" t="s">
        <v>2672</v>
      </c>
      <c r="C487" t="s">
        <v>2592</v>
      </c>
      <c r="D487" t="s">
        <v>1232</v>
      </c>
      <c r="E487" t="s">
        <v>2698</v>
      </c>
      <c r="F487" t="s">
        <v>39</v>
      </c>
      <c r="G487" t="s">
        <v>40</v>
      </c>
      <c r="H487" t="s">
        <v>40</v>
      </c>
      <c r="I487" t="s">
        <v>2861</v>
      </c>
      <c r="J487">
        <v>42</v>
      </c>
      <c r="K487">
        <v>-82</v>
      </c>
      <c r="L487" t="s">
        <v>39</v>
      </c>
      <c r="M487" t="s">
        <v>2699</v>
      </c>
      <c r="N487" t="s">
        <v>39</v>
      </c>
      <c r="O487">
        <v>1998</v>
      </c>
      <c r="Q487" t="s">
        <v>39</v>
      </c>
      <c r="R487" t="s">
        <v>39</v>
      </c>
      <c r="S487">
        <v>45</v>
      </c>
      <c r="T487">
        <v>5</v>
      </c>
      <c r="U487" t="s">
        <v>2701</v>
      </c>
      <c r="V487" s="6" t="s">
        <v>2643</v>
      </c>
      <c r="W487" s="14" t="s">
        <v>2700</v>
      </c>
      <c r="X487" s="6" t="s">
        <v>2638</v>
      </c>
      <c r="Y487" t="s">
        <v>2741</v>
      </c>
      <c r="Z487" s="6">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2603</v>
      </c>
      <c r="AS487" t="s">
        <v>2724</v>
      </c>
    </row>
    <row r="488" spans="1:45" x14ac:dyDescent="0.35">
      <c r="A488" t="s">
        <v>1595</v>
      </c>
      <c r="B488" t="s">
        <v>2672</v>
      </c>
      <c r="C488" t="s">
        <v>2592</v>
      </c>
      <c r="D488" t="s">
        <v>1232</v>
      </c>
      <c r="E488" t="s">
        <v>2698</v>
      </c>
      <c r="F488" t="s">
        <v>39</v>
      </c>
      <c r="G488" t="s">
        <v>40</v>
      </c>
      <c r="H488" t="s">
        <v>40</v>
      </c>
      <c r="I488" t="s">
        <v>2861</v>
      </c>
      <c r="J488">
        <v>42</v>
      </c>
      <c r="K488">
        <v>-82</v>
      </c>
      <c r="L488" t="s">
        <v>39</v>
      </c>
      <c r="M488" t="s">
        <v>2699</v>
      </c>
      <c r="N488" t="s">
        <v>39</v>
      </c>
      <c r="O488">
        <v>1998</v>
      </c>
      <c r="Q488" t="s">
        <v>39</v>
      </c>
      <c r="R488" t="s">
        <v>39</v>
      </c>
      <c r="S488">
        <v>45</v>
      </c>
      <c r="T488">
        <v>5</v>
      </c>
      <c r="U488" t="s">
        <v>2701</v>
      </c>
      <c r="V488" s="6" t="s">
        <v>2643</v>
      </c>
      <c r="W488" s="14">
        <v>14</v>
      </c>
      <c r="X488" s="6" t="s">
        <v>2638</v>
      </c>
      <c r="Y488" t="s">
        <v>2741</v>
      </c>
      <c r="Z488" s="6">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2603</v>
      </c>
      <c r="AS488" t="s">
        <v>2724</v>
      </c>
    </row>
    <row r="489" spans="1:45" x14ac:dyDescent="0.35">
      <c r="A489" t="s">
        <v>1595</v>
      </c>
      <c r="B489" t="s">
        <v>2672</v>
      </c>
      <c r="C489" t="s">
        <v>2592</v>
      </c>
      <c r="D489" t="s">
        <v>1232</v>
      </c>
      <c r="E489" t="s">
        <v>2698</v>
      </c>
      <c r="F489" t="s">
        <v>39</v>
      </c>
      <c r="G489" t="s">
        <v>40</v>
      </c>
      <c r="H489" t="s">
        <v>40</v>
      </c>
      <c r="I489" t="s">
        <v>2861</v>
      </c>
      <c r="J489">
        <v>42</v>
      </c>
      <c r="K489">
        <v>-82</v>
      </c>
      <c r="L489" t="s">
        <v>39</v>
      </c>
      <c r="M489" t="s">
        <v>2699</v>
      </c>
      <c r="N489" t="s">
        <v>39</v>
      </c>
      <c r="O489">
        <v>1998</v>
      </c>
      <c r="Q489" t="s">
        <v>39</v>
      </c>
      <c r="R489" t="s">
        <v>39</v>
      </c>
      <c r="S489">
        <v>45</v>
      </c>
      <c r="T489">
        <v>5</v>
      </c>
      <c r="U489" t="s">
        <v>2701</v>
      </c>
      <c r="V489" s="6" t="s">
        <v>2643</v>
      </c>
      <c r="W489" s="14" t="s">
        <v>2717</v>
      </c>
      <c r="X489" s="6" t="s">
        <v>2638</v>
      </c>
      <c r="Y489" t="s">
        <v>2741</v>
      </c>
      <c r="Z489" s="6">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2603</v>
      </c>
      <c r="AS489" t="s">
        <v>2724</v>
      </c>
    </row>
    <row r="490" spans="1:45" x14ac:dyDescent="0.35">
      <c r="A490" t="s">
        <v>1595</v>
      </c>
      <c r="B490" t="s">
        <v>2672</v>
      </c>
      <c r="C490" t="s">
        <v>2592</v>
      </c>
      <c r="D490" t="s">
        <v>1232</v>
      </c>
      <c r="E490" t="s">
        <v>2698</v>
      </c>
      <c r="F490" t="s">
        <v>39</v>
      </c>
      <c r="G490" t="s">
        <v>40</v>
      </c>
      <c r="H490" t="s">
        <v>40</v>
      </c>
      <c r="I490" t="s">
        <v>2861</v>
      </c>
      <c r="J490">
        <v>42</v>
      </c>
      <c r="K490">
        <v>-82</v>
      </c>
      <c r="L490" t="s">
        <v>39</v>
      </c>
      <c r="M490" t="s">
        <v>2699</v>
      </c>
      <c r="N490" t="s">
        <v>39</v>
      </c>
      <c r="O490">
        <v>1998</v>
      </c>
      <c r="Q490" t="s">
        <v>39</v>
      </c>
      <c r="R490" t="s">
        <v>39</v>
      </c>
      <c r="S490">
        <v>45</v>
      </c>
      <c r="T490">
        <v>5</v>
      </c>
      <c r="U490" t="s">
        <v>2701</v>
      </c>
      <c r="V490" s="6" t="s">
        <v>2643</v>
      </c>
      <c r="W490" s="14" t="s">
        <v>2718</v>
      </c>
      <c r="X490" s="6" t="s">
        <v>2638</v>
      </c>
      <c r="Y490" t="s">
        <v>2741</v>
      </c>
      <c r="Z490" s="6">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2603</v>
      </c>
      <c r="AS490" t="s">
        <v>2724</v>
      </c>
    </row>
    <row r="491" spans="1:45" x14ac:dyDescent="0.35">
      <c r="A491" t="s">
        <v>1595</v>
      </c>
      <c r="B491" t="s">
        <v>2672</v>
      </c>
      <c r="C491" t="s">
        <v>2592</v>
      </c>
      <c r="D491" t="s">
        <v>1232</v>
      </c>
      <c r="E491" t="s">
        <v>2698</v>
      </c>
      <c r="F491" t="s">
        <v>39</v>
      </c>
      <c r="G491" t="s">
        <v>40</v>
      </c>
      <c r="H491" t="s">
        <v>40</v>
      </c>
      <c r="I491" t="s">
        <v>2861</v>
      </c>
      <c r="J491">
        <v>42</v>
      </c>
      <c r="K491">
        <v>-82</v>
      </c>
      <c r="L491" t="s">
        <v>39</v>
      </c>
      <c r="M491" t="s">
        <v>2699</v>
      </c>
      <c r="N491" t="s">
        <v>39</v>
      </c>
      <c r="O491">
        <v>1998</v>
      </c>
      <c r="Q491" t="s">
        <v>39</v>
      </c>
      <c r="R491" t="s">
        <v>39</v>
      </c>
      <c r="S491">
        <v>45</v>
      </c>
      <c r="T491">
        <v>5</v>
      </c>
      <c r="U491" t="s">
        <v>2701</v>
      </c>
      <c r="V491" s="6" t="s">
        <v>2643</v>
      </c>
      <c r="W491" s="14" t="s">
        <v>2700</v>
      </c>
      <c r="X491" s="6" t="s">
        <v>2638</v>
      </c>
      <c r="Y491" t="s">
        <v>2741</v>
      </c>
      <c r="Z491" s="6">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2603</v>
      </c>
      <c r="AS491" t="s">
        <v>2724</v>
      </c>
    </row>
    <row r="492" spans="1:45" x14ac:dyDescent="0.35">
      <c r="A492" t="s">
        <v>1595</v>
      </c>
      <c r="B492" t="s">
        <v>2672</v>
      </c>
      <c r="C492" t="s">
        <v>2592</v>
      </c>
      <c r="D492" t="s">
        <v>1232</v>
      </c>
      <c r="E492" t="s">
        <v>2698</v>
      </c>
      <c r="F492" t="s">
        <v>39</v>
      </c>
      <c r="G492" t="s">
        <v>40</v>
      </c>
      <c r="H492" t="s">
        <v>40</v>
      </c>
      <c r="I492" t="s">
        <v>2861</v>
      </c>
      <c r="J492">
        <v>42</v>
      </c>
      <c r="K492">
        <v>-82</v>
      </c>
      <c r="L492" t="s">
        <v>39</v>
      </c>
      <c r="M492" t="s">
        <v>2699</v>
      </c>
      <c r="N492" t="s">
        <v>39</v>
      </c>
      <c r="O492">
        <v>1998</v>
      </c>
      <c r="Q492" t="s">
        <v>39</v>
      </c>
      <c r="R492" t="s">
        <v>39</v>
      </c>
      <c r="S492">
        <v>45</v>
      </c>
      <c r="T492">
        <v>5</v>
      </c>
      <c r="U492" t="s">
        <v>2701</v>
      </c>
      <c r="V492" s="6" t="s">
        <v>2643</v>
      </c>
      <c r="W492" s="14">
        <v>14</v>
      </c>
      <c r="X492" s="6" t="s">
        <v>2638</v>
      </c>
      <c r="Y492" t="s">
        <v>2741</v>
      </c>
      <c r="Z492" s="6">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2603</v>
      </c>
      <c r="AS492" t="s">
        <v>2724</v>
      </c>
    </row>
    <row r="493" spans="1:45" x14ac:dyDescent="0.35">
      <c r="A493" t="s">
        <v>1595</v>
      </c>
      <c r="B493" t="s">
        <v>2672</v>
      </c>
      <c r="C493" t="s">
        <v>2592</v>
      </c>
      <c r="D493" t="s">
        <v>1232</v>
      </c>
      <c r="E493" t="s">
        <v>2698</v>
      </c>
      <c r="F493" t="s">
        <v>39</v>
      </c>
      <c r="G493" t="s">
        <v>40</v>
      </c>
      <c r="H493" t="s">
        <v>40</v>
      </c>
      <c r="I493" t="s">
        <v>2861</v>
      </c>
      <c r="J493">
        <v>42</v>
      </c>
      <c r="K493">
        <v>-82</v>
      </c>
      <c r="L493" t="s">
        <v>39</v>
      </c>
      <c r="M493" t="s">
        <v>2699</v>
      </c>
      <c r="N493" t="s">
        <v>39</v>
      </c>
      <c r="O493">
        <v>1998</v>
      </c>
      <c r="Q493" t="s">
        <v>39</v>
      </c>
      <c r="R493" t="s">
        <v>39</v>
      </c>
      <c r="S493">
        <v>45</v>
      </c>
      <c r="T493">
        <v>5</v>
      </c>
      <c r="U493" t="s">
        <v>2701</v>
      </c>
      <c r="V493" s="6" t="s">
        <v>2643</v>
      </c>
      <c r="W493" s="14" t="s">
        <v>2717</v>
      </c>
      <c r="X493" s="6" t="s">
        <v>2638</v>
      </c>
      <c r="Y493" t="s">
        <v>2741</v>
      </c>
      <c r="Z493" s="6">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2603</v>
      </c>
      <c r="AS493" t="s">
        <v>2724</v>
      </c>
    </row>
    <row r="494" spans="1:45" x14ac:dyDescent="0.35">
      <c r="A494" t="s">
        <v>1595</v>
      </c>
      <c r="B494" t="s">
        <v>2672</v>
      </c>
      <c r="C494" t="s">
        <v>2592</v>
      </c>
      <c r="D494" t="s">
        <v>1232</v>
      </c>
      <c r="E494" t="s">
        <v>2698</v>
      </c>
      <c r="F494" t="s">
        <v>39</v>
      </c>
      <c r="G494" t="s">
        <v>40</v>
      </c>
      <c r="H494" t="s">
        <v>40</v>
      </c>
      <c r="I494" t="s">
        <v>2861</v>
      </c>
      <c r="J494">
        <v>42</v>
      </c>
      <c r="K494">
        <v>-82</v>
      </c>
      <c r="L494" t="s">
        <v>39</v>
      </c>
      <c r="M494" t="s">
        <v>2699</v>
      </c>
      <c r="N494" t="s">
        <v>39</v>
      </c>
      <c r="O494">
        <v>1998</v>
      </c>
      <c r="Q494" t="s">
        <v>39</v>
      </c>
      <c r="R494" t="s">
        <v>39</v>
      </c>
      <c r="S494">
        <v>45</v>
      </c>
      <c r="T494">
        <v>5</v>
      </c>
      <c r="U494" t="s">
        <v>2701</v>
      </c>
      <c r="V494" s="6" t="s">
        <v>2643</v>
      </c>
      <c r="W494" s="14" t="s">
        <v>2718</v>
      </c>
      <c r="X494" s="6" t="s">
        <v>2638</v>
      </c>
      <c r="Y494" t="s">
        <v>2741</v>
      </c>
      <c r="Z494" s="6">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2603</v>
      </c>
      <c r="AS494" t="s">
        <v>2724</v>
      </c>
    </row>
    <row r="495" spans="1:45" x14ac:dyDescent="0.35">
      <c r="A495" t="s">
        <v>1595</v>
      </c>
      <c r="B495" t="s">
        <v>2672</v>
      </c>
      <c r="C495" t="s">
        <v>2592</v>
      </c>
      <c r="D495" t="s">
        <v>1232</v>
      </c>
      <c r="E495" t="s">
        <v>2698</v>
      </c>
      <c r="F495" t="s">
        <v>39</v>
      </c>
      <c r="G495" t="s">
        <v>40</v>
      </c>
      <c r="H495" t="s">
        <v>40</v>
      </c>
      <c r="I495" t="s">
        <v>2861</v>
      </c>
      <c r="J495">
        <v>42</v>
      </c>
      <c r="K495">
        <v>-82</v>
      </c>
      <c r="L495" t="s">
        <v>39</v>
      </c>
      <c r="M495" t="s">
        <v>2699</v>
      </c>
      <c r="N495" t="s">
        <v>39</v>
      </c>
      <c r="O495">
        <v>1998</v>
      </c>
      <c r="Q495" t="s">
        <v>39</v>
      </c>
      <c r="R495" t="s">
        <v>39</v>
      </c>
      <c r="S495">
        <v>45</v>
      </c>
      <c r="T495">
        <v>5</v>
      </c>
      <c r="U495" t="s">
        <v>2701</v>
      </c>
      <c r="V495" s="6" t="s">
        <v>2643</v>
      </c>
      <c r="W495" s="14" t="s">
        <v>2700</v>
      </c>
      <c r="X495" s="6" t="s">
        <v>2638</v>
      </c>
      <c r="Y495" t="s">
        <v>2741</v>
      </c>
      <c r="Z495" s="6">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2603</v>
      </c>
      <c r="AS495" t="s">
        <v>2724</v>
      </c>
    </row>
    <row r="496" spans="1:45" x14ac:dyDescent="0.35">
      <c r="A496" t="s">
        <v>1595</v>
      </c>
      <c r="B496" t="s">
        <v>2672</v>
      </c>
      <c r="C496" t="s">
        <v>2592</v>
      </c>
      <c r="D496" t="s">
        <v>1232</v>
      </c>
      <c r="E496" t="s">
        <v>2698</v>
      </c>
      <c r="F496" t="s">
        <v>39</v>
      </c>
      <c r="G496" t="s">
        <v>40</v>
      </c>
      <c r="H496" t="s">
        <v>40</v>
      </c>
      <c r="I496" t="s">
        <v>2861</v>
      </c>
      <c r="J496">
        <v>42</v>
      </c>
      <c r="K496">
        <v>-82</v>
      </c>
      <c r="L496" t="s">
        <v>39</v>
      </c>
      <c r="M496" t="s">
        <v>2699</v>
      </c>
      <c r="N496" t="s">
        <v>39</v>
      </c>
      <c r="O496">
        <v>1998</v>
      </c>
      <c r="Q496" t="s">
        <v>39</v>
      </c>
      <c r="R496" t="s">
        <v>39</v>
      </c>
      <c r="S496">
        <v>45</v>
      </c>
      <c r="T496">
        <v>5</v>
      </c>
      <c r="U496" t="s">
        <v>2701</v>
      </c>
      <c r="V496" s="6" t="s">
        <v>2643</v>
      </c>
      <c r="W496" s="14" t="s">
        <v>2717</v>
      </c>
      <c r="X496" s="6" t="s">
        <v>2638</v>
      </c>
      <c r="Y496" t="s">
        <v>2741</v>
      </c>
      <c r="Z496" s="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2603</v>
      </c>
      <c r="AS496" t="s">
        <v>2725</v>
      </c>
    </row>
    <row r="497" spans="1:45" x14ac:dyDescent="0.35">
      <c r="A497" t="s">
        <v>1595</v>
      </c>
      <c r="B497" t="s">
        <v>2672</v>
      </c>
      <c r="C497" t="s">
        <v>2592</v>
      </c>
      <c r="D497" t="s">
        <v>1232</v>
      </c>
      <c r="E497" t="s">
        <v>2698</v>
      </c>
      <c r="F497" t="s">
        <v>39</v>
      </c>
      <c r="G497" t="s">
        <v>40</v>
      </c>
      <c r="H497" t="s">
        <v>40</v>
      </c>
      <c r="I497" t="s">
        <v>2861</v>
      </c>
      <c r="J497">
        <v>42</v>
      </c>
      <c r="K497">
        <v>-82</v>
      </c>
      <c r="L497" t="s">
        <v>39</v>
      </c>
      <c r="M497" t="s">
        <v>2699</v>
      </c>
      <c r="N497" t="s">
        <v>39</v>
      </c>
      <c r="O497">
        <v>1998</v>
      </c>
      <c r="Q497" t="s">
        <v>39</v>
      </c>
      <c r="R497" t="s">
        <v>39</v>
      </c>
      <c r="S497">
        <v>45</v>
      </c>
      <c r="T497">
        <v>5</v>
      </c>
      <c r="U497" t="s">
        <v>2701</v>
      </c>
      <c r="V497" s="6" t="s">
        <v>2643</v>
      </c>
      <c r="W497" s="14" t="s">
        <v>2700</v>
      </c>
      <c r="X497" s="6" t="s">
        <v>2638</v>
      </c>
      <c r="Y497" t="s">
        <v>2741</v>
      </c>
      <c r="Z497" s="6">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2603</v>
      </c>
      <c r="AS497" t="s">
        <v>2725</v>
      </c>
    </row>
    <row r="498" spans="1:45" x14ac:dyDescent="0.35">
      <c r="A498" t="s">
        <v>1595</v>
      </c>
      <c r="B498" t="s">
        <v>2672</v>
      </c>
      <c r="C498" t="s">
        <v>2592</v>
      </c>
      <c r="D498" t="s">
        <v>1232</v>
      </c>
      <c r="E498" t="s">
        <v>2698</v>
      </c>
      <c r="F498" t="s">
        <v>39</v>
      </c>
      <c r="G498" t="s">
        <v>40</v>
      </c>
      <c r="H498" t="s">
        <v>40</v>
      </c>
      <c r="I498" t="s">
        <v>2861</v>
      </c>
      <c r="J498">
        <v>42</v>
      </c>
      <c r="K498">
        <v>-82</v>
      </c>
      <c r="L498" t="s">
        <v>39</v>
      </c>
      <c r="M498" t="s">
        <v>2699</v>
      </c>
      <c r="N498" t="s">
        <v>39</v>
      </c>
      <c r="O498">
        <v>1998</v>
      </c>
      <c r="Q498" t="s">
        <v>39</v>
      </c>
      <c r="R498" t="s">
        <v>39</v>
      </c>
      <c r="S498">
        <v>45</v>
      </c>
      <c r="T498">
        <v>5</v>
      </c>
      <c r="U498" t="s">
        <v>2701</v>
      </c>
      <c r="V498" s="6" t="s">
        <v>2643</v>
      </c>
      <c r="W498" s="14" t="s">
        <v>2717</v>
      </c>
      <c r="X498" s="6" t="s">
        <v>2638</v>
      </c>
      <c r="Y498" t="s">
        <v>2741</v>
      </c>
      <c r="Z498" s="6">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2603</v>
      </c>
      <c r="AS498" t="s">
        <v>2725</v>
      </c>
    </row>
    <row r="499" spans="1:45" x14ac:dyDescent="0.35">
      <c r="A499" t="s">
        <v>1595</v>
      </c>
      <c r="B499" t="s">
        <v>2672</v>
      </c>
      <c r="C499" t="s">
        <v>2592</v>
      </c>
      <c r="D499" t="s">
        <v>1232</v>
      </c>
      <c r="E499" t="s">
        <v>2698</v>
      </c>
      <c r="F499" t="s">
        <v>39</v>
      </c>
      <c r="G499" t="s">
        <v>40</v>
      </c>
      <c r="H499" t="s">
        <v>40</v>
      </c>
      <c r="I499" t="s">
        <v>2861</v>
      </c>
      <c r="J499">
        <v>42</v>
      </c>
      <c r="K499">
        <v>-82</v>
      </c>
      <c r="L499" t="s">
        <v>39</v>
      </c>
      <c r="M499" t="s">
        <v>2699</v>
      </c>
      <c r="N499" t="s">
        <v>39</v>
      </c>
      <c r="O499">
        <v>1998</v>
      </c>
      <c r="Q499" t="s">
        <v>39</v>
      </c>
      <c r="R499" t="s">
        <v>39</v>
      </c>
      <c r="S499">
        <v>45</v>
      </c>
      <c r="T499">
        <v>5</v>
      </c>
      <c r="U499" t="s">
        <v>2701</v>
      </c>
      <c r="V499" s="6" t="s">
        <v>2643</v>
      </c>
      <c r="W499" s="14" t="s">
        <v>2700</v>
      </c>
      <c r="X499" s="6" t="s">
        <v>2638</v>
      </c>
      <c r="Y499" t="s">
        <v>2741</v>
      </c>
      <c r="Z499" s="6">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2603</v>
      </c>
      <c r="AS499" t="s">
        <v>2725</v>
      </c>
    </row>
    <row r="500" spans="1:45" x14ac:dyDescent="0.35">
      <c r="A500" t="s">
        <v>1595</v>
      </c>
      <c r="B500" t="s">
        <v>2672</v>
      </c>
      <c r="C500" t="s">
        <v>2592</v>
      </c>
      <c r="D500" t="s">
        <v>1232</v>
      </c>
      <c r="E500" t="s">
        <v>2698</v>
      </c>
      <c r="F500" t="s">
        <v>39</v>
      </c>
      <c r="G500" t="s">
        <v>40</v>
      </c>
      <c r="H500" t="s">
        <v>40</v>
      </c>
      <c r="I500" t="s">
        <v>2861</v>
      </c>
      <c r="J500">
        <v>42</v>
      </c>
      <c r="K500">
        <v>-82</v>
      </c>
      <c r="L500" t="s">
        <v>39</v>
      </c>
      <c r="M500" t="s">
        <v>2699</v>
      </c>
      <c r="N500" t="s">
        <v>39</v>
      </c>
      <c r="O500">
        <v>1998</v>
      </c>
      <c r="Q500" t="s">
        <v>39</v>
      </c>
      <c r="R500" t="s">
        <v>39</v>
      </c>
      <c r="S500">
        <v>45</v>
      </c>
      <c r="T500">
        <v>5</v>
      </c>
      <c r="U500" t="s">
        <v>2701</v>
      </c>
      <c r="V500" s="6" t="s">
        <v>2643</v>
      </c>
      <c r="W500" s="14" t="s">
        <v>2717</v>
      </c>
      <c r="X500" s="6" t="s">
        <v>2638</v>
      </c>
      <c r="Y500" t="s">
        <v>2741</v>
      </c>
      <c r="Z500" s="6">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2603</v>
      </c>
      <c r="AS500" t="s">
        <v>2725</v>
      </c>
    </row>
    <row r="501" spans="1:45" s="13" customFormat="1" x14ac:dyDescent="0.35">
      <c r="A501" s="13" t="s">
        <v>1595</v>
      </c>
      <c r="B501" s="13" t="s">
        <v>2672</v>
      </c>
      <c r="C501" s="13" t="s">
        <v>2592</v>
      </c>
      <c r="D501" s="13" t="s">
        <v>1232</v>
      </c>
      <c r="E501" s="13" t="s">
        <v>2698</v>
      </c>
      <c r="F501" s="13" t="s">
        <v>39</v>
      </c>
      <c r="G501" s="13" t="s">
        <v>40</v>
      </c>
      <c r="H501" s="13" t="s">
        <v>40</v>
      </c>
      <c r="I501" s="13" t="s">
        <v>2861</v>
      </c>
      <c r="J501" s="13">
        <v>42</v>
      </c>
      <c r="K501" s="13">
        <v>-82</v>
      </c>
      <c r="L501" s="13" t="s">
        <v>39</v>
      </c>
      <c r="M501" s="13" t="s">
        <v>2699</v>
      </c>
      <c r="N501" s="13" t="s">
        <v>39</v>
      </c>
      <c r="O501" s="13">
        <v>1998</v>
      </c>
      <c r="Q501" s="13" t="s">
        <v>39</v>
      </c>
      <c r="R501" s="13" t="s">
        <v>39</v>
      </c>
      <c r="S501" s="13">
        <v>45</v>
      </c>
      <c r="T501" s="13">
        <v>5</v>
      </c>
      <c r="U501" s="13" t="s">
        <v>2701</v>
      </c>
      <c r="V501" s="16" t="s">
        <v>2643</v>
      </c>
      <c r="W501" s="15" t="s">
        <v>2700</v>
      </c>
      <c r="X501" s="16" t="s">
        <v>2638</v>
      </c>
      <c r="Y501" s="13" t="s">
        <v>2741</v>
      </c>
      <c r="Z501" s="16">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2603</v>
      </c>
      <c r="AS501" s="13" t="s">
        <v>2725</v>
      </c>
    </row>
    <row r="502" spans="1:45" x14ac:dyDescent="0.35">
      <c r="A502" t="s">
        <v>1605</v>
      </c>
      <c r="B502" t="s">
        <v>2672</v>
      </c>
      <c r="C502" t="s">
        <v>2592</v>
      </c>
      <c r="D502" t="s">
        <v>1603</v>
      </c>
      <c r="E502" t="s">
        <v>1604</v>
      </c>
      <c r="F502" t="s">
        <v>39</v>
      </c>
      <c r="G502" t="s">
        <v>40</v>
      </c>
      <c r="H502" t="s">
        <v>40</v>
      </c>
      <c r="I502" t="s">
        <v>2862</v>
      </c>
      <c r="J502" t="s">
        <v>39</v>
      </c>
      <c r="K502" t="s">
        <v>39</v>
      </c>
      <c r="L502" t="s">
        <v>39</v>
      </c>
      <c r="M502" t="s">
        <v>2728</v>
      </c>
      <c r="N502" t="s">
        <v>39</v>
      </c>
      <c r="O502">
        <v>2008</v>
      </c>
      <c r="P502" t="s">
        <v>39</v>
      </c>
      <c r="Q502" t="s">
        <v>39</v>
      </c>
      <c r="R502">
        <v>7</v>
      </c>
      <c r="S502" t="s">
        <v>39</v>
      </c>
      <c r="T502" t="s">
        <v>2875</v>
      </c>
      <c r="U502" t="s">
        <v>2713</v>
      </c>
      <c r="V502" s="6" t="s">
        <v>39</v>
      </c>
      <c r="W502" s="6" t="s">
        <v>39</v>
      </c>
      <c r="X502" s="6" t="s">
        <v>39</v>
      </c>
      <c r="Y502" t="s">
        <v>2731</v>
      </c>
      <c r="Z502" s="6">
        <v>16</v>
      </c>
      <c r="AA502" t="s">
        <v>39</v>
      </c>
      <c r="AB502" t="s">
        <v>39</v>
      </c>
      <c r="AC502" t="s">
        <v>39</v>
      </c>
      <c r="AD502" t="s">
        <v>39</v>
      </c>
      <c r="AE502" t="s">
        <v>39</v>
      </c>
      <c r="AF502" t="s">
        <v>39</v>
      </c>
      <c r="AG502" t="s">
        <v>2730</v>
      </c>
      <c r="AH502">
        <f t="shared" ref="AH502:AH533" si="0">3*24</f>
        <v>72</v>
      </c>
      <c r="AI502" t="s">
        <v>39</v>
      </c>
      <c r="AJ502" t="s">
        <v>43</v>
      </c>
      <c r="AK502">
        <v>21.67</v>
      </c>
      <c r="AL502" t="s">
        <v>39</v>
      </c>
      <c r="AM502" t="s">
        <v>39</v>
      </c>
      <c r="AN502" t="s">
        <v>39</v>
      </c>
      <c r="AO502" t="s">
        <v>39</v>
      </c>
      <c r="AP502">
        <v>90</v>
      </c>
      <c r="AQ502" t="s">
        <v>39</v>
      </c>
      <c r="AR502" t="s">
        <v>2627</v>
      </c>
      <c r="AS502" t="s">
        <v>2727</v>
      </c>
    </row>
    <row r="503" spans="1:45" x14ac:dyDescent="0.35">
      <c r="A503" t="s">
        <v>1605</v>
      </c>
      <c r="B503" t="s">
        <v>2672</v>
      </c>
      <c r="C503" t="s">
        <v>2592</v>
      </c>
      <c r="D503" t="s">
        <v>1603</v>
      </c>
      <c r="E503" t="s">
        <v>1604</v>
      </c>
      <c r="F503" t="s">
        <v>39</v>
      </c>
      <c r="G503" t="s">
        <v>40</v>
      </c>
      <c r="H503" t="s">
        <v>40</v>
      </c>
      <c r="I503" t="s">
        <v>2862</v>
      </c>
      <c r="J503" t="s">
        <v>39</v>
      </c>
      <c r="K503" t="s">
        <v>39</v>
      </c>
      <c r="L503" t="s">
        <v>39</v>
      </c>
      <c r="M503" t="s">
        <v>2728</v>
      </c>
      <c r="N503" t="s">
        <v>39</v>
      </c>
      <c r="O503">
        <v>2008</v>
      </c>
      <c r="P503" t="s">
        <v>39</v>
      </c>
      <c r="Q503" t="s">
        <v>39</v>
      </c>
      <c r="R503">
        <v>7</v>
      </c>
      <c r="S503" t="s">
        <v>39</v>
      </c>
      <c r="T503" t="s">
        <v>2875</v>
      </c>
      <c r="U503" t="s">
        <v>2701</v>
      </c>
      <c r="V503" s="6" t="s">
        <v>2729</v>
      </c>
      <c r="W503">
        <v>90</v>
      </c>
      <c r="X503" s="6">
        <v>25</v>
      </c>
      <c r="Y503" t="s">
        <v>2731</v>
      </c>
      <c r="Z503" s="6">
        <v>16</v>
      </c>
      <c r="AA503" t="s">
        <v>39</v>
      </c>
      <c r="AB503" t="s">
        <v>39</v>
      </c>
      <c r="AC503" t="s">
        <v>39</v>
      </c>
      <c r="AD503" t="s">
        <v>39</v>
      </c>
      <c r="AE503" t="s">
        <v>39</v>
      </c>
      <c r="AF503" t="s">
        <v>39</v>
      </c>
      <c r="AG503" t="s">
        <v>2730</v>
      </c>
      <c r="AH503">
        <f t="shared" si="0"/>
        <v>72</v>
      </c>
      <c r="AI503" t="s">
        <v>39</v>
      </c>
      <c r="AJ503" t="s">
        <v>43</v>
      </c>
      <c r="AK503">
        <v>26.67</v>
      </c>
      <c r="AL503" t="s">
        <v>39</v>
      </c>
      <c r="AM503" t="s">
        <v>39</v>
      </c>
      <c r="AN503" t="s">
        <v>39</v>
      </c>
      <c r="AO503" t="s">
        <v>39</v>
      </c>
      <c r="AP503">
        <v>90</v>
      </c>
      <c r="AQ503" t="s">
        <v>39</v>
      </c>
      <c r="AR503" t="s">
        <v>2627</v>
      </c>
      <c r="AS503" t="s">
        <v>2727</v>
      </c>
    </row>
    <row r="504" spans="1:45" x14ac:dyDescent="0.35">
      <c r="A504" t="s">
        <v>1605</v>
      </c>
      <c r="B504" t="s">
        <v>2672</v>
      </c>
      <c r="C504" t="s">
        <v>2592</v>
      </c>
      <c r="D504" t="s">
        <v>1603</v>
      </c>
      <c r="E504" t="s">
        <v>1604</v>
      </c>
      <c r="F504" t="s">
        <v>39</v>
      </c>
      <c r="G504" t="s">
        <v>40</v>
      </c>
      <c r="H504" t="s">
        <v>40</v>
      </c>
      <c r="I504" t="s">
        <v>2862</v>
      </c>
      <c r="J504" t="s">
        <v>39</v>
      </c>
      <c r="K504" t="s">
        <v>39</v>
      </c>
      <c r="L504" t="s">
        <v>39</v>
      </c>
      <c r="M504" t="s">
        <v>2728</v>
      </c>
      <c r="N504" t="s">
        <v>39</v>
      </c>
      <c r="O504">
        <v>2008</v>
      </c>
      <c r="P504" t="s">
        <v>39</v>
      </c>
      <c r="Q504" t="s">
        <v>39</v>
      </c>
      <c r="R504">
        <v>7</v>
      </c>
      <c r="S504" t="s">
        <v>39</v>
      </c>
      <c r="T504" t="s">
        <v>2875</v>
      </c>
      <c r="U504" t="s">
        <v>2701</v>
      </c>
      <c r="V504" s="6" t="s">
        <v>2729</v>
      </c>
      <c r="W504">
        <v>90</v>
      </c>
      <c r="X504" s="6">
        <v>25</v>
      </c>
      <c r="Y504" t="s">
        <v>2731</v>
      </c>
      <c r="Z504" s="6">
        <v>16</v>
      </c>
      <c r="AA504" t="s">
        <v>39</v>
      </c>
      <c r="AB504" t="s">
        <v>39</v>
      </c>
      <c r="AC504" t="s">
        <v>39</v>
      </c>
      <c r="AD504" t="s">
        <v>39</v>
      </c>
      <c r="AE504" t="s">
        <v>39</v>
      </c>
      <c r="AF504" t="s">
        <v>39</v>
      </c>
      <c r="AG504" t="s">
        <v>2730</v>
      </c>
      <c r="AH504">
        <f t="shared" si="0"/>
        <v>72</v>
      </c>
      <c r="AI504" t="s">
        <v>39</v>
      </c>
      <c r="AJ504" t="s">
        <v>43</v>
      </c>
      <c r="AK504">
        <v>24.17</v>
      </c>
      <c r="AL504" t="s">
        <v>136</v>
      </c>
      <c r="AM504">
        <v>3.52</v>
      </c>
      <c r="AN504" t="s">
        <v>39</v>
      </c>
      <c r="AO504" t="s">
        <v>39</v>
      </c>
      <c r="AP504">
        <v>90</v>
      </c>
      <c r="AQ504" t="s">
        <v>39</v>
      </c>
      <c r="AR504" t="s">
        <v>2627</v>
      </c>
      <c r="AS504" t="s">
        <v>2727</v>
      </c>
    </row>
    <row r="505" spans="1:45" x14ac:dyDescent="0.35">
      <c r="A505" t="s">
        <v>1605</v>
      </c>
      <c r="B505" t="s">
        <v>2672</v>
      </c>
      <c r="C505" t="s">
        <v>2592</v>
      </c>
      <c r="D505" t="s">
        <v>1603</v>
      </c>
      <c r="E505" t="s">
        <v>1604</v>
      </c>
      <c r="F505" t="s">
        <v>39</v>
      </c>
      <c r="G505" t="s">
        <v>40</v>
      </c>
      <c r="H505" t="s">
        <v>40</v>
      </c>
      <c r="I505" t="s">
        <v>2862</v>
      </c>
      <c r="J505" t="s">
        <v>39</v>
      </c>
      <c r="K505" t="s">
        <v>39</v>
      </c>
      <c r="L505" t="s">
        <v>39</v>
      </c>
      <c r="M505" t="s">
        <v>2728</v>
      </c>
      <c r="N505" t="s">
        <v>39</v>
      </c>
      <c r="O505">
        <v>2008</v>
      </c>
      <c r="P505" t="s">
        <v>39</v>
      </c>
      <c r="Q505" t="s">
        <v>39</v>
      </c>
      <c r="R505">
        <v>7</v>
      </c>
      <c r="S505" t="s">
        <v>39</v>
      </c>
      <c r="T505" t="s">
        <v>2875</v>
      </c>
      <c r="U505" t="s">
        <v>2713</v>
      </c>
      <c r="V505" s="6" t="s">
        <v>39</v>
      </c>
      <c r="W505" s="6" t="s">
        <v>39</v>
      </c>
      <c r="X505" s="6" t="s">
        <v>39</v>
      </c>
      <c r="Y505" t="s">
        <v>2731</v>
      </c>
      <c r="Z505" s="6">
        <v>16</v>
      </c>
      <c r="AA505" t="s">
        <v>39</v>
      </c>
      <c r="AB505" t="s">
        <v>39</v>
      </c>
      <c r="AC505" t="s">
        <v>39</v>
      </c>
      <c r="AD505" t="s">
        <v>39</v>
      </c>
      <c r="AE505" t="s">
        <v>39</v>
      </c>
      <c r="AF505" t="s">
        <v>39</v>
      </c>
      <c r="AG505" t="s">
        <v>2730</v>
      </c>
      <c r="AH505">
        <f t="shared" si="0"/>
        <v>72</v>
      </c>
      <c r="AI505" t="s">
        <v>39</v>
      </c>
      <c r="AJ505" t="s">
        <v>43</v>
      </c>
      <c r="AK505">
        <v>23.33</v>
      </c>
      <c r="AL505" t="s">
        <v>39</v>
      </c>
      <c r="AM505" t="s">
        <v>39</v>
      </c>
      <c r="AN505" t="s">
        <v>39</v>
      </c>
      <c r="AO505" t="s">
        <v>39</v>
      </c>
      <c r="AP505">
        <v>90</v>
      </c>
      <c r="AQ505" t="s">
        <v>39</v>
      </c>
      <c r="AR505" t="s">
        <v>2627</v>
      </c>
      <c r="AS505" t="s">
        <v>2727</v>
      </c>
    </row>
    <row r="506" spans="1:45" x14ac:dyDescent="0.35">
      <c r="A506" t="s">
        <v>1605</v>
      </c>
      <c r="B506" t="s">
        <v>2672</v>
      </c>
      <c r="C506" t="s">
        <v>2592</v>
      </c>
      <c r="D506" t="s">
        <v>1603</v>
      </c>
      <c r="E506" t="s">
        <v>1604</v>
      </c>
      <c r="F506" t="s">
        <v>39</v>
      </c>
      <c r="G506" t="s">
        <v>40</v>
      </c>
      <c r="H506" t="s">
        <v>40</v>
      </c>
      <c r="I506" t="s">
        <v>2862</v>
      </c>
      <c r="J506" t="s">
        <v>39</v>
      </c>
      <c r="K506" t="s">
        <v>39</v>
      </c>
      <c r="L506" t="s">
        <v>39</v>
      </c>
      <c r="M506" t="s">
        <v>2728</v>
      </c>
      <c r="N506" t="s">
        <v>39</v>
      </c>
      <c r="O506">
        <v>2008</v>
      </c>
      <c r="P506" t="s">
        <v>39</v>
      </c>
      <c r="Q506" t="s">
        <v>39</v>
      </c>
      <c r="R506">
        <v>7</v>
      </c>
      <c r="S506" t="s">
        <v>39</v>
      </c>
      <c r="T506" t="s">
        <v>2875</v>
      </c>
      <c r="U506" t="s">
        <v>2701</v>
      </c>
      <c r="V506" s="6" t="s">
        <v>2729</v>
      </c>
      <c r="W506">
        <v>120</v>
      </c>
      <c r="X506" s="6">
        <v>25</v>
      </c>
      <c r="Y506" t="s">
        <v>2731</v>
      </c>
      <c r="Z506" s="6">
        <v>16</v>
      </c>
      <c r="AA506" t="s">
        <v>39</v>
      </c>
      <c r="AB506" t="s">
        <v>39</v>
      </c>
      <c r="AC506" t="s">
        <v>39</v>
      </c>
      <c r="AD506" t="s">
        <v>39</v>
      </c>
      <c r="AE506" t="s">
        <v>39</v>
      </c>
      <c r="AF506" t="s">
        <v>39</v>
      </c>
      <c r="AG506" t="s">
        <v>2730</v>
      </c>
      <c r="AH506">
        <f t="shared" si="0"/>
        <v>72</v>
      </c>
      <c r="AI506" t="s">
        <v>39</v>
      </c>
      <c r="AJ506" t="s">
        <v>43</v>
      </c>
      <c r="AK506">
        <v>48.33</v>
      </c>
      <c r="AL506" t="s">
        <v>39</v>
      </c>
      <c r="AM506" t="s">
        <v>39</v>
      </c>
      <c r="AN506" t="s">
        <v>39</v>
      </c>
      <c r="AO506" t="s">
        <v>39</v>
      </c>
      <c r="AP506">
        <v>90</v>
      </c>
      <c r="AQ506" t="s">
        <v>39</v>
      </c>
      <c r="AR506" t="s">
        <v>2627</v>
      </c>
      <c r="AS506" t="s">
        <v>2727</v>
      </c>
    </row>
    <row r="507" spans="1:45" x14ac:dyDescent="0.35">
      <c r="A507" t="s">
        <v>1605</v>
      </c>
      <c r="B507" t="s">
        <v>2672</v>
      </c>
      <c r="C507" t="s">
        <v>2592</v>
      </c>
      <c r="D507" t="s">
        <v>1603</v>
      </c>
      <c r="E507" t="s">
        <v>1604</v>
      </c>
      <c r="F507" t="s">
        <v>39</v>
      </c>
      <c r="G507" t="s">
        <v>40</v>
      </c>
      <c r="H507" t="s">
        <v>40</v>
      </c>
      <c r="I507" t="s">
        <v>2862</v>
      </c>
      <c r="J507" t="s">
        <v>39</v>
      </c>
      <c r="K507" t="s">
        <v>39</v>
      </c>
      <c r="L507" t="s">
        <v>39</v>
      </c>
      <c r="M507" t="s">
        <v>2728</v>
      </c>
      <c r="N507" t="s">
        <v>39</v>
      </c>
      <c r="O507">
        <v>2008</v>
      </c>
      <c r="P507" t="s">
        <v>39</v>
      </c>
      <c r="Q507" t="s">
        <v>39</v>
      </c>
      <c r="R507">
        <v>7</v>
      </c>
      <c r="S507" t="s">
        <v>39</v>
      </c>
      <c r="T507" t="s">
        <v>2875</v>
      </c>
      <c r="U507" t="s">
        <v>2713</v>
      </c>
      <c r="V507" s="6" t="s">
        <v>39</v>
      </c>
      <c r="W507" s="6" t="s">
        <v>39</v>
      </c>
      <c r="X507" s="6" t="s">
        <v>39</v>
      </c>
      <c r="Y507" t="s">
        <v>2731</v>
      </c>
      <c r="Z507" s="6">
        <v>16</v>
      </c>
      <c r="AA507" t="s">
        <v>39</v>
      </c>
      <c r="AB507" t="s">
        <v>39</v>
      </c>
      <c r="AC507" t="s">
        <v>39</v>
      </c>
      <c r="AD507" t="s">
        <v>39</v>
      </c>
      <c r="AE507" t="s">
        <v>39</v>
      </c>
      <c r="AF507" t="s">
        <v>39</v>
      </c>
      <c r="AG507" t="s">
        <v>2730</v>
      </c>
      <c r="AH507">
        <f t="shared" si="0"/>
        <v>72</v>
      </c>
      <c r="AI507" t="s">
        <v>39</v>
      </c>
      <c r="AJ507" t="s">
        <v>43</v>
      </c>
      <c r="AK507">
        <v>26.67</v>
      </c>
      <c r="AL507" t="s">
        <v>136</v>
      </c>
      <c r="AM507">
        <v>4.41</v>
      </c>
      <c r="AN507" t="s">
        <v>39</v>
      </c>
      <c r="AO507" t="s">
        <v>39</v>
      </c>
      <c r="AP507">
        <v>90</v>
      </c>
      <c r="AQ507" t="s">
        <v>39</v>
      </c>
      <c r="AR507" t="s">
        <v>2627</v>
      </c>
      <c r="AS507" t="s">
        <v>2727</v>
      </c>
    </row>
    <row r="508" spans="1:45" x14ac:dyDescent="0.35">
      <c r="A508" t="s">
        <v>1605</v>
      </c>
      <c r="B508" t="s">
        <v>2672</v>
      </c>
      <c r="C508" t="s">
        <v>2592</v>
      </c>
      <c r="D508" t="s">
        <v>1603</v>
      </c>
      <c r="E508" t="s">
        <v>1604</v>
      </c>
      <c r="F508" t="s">
        <v>39</v>
      </c>
      <c r="G508" t="s">
        <v>40</v>
      </c>
      <c r="H508" t="s">
        <v>40</v>
      </c>
      <c r="I508" t="s">
        <v>2862</v>
      </c>
      <c r="J508" t="s">
        <v>39</v>
      </c>
      <c r="K508" t="s">
        <v>39</v>
      </c>
      <c r="L508" t="s">
        <v>39</v>
      </c>
      <c r="M508" t="s">
        <v>2728</v>
      </c>
      <c r="N508" t="s">
        <v>39</v>
      </c>
      <c r="O508">
        <v>2008</v>
      </c>
      <c r="P508" t="s">
        <v>39</v>
      </c>
      <c r="Q508" t="s">
        <v>39</v>
      </c>
      <c r="R508">
        <v>7</v>
      </c>
      <c r="S508" t="s">
        <v>39</v>
      </c>
      <c r="T508" t="s">
        <v>2875</v>
      </c>
      <c r="U508" t="s">
        <v>2701</v>
      </c>
      <c r="V508" s="6" t="s">
        <v>2729</v>
      </c>
      <c r="W508">
        <v>150</v>
      </c>
      <c r="X508" s="6">
        <v>25</v>
      </c>
      <c r="Y508" t="s">
        <v>2731</v>
      </c>
      <c r="Z508" s="6">
        <v>16</v>
      </c>
      <c r="AA508" t="s">
        <v>39</v>
      </c>
      <c r="AB508" t="s">
        <v>39</v>
      </c>
      <c r="AC508" t="s">
        <v>39</v>
      </c>
      <c r="AD508" t="s">
        <v>39</v>
      </c>
      <c r="AE508" t="s">
        <v>39</v>
      </c>
      <c r="AF508" t="s">
        <v>39</v>
      </c>
      <c r="AG508" t="s">
        <v>2730</v>
      </c>
      <c r="AH508">
        <f t="shared" si="0"/>
        <v>72</v>
      </c>
      <c r="AI508" t="s">
        <v>39</v>
      </c>
      <c r="AJ508" t="s">
        <v>43</v>
      </c>
      <c r="AK508">
        <v>76.67</v>
      </c>
      <c r="AL508" t="s">
        <v>136</v>
      </c>
      <c r="AM508">
        <v>4.41</v>
      </c>
      <c r="AN508" t="s">
        <v>39</v>
      </c>
      <c r="AO508" t="s">
        <v>39</v>
      </c>
      <c r="AP508">
        <v>90</v>
      </c>
      <c r="AQ508" t="s">
        <v>39</v>
      </c>
      <c r="AR508" t="s">
        <v>2627</v>
      </c>
      <c r="AS508" t="s">
        <v>2727</v>
      </c>
    </row>
    <row r="509" spans="1:45" x14ac:dyDescent="0.35">
      <c r="A509" t="s">
        <v>1605</v>
      </c>
      <c r="B509" t="s">
        <v>2672</v>
      </c>
      <c r="C509" t="s">
        <v>2592</v>
      </c>
      <c r="D509" t="s">
        <v>1603</v>
      </c>
      <c r="E509" t="s">
        <v>1604</v>
      </c>
      <c r="F509" t="s">
        <v>39</v>
      </c>
      <c r="G509" t="s">
        <v>40</v>
      </c>
      <c r="H509" t="s">
        <v>40</v>
      </c>
      <c r="I509" t="s">
        <v>2862</v>
      </c>
      <c r="J509" t="s">
        <v>39</v>
      </c>
      <c r="K509" t="s">
        <v>39</v>
      </c>
      <c r="L509" t="s">
        <v>39</v>
      </c>
      <c r="M509" t="s">
        <v>2728</v>
      </c>
      <c r="N509" t="s">
        <v>39</v>
      </c>
      <c r="O509">
        <v>2008</v>
      </c>
      <c r="P509" t="s">
        <v>39</v>
      </c>
      <c r="Q509" t="s">
        <v>39</v>
      </c>
      <c r="R509">
        <v>7</v>
      </c>
      <c r="S509" t="s">
        <v>39</v>
      </c>
      <c r="T509" t="s">
        <v>2875</v>
      </c>
      <c r="U509" t="s">
        <v>2701</v>
      </c>
      <c r="V509" s="6" t="s">
        <v>2729</v>
      </c>
      <c r="W509" t="s">
        <v>2732</v>
      </c>
      <c r="X509" s="6">
        <v>25</v>
      </c>
      <c r="Y509" t="s">
        <v>2731</v>
      </c>
      <c r="Z509" s="6">
        <v>16</v>
      </c>
      <c r="AA509" t="s">
        <v>39</v>
      </c>
      <c r="AB509" t="s">
        <v>39</v>
      </c>
      <c r="AC509" t="s">
        <v>39</v>
      </c>
      <c r="AD509" t="s">
        <v>39</v>
      </c>
      <c r="AE509" t="s">
        <v>39</v>
      </c>
      <c r="AF509" t="s">
        <v>39</v>
      </c>
      <c r="AG509" t="s">
        <v>2730</v>
      </c>
      <c r="AH509">
        <f t="shared" si="0"/>
        <v>72</v>
      </c>
      <c r="AI509" t="s">
        <v>39</v>
      </c>
      <c r="AJ509" t="s">
        <v>43</v>
      </c>
      <c r="AK509">
        <v>50.56</v>
      </c>
      <c r="AL509" t="s">
        <v>136</v>
      </c>
      <c r="AM509">
        <v>8.01</v>
      </c>
      <c r="AN509" t="s">
        <v>39</v>
      </c>
      <c r="AO509" t="s">
        <v>39</v>
      </c>
      <c r="AP509">
        <v>90</v>
      </c>
      <c r="AQ509" t="s">
        <v>39</v>
      </c>
      <c r="AR509" t="s">
        <v>2627</v>
      </c>
      <c r="AS509" t="s">
        <v>2727</v>
      </c>
    </row>
    <row r="510" spans="1:45" x14ac:dyDescent="0.35">
      <c r="A510" t="s">
        <v>1605</v>
      </c>
      <c r="B510" t="s">
        <v>2672</v>
      </c>
      <c r="C510" t="s">
        <v>2592</v>
      </c>
      <c r="D510" t="s">
        <v>1603</v>
      </c>
      <c r="E510" t="s">
        <v>1604</v>
      </c>
      <c r="F510" t="s">
        <v>39</v>
      </c>
      <c r="G510" t="s">
        <v>40</v>
      </c>
      <c r="H510" t="s">
        <v>40</v>
      </c>
      <c r="I510" t="s">
        <v>2862</v>
      </c>
      <c r="J510" t="s">
        <v>39</v>
      </c>
      <c r="K510" t="s">
        <v>39</v>
      </c>
      <c r="L510" t="s">
        <v>39</v>
      </c>
      <c r="M510" t="s">
        <v>2728</v>
      </c>
      <c r="N510" t="s">
        <v>39</v>
      </c>
      <c r="O510">
        <v>2008</v>
      </c>
      <c r="P510" t="s">
        <v>39</v>
      </c>
      <c r="Q510" t="s">
        <v>39</v>
      </c>
      <c r="R510">
        <v>7</v>
      </c>
      <c r="S510" t="s">
        <v>39</v>
      </c>
      <c r="T510" t="s">
        <v>2875</v>
      </c>
      <c r="U510" t="s">
        <v>2713</v>
      </c>
      <c r="V510" s="6" t="s">
        <v>39</v>
      </c>
      <c r="W510" s="6" t="s">
        <v>39</v>
      </c>
      <c r="X510" s="6" t="s">
        <v>39</v>
      </c>
      <c r="Y510" t="s">
        <v>2733</v>
      </c>
      <c r="Z510" s="6">
        <v>16</v>
      </c>
      <c r="AA510" t="s">
        <v>39</v>
      </c>
      <c r="AB510" t="s">
        <v>39</v>
      </c>
      <c r="AC510" t="s">
        <v>39</v>
      </c>
      <c r="AD510" t="s">
        <v>39</v>
      </c>
      <c r="AE510" t="s">
        <v>39</v>
      </c>
      <c r="AF510" t="s">
        <v>39</v>
      </c>
      <c r="AG510" t="s">
        <v>2730</v>
      </c>
      <c r="AH510">
        <f t="shared" si="0"/>
        <v>72</v>
      </c>
      <c r="AI510" t="s">
        <v>39</v>
      </c>
      <c r="AJ510" t="s">
        <v>43</v>
      </c>
      <c r="AK510">
        <v>18.329999999999998</v>
      </c>
      <c r="AL510" t="s">
        <v>39</v>
      </c>
      <c r="AM510" t="s">
        <v>39</v>
      </c>
      <c r="AN510" t="s">
        <v>39</v>
      </c>
      <c r="AO510" t="s">
        <v>39</v>
      </c>
      <c r="AP510">
        <v>90</v>
      </c>
      <c r="AQ510" t="s">
        <v>39</v>
      </c>
      <c r="AR510" t="s">
        <v>2627</v>
      </c>
      <c r="AS510" t="s">
        <v>2727</v>
      </c>
    </row>
    <row r="511" spans="1:45" x14ac:dyDescent="0.35">
      <c r="A511" t="s">
        <v>1605</v>
      </c>
      <c r="B511" t="s">
        <v>2672</v>
      </c>
      <c r="C511" t="s">
        <v>2592</v>
      </c>
      <c r="D511" t="s">
        <v>1603</v>
      </c>
      <c r="E511" t="s">
        <v>1604</v>
      </c>
      <c r="F511" t="s">
        <v>39</v>
      </c>
      <c r="G511" t="s">
        <v>40</v>
      </c>
      <c r="H511" t="s">
        <v>40</v>
      </c>
      <c r="I511" t="s">
        <v>2862</v>
      </c>
      <c r="J511" t="s">
        <v>39</v>
      </c>
      <c r="K511" t="s">
        <v>39</v>
      </c>
      <c r="L511" t="s">
        <v>39</v>
      </c>
      <c r="M511" t="s">
        <v>2728</v>
      </c>
      <c r="N511" t="s">
        <v>39</v>
      </c>
      <c r="O511">
        <v>2008</v>
      </c>
      <c r="P511" t="s">
        <v>39</v>
      </c>
      <c r="Q511" t="s">
        <v>39</v>
      </c>
      <c r="R511">
        <v>7</v>
      </c>
      <c r="S511" t="s">
        <v>39</v>
      </c>
      <c r="T511" t="s">
        <v>2875</v>
      </c>
      <c r="U511" t="s">
        <v>2701</v>
      </c>
      <c r="V511" s="6" t="s">
        <v>2729</v>
      </c>
      <c r="W511">
        <v>90</v>
      </c>
      <c r="X511" s="6">
        <v>25</v>
      </c>
      <c r="Y511" t="s">
        <v>2733</v>
      </c>
      <c r="Z511" s="6">
        <v>16</v>
      </c>
      <c r="AA511" t="s">
        <v>39</v>
      </c>
      <c r="AB511" t="s">
        <v>39</v>
      </c>
      <c r="AC511" t="s">
        <v>39</v>
      </c>
      <c r="AD511" t="s">
        <v>39</v>
      </c>
      <c r="AE511" t="s">
        <v>39</v>
      </c>
      <c r="AF511" t="s">
        <v>39</v>
      </c>
      <c r="AG511" t="s">
        <v>2730</v>
      </c>
      <c r="AH511">
        <f t="shared" si="0"/>
        <v>72</v>
      </c>
      <c r="AI511" t="s">
        <v>39</v>
      </c>
      <c r="AJ511" t="s">
        <v>43</v>
      </c>
      <c r="AK511">
        <v>23.33</v>
      </c>
      <c r="AL511" t="s">
        <v>39</v>
      </c>
      <c r="AM511" t="s">
        <v>39</v>
      </c>
      <c r="AN511" t="s">
        <v>39</v>
      </c>
      <c r="AO511" t="s">
        <v>39</v>
      </c>
      <c r="AP511">
        <v>90</v>
      </c>
      <c r="AQ511" t="s">
        <v>39</v>
      </c>
      <c r="AR511" t="s">
        <v>2627</v>
      </c>
      <c r="AS511" t="s">
        <v>2727</v>
      </c>
    </row>
    <row r="512" spans="1:45" x14ac:dyDescent="0.35">
      <c r="A512" t="s">
        <v>1605</v>
      </c>
      <c r="B512" t="s">
        <v>2672</v>
      </c>
      <c r="C512" t="s">
        <v>2592</v>
      </c>
      <c r="D512" t="s">
        <v>1603</v>
      </c>
      <c r="E512" t="s">
        <v>1604</v>
      </c>
      <c r="F512" t="s">
        <v>39</v>
      </c>
      <c r="G512" t="s">
        <v>40</v>
      </c>
      <c r="H512" t="s">
        <v>40</v>
      </c>
      <c r="I512" t="s">
        <v>2862</v>
      </c>
      <c r="J512" t="s">
        <v>39</v>
      </c>
      <c r="K512" t="s">
        <v>39</v>
      </c>
      <c r="L512" t="s">
        <v>39</v>
      </c>
      <c r="M512" t="s">
        <v>2728</v>
      </c>
      <c r="N512" t="s">
        <v>39</v>
      </c>
      <c r="O512">
        <v>2008</v>
      </c>
      <c r="P512" t="s">
        <v>39</v>
      </c>
      <c r="Q512" t="s">
        <v>39</v>
      </c>
      <c r="R512">
        <v>7</v>
      </c>
      <c r="S512" t="s">
        <v>39</v>
      </c>
      <c r="T512" t="s">
        <v>2875</v>
      </c>
      <c r="U512" t="s">
        <v>2701</v>
      </c>
      <c r="V512" s="6" t="s">
        <v>2729</v>
      </c>
      <c r="W512">
        <v>90</v>
      </c>
      <c r="X512" s="6">
        <v>25</v>
      </c>
      <c r="Y512" t="s">
        <v>2733</v>
      </c>
      <c r="Z512" s="6">
        <v>16</v>
      </c>
      <c r="AA512" t="s">
        <v>39</v>
      </c>
      <c r="AB512" t="s">
        <v>39</v>
      </c>
      <c r="AC512" t="s">
        <v>39</v>
      </c>
      <c r="AD512" t="s">
        <v>39</v>
      </c>
      <c r="AE512" t="s">
        <v>39</v>
      </c>
      <c r="AF512" t="s">
        <v>39</v>
      </c>
      <c r="AG512" t="s">
        <v>2730</v>
      </c>
      <c r="AH512">
        <f t="shared" si="0"/>
        <v>72</v>
      </c>
      <c r="AI512" t="s">
        <v>39</v>
      </c>
      <c r="AJ512" t="s">
        <v>43</v>
      </c>
      <c r="AK512">
        <v>20.83</v>
      </c>
      <c r="AL512" t="s">
        <v>136</v>
      </c>
      <c r="AM512">
        <v>2.0099999999999998</v>
      </c>
      <c r="AN512" t="s">
        <v>39</v>
      </c>
      <c r="AO512" t="s">
        <v>39</v>
      </c>
      <c r="AP512">
        <v>90</v>
      </c>
      <c r="AQ512" t="s">
        <v>39</v>
      </c>
      <c r="AR512" t="s">
        <v>2627</v>
      </c>
      <c r="AS512" t="s">
        <v>2727</v>
      </c>
    </row>
    <row r="513" spans="1:45" x14ac:dyDescent="0.35">
      <c r="A513" t="s">
        <v>1605</v>
      </c>
      <c r="B513" t="s">
        <v>2672</v>
      </c>
      <c r="C513" t="s">
        <v>2592</v>
      </c>
      <c r="D513" t="s">
        <v>1603</v>
      </c>
      <c r="E513" t="s">
        <v>1604</v>
      </c>
      <c r="F513" t="s">
        <v>39</v>
      </c>
      <c r="G513" t="s">
        <v>40</v>
      </c>
      <c r="H513" t="s">
        <v>40</v>
      </c>
      <c r="I513" t="s">
        <v>2862</v>
      </c>
      <c r="J513" t="s">
        <v>39</v>
      </c>
      <c r="K513" t="s">
        <v>39</v>
      </c>
      <c r="L513" t="s">
        <v>39</v>
      </c>
      <c r="M513" t="s">
        <v>2728</v>
      </c>
      <c r="N513" t="s">
        <v>39</v>
      </c>
      <c r="O513">
        <v>2008</v>
      </c>
      <c r="P513" t="s">
        <v>39</v>
      </c>
      <c r="Q513" t="s">
        <v>39</v>
      </c>
      <c r="R513">
        <v>7</v>
      </c>
      <c r="S513" t="s">
        <v>39</v>
      </c>
      <c r="T513" t="s">
        <v>2875</v>
      </c>
      <c r="U513" t="s">
        <v>2713</v>
      </c>
      <c r="V513" s="6" t="s">
        <v>39</v>
      </c>
      <c r="W513" s="6" t="s">
        <v>39</v>
      </c>
      <c r="X513" s="6" t="s">
        <v>39</v>
      </c>
      <c r="Y513" t="s">
        <v>2733</v>
      </c>
      <c r="Z513" s="6">
        <v>16</v>
      </c>
      <c r="AA513" t="s">
        <v>39</v>
      </c>
      <c r="AB513" t="s">
        <v>39</v>
      </c>
      <c r="AC513" t="s">
        <v>39</v>
      </c>
      <c r="AD513" t="s">
        <v>39</v>
      </c>
      <c r="AE513" t="s">
        <v>39</v>
      </c>
      <c r="AF513" t="s">
        <v>39</v>
      </c>
      <c r="AG513" t="s">
        <v>2730</v>
      </c>
      <c r="AH513">
        <f t="shared" si="0"/>
        <v>72</v>
      </c>
      <c r="AI513" t="s">
        <v>39</v>
      </c>
      <c r="AJ513" t="s">
        <v>43</v>
      </c>
      <c r="AK513">
        <v>21.67</v>
      </c>
      <c r="AL513" t="s">
        <v>39</v>
      </c>
      <c r="AM513" t="s">
        <v>39</v>
      </c>
      <c r="AN513" t="s">
        <v>39</v>
      </c>
      <c r="AO513" t="s">
        <v>39</v>
      </c>
      <c r="AP513">
        <v>90</v>
      </c>
      <c r="AQ513" t="s">
        <v>39</v>
      </c>
      <c r="AR513" t="s">
        <v>2627</v>
      </c>
      <c r="AS513" t="s">
        <v>2727</v>
      </c>
    </row>
    <row r="514" spans="1:45" x14ac:dyDescent="0.35">
      <c r="A514" t="s">
        <v>1605</v>
      </c>
      <c r="B514" t="s">
        <v>2672</v>
      </c>
      <c r="C514" t="s">
        <v>2592</v>
      </c>
      <c r="D514" t="s">
        <v>1603</v>
      </c>
      <c r="E514" t="s">
        <v>1604</v>
      </c>
      <c r="F514" t="s">
        <v>39</v>
      </c>
      <c r="G514" t="s">
        <v>40</v>
      </c>
      <c r="H514" t="s">
        <v>40</v>
      </c>
      <c r="I514" t="s">
        <v>2862</v>
      </c>
      <c r="J514" t="s">
        <v>39</v>
      </c>
      <c r="K514" t="s">
        <v>39</v>
      </c>
      <c r="L514" t="s">
        <v>39</v>
      </c>
      <c r="M514" t="s">
        <v>2728</v>
      </c>
      <c r="N514" t="s">
        <v>39</v>
      </c>
      <c r="O514">
        <v>2008</v>
      </c>
      <c r="P514" t="s">
        <v>39</v>
      </c>
      <c r="Q514" t="s">
        <v>39</v>
      </c>
      <c r="R514">
        <v>7</v>
      </c>
      <c r="S514" t="s">
        <v>39</v>
      </c>
      <c r="T514" t="s">
        <v>2875</v>
      </c>
      <c r="U514" t="s">
        <v>2701</v>
      </c>
      <c r="V514" s="6" t="s">
        <v>2729</v>
      </c>
      <c r="W514">
        <v>120</v>
      </c>
      <c r="X514" s="6">
        <v>25</v>
      </c>
      <c r="Y514" t="s">
        <v>2733</v>
      </c>
      <c r="Z514" s="6">
        <v>16</v>
      </c>
      <c r="AA514" t="s">
        <v>39</v>
      </c>
      <c r="AB514" t="s">
        <v>39</v>
      </c>
      <c r="AC514" t="s">
        <v>39</v>
      </c>
      <c r="AD514" t="s">
        <v>39</v>
      </c>
      <c r="AE514" t="s">
        <v>39</v>
      </c>
      <c r="AF514" t="s">
        <v>39</v>
      </c>
      <c r="AG514" t="s">
        <v>2730</v>
      </c>
      <c r="AH514">
        <f t="shared" si="0"/>
        <v>72</v>
      </c>
      <c r="AI514" t="s">
        <v>39</v>
      </c>
      <c r="AJ514" t="s">
        <v>43</v>
      </c>
      <c r="AK514">
        <v>48.33</v>
      </c>
      <c r="AL514" t="s">
        <v>39</v>
      </c>
      <c r="AM514" t="s">
        <v>39</v>
      </c>
      <c r="AN514" t="s">
        <v>39</v>
      </c>
      <c r="AO514" t="s">
        <v>39</v>
      </c>
      <c r="AP514">
        <v>90</v>
      </c>
      <c r="AQ514" t="s">
        <v>39</v>
      </c>
      <c r="AR514" t="s">
        <v>2627</v>
      </c>
      <c r="AS514" t="s">
        <v>2727</v>
      </c>
    </row>
    <row r="515" spans="1:45" x14ac:dyDescent="0.35">
      <c r="A515" t="s">
        <v>1605</v>
      </c>
      <c r="B515" t="s">
        <v>2672</v>
      </c>
      <c r="C515" t="s">
        <v>2592</v>
      </c>
      <c r="D515" t="s">
        <v>1603</v>
      </c>
      <c r="E515" t="s">
        <v>1604</v>
      </c>
      <c r="F515" t="s">
        <v>39</v>
      </c>
      <c r="G515" t="s">
        <v>40</v>
      </c>
      <c r="H515" t="s">
        <v>40</v>
      </c>
      <c r="I515" t="s">
        <v>2862</v>
      </c>
      <c r="J515" t="s">
        <v>39</v>
      </c>
      <c r="K515" t="s">
        <v>39</v>
      </c>
      <c r="L515" t="s">
        <v>39</v>
      </c>
      <c r="M515" t="s">
        <v>2728</v>
      </c>
      <c r="N515" t="s">
        <v>39</v>
      </c>
      <c r="O515">
        <v>2008</v>
      </c>
      <c r="P515" t="s">
        <v>39</v>
      </c>
      <c r="Q515" t="s">
        <v>39</v>
      </c>
      <c r="R515">
        <v>7</v>
      </c>
      <c r="S515" t="s">
        <v>39</v>
      </c>
      <c r="T515" t="s">
        <v>2875</v>
      </c>
      <c r="U515" t="s">
        <v>2713</v>
      </c>
      <c r="V515" s="6" t="s">
        <v>39</v>
      </c>
      <c r="W515" s="6" t="s">
        <v>39</v>
      </c>
      <c r="X515" s="6" t="s">
        <v>39</v>
      </c>
      <c r="Y515" t="s">
        <v>2733</v>
      </c>
      <c r="Z515" s="6">
        <v>16</v>
      </c>
      <c r="AA515" t="s">
        <v>39</v>
      </c>
      <c r="AB515" t="s">
        <v>39</v>
      </c>
      <c r="AC515" t="s">
        <v>39</v>
      </c>
      <c r="AD515" t="s">
        <v>39</v>
      </c>
      <c r="AE515" t="s">
        <v>39</v>
      </c>
      <c r="AF515" t="s">
        <v>39</v>
      </c>
      <c r="AG515" t="s">
        <v>2730</v>
      </c>
      <c r="AH515">
        <f t="shared" si="0"/>
        <v>72</v>
      </c>
      <c r="AI515" t="s">
        <v>39</v>
      </c>
      <c r="AJ515" t="s">
        <v>43</v>
      </c>
      <c r="AK515">
        <v>23.33</v>
      </c>
      <c r="AL515" t="s">
        <v>136</v>
      </c>
      <c r="AM515">
        <v>4.41</v>
      </c>
      <c r="AN515" t="s">
        <v>39</v>
      </c>
      <c r="AO515" t="s">
        <v>39</v>
      </c>
      <c r="AP515">
        <v>90</v>
      </c>
      <c r="AQ515" t="s">
        <v>39</v>
      </c>
      <c r="AR515" t="s">
        <v>2627</v>
      </c>
      <c r="AS515" t="s">
        <v>2727</v>
      </c>
    </row>
    <row r="516" spans="1:45" x14ac:dyDescent="0.35">
      <c r="A516" t="s">
        <v>1605</v>
      </c>
      <c r="B516" t="s">
        <v>2672</v>
      </c>
      <c r="C516" t="s">
        <v>2592</v>
      </c>
      <c r="D516" t="s">
        <v>1603</v>
      </c>
      <c r="E516" t="s">
        <v>1604</v>
      </c>
      <c r="F516" t="s">
        <v>39</v>
      </c>
      <c r="G516" t="s">
        <v>40</v>
      </c>
      <c r="H516" t="s">
        <v>40</v>
      </c>
      <c r="I516" t="s">
        <v>2862</v>
      </c>
      <c r="J516" t="s">
        <v>39</v>
      </c>
      <c r="K516" t="s">
        <v>39</v>
      </c>
      <c r="L516" t="s">
        <v>39</v>
      </c>
      <c r="M516" t="s">
        <v>2728</v>
      </c>
      <c r="N516" t="s">
        <v>39</v>
      </c>
      <c r="O516">
        <v>2008</v>
      </c>
      <c r="P516" t="s">
        <v>39</v>
      </c>
      <c r="Q516" t="s">
        <v>39</v>
      </c>
      <c r="R516">
        <v>7</v>
      </c>
      <c r="S516" t="s">
        <v>39</v>
      </c>
      <c r="T516" t="s">
        <v>2875</v>
      </c>
      <c r="U516" t="s">
        <v>2701</v>
      </c>
      <c r="V516" s="6" t="s">
        <v>2729</v>
      </c>
      <c r="W516">
        <v>150</v>
      </c>
      <c r="X516" s="6">
        <v>25</v>
      </c>
      <c r="Y516" t="s">
        <v>2733</v>
      </c>
      <c r="Z516" s="6">
        <v>16</v>
      </c>
      <c r="AA516" t="s">
        <v>39</v>
      </c>
      <c r="AB516" t="s">
        <v>39</v>
      </c>
      <c r="AC516" t="s">
        <v>39</v>
      </c>
      <c r="AD516" t="s">
        <v>39</v>
      </c>
      <c r="AE516" t="s">
        <v>39</v>
      </c>
      <c r="AF516" t="s">
        <v>39</v>
      </c>
      <c r="AG516" t="s">
        <v>2730</v>
      </c>
      <c r="AH516">
        <f t="shared" si="0"/>
        <v>72</v>
      </c>
      <c r="AI516" t="s">
        <v>39</v>
      </c>
      <c r="AJ516" t="s">
        <v>43</v>
      </c>
      <c r="AK516">
        <v>63.33</v>
      </c>
      <c r="AL516" t="s">
        <v>136</v>
      </c>
      <c r="AM516">
        <v>6.01</v>
      </c>
      <c r="AN516" t="s">
        <v>39</v>
      </c>
      <c r="AO516" t="s">
        <v>39</v>
      </c>
      <c r="AP516">
        <v>90</v>
      </c>
      <c r="AQ516" t="s">
        <v>39</v>
      </c>
      <c r="AR516" t="s">
        <v>2627</v>
      </c>
      <c r="AS516" t="s">
        <v>2727</v>
      </c>
    </row>
    <row r="517" spans="1:45" x14ac:dyDescent="0.35">
      <c r="A517" t="s">
        <v>1605</v>
      </c>
      <c r="B517" t="s">
        <v>2672</v>
      </c>
      <c r="C517" t="s">
        <v>2592</v>
      </c>
      <c r="D517" t="s">
        <v>1603</v>
      </c>
      <c r="E517" t="s">
        <v>1604</v>
      </c>
      <c r="F517" t="s">
        <v>39</v>
      </c>
      <c r="G517" t="s">
        <v>40</v>
      </c>
      <c r="H517" t="s">
        <v>40</v>
      </c>
      <c r="I517" t="s">
        <v>2862</v>
      </c>
      <c r="J517" t="s">
        <v>39</v>
      </c>
      <c r="K517" t="s">
        <v>39</v>
      </c>
      <c r="L517" t="s">
        <v>39</v>
      </c>
      <c r="M517" t="s">
        <v>2728</v>
      </c>
      <c r="N517" t="s">
        <v>39</v>
      </c>
      <c r="O517">
        <v>2008</v>
      </c>
      <c r="P517" t="s">
        <v>39</v>
      </c>
      <c r="Q517" t="s">
        <v>39</v>
      </c>
      <c r="R517">
        <v>7</v>
      </c>
      <c r="S517" t="s">
        <v>39</v>
      </c>
      <c r="T517" t="s">
        <v>2875</v>
      </c>
      <c r="U517" t="s">
        <v>2701</v>
      </c>
      <c r="V517" s="6" t="s">
        <v>2729</v>
      </c>
      <c r="W517" t="s">
        <v>2732</v>
      </c>
      <c r="X517" s="6">
        <v>25</v>
      </c>
      <c r="Y517" t="s">
        <v>2733</v>
      </c>
      <c r="Z517" s="6">
        <v>16</v>
      </c>
      <c r="AA517" t="s">
        <v>39</v>
      </c>
      <c r="AB517" t="s">
        <v>39</v>
      </c>
      <c r="AC517" t="s">
        <v>39</v>
      </c>
      <c r="AD517" t="s">
        <v>39</v>
      </c>
      <c r="AE517" t="s">
        <v>39</v>
      </c>
      <c r="AF517" t="s">
        <v>39</v>
      </c>
      <c r="AG517" t="s">
        <v>2730</v>
      </c>
      <c r="AH517">
        <f t="shared" si="0"/>
        <v>72</v>
      </c>
      <c r="AI517" t="s">
        <v>39</v>
      </c>
      <c r="AJ517" t="s">
        <v>43</v>
      </c>
      <c r="AK517">
        <v>45</v>
      </c>
      <c r="AL517" t="s">
        <v>136</v>
      </c>
      <c r="AM517">
        <v>6.29</v>
      </c>
      <c r="AN517" t="s">
        <v>39</v>
      </c>
      <c r="AO517" t="s">
        <v>39</v>
      </c>
      <c r="AP517">
        <v>90</v>
      </c>
      <c r="AQ517" t="s">
        <v>39</v>
      </c>
      <c r="AR517" t="s">
        <v>2627</v>
      </c>
      <c r="AS517" t="s">
        <v>2727</v>
      </c>
    </row>
    <row r="518" spans="1:45" x14ac:dyDescent="0.35">
      <c r="A518" t="s">
        <v>1605</v>
      </c>
      <c r="B518" t="s">
        <v>2672</v>
      </c>
      <c r="C518" t="s">
        <v>2592</v>
      </c>
      <c r="D518" t="s">
        <v>1603</v>
      </c>
      <c r="E518" t="s">
        <v>1604</v>
      </c>
      <c r="F518" t="s">
        <v>39</v>
      </c>
      <c r="G518" t="s">
        <v>40</v>
      </c>
      <c r="H518" t="s">
        <v>40</v>
      </c>
      <c r="I518" t="s">
        <v>2862</v>
      </c>
      <c r="J518" t="s">
        <v>39</v>
      </c>
      <c r="K518" t="s">
        <v>39</v>
      </c>
      <c r="L518" t="s">
        <v>39</v>
      </c>
      <c r="M518" t="s">
        <v>2728</v>
      </c>
      <c r="N518" t="s">
        <v>39</v>
      </c>
      <c r="O518">
        <v>2008</v>
      </c>
      <c r="P518" t="s">
        <v>39</v>
      </c>
      <c r="Q518" t="s">
        <v>39</v>
      </c>
      <c r="R518">
        <v>7</v>
      </c>
      <c r="S518" t="s">
        <v>39</v>
      </c>
      <c r="T518" t="s">
        <v>2875</v>
      </c>
      <c r="U518" t="s">
        <v>2713</v>
      </c>
      <c r="V518" s="6" t="s">
        <v>39</v>
      </c>
      <c r="W518" s="6" t="s">
        <v>39</v>
      </c>
      <c r="X518" s="6" t="s">
        <v>39</v>
      </c>
      <c r="Y518" t="s">
        <v>2734</v>
      </c>
      <c r="Z518" s="6">
        <v>16</v>
      </c>
      <c r="AA518" t="s">
        <v>39</v>
      </c>
      <c r="AB518" t="s">
        <v>39</v>
      </c>
      <c r="AC518" t="s">
        <v>39</v>
      </c>
      <c r="AD518" t="s">
        <v>39</v>
      </c>
      <c r="AE518" t="s">
        <v>39</v>
      </c>
      <c r="AF518" t="s">
        <v>39</v>
      </c>
      <c r="AG518" t="s">
        <v>2730</v>
      </c>
      <c r="AH518">
        <f t="shared" si="0"/>
        <v>72</v>
      </c>
      <c r="AI518" t="s">
        <v>39</v>
      </c>
      <c r="AJ518" t="s">
        <v>43</v>
      </c>
      <c r="AK518">
        <v>0</v>
      </c>
      <c r="AL518" t="s">
        <v>39</v>
      </c>
      <c r="AM518" t="s">
        <v>39</v>
      </c>
      <c r="AN518" t="s">
        <v>39</v>
      </c>
      <c r="AO518" t="s">
        <v>39</v>
      </c>
      <c r="AP518">
        <v>90</v>
      </c>
      <c r="AQ518" t="s">
        <v>39</v>
      </c>
      <c r="AR518" t="s">
        <v>2627</v>
      </c>
      <c r="AS518" t="s">
        <v>2727</v>
      </c>
    </row>
    <row r="519" spans="1:45" x14ac:dyDescent="0.35">
      <c r="A519" t="s">
        <v>1605</v>
      </c>
      <c r="B519" t="s">
        <v>2672</v>
      </c>
      <c r="C519" t="s">
        <v>2592</v>
      </c>
      <c r="D519" t="s">
        <v>1603</v>
      </c>
      <c r="E519" t="s">
        <v>1604</v>
      </c>
      <c r="F519" t="s">
        <v>39</v>
      </c>
      <c r="G519" t="s">
        <v>40</v>
      </c>
      <c r="H519" t="s">
        <v>40</v>
      </c>
      <c r="I519" t="s">
        <v>2862</v>
      </c>
      <c r="J519" t="s">
        <v>39</v>
      </c>
      <c r="K519" t="s">
        <v>39</v>
      </c>
      <c r="L519" t="s">
        <v>39</v>
      </c>
      <c r="M519" t="s">
        <v>2728</v>
      </c>
      <c r="N519" t="s">
        <v>39</v>
      </c>
      <c r="O519">
        <v>2008</v>
      </c>
      <c r="P519" t="s">
        <v>39</v>
      </c>
      <c r="Q519" t="s">
        <v>39</v>
      </c>
      <c r="R519">
        <v>7</v>
      </c>
      <c r="S519" t="s">
        <v>39</v>
      </c>
      <c r="T519" t="s">
        <v>2875</v>
      </c>
      <c r="U519" t="s">
        <v>2701</v>
      </c>
      <c r="V519" s="6" t="s">
        <v>2729</v>
      </c>
      <c r="W519">
        <v>90</v>
      </c>
      <c r="X519" s="6">
        <v>25</v>
      </c>
      <c r="Y519" t="s">
        <v>2734</v>
      </c>
      <c r="Z519" s="6">
        <v>16</v>
      </c>
      <c r="AA519" t="s">
        <v>39</v>
      </c>
      <c r="AB519" t="s">
        <v>39</v>
      </c>
      <c r="AC519" t="s">
        <v>39</v>
      </c>
      <c r="AD519" t="s">
        <v>39</v>
      </c>
      <c r="AE519" t="s">
        <v>39</v>
      </c>
      <c r="AF519" t="s">
        <v>39</v>
      </c>
      <c r="AG519" t="s">
        <v>2730</v>
      </c>
      <c r="AH519">
        <f t="shared" si="0"/>
        <v>72</v>
      </c>
      <c r="AI519" t="s">
        <v>39</v>
      </c>
      <c r="AJ519" t="s">
        <v>43</v>
      </c>
      <c r="AK519">
        <v>13.33</v>
      </c>
      <c r="AL519" t="s">
        <v>39</v>
      </c>
      <c r="AM519" t="s">
        <v>39</v>
      </c>
      <c r="AN519" t="s">
        <v>39</v>
      </c>
      <c r="AO519" t="s">
        <v>39</v>
      </c>
      <c r="AP519">
        <v>90</v>
      </c>
      <c r="AQ519" t="s">
        <v>39</v>
      </c>
      <c r="AR519" t="s">
        <v>2627</v>
      </c>
      <c r="AS519" t="s">
        <v>2727</v>
      </c>
    </row>
    <row r="520" spans="1:45" x14ac:dyDescent="0.35">
      <c r="A520" t="s">
        <v>1605</v>
      </c>
      <c r="B520" t="s">
        <v>2672</v>
      </c>
      <c r="C520" t="s">
        <v>2592</v>
      </c>
      <c r="D520" t="s">
        <v>1603</v>
      </c>
      <c r="E520" t="s">
        <v>1604</v>
      </c>
      <c r="F520" t="s">
        <v>39</v>
      </c>
      <c r="G520" t="s">
        <v>40</v>
      </c>
      <c r="H520" t="s">
        <v>40</v>
      </c>
      <c r="I520" t="s">
        <v>2862</v>
      </c>
      <c r="J520" t="s">
        <v>39</v>
      </c>
      <c r="K520" t="s">
        <v>39</v>
      </c>
      <c r="L520" t="s">
        <v>39</v>
      </c>
      <c r="M520" t="s">
        <v>2728</v>
      </c>
      <c r="N520" t="s">
        <v>39</v>
      </c>
      <c r="O520">
        <v>2008</v>
      </c>
      <c r="P520" t="s">
        <v>39</v>
      </c>
      <c r="Q520" t="s">
        <v>39</v>
      </c>
      <c r="R520">
        <v>7</v>
      </c>
      <c r="S520" t="s">
        <v>39</v>
      </c>
      <c r="T520" t="s">
        <v>2875</v>
      </c>
      <c r="U520" t="s">
        <v>2701</v>
      </c>
      <c r="V520" s="6" t="s">
        <v>2729</v>
      </c>
      <c r="W520">
        <v>90</v>
      </c>
      <c r="X520" s="6">
        <v>25</v>
      </c>
      <c r="Y520" t="s">
        <v>2734</v>
      </c>
      <c r="Z520" s="6">
        <v>16</v>
      </c>
      <c r="AA520" t="s">
        <v>39</v>
      </c>
      <c r="AB520" t="s">
        <v>39</v>
      </c>
      <c r="AC520" t="s">
        <v>39</v>
      </c>
      <c r="AD520" t="s">
        <v>39</v>
      </c>
      <c r="AE520" t="s">
        <v>39</v>
      </c>
      <c r="AF520" t="s">
        <v>39</v>
      </c>
      <c r="AG520" t="s">
        <v>2730</v>
      </c>
      <c r="AH520">
        <f t="shared" si="0"/>
        <v>72</v>
      </c>
      <c r="AI520" t="s">
        <v>39</v>
      </c>
      <c r="AJ520" t="s">
        <v>43</v>
      </c>
      <c r="AK520">
        <v>6.67</v>
      </c>
      <c r="AL520" t="s">
        <v>136</v>
      </c>
      <c r="AM520">
        <v>3.57</v>
      </c>
      <c r="AN520" t="s">
        <v>39</v>
      </c>
      <c r="AO520" t="s">
        <v>39</v>
      </c>
      <c r="AP520">
        <v>90</v>
      </c>
      <c r="AQ520" t="s">
        <v>39</v>
      </c>
      <c r="AR520" t="s">
        <v>2627</v>
      </c>
      <c r="AS520" t="s">
        <v>2727</v>
      </c>
    </row>
    <row r="521" spans="1:45" x14ac:dyDescent="0.35">
      <c r="A521" t="s">
        <v>1605</v>
      </c>
      <c r="B521" t="s">
        <v>2672</v>
      </c>
      <c r="C521" t="s">
        <v>2592</v>
      </c>
      <c r="D521" t="s">
        <v>1603</v>
      </c>
      <c r="E521" t="s">
        <v>1604</v>
      </c>
      <c r="F521" t="s">
        <v>39</v>
      </c>
      <c r="G521" t="s">
        <v>40</v>
      </c>
      <c r="H521" t="s">
        <v>40</v>
      </c>
      <c r="I521" t="s">
        <v>2862</v>
      </c>
      <c r="J521" t="s">
        <v>39</v>
      </c>
      <c r="K521" t="s">
        <v>39</v>
      </c>
      <c r="L521" t="s">
        <v>39</v>
      </c>
      <c r="M521" t="s">
        <v>2728</v>
      </c>
      <c r="N521" t="s">
        <v>39</v>
      </c>
      <c r="O521">
        <v>2008</v>
      </c>
      <c r="P521" t="s">
        <v>39</v>
      </c>
      <c r="Q521" t="s">
        <v>39</v>
      </c>
      <c r="R521">
        <v>7</v>
      </c>
      <c r="S521" t="s">
        <v>39</v>
      </c>
      <c r="T521" t="s">
        <v>2875</v>
      </c>
      <c r="U521" t="s">
        <v>2713</v>
      </c>
      <c r="V521" s="6" t="s">
        <v>39</v>
      </c>
      <c r="W521" s="6" t="s">
        <v>39</v>
      </c>
      <c r="X521" s="6" t="s">
        <v>39</v>
      </c>
      <c r="Y521" t="s">
        <v>2734</v>
      </c>
      <c r="Z521" s="6">
        <v>16</v>
      </c>
      <c r="AA521" t="s">
        <v>39</v>
      </c>
      <c r="AB521" t="s">
        <v>39</v>
      </c>
      <c r="AC521" t="s">
        <v>39</v>
      </c>
      <c r="AD521" t="s">
        <v>39</v>
      </c>
      <c r="AE521" t="s">
        <v>39</v>
      </c>
      <c r="AF521" t="s">
        <v>39</v>
      </c>
      <c r="AG521" t="s">
        <v>2730</v>
      </c>
      <c r="AH521">
        <f t="shared" si="0"/>
        <v>72</v>
      </c>
      <c r="AI521" t="s">
        <v>39</v>
      </c>
      <c r="AJ521" t="s">
        <v>43</v>
      </c>
      <c r="AK521">
        <v>15</v>
      </c>
      <c r="AL521" t="s">
        <v>39</v>
      </c>
      <c r="AM521" t="s">
        <v>39</v>
      </c>
      <c r="AN521" t="s">
        <v>39</v>
      </c>
      <c r="AO521" t="s">
        <v>39</v>
      </c>
      <c r="AP521">
        <v>90</v>
      </c>
      <c r="AQ521" t="s">
        <v>39</v>
      </c>
      <c r="AR521" t="s">
        <v>2627</v>
      </c>
      <c r="AS521" t="s">
        <v>2727</v>
      </c>
    </row>
    <row r="522" spans="1:45" x14ac:dyDescent="0.35">
      <c r="A522" t="s">
        <v>1605</v>
      </c>
      <c r="B522" t="s">
        <v>2672</v>
      </c>
      <c r="C522" t="s">
        <v>2592</v>
      </c>
      <c r="D522" t="s">
        <v>1603</v>
      </c>
      <c r="E522" t="s">
        <v>1604</v>
      </c>
      <c r="F522" t="s">
        <v>39</v>
      </c>
      <c r="G522" t="s">
        <v>40</v>
      </c>
      <c r="H522" t="s">
        <v>40</v>
      </c>
      <c r="I522" t="s">
        <v>2862</v>
      </c>
      <c r="J522" t="s">
        <v>39</v>
      </c>
      <c r="K522" t="s">
        <v>39</v>
      </c>
      <c r="L522" t="s">
        <v>39</v>
      </c>
      <c r="M522" t="s">
        <v>2728</v>
      </c>
      <c r="N522" t="s">
        <v>39</v>
      </c>
      <c r="O522">
        <v>2008</v>
      </c>
      <c r="P522" t="s">
        <v>39</v>
      </c>
      <c r="Q522" t="s">
        <v>39</v>
      </c>
      <c r="R522">
        <v>7</v>
      </c>
      <c r="S522" t="s">
        <v>39</v>
      </c>
      <c r="T522" t="s">
        <v>2875</v>
      </c>
      <c r="U522" t="s">
        <v>2701</v>
      </c>
      <c r="V522" s="6" t="s">
        <v>2729</v>
      </c>
      <c r="W522">
        <v>120</v>
      </c>
      <c r="X522" s="6">
        <v>25</v>
      </c>
      <c r="Y522" t="s">
        <v>2734</v>
      </c>
      <c r="Z522" s="6">
        <v>16</v>
      </c>
      <c r="AA522" t="s">
        <v>39</v>
      </c>
      <c r="AB522" t="s">
        <v>39</v>
      </c>
      <c r="AC522" t="s">
        <v>39</v>
      </c>
      <c r="AD522" t="s">
        <v>39</v>
      </c>
      <c r="AE522" t="s">
        <v>39</v>
      </c>
      <c r="AF522" t="s">
        <v>39</v>
      </c>
      <c r="AG522" t="s">
        <v>2730</v>
      </c>
      <c r="AH522">
        <f t="shared" si="0"/>
        <v>72</v>
      </c>
      <c r="AI522" t="s">
        <v>39</v>
      </c>
      <c r="AJ522" t="s">
        <v>43</v>
      </c>
      <c r="AK522">
        <v>31.67</v>
      </c>
      <c r="AL522" t="s">
        <v>39</v>
      </c>
      <c r="AM522" t="s">
        <v>39</v>
      </c>
      <c r="AN522" t="s">
        <v>39</v>
      </c>
      <c r="AO522" t="s">
        <v>39</v>
      </c>
      <c r="AP522">
        <v>90</v>
      </c>
      <c r="AQ522" t="s">
        <v>39</v>
      </c>
      <c r="AR522" t="s">
        <v>2627</v>
      </c>
      <c r="AS522" t="s">
        <v>2727</v>
      </c>
    </row>
    <row r="523" spans="1:45" x14ac:dyDescent="0.35">
      <c r="A523" t="s">
        <v>1605</v>
      </c>
      <c r="B523" t="s">
        <v>2672</v>
      </c>
      <c r="C523" t="s">
        <v>2592</v>
      </c>
      <c r="D523" t="s">
        <v>1603</v>
      </c>
      <c r="E523" t="s">
        <v>1604</v>
      </c>
      <c r="F523" t="s">
        <v>39</v>
      </c>
      <c r="G523" t="s">
        <v>40</v>
      </c>
      <c r="H523" t="s">
        <v>40</v>
      </c>
      <c r="I523" t="s">
        <v>2862</v>
      </c>
      <c r="J523" t="s">
        <v>39</v>
      </c>
      <c r="K523" t="s">
        <v>39</v>
      </c>
      <c r="L523" t="s">
        <v>39</v>
      </c>
      <c r="M523" t="s">
        <v>2728</v>
      </c>
      <c r="N523" t="s">
        <v>39</v>
      </c>
      <c r="O523">
        <v>2008</v>
      </c>
      <c r="P523" t="s">
        <v>39</v>
      </c>
      <c r="Q523" t="s">
        <v>39</v>
      </c>
      <c r="R523">
        <v>7</v>
      </c>
      <c r="S523" t="s">
        <v>39</v>
      </c>
      <c r="T523" t="s">
        <v>2875</v>
      </c>
      <c r="U523" t="s">
        <v>2713</v>
      </c>
      <c r="V523" s="6" t="s">
        <v>39</v>
      </c>
      <c r="W523" s="6" t="s">
        <v>39</v>
      </c>
      <c r="X523" s="6" t="s">
        <v>39</v>
      </c>
      <c r="Y523" t="s">
        <v>2734</v>
      </c>
      <c r="Z523" s="6">
        <v>16</v>
      </c>
      <c r="AA523" t="s">
        <v>39</v>
      </c>
      <c r="AB523" t="s">
        <v>39</v>
      </c>
      <c r="AC523" t="s">
        <v>39</v>
      </c>
      <c r="AD523" t="s">
        <v>39</v>
      </c>
      <c r="AE523" t="s">
        <v>39</v>
      </c>
      <c r="AF523" t="s">
        <v>39</v>
      </c>
      <c r="AG523" t="s">
        <v>2730</v>
      </c>
      <c r="AH523">
        <f t="shared" si="0"/>
        <v>72</v>
      </c>
      <c r="AI523" t="s">
        <v>39</v>
      </c>
      <c r="AJ523" t="s">
        <v>43</v>
      </c>
      <c r="AK523">
        <v>18.329999999999998</v>
      </c>
      <c r="AL523" t="s">
        <v>136</v>
      </c>
      <c r="AM523">
        <v>3.33</v>
      </c>
      <c r="AN523" t="s">
        <v>39</v>
      </c>
      <c r="AO523" t="s">
        <v>39</v>
      </c>
      <c r="AP523">
        <v>90</v>
      </c>
      <c r="AQ523" t="s">
        <v>39</v>
      </c>
      <c r="AR523" t="s">
        <v>2627</v>
      </c>
      <c r="AS523" t="s">
        <v>2727</v>
      </c>
    </row>
    <row r="524" spans="1:45" x14ac:dyDescent="0.35">
      <c r="A524" t="s">
        <v>1605</v>
      </c>
      <c r="B524" t="s">
        <v>2672</v>
      </c>
      <c r="C524" t="s">
        <v>2592</v>
      </c>
      <c r="D524" t="s">
        <v>1603</v>
      </c>
      <c r="E524" t="s">
        <v>1604</v>
      </c>
      <c r="F524" t="s">
        <v>39</v>
      </c>
      <c r="G524" t="s">
        <v>40</v>
      </c>
      <c r="H524" t="s">
        <v>40</v>
      </c>
      <c r="I524" t="s">
        <v>2862</v>
      </c>
      <c r="J524" t="s">
        <v>39</v>
      </c>
      <c r="K524" t="s">
        <v>39</v>
      </c>
      <c r="L524" t="s">
        <v>39</v>
      </c>
      <c r="M524" t="s">
        <v>2728</v>
      </c>
      <c r="N524" t="s">
        <v>39</v>
      </c>
      <c r="O524">
        <v>2008</v>
      </c>
      <c r="P524" t="s">
        <v>39</v>
      </c>
      <c r="Q524" t="s">
        <v>39</v>
      </c>
      <c r="R524">
        <v>7</v>
      </c>
      <c r="S524" t="s">
        <v>39</v>
      </c>
      <c r="T524" t="s">
        <v>2875</v>
      </c>
      <c r="U524" t="s">
        <v>2701</v>
      </c>
      <c r="V524" s="6" t="s">
        <v>2729</v>
      </c>
      <c r="W524">
        <v>150</v>
      </c>
      <c r="X524" s="6">
        <v>25</v>
      </c>
      <c r="Y524" t="s">
        <v>2734</v>
      </c>
      <c r="Z524" s="6">
        <v>16</v>
      </c>
      <c r="AA524" t="s">
        <v>39</v>
      </c>
      <c r="AB524" t="s">
        <v>39</v>
      </c>
      <c r="AC524" t="s">
        <v>39</v>
      </c>
      <c r="AD524" t="s">
        <v>39</v>
      </c>
      <c r="AE524" t="s">
        <v>39</v>
      </c>
      <c r="AF524" t="s">
        <v>39</v>
      </c>
      <c r="AG524" t="s">
        <v>2730</v>
      </c>
      <c r="AH524">
        <f t="shared" si="0"/>
        <v>72</v>
      </c>
      <c r="AI524" t="s">
        <v>39</v>
      </c>
      <c r="AJ524" t="s">
        <v>43</v>
      </c>
      <c r="AK524">
        <v>36.67</v>
      </c>
      <c r="AL524" t="s">
        <v>136</v>
      </c>
      <c r="AM524">
        <v>4.41</v>
      </c>
      <c r="AN524" t="s">
        <v>39</v>
      </c>
      <c r="AO524" t="s">
        <v>39</v>
      </c>
      <c r="AP524">
        <v>90</v>
      </c>
      <c r="AQ524" t="s">
        <v>39</v>
      </c>
      <c r="AR524" t="s">
        <v>2627</v>
      </c>
      <c r="AS524" t="s">
        <v>2727</v>
      </c>
    </row>
    <row r="525" spans="1:45" x14ac:dyDescent="0.35">
      <c r="A525" t="s">
        <v>1605</v>
      </c>
      <c r="B525" t="s">
        <v>2672</v>
      </c>
      <c r="C525" t="s">
        <v>2592</v>
      </c>
      <c r="D525" t="s">
        <v>1603</v>
      </c>
      <c r="E525" t="s">
        <v>1604</v>
      </c>
      <c r="F525" t="s">
        <v>39</v>
      </c>
      <c r="G525" t="s">
        <v>40</v>
      </c>
      <c r="H525" t="s">
        <v>40</v>
      </c>
      <c r="I525" t="s">
        <v>2862</v>
      </c>
      <c r="J525" t="s">
        <v>39</v>
      </c>
      <c r="K525" t="s">
        <v>39</v>
      </c>
      <c r="L525" t="s">
        <v>39</v>
      </c>
      <c r="M525" t="s">
        <v>2728</v>
      </c>
      <c r="N525" t="s">
        <v>39</v>
      </c>
      <c r="O525">
        <v>2008</v>
      </c>
      <c r="P525" t="s">
        <v>39</v>
      </c>
      <c r="Q525" t="s">
        <v>39</v>
      </c>
      <c r="R525">
        <v>7</v>
      </c>
      <c r="S525" t="s">
        <v>39</v>
      </c>
      <c r="T525" t="s">
        <v>2875</v>
      </c>
      <c r="U525" t="s">
        <v>2701</v>
      </c>
      <c r="V525" s="6" t="s">
        <v>2729</v>
      </c>
      <c r="W525" t="s">
        <v>2732</v>
      </c>
      <c r="X525" s="6">
        <v>25</v>
      </c>
      <c r="Y525" t="s">
        <v>2734</v>
      </c>
      <c r="Z525" s="6">
        <v>16</v>
      </c>
      <c r="AA525" t="s">
        <v>39</v>
      </c>
      <c r="AB525" t="s">
        <v>39</v>
      </c>
      <c r="AC525" t="s">
        <v>39</v>
      </c>
      <c r="AD525" t="s">
        <v>39</v>
      </c>
      <c r="AE525" t="s">
        <v>39</v>
      </c>
      <c r="AF525" t="s">
        <v>39</v>
      </c>
      <c r="AG525" t="s">
        <v>2730</v>
      </c>
      <c r="AH525">
        <f t="shared" si="0"/>
        <v>72</v>
      </c>
      <c r="AI525" t="s">
        <v>39</v>
      </c>
      <c r="AJ525" t="s">
        <v>43</v>
      </c>
      <c r="AK525">
        <v>27.22</v>
      </c>
      <c r="AL525" t="s">
        <v>136</v>
      </c>
      <c r="AM525">
        <v>4.18</v>
      </c>
      <c r="AN525" t="s">
        <v>39</v>
      </c>
      <c r="AO525" t="s">
        <v>39</v>
      </c>
      <c r="AP525">
        <v>90</v>
      </c>
      <c r="AQ525" t="s">
        <v>39</v>
      </c>
      <c r="AR525" t="s">
        <v>2627</v>
      </c>
      <c r="AS525" t="s">
        <v>2727</v>
      </c>
    </row>
    <row r="526" spans="1:45" x14ac:dyDescent="0.35">
      <c r="A526" t="s">
        <v>1605</v>
      </c>
      <c r="B526" t="s">
        <v>2672</v>
      </c>
      <c r="C526" t="s">
        <v>2592</v>
      </c>
      <c r="D526" t="s">
        <v>1603</v>
      </c>
      <c r="E526" t="s">
        <v>1604</v>
      </c>
      <c r="F526" t="s">
        <v>39</v>
      </c>
      <c r="G526" t="s">
        <v>40</v>
      </c>
      <c r="H526" t="s">
        <v>40</v>
      </c>
      <c r="I526" t="s">
        <v>2862</v>
      </c>
      <c r="J526" t="s">
        <v>39</v>
      </c>
      <c r="K526" t="s">
        <v>39</v>
      </c>
      <c r="L526" t="s">
        <v>39</v>
      </c>
      <c r="M526" t="s">
        <v>2728</v>
      </c>
      <c r="N526" t="s">
        <v>39</v>
      </c>
      <c r="O526">
        <v>2008</v>
      </c>
      <c r="P526" t="s">
        <v>39</v>
      </c>
      <c r="Q526" t="s">
        <v>39</v>
      </c>
      <c r="R526">
        <v>7</v>
      </c>
      <c r="S526" t="s">
        <v>39</v>
      </c>
      <c r="T526" t="s">
        <v>2875</v>
      </c>
      <c r="U526" t="s">
        <v>2713</v>
      </c>
      <c r="V526" s="6" t="s">
        <v>39</v>
      </c>
      <c r="W526" t="s">
        <v>39</v>
      </c>
      <c r="X526" s="6">
        <v>25</v>
      </c>
      <c r="Y526" t="s">
        <v>2735</v>
      </c>
      <c r="Z526" s="6">
        <v>16</v>
      </c>
      <c r="AA526" t="s">
        <v>39</v>
      </c>
      <c r="AB526" t="s">
        <v>39</v>
      </c>
      <c r="AC526" t="s">
        <v>39</v>
      </c>
      <c r="AD526" t="s">
        <v>39</v>
      </c>
      <c r="AE526" t="s">
        <v>39</v>
      </c>
      <c r="AF526" t="s">
        <v>39</v>
      </c>
      <c r="AG526" t="s">
        <v>2730</v>
      </c>
      <c r="AH526">
        <f t="shared" si="0"/>
        <v>72</v>
      </c>
      <c r="AI526" t="s">
        <v>39</v>
      </c>
      <c r="AJ526" t="s">
        <v>43</v>
      </c>
      <c r="AK526">
        <v>13.33</v>
      </c>
      <c r="AL526" t="s">
        <v>136</v>
      </c>
      <c r="AM526">
        <v>4</v>
      </c>
      <c r="AN526" t="s">
        <v>39</v>
      </c>
      <c r="AO526" t="s">
        <v>39</v>
      </c>
      <c r="AP526">
        <v>90</v>
      </c>
      <c r="AQ526" t="s">
        <v>39</v>
      </c>
      <c r="AR526" t="s">
        <v>2627</v>
      </c>
      <c r="AS526" t="s">
        <v>2727</v>
      </c>
    </row>
    <row r="527" spans="1:45" x14ac:dyDescent="0.35">
      <c r="A527" t="s">
        <v>1605</v>
      </c>
      <c r="B527" t="s">
        <v>2672</v>
      </c>
      <c r="C527" t="s">
        <v>2592</v>
      </c>
      <c r="D527" t="s">
        <v>1603</v>
      </c>
      <c r="E527" t="s">
        <v>1604</v>
      </c>
      <c r="F527" t="s">
        <v>39</v>
      </c>
      <c r="G527" t="s">
        <v>40</v>
      </c>
      <c r="H527" t="s">
        <v>40</v>
      </c>
      <c r="I527" t="s">
        <v>2862</v>
      </c>
      <c r="J527" t="s">
        <v>39</v>
      </c>
      <c r="K527" t="s">
        <v>39</v>
      </c>
      <c r="L527" t="s">
        <v>39</v>
      </c>
      <c r="M527" t="s">
        <v>2728</v>
      </c>
      <c r="N527" t="s">
        <v>39</v>
      </c>
      <c r="O527">
        <v>2008</v>
      </c>
      <c r="P527" t="s">
        <v>39</v>
      </c>
      <c r="Q527" t="s">
        <v>39</v>
      </c>
      <c r="R527">
        <v>7</v>
      </c>
      <c r="S527" t="s">
        <v>39</v>
      </c>
      <c r="T527" t="s">
        <v>2875</v>
      </c>
      <c r="U527" t="s">
        <v>2701</v>
      </c>
      <c r="V527" s="6" t="s">
        <v>2729</v>
      </c>
      <c r="W527">
        <v>90</v>
      </c>
      <c r="X527" s="6">
        <v>25</v>
      </c>
      <c r="Y527" t="s">
        <v>2735</v>
      </c>
      <c r="Z527" s="6">
        <v>16</v>
      </c>
      <c r="AA527" t="s">
        <v>39</v>
      </c>
      <c r="AB527" t="s">
        <v>39</v>
      </c>
      <c r="AC527" t="s">
        <v>39</v>
      </c>
      <c r="AD527" t="s">
        <v>39</v>
      </c>
      <c r="AE527" t="s">
        <v>39</v>
      </c>
      <c r="AF527" t="s">
        <v>39</v>
      </c>
      <c r="AG527" t="s">
        <v>2730</v>
      </c>
      <c r="AH527">
        <f t="shared" si="0"/>
        <v>72</v>
      </c>
      <c r="AI527" t="s">
        <v>39</v>
      </c>
      <c r="AJ527" t="s">
        <v>43</v>
      </c>
      <c r="AK527">
        <v>21.11</v>
      </c>
      <c r="AL527" t="s">
        <v>136</v>
      </c>
      <c r="AM527">
        <v>2.61</v>
      </c>
      <c r="AN527" t="s">
        <v>39</v>
      </c>
      <c r="AO527" t="s">
        <v>39</v>
      </c>
      <c r="AP527">
        <v>90</v>
      </c>
      <c r="AQ527" t="s">
        <v>39</v>
      </c>
      <c r="AR527" t="s">
        <v>2627</v>
      </c>
      <c r="AS527" t="s">
        <v>2727</v>
      </c>
    </row>
    <row r="528" spans="1:45" x14ac:dyDescent="0.35">
      <c r="A528" t="s">
        <v>1605</v>
      </c>
      <c r="B528" t="s">
        <v>2672</v>
      </c>
      <c r="C528" t="s">
        <v>2592</v>
      </c>
      <c r="D528" t="s">
        <v>1603</v>
      </c>
      <c r="E528" t="s">
        <v>1604</v>
      </c>
      <c r="F528" t="s">
        <v>39</v>
      </c>
      <c r="G528" t="s">
        <v>40</v>
      </c>
      <c r="H528" t="s">
        <v>40</v>
      </c>
      <c r="I528" t="s">
        <v>2862</v>
      </c>
      <c r="J528" t="s">
        <v>39</v>
      </c>
      <c r="K528" t="s">
        <v>39</v>
      </c>
      <c r="L528" t="s">
        <v>39</v>
      </c>
      <c r="M528" t="s">
        <v>2728</v>
      </c>
      <c r="N528" t="s">
        <v>39</v>
      </c>
      <c r="O528">
        <v>2008</v>
      </c>
      <c r="P528" t="s">
        <v>39</v>
      </c>
      <c r="Q528" t="s">
        <v>39</v>
      </c>
      <c r="R528">
        <v>7</v>
      </c>
      <c r="S528" t="s">
        <v>39</v>
      </c>
      <c r="T528" t="s">
        <v>2875</v>
      </c>
      <c r="U528" t="s">
        <v>2713</v>
      </c>
      <c r="V528" s="6" t="s">
        <v>39</v>
      </c>
      <c r="W528" t="s">
        <v>39</v>
      </c>
      <c r="X528" s="6">
        <v>25</v>
      </c>
      <c r="Y528" t="s">
        <v>2735</v>
      </c>
      <c r="Z528" s="6">
        <v>16</v>
      </c>
      <c r="AA528" t="s">
        <v>39</v>
      </c>
      <c r="AB528" t="s">
        <v>39</v>
      </c>
      <c r="AC528" t="s">
        <v>39</v>
      </c>
      <c r="AD528" t="s">
        <v>39</v>
      </c>
      <c r="AE528" t="s">
        <v>39</v>
      </c>
      <c r="AF528" t="s">
        <v>39</v>
      </c>
      <c r="AG528" t="s">
        <v>2730</v>
      </c>
      <c r="AH528">
        <f t="shared" si="0"/>
        <v>72</v>
      </c>
      <c r="AI528" t="s">
        <v>39</v>
      </c>
      <c r="AJ528" t="s">
        <v>43</v>
      </c>
      <c r="AK528">
        <v>20</v>
      </c>
      <c r="AL528" t="s">
        <v>136</v>
      </c>
      <c r="AM528">
        <v>2.2000000000000002</v>
      </c>
      <c r="AN528" t="s">
        <v>39</v>
      </c>
      <c r="AO528" t="s">
        <v>39</v>
      </c>
      <c r="AP528">
        <v>90</v>
      </c>
      <c r="AQ528" t="s">
        <v>39</v>
      </c>
      <c r="AR528" t="s">
        <v>2627</v>
      </c>
      <c r="AS528" t="s">
        <v>2727</v>
      </c>
    </row>
    <row r="529" spans="1:45" x14ac:dyDescent="0.35">
      <c r="A529" t="s">
        <v>1605</v>
      </c>
      <c r="B529" t="s">
        <v>2672</v>
      </c>
      <c r="C529" t="s">
        <v>2592</v>
      </c>
      <c r="D529" t="s">
        <v>1603</v>
      </c>
      <c r="E529" t="s">
        <v>1604</v>
      </c>
      <c r="F529" t="s">
        <v>39</v>
      </c>
      <c r="G529" t="s">
        <v>40</v>
      </c>
      <c r="H529" t="s">
        <v>40</v>
      </c>
      <c r="I529" t="s">
        <v>2862</v>
      </c>
      <c r="J529" t="s">
        <v>39</v>
      </c>
      <c r="K529" t="s">
        <v>39</v>
      </c>
      <c r="L529" t="s">
        <v>39</v>
      </c>
      <c r="M529" t="s">
        <v>2728</v>
      </c>
      <c r="N529" t="s">
        <v>39</v>
      </c>
      <c r="O529">
        <v>2008</v>
      </c>
      <c r="P529" t="s">
        <v>39</v>
      </c>
      <c r="Q529" t="s">
        <v>39</v>
      </c>
      <c r="R529">
        <v>7</v>
      </c>
      <c r="S529" t="s">
        <v>39</v>
      </c>
      <c r="T529" t="s">
        <v>2875</v>
      </c>
      <c r="U529" t="s">
        <v>2701</v>
      </c>
      <c r="V529" s="6" t="s">
        <v>2729</v>
      </c>
      <c r="W529">
        <v>120</v>
      </c>
      <c r="X529" s="6">
        <v>25</v>
      </c>
      <c r="Y529" t="s">
        <v>2735</v>
      </c>
      <c r="Z529" s="6">
        <v>16</v>
      </c>
      <c r="AA529" t="s">
        <v>39</v>
      </c>
      <c r="AB529" t="s">
        <v>39</v>
      </c>
      <c r="AC529" t="s">
        <v>39</v>
      </c>
      <c r="AD529" t="s">
        <v>39</v>
      </c>
      <c r="AE529" t="s">
        <v>39</v>
      </c>
      <c r="AF529" t="s">
        <v>39</v>
      </c>
      <c r="AG529" t="s">
        <v>2730</v>
      </c>
      <c r="AH529">
        <f t="shared" si="0"/>
        <v>72</v>
      </c>
      <c r="AI529" t="s">
        <v>39</v>
      </c>
      <c r="AJ529" t="s">
        <v>43</v>
      </c>
      <c r="AK529">
        <v>42.78</v>
      </c>
      <c r="AL529" t="s">
        <v>136</v>
      </c>
      <c r="AM529">
        <v>4.57</v>
      </c>
      <c r="AN529" t="s">
        <v>39</v>
      </c>
      <c r="AO529" t="s">
        <v>39</v>
      </c>
      <c r="AP529">
        <v>90</v>
      </c>
      <c r="AQ529" t="s">
        <v>39</v>
      </c>
      <c r="AR529" t="s">
        <v>2627</v>
      </c>
      <c r="AS529" t="s">
        <v>2727</v>
      </c>
    </row>
    <row r="530" spans="1:45" x14ac:dyDescent="0.35">
      <c r="A530" t="s">
        <v>1605</v>
      </c>
      <c r="B530" t="s">
        <v>2672</v>
      </c>
      <c r="C530" t="s">
        <v>2592</v>
      </c>
      <c r="D530" t="s">
        <v>1603</v>
      </c>
      <c r="E530" t="s">
        <v>1604</v>
      </c>
      <c r="F530" t="s">
        <v>39</v>
      </c>
      <c r="G530" t="s">
        <v>40</v>
      </c>
      <c r="H530" t="s">
        <v>40</v>
      </c>
      <c r="I530" t="s">
        <v>2862</v>
      </c>
      <c r="J530" t="s">
        <v>39</v>
      </c>
      <c r="K530" t="s">
        <v>39</v>
      </c>
      <c r="L530" t="s">
        <v>39</v>
      </c>
      <c r="M530" t="s">
        <v>2728</v>
      </c>
      <c r="N530" t="s">
        <v>39</v>
      </c>
      <c r="O530">
        <v>2008</v>
      </c>
      <c r="P530" t="s">
        <v>39</v>
      </c>
      <c r="Q530" t="s">
        <v>39</v>
      </c>
      <c r="R530">
        <v>7</v>
      </c>
      <c r="S530" t="s">
        <v>39</v>
      </c>
      <c r="T530" t="s">
        <v>2875</v>
      </c>
      <c r="U530" t="s">
        <v>2701</v>
      </c>
      <c r="V530" s="6" t="s">
        <v>2729</v>
      </c>
      <c r="W530">
        <v>150</v>
      </c>
      <c r="X530" s="6">
        <v>25</v>
      </c>
      <c r="Y530" t="s">
        <v>2735</v>
      </c>
      <c r="Z530" s="6">
        <v>16</v>
      </c>
      <c r="AA530" t="s">
        <v>39</v>
      </c>
      <c r="AB530" t="s">
        <v>39</v>
      </c>
      <c r="AC530" t="s">
        <v>39</v>
      </c>
      <c r="AD530" t="s">
        <v>39</v>
      </c>
      <c r="AE530" t="s">
        <v>39</v>
      </c>
      <c r="AF530" t="s">
        <v>39</v>
      </c>
      <c r="AG530" t="s">
        <v>2730</v>
      </c>
      <c r="AH530">
        <f t="shared" si="0"/>
        <v>72</v>
      </c>
      <c r="AI530" t="s">
        <v>39</v>
      </c>
      <c r="AJ530" t="s">
        <v>43</v>
      </c>
      <c r="AK530">
        <v>58.89</v>
      </c>
      <c r="AL530" t="s">
        <v>136</v>
      </c>
      <c r="AM530">
        <v>6.39</v>
      </c>
      <c r="AN530" t="s">
        <v>39</v>
      </c>
      <c r="AO530" t="s">
        <v>39</v>
      </c>
      <c r="AP530">
        <v>90</v>
      </c>
      <c r="AQ530" t="s">
        <v>39</v>
      </c>
      <c r="AR530" t="s">
        <v>2627</v>
      </c>
      <c r="AS530" t="s">
        <v>2727</v>
      </c>
    </row>
    <row r="531" spans="1:45" x14ac:dyDescent="0.35">
      <c r="A531" t="s">
        <v>1605</v>
      </c>
      <c r="B531" t="s">
        <v>2672</v>
      </c>
      <c r="C531" t="s">
        <v>2592</v>
      </c>
      <c r="D531" t="s">
        <v>1603</v>
      </c>
      <c r="E531" t="s">
        <v>1604</v>
      </c>
      <c r="F531" t="s">
        <v>39</v>
      </c>
      <c r="G531" t="s">
        <v>40</v>
      </c>
      <c r="H531" t="s">
        <v>40</v>
      </c>
      <c r="I531" t="s">
        <v>2862</v>
      </c>
      <c r="J531" t="s">
        <v>39</v>
      </c>
      <c r="K531" t="s">
        <v>39</v>
      </c>
      <c r="L531" t="s">
        <v>39</v>
      </c>
      <c r="M531" t="s">
        <v>2728</v>
      </c>
      <c r="N531" t="s">
        <v>39</v>
      </c>
      <c r="O531">
        <v>2008</v>
      </c>
      <c r="P531" t="s">
        <v>39</v>
      </c>
      <c r="Q531" t="s">
        <v>39</v>
      </c>
      <c r="R531">
        <v>7</v>
      </c>
      <c r="S531" t="s">
        <v>39</v>
      </c>
      <c r="T531" t="s">
        <v>2875</v>
      </c>
      <c r="U531" t="s">
        <v>2713</v>
      </c>
      <c r="V531" s="6" t="s">
        <v>39</v>
      </c>
      <c r="W531" s="6" t="s">
        <v>39</v>
      </c>
      <c r="X531" s="6" t="s">
        <v>39</v>
      </c>
      <c r="Y531" t="s">
        <v>2731</v>
      </c>
      <c r="Z531" s="6">
        <v>16</v>
      </c>
      <c r="AA531" t="s">
        <v>39</v>
      </c>
      <c r="AB531" t="s">
        <v>39</v>
      </c>
      <c r="AC531" t="s">
        <v>39</v>
      </c>
      <c r="AD531" t="s">
        <v>39</v>
      </c>
      <c r="AE531" t="s">
        <v>39</v>
      </c>
      <c r="AF531" t="s">
        <v>39</v>
      </c>
      <c r="AG531" t="s">
        <v>2730</v>
      </c>
      <c r="AH531">
        <f t="shared" si="0"/>
        <v>72</v>
      </c>
      <c r="AI531" t="s">
        <v>39</v>
      </c>
      <c r="AJ531" t="s">
        <v>2736</v>
      </c>
      <c r="AK531">
        <v>47.75</v>
      </c>
      <c r="AL531" t="s">
        <v>136</v>
      </c>
      <c r="AM531">
        <v>3.47</v>
      </c>
      <c r="AN531" t="s">
        <v>39</v>
      </c>
      <c r="AO531" t="s">
        <v>39</v>
      </c>
      <c r="AP531">
        <v>90</v>
      </c>
      <c r="AQ531" t="s">
        <v>39</v>
      </c>
      <c r="AR531" t="s">
        <v>2692</v>
      </c>
      <c r="AS531" t="s">
        <v>2727</v>
      </c>
    </row>
    <row r="532" spans="1:45" x14ac:dyDescent="0.35">
      <c r="A532" t="s">
        <v>1605</v>
      </c>
      <c r="B532" t="s">
        <v>2672</v>
      </c>
      <c r="C532" t="s">
        <v>2592</v>
      </c>
      <c r="D532" t="s">
        <v>1603</v>
      </c>
      <c r="E532" t="s">
        <v>1604</v>
      </c>
      <c r="F532" t="s">
        <v>39</v>
      </c>
      <c r="G532" t="s">
        <v>40</v>
      </c>
      <c r="H532" t="s">
        <v>40</v>
      </c>
      <c r="I532" t="s">
        <v>2862</v>
      </c>
      <c r="J532" t="s">
        <v>39</v>
      </c>
      <c r="K532" t="s">
        <v>39</v>
      </c>
      <c r="L532" t="s">
        <v>39</v>
      </c>
      <c r="M532" t="s">
        <v>2728</v>
      </c>
      <c r="N532" t="s">
        <v>39</v>
      </c>
      <c r="O532">
        <v>2008</v>
      </c>
      <c r="P532" t="s">
        <v>39</v>
      </c>
      <c r="Q532" t="s">
        <v>39</v>
      </c>
      <c r="R532">
        <v>7</v>
      </c>
      <c r="S532" t="s">
        <v>39</v>
      </c>
      <c r="T532" t="s">
        <v>2875</v>
      </c>
      <c r="U532" t="s">
        <v>2701</v>
      </c>
      <c r="V532" s="6" t="s">
        <v>2729</v>
      </c>
      <c r="W532">
        <v>90</v>
      </c>
      <c r="X532" s="6">
        <v>25</v>
      </c>
      <c r="Y532" t="s">
        <v>2731</v>
      </c>
      <c r="Z532" s="6">
        <v>16</v>
      </c>
      <c r="AA532" t="s">
        <v>39</v>
      </c>
      <c r="AB532" t="s">
        <v>39</v>
      </c>
      <c r="AC532" t="s">
        <v>39</v>
      </c>
      <c r="AD532" t="s">
        <v>39</v>
      </c>
      <c r="AE532" t="s">
        <v>39</v>
      </c>
      <c r="AF532" t="s">
        <v>39</v>
      </c>
      <c r="AG532" t="s">
        <v>2730</v>
      </c>
      <c r="AH532">
        <f t="shared" si="0"/>
        <v>72</v>
      </c>
      <c r="AI532" t="s">
        <v>39</v>
      </c>
      <c r="AJ532" t="s">
        <v>2736</v>
      </c>
      <c r="AK532">
        <v>63.93</v>
      </c>
      <c r="AL532" t="s">
        <v>136</v>
      </c>
      <c r="AM532">
        <v>0.47</v>
      </c>
      <c r="AN532" t="s">
        <v>39</v>
      </c>
      <c r="AO532" t="s">
        <v>39</v>
      </c>
      <c r="AP532">
        <v>90</v>
      </c>
      <c r="AQ532" t="s">
        <v>39</v>
      </c>
      <c r="AR532" t="s">
        <v>2692</v>
      </c>
      <c r="AS532" t="s">
        <v>2727</v>
      </c>
    </row>
    <row r="533" spans="1:45" x14ac:dyDescent="0.35">
      <c r="A533" t="s">
        <v>1605</v>
      </c>
      <c r="B533" t="s">
        <v>2672</v>
      </c>
      <c r="C533" t="s">
        <v>2592</v>
      </c>
      <c r="D533" t="s">
        <v>1603</v>
      </c>
      <c r="E533" t="s">
        <v>1604</v>
      </c>
      <c r="F533" t="s">
        <v>39</v>
      </c>
      <c r="G533" t="s">
        <v>40</v>
      </c>
      <c r="H533" t="s">
        <v>40</v>
      </c>
      <c r="I533" t="s">
        <v>2862</v>
      </c>
      <c r="J533" t="s">
        <v>39</v>
      </c>
      <c r="K533" t="s">
        <v>39</v>
      </c>
      <c r="L533" t="s">
        <v>39</v>
      </c>
      <c r="M533" t="s">
        <v>2728</v>
      </c>
      <c r="N533" t="s">
        <v>39</v>
      </c>
      <c r="O533">
        <v>2008</v>
      </c>
      <c r="P533" t="s">
        <v>39</v>
      </c>
      <c r="Q533" t="s">
        <v>39</v>
      </c>
      <c r="R533">
        <v>7</v>
      </c>
      <c r="S533" t="s">
        <v>39</v>
      </c>
      <c r="T533" t="s">
        <v>2875</v>
      </c>
      <c r="U533" t="s">
        <v>2713</v>
      </c>
      <c r="V533" s="6" t="s">
        <v>39</v>
      </c>
      <c r="W533" s="6" t="s">
        <v>39</v>
      </c>
      <c r="X533" s="6" t="s">
        <v>39</v>
      </c>
      <c r="Y533" t="s">
        <v>2731</v>
      </c>
      <c r="Z533" s="6">
        <v>16</v>
      </c>
      <c r="AA533" t="s">
        <v>39</v>
      </c>
      <c r="AB533" t="s">
        <v>39</v>
      </c>
      <c r="AC533" t="s">
        <v>39</v>
      </c>
      <c r="AD533" t="s">
        <v>39</v>
      </c>
      <c r="AE533" t="s">
        <v>39</v>
      </c>
      <c r="AF533" t="s">
        <v>39</v>
      </c>
      <c r="AG533" t="s">
        <v>2730</v>
      </c>
      <c r="AH533">
        <f t="shared" si="0"/>
        <v>72</v>
      </c>
      <c r="AI533" t="s">
        <v>39</v>
      </c>
      <c r="AJ533" t="s">
        <v>2736</v>
      </c>
      <c r="AK533">
        <v>68.25</v>
      </c>
      <c r="AL533" t="s">
        <v>136</v>
      </c>
      <c r="AM533">
        <v>4.63</v>
      </c>
      <c r="AN533" t="s">
        <v>39</v>
      </c>
      <c r="AO533" t="s">
        <v>39</v>
      </c>
      <c r="AP533">
        <v>90</v>
      </c>
      <c r="AQ533" t="s">
        <v>39</v>
      </c>
      <c r="AR533" t="s">
        <v>2692</v>
      </c>
      <c r="AS533" t="s">
        <v>2727</v>
      </c>
    </row>
    <row r="534" spans="1:45" x14ac:dyDescent="0.35">
      <c r="A534" t="s">
        <v>1605</v>
      </c>
      <c r="B534" t="s">
        <v>2672</v>
      </c>
      <c r="C534" t="s">
        <v>2592</v>
      </c>
      <c r="D534" t="s">
        <v>1603</v>
      </c>
      <c r="E534" t="s">
        <v>1604</v>
      </c>
      <c r="F534" t="s">
        <v>39</v>
      </c>
      <c r="G534" t="s">
        <v>40</v>
      </c>
      <c r="H534" t="s">
        <v>40</v>
      </c>
      <c r="I534" t="s">
        <v>2862</v>
      </c>
      <c r="J534" t="s">
        <v>39</v>
      </c>
      <c r="K534" t="s">
        <v>39</v>
      </c>
      <c r="L534" t="s">
        <v>39</v>
      </c>
      <c r="M534" t="s">
        <v>2728</v>
      </c>
      <c r="N534" t="s">
        <v>39</v>
      </c>
      <c r="O534">
        <v>2008</v>
      </c>
      <c r="P534" t="s">
        <v>39</v>
      </c>
      <c r="Q534" t="s">
        <v>39</v>
      </c>
      <c r="R534">
        <v>7</v>
      </c>
      <c r="S534" t="s">
        <v>39</v>
      </c>
      <c r="T534" t="s">
        <v>2875</v>
      </c>
      <c r="U534" t="s">
        <v>2701</v>
      </c>
      <c r="V534" s="6" t="s">
        <v>2729</v>
      </c>
      <c r="W534">
        <v>120</v>
      </c>
      <c r="X534" s="6">
        <v>25</v>
      </c>
      <c r="Y534" t="s">
        <v>2731</v>
      </c>
      <c r="Z534" s="6">
        <v>16</v>
      </c>
      <c r="AA534" t="s">
        <v>39</v>
      </c>
      <c r="AB534" t="s">
        <v>39</v>
      </c>
      <c r="AC534" t="s">
        <v>39</v>
      </c>
      <c r="AD534" t="s">
        <v>39</v>
      </c>
      <c r="AE534" t="s">
        <v>39</v>
      </c>
      <c r="AF534" t="s">
        <v>39</v>
      </c>
      <c r="AG534" t="s">
        <v>2730</v>
      </c>
      <c r="AH534">
        <f t="shared" ref="AH534:AH551" si="1">3*24</f>
        <v>72</v>
      </c>
      <c r="AI534" t="s">
        <v>39</v>
      </c>
      <c r="AJ534" t="s">
        <v>2736</v>
      </c>
      <c r="AK534">
        <v>55.58</v>
      </c>
      <c r="AL534" t="s">
        <v>136</v>
      </c>
      <c r="AM534">
        <v>3.36</v>
      </c>
      <c r="AN534" t="s">
        <v>39</v>
      </c>
      <c r="AO534" t="s">
        <v>39</v>
      </c>
      <c r="AP534">
        <v>90</v>
      </c>
      <c r="AQ534" t="s">
        <v>39</v>
      </c>
      <c r="AR534" t="s">
        <v>2692</v>
      </c>
      <c r="AS534" t="s">
        <v>2727</v>
      </c>
    </row>
    <row r="535" spans="1:45" x14ac:dyDescent="0.35">
      <c r="A535" t="s">
        <v>1605</v>
      </c>
      <c r="B535" t="s">
        <v>2672</v>
      </c>
      <c r="C535" t="s">
        <v>2592</v>
      </c>
      <c r="D535" t="s">
        <v>1603</v>
      </c>
      <c r="E535" t="s">
        <v>1604</v>
      </c>
      <c r="F535" t="s">
        <v>39</v>
      </c>
      <c r="G535" t="s">
        <v>40</v>
      </c>
      <c r="H535" t="s">
        <v>40</v>
      </c>
      <c r="I535" t="s">
        <v>2862</v>
      </c>
      <c r="J535" t="s">
        <v>39</v>
      </c>
      <c r="K535" t="s">
        <v>39</v>
      </c>
      <c r="L535" t="s">
        <v>39</v>
      </c>
      <c r="M535" t="s">
        <v>2728</v>
      </c>
      <c r="N535" t="s">
        <v>39</v>
      </c>
      <c r="O535">
        <v>2008</v>
      </c>
      <c r="P535" t="s">
        <v>39</v>
      </c>
      <c r="Q535" t="s">
        <v>39</v>
      </c>
      <c r="R535">
        <v>7</v>
      </c>
      <c r="S535" t="s">
        <v>39</v>
      </c>
      <c r="T535" t="s">
        <v>2875</v>
      </c>
      <c r="U535" t="s">
        <v>2713</v>
      </c>
      <c r="V535" s="6" t="s">
        <v>39</v>
      </c>
      <c r="W535" s="6" t="s">
        <v>39</v>
      </c>
      <c r="X535" s="6" t="s">
        <v>39</v>
      </c>
      <c r="Y535" t="s">
        <v>2731</v>
      </c>
      <c r="Z535" s="6">
        <v>16</v>
      </c>
      <c r="AA535" t="s">
        <v>39</v>
      </c>
      <c r="AB535" t="s">
        <v>39</v>
      </c>
      <c r="AC535" t="s">
        <v>39</v>
      </c>
      <c r="AD535" t="s">
        <v>39</v>
      </c>
      <c r="AE535" t="s">
        <v>39</v>
      </c>
      <c r="AF535" t="s">
        <v>39</v>
      </c>
      <c r="AG535" t="s">
        <v>2730</v>
      </c>
      <c r="AH535">
        <f t="shared" si="1"/>
        <v>72</v>
      </c>
      <c r="AI535" t="s">
        <v>39</v>
      </c>
      <c r="AJ535" t="s">
        <v>2736</v>
      </c>
      <c r="AK535">
        <v>73.27</v>
      </c>
      <c r="AL535" t="s">
        <v>39</v>
      </c>
      <c r="AM535" t="s">
        <v>39</v>
      </c>
      <c r="AN535" t="s">
        <v>39</v>
      </c>
      <c r="AO535" t="s">
        <v>39</v>
      </c>
      <c r="AP535">
        <v>90</v>
      </c>
      <c r="AQ535" t="s">
        <v>39</v>
      </c>
      <c r="AR535" t="s">
        <v>2692</v>
      </c>
      <c r="AS535" t="s">
        <v>2727</v>
      </c>
    </row>
    <row r="536" spans="1:45" x14ac:dyDescent="0.35">
      <c r="A536" t="s">
        <v>1605</v>
      </c>
      <c r="B536" t="s">
        <v>2672</v>
      </c>
      <c r="C536" t="s">
        <v>2592</v>
      </c>
      <c r="D536" t="s">
        <v>1603</v>
      </c>
      <c r="E536" t="s">
        <v>1604</v>
      </c>
      <c r="F536" t="s">
        <v>39</v>
      </c>
      <c r="G536" t="s">
        <v>40</v>
      </c>
      <c r="H536" t="s">
        <v>40</v>
      </c>
      <c r="I536" t="s">
        <v>2862</v>
      </c>
      <c r="J536" t="s">
        <v>39</v>
      </c>
      <c r="K536" t="s">
        <v>39</v>
      </c>
      <c r="L536" t="s">
        <v>39</v>
      </c>
      <c r="M536" t="s">
        <v>2728</v>
      </c>
      <c r="N536" t="s">
        <v>39</v>
      </c>
      <c r="O536">
        <v>2008</v>
      </c>
      <c r="P536" t="s">
        <v>39</v>
      </c>
      <c r="Q536" t="s">
        <v>39</v>
      </c>
      <c r="R536">
        <v>7</v>
      </c>
      <c r="S536" t="s">
        <v>39</v>
      </c>
      <c r="T536" t="s">
        <v>2875</v>
      </c>
      <c r="U536" t="s">
        <v>2701</v>
      </c>
      <c r="V536" s="6" t="s">
        <v>2729</v>
      </c>
      <c r="W536">
        <v>150</v>
      </c>
      <c r="X536" s="6">
        <v>25</v>
      </c>
      <c r="Y536" t="s">
        <v>2731</v>
      </c>
      <c r="Z536" s="6">
        <v>16</v>
      </c>
      <c r="AA536" t="s">
        <v>39</v>
      </c>
      <c r="AB536" t="s">
        <v>39</v>
      </c>
      <c r="AC536" t="s">
        <v>39</v>
      </c>
      <c r="AD536" t="s">
        <v>39</v>
      </c>
      <c r="AE536" t="s">
        <v>39</v>
      </c>
      <c r="AF536" t="s">
        <v>39</v>
      </c>
      <c r="AG536" t="s">
        <v>2730</v>
      </c>
      <c r="AH536">
        <f t="shared" si="1"/>
        <v>72</v>
      </c>
      <c r="AI536" t="s">
        <v>39</v>
      </c>
      <c r="AJ536" t="s">
        <v>2736</v>
      </c>
      <c r="AK536">
        <v>66.87</v>
      </c>
      <c r="AL536" t="s">
        <v>39</v>
      </c>
      <c r="AM536" t="s">
        <v>39</v>
      </c>
      <c r="AN536" t="s">
        <v>39</v>
      </c>
      <c r="AO536" t="s">
        <v>39</v>
      </c>
      <c r="AP536">
        <v>90</v>
      </c>
      <c r="AQ536" t="s">
        <v>39</v>
      </c>
      <c r="AR536" t="s">
        <v>2692</v>
      </c>
      <c r="AS536" t="s">
        <v>2727</v>
      </c>
    </row>
    <row r="537" spans="1:45" x14ac:dyDescent="0.35">
      <c r="A537" t="s">
        <v>1605</v>
      </c>
      <c r="B537" t="s">
        <v>2672</v>
      </c>
      <c r="C537" t="s">
        <v>2592</v>
      </c>
      <c r="D537" t="s">
        <v>1603</v>
      </c>
      <c r="E537" t="s">
        <v>1604</v>
      </c>
      <c r="F537" t="s">
        <v>39</v>
      </c>
      <c r="G537" t="s">
        <v>40</v>
      </c>
      <c r="H537" t="s">
        <v>40</v>
      </c>
      <c r="I537" t="s">
        <v>2862</v>
      </c>
      <c r="J537" t="s">
        <v>39</v>
      </c>
      <c r="K537" t="s">
        <v>39</v>
      </c>
      <c r="L537" t="s">
        <v>39</v>
      </c>
      <c r="M537" t="s">
        <v>2728</v>
      </c>
      <c r="N537" t="s">
        <v>39</v>
      </c>
      <c r="O537">
        <v>2008</v>
      </c>
      <c r="P537" t="s">
        <v>39</v>
      </c>
      <c r="Q537" t="s">
        <v>39</v>
      </c>
      <c r="R537">
        <v>7</v>
      </c>
      <c r="S537" t="s">
        <v>39</v>
      </c>
      <c r="T537" t="s">
        <v>2875</v>
      </c>
      <c r="U537" t="s">
        <v>2713</v>
      </c>
      <c r="V537" s="6" t="s">
        <v>39</v>
      </c>
      <c r="W537" s="6" t="s">
        <v>39</v>
      </c>
      <c r="X537" s="6" t="s">
        <v>39</v>
      </c>
      <c r="Y537" t="s">
        <v>2733</v>
      </c>
      <c r="Z537" s="6">
        <v>16</v>
      </c>
      <c r="AA537" t="s">
        <v>39</v>
      </c>
      <c r="AB537" t="s">
        <v>39</v>
      </c>
      <c r="AC537" t="s">
        <v>39</v>
      </c>
      <c r="AD537" t="s">
        <v>39</v>
      </c>
      <c r="AE537" t="s">
        <v>39</v>
      </c>
      <c r="AF537" t="s">
        <v>39</v>
      </c>
      <c r="AG537" t="s">
        <v>2730</v>
      </c>
      <c r="AH537">
        <f t="shared" si="1"/>
        <v>72</v>
      </c>
      <c r="AI537" t="s">
        <v>39</v>
      </c>
      <c r="AJ537" t="s">
        <v>2736</v>
      </c>
      <c r="AK537">
        <v>58.53</v>
      </c>
      <c r="AL537" t="s">
        <v>136</v>
      </c>
      <c r="AM537">
        <v>6.57</v>
      </c>
      <c r="AN537" t="s">
        <v>39</v>
      </c>
      <c r="AO537" t="s">
        <v>39</v>
      </c>
      <c r="AP537">
        <v>90</v>
      </c>
      <c r="AQ537" t="s">
        <v>39</v>
      </c>
      <c r="AR537" t="s">
        <v>2692</v>
      </c>
      <c r="AS537" t="s">
        <v>2727</v>
      </c>
    </row>
    <row r="538" spans="1:45" x14ac:dyDescent="0.35">
      <c r="A538" t="s">
        <v>1605</v>
      </c>
      <c r="B538" t="s">
        <v>2672</v>
      </c>
      <c r="C538" t="s">
        <v>2592</v>
      </c>
      <c r="D538" t="s">
        <v>1603</v>
      </c>
      <c r="E538" t="s">
        <v>1604</v>
      </c>
      <c r="F538" t="s">
        <v>39</v>
      </c>
      <c r="G538" t="s">
        <v>40</v>
      </c>
      <c r="H538" t="s">
        <v>40</v>
      </c>
      <c r="I538" t="s">
        <v>2862</v>
      </c>
      <c r="J538" t="s">
        <v>39</v>
      </c>
      <c r="K538" t="s">
        <v>39</v>
      </c>
      <c r="L538" t="s">
        <v>39</v>
      </c>
      <c r="M538" t="s">
        <v>2728</v>
      </c>
      <c r="N538" t="s">
        <v>39</v>
      </c>
      <c r="O538">
        <v>2008</v>
      </c>
      <c r="P538" t="s">
        <v>39</v>
      </c>
      <c r="Q538" t="s">
        <v>39</v>
      </c>
      <c r="R538">
        <v>7</v>
      </c>
      <c r="S538" t="s">
        <v>39</v>
      </c>
      <c r="T538" t="s">
        <v>2875</v>
      </c>
      <c r="U538" t="s">
        <v>2701</v>
      </c>
      <c r="V538" s="6" t="s">
        <v>2729</v>
      </c>
      <c r="W538">
        <v>90</v>
      </c>
      <c r="X538" s="6">
        <v>25</v>
      </c>
      <c r="Y538" t="s">
        <v>2733</v>
      </c>
      <c r="Z538" s="6">
        <v>16</v>
      </c>
      <c r="AA538" t="s">
        <v>39</v>
      </c>
      <c r="AB538" t="s">
        <v>39</v>
      </c>
      <c r="AC538" t="s">
        <v>39</v>
      </c>
      <c r="AD538" t="s">
        <v>39</v>
      </c>
      <c r="AE538" t="s">
        <v>39</v>
      </c>
      <c r="AF538" t="s">
        <v>39</v>
      </c>
      <c r="AG538" t="s">
        <v>2730</v>
      </c>
      <c r="AH538">
        <f t="shared" si="1"/>
        <v>72</v>
      </c>
      <c r="AI538" t="s">
        <v>39</v>
      </c>
      <c r="AJ538" t="s">
        <v>2736</v>
      </c>
      <c r="AK538">
        <v>48.22</v>
      </c>
      <c r="AL538" t="s">
        <v>136</v>
      </c>
      <c r="AM538">
        <v>6.54</v>
      </c>
      <c r="AN538" t="s">
        <v>39</v>
      </c>
      <c r="AO538" t="s">
        <v>39</v>
      </c>
      <c r="AP538">
        <v>90</v>
      </c>
      <c r="AQ538" t="s">
        <v>39</v>
      </c>
      <c r="AR538" t="s">
        <v>2692</v>
      </c>
      <c r="AS538" t="s">
        <v>2727</v>
      </c>
    </row>
    <row r="539" spans="1:45" x14ac:dyDescent="0.35">
      <c r="A539" t="s">
        <v>1605</v>
      </c>
      <c r="B539" t="s">
        <v>2672</v>
      </c>
      <c r="C539" t="s">
        <v>2592</v>
      </c>
      <c r="D539" t="s">
        <v>1603</v>
      </c>
      <c r="E539" t="s">
        <v>1604</v>
      </c>
      <c r="F539" t="s">
        <v>39</v>
      </c>
      <c r="G539" t="s">
        <v>40</v>
      </c>
      <c r="H539" t="s">
        <v>40</v>
      </c>
      <c r="I539" t="s">
        <v>2862</v>
      </c>
      <c r="J539" t="s">
        <v>39</v>
      </c>
      <c r="K539" t="s">
        <v>39</v>
      </c>
      <c r="L539" t="s">
        <v>39</v>
      </c>
      <c r="M539" t="s">
        <v>2728</v>
      </c>
      <c r="N539" t="s">
        <v>39</v>
      </c>
      <c r="O539">
        <v>2008</v>
      </c>
      <c r="P539" t="s">
        <v>39</v>
      </c>
      <c r="Q539" t="s">
        <v>39</v>
      </c>
      <c r="R539">
        <v>7</v>
      </c>
      <c r="S539" t="s">
        <v>39</v>
      </c>
      <c r="T539" t="s">
        <v>2875</v>
      </c>
      <c r="U539" t="s">
        <v>2713</v>
      </c>
      <c r="V539" s="6" t="s">
        <v>39</v>
      </c>
      <c r="W539" s="6" t="s">
        <v>39</v>
      </c>
      <c r="X539" s="6" t="s">
        <v>39</v>
      </c>
      <c r="Y539" t="s">
        <v>2733</v>
      </c>
      <c r="Z539" s="6">
        <v>16</v>
      </c>
      <c r="AA539" t="s">
        <v>39</v>
      </c>
      <c r="AB539" t="s">
        <v>39</v>
      </c>
      <c r="AC539" t="s">
        <v>39</v>
      </c>
      <c r="AD539" t="s">
        <v>39</v>
      </c>
      <c r="AE539" t="s">
        <v>39</v>
      </c>
      <c r="AF539" t="s">
        <v>39</v>
      </c>
      <c r="AG539" t="s">
        <v>2730</v>
      </c>
      <c r="AH539">
        <f t="shared" si="1"/>
        <v>72</v>
      </c>
      <c r="AI539" t="s">
        <v>39</v>
      </c>
      <c r="AJ539" t="s">
        <v>2736</v>
      </c>
      <c r="AK539">
        <v>56.77</v>
      </c>
      <c r="AL539" t="s">
        <v>136</v>
      </c>
      <c r="AM539">
        <v>1.7</v>
      </c>
      <c r="AN539" t="s">
        <v>39</v>
      </c>
      <c r="AO539" t="s">
        <v>39</v>
      </c>
      <c r="AP539">
        <v>90</v>
      </c>
      <c r="AQ539" t="s">
        <v>39</v>
      </c>
      <c r="AR539" t="s">
        <v>2692</v>
      </c>
      <c r="AS539" t="s">
        <v>2727</v>
      </c>
    </row>
    <row r="540" spans="1:45" x14ac:dyDescent="0.35">
      <c r="A540" t="s">
        <v>1605</v>
      </c>
      <c r="B540" t="s">
        <v>2672</v>
      </c>
      <c r="C540" t="s">
        <v>2592</v>
      </c>
      <c r="D540" t="s">
        <v>1603</v>
      </c>
      <c r="E540" t="s">
        <v>1604</v>
      </c>
      <c r="F540" t="s">
        <v>39</v>
      </c>
      <c r="G540" t="s">
        <v>40</v>
      </c>
      <c r="H540" t="s">
        <v>40</v>
      </c>
      <c r="I540" t="s">
        <v>2862</v>
      </c>
      <c r="J540" t="s">
        <v>39</v>
      </c>
      <c r="K540" t="s">
        <v>39</v>
      </c>
      <c r="L540" t="s">
        <v>39</v>
      </c>
      <c r="M540" t="s">
        <v>2728</v>
      </c>
      <c r="N540" t="s">
        <v>39</v>
      </c>
      <c r="O540">
        <v>2008</v>
      </c>
      <c r="P540" t="s">
        <v>39</v>
      </c>
      <c r="Q540" t="s">
        <v>39</v>
      </c>
      <c r="R540">
        <v>7</v>
      </c>
      <c r="S540" t="s">
        <v>39</v>
      </c>
      <c r="T540" t="s">
        <v>2875</v>
      </c>
      <c r="U540" t="s">
        <v>2701</v>
      </c>
      <c r="V540" s="6" t="s">
        <v>2729</v>
      </c>
      <c r="W540">
        <v>120</v>
      </c>
      <c r="X540" s="6">
        <v>25</v>
      </c>
      <c r="Y540" t="s">
        <v>2733</v>
      </c>
      <c r="Z540" s="6">
        <v>16</v>
      </c>
      <c r="AA540" t="s">
        <v>39</v>
      </c>
      <c r="AB540" t="s">
        <v>39</v>
      </c>
      <c r="AC540" t="s">
        <v>39</v>
      </c>
      <c r="AD540" t="s">
        <v>39</v>
      </c>
      <c r="AE540" t="s">
        <v>39</v>
      </c>
      <c r="AF540" t="s">
        <v>39</v>
      </c>
      <c r="AG540" t="s">
        <v>2730</v>
      </c>
      <c r="AH540">
        <f t="shared" si="1"/>
        <v>72</v>
      </c>
      <c r="AI540" t="s">
        <v>39</v>
      </c>
      <c r="AJ540" t="s">
        <v>2736</v>
      </c>
      <c r="AK540">
        <v>63.39</v>
      </c>
      <c r="AL540" t="s">
        <v>136</v>
      </c>
      <c r="AM540">
        <v>3.83</v>
      </c>
      <c r="AN540" t="s">
        <v>39</v>
      </c>
      <c r="AO540" t="s">
        <v>39</v>
      </c>
      <c r="AP540">
        <v>90</v>
      </c>
      <c r="AQ540" t="s">
        <v>39</v>
      </c>
      <c r="AR540" t="s">
        <v>2692</v>
      </c>
      <c r="AS540" t="s">
        <v>2727</v>
      </c>
    </row>
    <row r="541" spans="1:45" x14ac:dyDescent="0.35">
      <c r="A541" t="s">
        <v>1605</v>
      </c>
      <c r="B541" t="s">
        <v>2672</v>
      </c>
      <c r="C541" t="s">
        <v>2592</v>
      </c>
      <c r="D541" t="s">
        <v>1603</v>
      </c>
      <c r="E541" t="s">
        <v>1604</v>
      </c>
      <c r="F541" t="s">
        <v>39</v>
      </c>
      <c r="G541" t="s">
        <v>40</v>
      </c>
      <c r="H541" t="s">
        <v>40</v>
      </c>
      <c r="I541" t="s">
        <v>2862</v>
      </c>
      <c r="J541" t="s">
        <v>39</v>
      </c>
      <c r="K541" t="s">
        <v>39</v>
      </c>
      <c r="L541" t="s">
        <v>39</v>
      </c>
      <c r="M541" t="s">
        <v>2728</v>
      </c>
      <c r="N541" t="s">
        <v>39</v>
      </c>
      <c r="O541">
        <v>2008</v>
      </c>
      <c r="P541" t="s">
        <v>39</v>
      </c>
      <c r="Q541" t="s">
        <v>39</v>
      </c>
      <c r="R541">
        <v>7</v>
      </c>
      <c r="S541" t="s">
        <v>39</v>
      </c>
      <c r="T541" t="s">
        <v>2875</v>
      </c>
      <c r="U541" t="s">
        <v>2713</v>
      </c>
      <c r="V541" s="6" t="s">
        <v>39</v>
      </c>
      <c r="W541" s="6" t="s">
        <v>39</v>
      </c>
      <c r="X541" s="6" t="s">
        <v>39</v>
      </c>
      <c r="Y541" t="s">
        <v>2733</v>
      </c>
      <c r="Z541" s="6">
        <v>16</v>
      </c>
      <c r="AA541" t="s">
        <v>39</v>
      </c>
      <c r="AB541" t="s">
        <v>39</v>
      </c>
      <c r="AC541" t="s">
        <v>39</v>
      </c>
      <c r="AD541" t="s">
        <v>39</v>
      </c>
      <c r="AE541" t="s">
        <v>39</v>
      </c>
      <c r="AF541" t="s">
        <v>39</v>
      </c>
      <c r="AG541" t="s">
        <v>2730</v>
      </c>
      <c r="AH541">
        <f t="shared" si="1"/>
        <v>72</v>
      </c>
      <c r="AI541" t="s">
        <v>39</v>
      </c>
      <c r="AJ541" t="s">
        <v>2736</v>
      </c>
      <c r="AK541">
        <v>64.55</v>
      </c>
      <c r="AL541" t="s">
        <v>39</v>
      </c>
      <c r="AM541" t="s">
        <v>39</v>
      </c>
      <c r="AN541" t="s">
        <v>39</v>
      </c>
      <c r="AO541" t="s">
        <v>39</v>
      </c>
      <c r="AP541">
        <v>90</v>
      </c>
      <c r="AQ541" t="s">
        <v>39</v>
      </c>
      <c r="AR541" t="s">
        <v>2692</v>
      </c>
      <c r="AS541" t="s">
        <v>2727</v>
      </c>
    </row>
    <row r="542" spans="1:45" x14ac:dyDescent="0.35">
      <c r="A542" t="s">
        <v>1605</v>
      </c>
      <c r="B542" t="s">
        <v>2672</v>
      </c>
      <c r="C542" t="s">
        <v>2592</v>
      </c>
      <c r="D542" t="s">
        <v>1603</v>
      </c>
      <c r="E542" t="s">
        <v>1604</v>
      </c>
      <c r="F542" t="s">
        <v>39</v>
      </c>
      <c r="G542" t="s">
        <v>40</v>
      </c>
      <c r="H542" t="s">
        <v>40</v>
      </c>
      <c r="I542" t="s">
        <v>2862</v>
      </c>
      <c r="J542" t="s">
        <v>39</v>
      </c>
      <c r="K542" t="s">
        <v>39</v>
      </c>
      <c r="L542" t="s">
        <v>39</v>
      </c>
      <c r="M542" t="s">
        <v>2728</v>
      </c>
      <c r="N542" t="s">
        <v>39</v>
      </c>
      <c r="O542">
        <v>2008</v>
      </c>
      <c r="P542" t="s">
        <v>39</v>
      </c>
      <c r="Q542" t="s">
        <v>39</v>
      </c>
      <c r="R542">
        <v>7</v>
      </c>
      <c r="S542" t="s">
        <v>39</v>
      </c>
      <c r="T542" t="s">
        <v>2875</v>
      </c>
      <c r="U542" t="s">
        <v>2701</v>
      </c>
      <c r="V542" s="6" t="s">
        <v>2729</v>
      </c>
      <c r="W542">
        <v>150</v>
      </c>
      <c r="X542" s="6">
        <v>25</v>
      </c>
      <c r="Y542" t="s">
        <v>2733</v>
      </c>
      <c r="Z542" s="6">
        <v>16</v>
      </c>
      <c r="AA542" t="s">
        <v>39</v>
      </c>
      <c r="AB542" t="s">
        <v>39</v>
      </c>
      <c r="AC542" t="s">
        <v>39</v>
      </c>
      <c r="AD542" t="s">
        <v>39</v>
      </c>
      <c r="AE542" t="s">
        <v>39</v>
      </c>
      <c r="AF542" t="s">
        <v>39</v>
      </c>
      <c r="AG542" t="s">
        <v>2730</v>
      </c>
      <c r="AH542">
        <f t="shared" si="1"/>
        <v>72</v>
      </c>
      <c r="AI542" t="s">
        <v>39</v>
      </c>
      <c r="AJ542" t="s">
        <v>2736</v>
      </c>
      <c r="AK542">
        <v>68.489999999999995</v>
      </c>
      <c r="AL542" t="s">
        <v>39</v>
      </c>
      <c r="AM542" t="s">
        <v>39</v>
      </c>
      <c r="AN542" t="s">
        <v>39</v>
      </c>
      <c r="AO542" t="s">
        <v>39</v>
      </c>
      <c r="AP542">
        <v>90</v>
      </c>
      <c r="AQ542" t="s">
        <v>39</v>
      </c>
      <c r="AR542" t="s">
        <v>2692</v>
      </c>
      <c r="AS542" t="s">
        <v>2727</v>
      </c>
    </row>
    <row r="543" spans="1:45" x14ac:dyDescent="0.35">
      <c r="A543" t="s">
        <v>1605</v>
      </c>
      <c r="B543" t="s">
        <v>2672</v>
      </c>
      <c r="C543" t="s">
        <v>2592</v>
      </c>
      <c r="D543" t="s">
        <v>1603</v>
      </c>
      <c r="E543" t="s">
        <v>1604</v>
      </c>
      <c r="F543" t="s">
        <v>39</v>
      </c>
      <c r="G543" t="s">
        <v>40</v>
      </c>
      <c r="H543" t="s">
        <v>40</v>
      </c>
      <c r="I543" t="s">
        <v>2862</v>
      </c>
      <c r="J543" t="s">
        <v>39</v>
      </c>
      <c r="K543" t="s">
        <v>39</v>
      </c>
      <c r="L543" t="s">
        <v>39</v>
      </c>
      <c r="M543" t="s">
        <v>2728</v>
      </c>
      <c r="N543" t="s">
        <v>39</v>
      </c>
      <c r="O543">
        <v>2008</v>
      </c>
      <c r="P543" t="s">
        <v>39</v>
      </c>
      <c r="Q543" t="s">
        <v>39</v>
      </c>
      <c r="R543">
        <v>7</v>
      </c>
      <c r="S543" t="s">
        <v>39</v>
      </c>
      <c r="T543" t="s">
        <v>2875</v>
      </c>
      <c r="U543" t="s">
        <v>2713</v>
      </c>
      <c r="V543" s="6" t="s">
        <v>39</v>
      </c>
      <c r="W543" s="6" t="s">
        <v>39</v>
      </c>
      <c r="X543" s="6" t="s">
        <v>39</v>
      </c>
      <c r="Y543" t="s">
        <v>2731</v>
      </c>
      <c r="Z543" s="6">
        <v>16</v>
      </c>
      <c r="AA543" t="s">
        <v>39</v>
      </c>
      <c r="AB543" t="s">
        <v>39</v>
      </c>
      <c r="AC543" t="s">
        <v>39</v>
      </c>
      <c r="AD543" t="s">
        <v>39</v>
      </c>
      <c r="AE543" t="s">
        <v>39</v>
      </c>
      <c r="AF543" t="s">
        <v>39</v>
      </c>
      <c r="AG543" t="s">
        <v>2730</v>
      </c>
      <c r="AH543">
        <f t="shared" si="1"/>
        <v>72</v>
      </c>
      <c r="AI543" t="s">
        <v>39</v>
      </c>
      <c r="AJ543" t="s">
        <v>2736</v>
      </c>
      <c r="AK543">
        <v>0</v>
      </c>
      <c r="AL543" t="s">
        <v>136</v>
      </c>
      <c r="AM543">
        <v>0</v>
      </c>
      <c r="AN543" t="s">
        <v>39</v>
      </c>
      <c r="AO543" t="s">
        <v>39</v>
      </c>
      <c r="AP543">
        <v>90</v>
      </c>
      <c r="AQ543" t="s">
        <v>39</v>
      </c>
      <c r="AR543" t="s">
        <v>2692</v>
      </c>
      <c r="AS543" t="s">
        <v>2727</v>
      </c>
    </row>
    <row r="544" spans="1:45" x14ac:dyDescent="0.35">
      <c r="A544" t="s">
        <v>1605</v>
      </c>
      <c r="B544" t="s">
        <v>2672</v>
      </c>
      <c r="C544" t="s">
        <v>2592</v>
      </c>
      <c r="D544" t="s">
        <v>1603</v>
      </c>
      <c r="E544" t="s">
        <v>1604</v>
      </c>
      <c r="F544" t="s">
        <v>39</v>
      </c>
      <c r="G544" t="s">
        <v>40</v>
      </c>
      <c r="H544" t="s">
        <v>40</v>
      </c>
      <c r="I544" t="s">
        <v>2862</v>
      </c>
      <c r="J544" t="s">
        <v>39</v>
      </c>
      <c r="K544" t="s">
        <v>39</v>
      </c>
      <c r="L544" t="s">
        <v>39</v>
      </c>
      <c r="M544" t="s">
        <v>2728</v>
      </c>
      <c r="N544" t="s">
        <v>39</v>
      </c>
      <c r="O544">
        <v>2008</v>
      </c>
      <c r="P544" t="s">
        <v>39</v>
      </c>
      <c r="Q544" t="s">
        <v>39</v>
      </c>
      <c r="R544">
        <v>7</v>
      </c>
      <c r="S544" t="s">
        <v>39</v>
      </c>
      <c r="T544" t="s">
        <v>2875</v>
      </c>
      <c r="U544" t="s">
        <v>2701</v>
      </c>
      <c r="V544" s="6" t="s">
        <v>2729</v>
      </c>
      <c r="W544">
        <v>90</v>
      </c>
      <c r="X544" s="6">
        <v>25</v>
      </c>
      <c r="Y544" t="s">
        <v>2731</v>
      </c>
      <c r="Z544" s="6">
        <v>16</v>
      </c>
      <c r="AA544" t="s">
        <v>39</v>
      </c>
      <c r="AB544" t="s">
        <v>39</v>
      </c>
      <c r="AC544" t="s">
        <v>39</v>
      </c>
      <c r="AD544" t="s">
        <v>39</v>
      </c>
      <c r="AE544" t="s">
        <v>39</v>
      </c>
      <c r="AF544" t="s">
        <v>39</v>
      </c>
      <c r="AG544" t="s">
        <v>2730</v>
      </c>
      <c r="AH544">
        <f t="shared" si="1"/>
        <v>72</v>
      </c>
      <c r="AI544" t="s">
        <v>39</v>
      </c>
      <c r="AJ544" t="s">
        <v>2736</v>
      </c>
      <c r="AK544">
        <v>42.19</v>
      </c>
      <c r="AL544" t="s">
        <v>136</v>
      </c>
      <c r="AM544">
        <v>7.65</v>
      </c>
      <c r="AN544" t="s">
        <v>39</v>
      </c>
      <c r="AO544" t="s">
        <v>39</v>
      </c>
      <c r="AP544">
        <v>90</v>
      </c>
      <c r="AQ544" t="s">
        <v>39</v>
      </c>
      <c r="AR544" t="s">
        <v>2692</v>
      </c>
      <c r="AS544" t="s">
        <v>2727</v>
      </c>
    </row>
    <row r="545" spans="1:45" x14ac:dyDescent="0.35">
      <c r="A545" t="s">
        <v>1605</v>
      </c>
      <c r="B545" t="s">
        <v>2672</v>
      </c>
      <c r="C545" t="s">
        <v>2592</v>
      </c>
      <c r="D545" t="s">
        <v>1603</v>
      </c>
      <c r="E545" t="s">
        <v>1604</v>
      </c>
      <c r="F545" t="s">
        <v>39</v>
      </c>
      <c r="G545" t="s">
        <v>40</v>
      </c>
      <c r="H545" t="s">
        <v>40</v>
      </c>
      <c r="I545" t="s">
        <v>2862</v>
      </c>
      <c r="J545" t="s">
        <v>39</v>
      </c>
      <c r="K545" t="s">
        <v>39</v>
      </c>
      <c r="L545" t="s">
        <v>39</v>
      </c>
      <c r="M545" t="s">
        <v>2728</v>
      </c>
      <c r="N545" t="s">
        <v>39</v>
      </c>
      <c r="O545">
        <v>2008</v>
      </c>
      <c r="P545" t="s">
        <v>39</v>
      </c>
      <c r="Q545" t="s">
        <v>39</v>
      </c>
      <c r="R545">
        <v>7</v>
      </c>
      <c r="S545" t="s">
        <v>39</v>
      </c>
      <c r="T545" t="s">
        <v>2875</v>
      </c>
      <c r="U545" t="s">
        <v>2713</v>
      </c>
      <c r="V545" s="6" t="s">
        <v>39</v>
      </c>
      <c r="W545" s="6" t="s">
        <v>39</v>
      </c>
      <c r="X545" s="6" t="s">
        <v>39</v>
      </c>
      <c r="Y545" t="s">
        <v>2731</v>
      </c>
      <c r="Z545" s="6">
        <v>16</v>
      </c>
      <c r="AA545" t="s">
        <v>39</v>
      </c>
      <c r="AB545" t="s">
        <v>39</v>
      </c>
      <c r="AC545" t="s">
        <v>39</v>
      </c>
      <c r="AD545" t="s">
        <v>39</v>
      </c>
      <c r="AE545" t="s">
        <v>39</v>
      </c>
      <c r="AF545" t="s">
        <v>39</v>
      </c>
      <c r="AG545" t="s">
        <v>2730</v>
      </c>
      <c r="AH545">
        <f t="shared" si="1"/>
        <v>72</v>
      </c>
      <c r="AI545" t="s">
        <v>39</v>
      </c>
      <c r="AJ545" t="s">
        <v>2736</v>
      </c>
      <c r="AK545">
        <v>49.78</v>
      </c>
      <c r="AL545" t="s">
        <v>136</v>
      </c>
      <c r="AM545">
        <v>4.12</v>
      </c>
      <c r="AN545" t="s">
        <v>39</v>
      </c>
      <c r="AO545" t="s">
        <v>39</v>
      </c>
      <c r="AP545">
        <v>90</v>
      </c>
      <c r="AQ545" t="s">
        <v>39</v>
      </c>
      <c r="AR545" t="s">
        <v>2692</v>
      </c>
      <c r="AS545" t="s">
        <v>2727</v>
      </c>
    </row>
    <row r="546" spans="1:45" x14ac:dyDescent="0.35">
      <c r="A546" t="s">
        <v>1605</v>
      </c>
      <c r="B546" t="s">
        <v>2672</v>
      </c>
      <c r="C546" t="s">
        <v>2592</v>
      </c>
      <c r="D546" t="s">
        <v>1603</v>
      </c>
      <c r="E546" t="s">
        <v>1604</v>
      </c>
      <c r="F546" t="s">
        <v>39</v>
      </c>
      <c r="G546" t="s">
        <v>40</v>
      </c>
      <c r="H546" t="s">
        <v>40</v>
      </c>
      <c r="I546" t="s">
        <v>2862</v>
      </c>
      <c r="J546" t="s">
        <v>39</v>
      </c>
      <c r="K546" t="s">
        <v>39</v>
      </c>
      <c r="L546" t="s">
        <v>39</v>
      </c>
      <c r="M546" t="s">
        <v>2728</v>
      </c>
      <c r="N546" t="s">
        <v>39</v>
      </c>
      <c r="O546">
        <v>2008</v>
      </c>
      <c r="P546" t="s">
        <v>39</v>
      </c>
      <c r="Q546" t="s">
        <v>39</v>
      </c>
      <c r="R546">
        <v>7</v>
      </c>
      <c r="S546" t="s">
        <v>39</v>
      </c>
      <c r="T546" t="s">
        <v>2875</v>
      </c>
      <c r="U546" t="s">
        <v>2701</v>
      </c>
      <c r="V546" s="6" t="s">
        <v>2729</v>
      </c>
      <c r="W546">
        <v>120</v>
      </c>
      <c r="X546" s="6">
        <v>25</v>
      </c>
      <c r="Y546" t="s">
        <v>2731</v>
      </c>
      <c r="Z546" s="6">
        <v>16</v>
      </c>
      <c r="AA546" t="s">
        <v>39</v>
      </c>
      <c r="AB546" t="s">
        <v>39</v>
      </c>
      <c r="AC546" t="s">
        <v>39</v>
      </c>
      <c r="AD546" t="s">
        <v>39</v>
      </c>
      <c r="AE546" t="s">
        <v>39</v>
      </c>
      <c r="AF546" t="s">
        <v>39</v>
      </c>
      <c r="AG546" t="s">
        <v>2730</v>
      </c>
      <c r="AH546">
        <f t="shared" si="1"/>
        <v>72</v>
      </c>
      <c r="AI546" t="s">
        <v>39</v>
      </c>
      <c r="AJ546" t="s">
        <v>2736</v>
      </c>
      <c r="AK546">
        <v>60.7</v>
      </c>
      <c r="AL546" t="s">
        <v>136</v>
      </c>
      <c r="AM546">
        <v>3.92</v>
      </c>
      <c r="AN546" t="s">
        <v>39</v>
      </c>
      <c r="AO546" t="s">
        <v>39</v>
      </c>
      <c r="AP546">
        <v>90</v>
      </c>
      <c r="AQ546" t="s">
        <v>39</v>
      </c>
      <c r="AR546" t="s">
        <v>2692</v>
      </c>
      <c r="AS546" t="s">
        <v>2727</v>
      </c>
    </row>
    <row r="547" spans="1:45" x14ac:dyDescent="0.35">
      <c r="A547" t="s">
        <v>1605</v>
      </c>
      <c r="B547" t="s">
        <v>2672</v>
      </c>
      <c r="C547" t="s">
        <v>2592</v>
      </c>
      <c r="D547" t="s">
        <v>1603</v>
      </c>
      <c r="E547" t="s">
        <v>1604</v>
      </c>
      <c r="F547" t="s">
        <v>39</v>
      </c>
      <c r="G547" t="s">
        <v>40</v>
      </c>
      <c r="H547" t="s">
        <v>40</v>
      </c>
      <c r="I547" t="s">
        <v>2862</v>
      </c>
      <c r="J547" t="s">
        <v>39</v>
      </c>
      <c r="K547" t="s">
        <v>39</v>
      </c>
      <c r="L547" t="s">
        <v>39</v>
      </c>
      <c r="M547" t="s">
        <v>2728</v>
      </c>
      <c r="N547" t="s">
        <v>39</v>
      </c>
      <c r="O547">
        <v>2008</v>
      </c>
      <c r="P547" t="s">
        <v>39</v>
      </c>
      <c r="Q547" t="s">
        <v>39</v>
      </c>
      <c r="R547">
        <v>7</v>
      </c>
      <c r="S547" t="s">
        <v>39</v>
      </c>
      <c r="T547" t="s">
        <v>2875</v>
      </c>
      <c r="U547" t="s">
        <v>2713</v>
      </c>
      <c r="V547" s="6" t="s">
        <v>39</v>
      </c>
      <c r="W547" s="6" t="s">
        <v>39</v>
      </c>
      <c r="X547" s="6" t="s">
        <v>39</v>
      </c>
      <c r="Y547" t="s">
        <v>2731</v>
      </c>
      <c r="Z547" s="6">
        <v>16</v>
      </c>
      <c r="AA547" t="s">
        <v>39</v>
      </c>
      <c r="AB547" t="s">
        <v>39</v>
      </c>
      <c r="AC547" t="s">
        <v>39</v>
      </c>
      <c r="AD547" t="s">
        <v>39</v>
      </c>
      <c r="AE547" t="s">
        <v>39</v>
      </c>
      <c r="AF547" t="s">
        <v>39</v>
      </c>
      <c r="AG547" t="s">
        <v>2730</v>
      </c>
      <c r="AH547">
        <f t="shared" si="1"/>
        <v>72</v>
      </c>
      <c r="AI547" t="s">
        <v>39</v>
      </c>
      <c r="AJ547" t="s">
        <v>2736</v>
      </c>
      <c r="AK547">
        <v>56</v>
      </c>
      <c r="AL547" t="s">
        <v>39</v>
      </c>
      <c r="AM547" t="s">
        <v>39</v>
      </c>
      <c r="AN547" t="s">
        <v>39</v>
      </c>
      <c r="AO547" t="s">
        <v>39</v>
      </c>
      <c r="AP547">
        <v>90</v>
      </c>
      <c r="AQ547" t="s">
        <v>39</v>
      </c>
      <c r="AR547" t="s">
        <v>2692</v>
      </c>
      <c r="AS547" t="s">
        <v>2727</v>
      </c>
    </row>
    <row r="548" spans="1:45" x14ac:dyDescent="0.35">
      <c r="A548" t="s">
        <v>1605</v>
      </c>
      <c r="B548" t="s">
        <v>2672</v>
      </c>
      <c r="C548" t="s">
        <v>2592</v>
      </c>
      <c r="D548" t="s">
        <v>1603</v>
      </c>
      <c r="E548" t="s">
        <v>1604</v>
      </c>
      <c r="F548" t="s">
        <v>39</v>
      </c>
      <c r="G548" t="s">
        <v>40</v>
      </c>
      <c r="H548" t="s">
        <v>40</v>
      </c>
      <c r="I548" t="s">
        <v>2862</v>
      </c>
      <c r="J548" t="s">
        <v>39</v>
      </c>
      <c r="K548" t="s">
        <v>39</v>
      </c>
      <c r="L548" t="s">
        <v>39</v>
      </c>
      <c r="M548" t="s">
        <v>2728</v>
      </c>
      <c r="N548" t="s">
        <v>39</v>
      </c>
      <c r="O548">
        <v>2008</v>
      </c>
      <c r="P548" t="s">
        <v>39</v>
      </c>
      <c r="Q548" t="s">
        <v>39</v>
      </c>
      <c r="R548">
        <v>7</v>
      </c>
      <c r="S548" t="s">
        <v>39</v>
      </c>
      <c r="T548" t="s">
        <v>2875</v>
      </c>
      <c r="U548" t="s">
        <v>2701</v>
      </c>
      <c r="V548" s="6" t="s">
        <v>2729</v>
      </c>
      <c r="W548">
        <v>150</v>
      </c>
      <c r="X548" s="6">
        <v>25</v>
      </c>
      <c r="Y548" t="s">
        <v>2731</v>
      </c>
      <c r="Z548" s="6">
        <v>16</v>
      </c>
      <c r="AA548" t="s">
        <v>39</v>
      </c>
      <c r="AB548" t="s">
        <v>39</v>
      </c>
      <c r="AC548" t="s">
        <v>39</v>
      </c>
      <c r="AD548" t="s">
        <v>39</v>
      </c>
      <c r="AE548" t="s">
        <v>39</v>
      </c>
      <c r="AF548" t="s">
        <v>39</v>
      </c>
      <c r="AG548" t="s">
        <v>2730</v>
      </c>
      <c r="AH548">
        <f t="shared" si="1"/>
        <v>72</v>
      </c>
      <c r="AI548" t="s">
        <v>39</v>
      </c>
      <c r="AJ548" t="s">
        <v>2736</v>
      </c>
      <c r="AK548">
        <v>70.87</v>
      </c>
      <c r="AL548" t="s">
        <v>39</v>
      </c>
      <c r="AM548" t="s">
        <v>39</v>
      </c>
      <c r="AN548" t="s">
        <v>39</v>
      </c>
      <c r="AO548" t="s">
        <v>39</v>
      </c>
      <c r="AP548">
        <v>90</v>
      </c>
      <c r="AQ548" t="s">
        <v>39</v>
      </c>
      <c r="AR548" t="s">
        <v>2692</v>
      </c>
      <c r="AS548" t="s">
        <v>2727</v>
      </c>
    </row>
    <row r="549" spans="1:45" x14ac:dyDescent="0.35">
      <c r="A549" t="s">
        <v>1605</v>
      </c>
      <c r="B549" t="s">
        <v>2672</v>
      </c>
      <c r="C549" t="s">
        <v>2592</v>
      </c>
      <c r="D549" t="s">
        <v>1603</v>
      </c>
      <c r="E549" t="s">
        <v>1604</v>
      </c>
      <c r="F549" t="s">
        <v>39</v>
      </c>
      <c r="G549" t="s">
        <v>40</v>
      </c>
      <c r="H549" t="s">
        <v>40</v>
      </c>
      <c r="I549" t="s">
        <v>2862</v>
      </c>
      <c r="J549" t="s">
        <v>39</v>
      </c>
      <c r="K549" t="s">
        <v>39</v>
      </c>
      <c r="L549" t="s">
        <v>39</v>
      </c>
      <c r="M549" t="s">
        <v>2728</v>
      </c>
      <c r="N549" t="s">
        <v>39</v>
      </c>
      <c r="O549">
        <v>2008</v>
      </c>
      <c r="P549" t="s">
        <v>39</v>
      </c>
      <c r="Q549" t="s">
        <v>39</v>
      </c>
      <c r="R549">
        <v>7</v>
      </c>
      <c r="S549" t="s">
        <v>39</v>
      </c>
      <c r="T549" t="s">
        <v>2875</v>
      </c>
      <c r="U549" t="s">
        <v>2701</v>
      </c>
      <c r="V549" s="6" t="s">
        <v>2729</v>
      </c>
      <c r="W549">
        <v>90</v>
      </c>
      <c r="X549" s="6">
        <v>25</v>
      </c>
      <c r="Y549" t="s">
        <v>2735</v>
      </c>
      <c r="Z549" s="6">
        <v>16</v>
      </c>
      <c r="AA549" t="s">
        <v>39</v>
      </c>
      <c r="AB549" t="s">
        <v>39</v>
      </c>
      <c r="AC549" t="s">
        <v>39</v>
      </c>
      <c r="AD549" t="s">
        <v>39</v>
      </c>
      <c r="AE549" t="s">
        <v>39</v>
      </c>
      <c r="AF549" t="s">
        <v>39</v>
      </c>
      <c r="AG549" t="s">
        <v>2730</v>
      </c>
      <c r="AH549">
        <f t="shared" si="1"/>
        <v>72</v>
      </c>
      <c r="AI549" t="s">
        <v>39</v>
      </c>
      <c r="AJ549" t="s">
        <v>43</v>
      </c>
      <c r="AK549">
        <v>51.45</v>
      </c>
      <c r="AL549" t="s">
        <v>136</v>
      </c>
      <c r="AM549">
        <v>4.3499999999999996</v>
      </c>
      <c r="AN549" t="s">
        <v>39</v>
      </c>
      <c r="AO549" t="s">
        <v>39</v>
      </c>
      <c r="AP549">
        <v>90</v>
      </c>
      <c r="AQ549" t="s">
        <v>39</v>
      </c>
      <c r="AR549" t="s">
        <v>2692</v>
      </c>
      <c r="AS549" t="s">
        <v>2727</v>
      </c>
    </row>
    <row r="550" spans="1:45" x14ac:dyDescent="0.35">
      <c r="A550" t="s">
        <v>1605</v>
      </c>
      <c r="B550" t="s">
        <v>2672</v>
      </c>
      <c r="C550" t="s">
        <v>2592</v>
      </c>
      <c r="D550" t="s">
        <v>1603</v>
      </c>
      <c r="E550" t="s">
        <v>1604</v>
      </c>
      <c r="F550" t="s">
        <v>39</v>
      </c>
      <c r="G550" t="s">
        <v>40</v>
      </c>
      <c r="H550" t="s">
        <v>40</v>
      </c>
      <c r="I550" t="s">
        <v>2862</v>
      </c>
      <c r="J550" t="s">
        <v>39</v>
      </c>
      <c r="K550" t="s">
        <v>39</v>
      </c>
      <c r="L550" t="s">
        <v>39</v>
      </c>
      <c r="M550" t="s">
        <v>2728</v>
      </c>
      <c r="N550" t="s">
        <v>39</v>
      </c>
      <c r="O550">
        <v>2008</v>
      </c>
      <c r="P550" t="s">
        <v>39</v>
      </c>
      <c r="Q550" t="s">
        <v>39</v>
      </c>
      <c r="R550">
        <v>7</v>
      </c>
      <c r="S550" t="s">
        <v>39</v>
      </c>
      <c r="T550" t="s">
        <v>2875</v>
      </c>
      <c r="U550" t="s">
        <v>2701</v>
      </c>
      <c r="V550" s="6" t="s">
        <v>2729</v>
      </c>
      <c r="W550">
        <v>120</v>
      </c>
      <c r="X550" s="6">
        <v>25</v>
      </c>
      <c r="Y550" t="s">
        <v>2735</v>
      </c>
      <c r="Z550" s="6">
        <v>16</v>
      </c>
      <c r="AA550" t="s">
        <v>39</v>
      </c>
      <c r="AB550" t="s">
        <v>39</v>
      </c>
      <c r="AC550" t="s">
        <v>39</v>
      </c>
      <c r="AD550" t="s">
        <v>39</v>
      </c>
      <c r="AE550" t="s">
        <v>39</v>
      </c>
      <c r="AF550" t="s">
        <v>39</v>
      </c>
      <c r="AG550" t="s">
        <v>2730</v>
      </c>
      <c r="AH550">
        <f t="shared" si="1"/>
        <v>72</v>
      </c>
      <c r="AI550" t="s">
        <v>39</v>
      </c>
      <c r="AJ550" t="s">
        <v>43</v>
      </c>
      <c r="AK550">
        <v>59.89</v>
      </c>
      <c r="AL550" t="s">
        <v>136</v>
      </c>
      <c r="AM550">
        <v>2.1800000000000002</v>
      </c>
      <c r="AN550" t="s">
        <v>39</v>
      </c>
      <c r="AO550" t="s">
        <v>39</v>
      </c>
      <c r="AP550">
        <v>90</v>
      </c>
      <c r="AQ550" t="s">
        <v>39</v>
      </c>
      <c r="AR550" t="s">
        <v>2692</v>
      </c>
      <c r="AS550" t="s">
        <v>2727</v>
      </c>
    </row>
    <row r="551" spans="1:45" s="13" customFormat="1" x14ac:dyDescent="0.35">
      <c r="A551" s="13" t="s">
        <v>1605</v>
      </c>
      <c r="B551" s="13" t="s">
        <v>2672</v>
      </c>
      <c r="C551" s="13" t="s">
        <v>2592</v>
      </c>
      <c r="D551" s="13" t="s">
        <v>1603</v>
      </c>
      <c r="E551" s="13" t="s">
        <v>1604</v>
      </c>
      <c r="F551" s="13" t="s">
        <v>39</v>
      </c>
      <c r="G551" s="13" t="s">
        <v>40</v>
      </c>
      <c r="H551" s="13" t="s">
        <v>40</v>
      </c>
      <c r="I551" s="13" t="s">
        <v>2862</v>
      </c>
      <c r="J551" s="13" t="s">
        <v>39</v>
      </c>
      <c r="K551" s="13" t="s">
        <v>39</v>
      </c>
      <c r="L551" s="13" t="s">
        <v>39</v>
      </c>
      <c r="M551" s="13" t="s">
        <v>2728</v>
      </c>
      <c r="N551" s="13" t="s">
        <v>39</v>
      </c>
      <c r="O551" s="13">
        <v>2008</v>
      </c>
      <c r="P551" s="13" t="s">
        <v>39</v>
      </c>
      <c r="Q551" s="13" t="s">
        <v>39</v>
      </c>
      <c r="R551" s="13">
        <v>7</v>
      </c>
      <c r="S551" s="13" t="s">
        <v>39</v>
      </c>
      <c r="T551" s="13" t="s">
        <v>2875</v>
      </c>
      <c r="U551" s="13" t="s">
        <v>2701</v>
      </c>
      <c r="V551" s="16" t="s">
        <v>2729</v>
      </c>
      <c r="W551" s="13">
        <v>150</v>
      </c>
      <c r="X551" s="16">
        <v>25</v>
      </c>
      <c r="Y551" s="13" t="s">
        <v>2735</v>
      </c>
      <c r="Z551" s="16">
        <v>16</v>
      </c>
      <c r="AA551" s="13" t="s">
        <v>39</v>
      </c>
      <c r="AB551" s="13" t="s">
        <v>39</v>
      </c>
      <c r="AC551" s="13" t="s">
        <v>39</v>
      </c>
      <c r="AD551" s="13" t="s">
        <v>39</v>
      </c>
      <c r="AE551" s="13" t="s">
        <v>39</v>
      </c>
      <c r="AF551" s="13" t="s">
        <v>39</v>
      </c>
      <c r="AG551" s="13" t="s">
        <v>2730</v>
      </c>
      <c r="AH551" s="13">
        <f t="shared" si="1"/>
        <v>72</v>
      </c>
      <c r="AI551" s="13" t="s">
        <v>39</v>
      </c>
      <c r="AJ551" s="13" t="s">
        <v>43</v>
      </c>
      <c r="AK551" s="13">
        <v>68.739999999999995</v>
      </c>
      <c r="AL551" s="13" t="s">
        <v>136</v>
      </c>
      <c r="AM551" s="13">
        <v>2.68</v>
      </c>
      <c r="AN551" s="13" t="s">
        <v>39</v>
      </c>
      <c r="AO551" s="13" t="s">
        <v>39</v>
      </c>
      <c r="AP551" s="13">
        <v>90</v>
      </c>
      <c r="AQ551" s="13" t="s">
        <v>39</v>
      </c>
      <c r="AR551" s="13" t="s">
        <v>2692</v>
      </c>
      <c r="AS551" s="13" t="s">
        <v>2727</v>
      </c>
    </row>
    <row r="552" spans="1:45" x14ac:dyDescent="0.35">
      <c r="A552" t="s">
        <v>1618</v>
      </c>
      <c r="B552" t="s">
        <v>2672</v>
      </c>
      <c r="C552" t="s">
        <v>2592</v>
      </c>
      <c r="D552" t="s">
        <v>794</v>
      </c>
      <c r="E552" t="s">
        <v>1614</v>
      </c>
      <c r="F552" t="s">
        <v>2737</v>
      </c>
      <c r="G552" t="s">
        <v>42</v>
      </c>
      <c r="H552" t="s">
        <v>40</v>
      </c>
      <c r="I552" t="s">
        <v>2863</v>
      </c>
      <c r="J552">
        <v>41.19</v>
      </c>
      <c r="K552">
        <v>41.83</v>
      </c>
      <c r="L552">
        <v>212</v>
      </c>
      <c r="M552" t="s">
        <v>2728</v>
      </c>
      <c r="N552" t="s">
        <v>39</v>
      </c>
      <c r="O552">
        <v>2004</v>
      </c>
      <c r="P552">
        <v>2005</v>
      </c>
      <c r="Q552" t="s">
        <v>2738</v>
      </c>
      <c r="R552" t="s">
        <v>39</v>
      </c>
      <c r="S552" t="s">
        <v>39</v>
      </c>
      <c r="T552">
        <v>5</v>
      </c>
      <c r="U552" t="s">
        <v>2713</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2692</v>
      </c>
    </row>
    <row r="553" spans="1:45" x14ac:dyDescent="0.35">
      <c r="A553" t="s">
        <v>1618</v>
      </c>
      <c r="B553" t="s">
        <v>2672</v>
      </c>
      <c r="C553" t="s">
        <v>2592</v>
      </c>
      <c r="D553" t="s">
        <v>794</v>
      </c>
      <c r="E553" t="s">
        <v>1614</v>
      </c>
      <c r="F553" t="s">
        <v>2737</v>
      </c>
      <c r="G553" t="s">
        <v>42</v>
      </c>
      <c r="H553" t="s">
        <v>40</v>
      </c>
      <c r="I553" t="s">
        <v>2863</v>
      </c>
      <c r="J553">
        <v>41.19</v>
      </c>
      <c r="K553">
        <v>41.83</v>
      </c>
      <c r="L553">
        <v>212</v>
      </c>
      <c r="M553" t="s">
        <v>2728</v>
      </c>
      <c r="N553" t="s">
        <v>39</v>
      </c>
      <c r="O553">
        <v>2004</v>
      </c>
      <c r="P553">
        <v>2005</v>
      </c>
      <c r="Q553" t="s">
        <v>2738</v>
      </c>
      <c r="R553" t="s">
        <v>39</v>
      </c>
      <c r="S553" t="s">
        <v>39</v>
      </c>
      <c r="T553">
        <v>5</v>
      </c>
      <c r="U553" t="s">
        <v>2739</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2692</v>
      </c>
    </row>
    <row r="554" spans="1:45" x14ac:dyDescent="0.35">
      <c r="A554" t="s">
        <v>1618</v>
      </c>
      <c r="B554" t="s">
        <v>2672</v>
      </c>
      <c r="C554" t="s">
        <v>2592</v>
      </c>
      <c r="D554" t="s">
        <v>794</v>
      </c>
      <c r="E554" t="s">
        <v>1614</v>
      </c>
      <c r="F554" t="s">
        <v>2737</v>
      </c>
      <c r="G554" t="s">
        <v>42</v>
      </c>
      <c r="H554" t="s">
        <v>40</v>
      </c>
      <c r="I554" t="s">
        <v>2863</v>
      </c>
      <c r="J554">
        <v>41.19</v>
      </c>
      <c r="K554">
        <v>41.83</v>
      </c>
      <c r="L554">
        <v>212</v>
      </c>
      <c r="M554" t="s">
        <v>2728</v>
      </c>
      <c r="N554" t="s">
        <v>39</v>
      </c>
      <c r="O554">
        <v>2004</v>
      </c>
      <c r="P554">
        <v>2005</v>
      </c>
      <c r="Q554" t="s">
        <v>2738</v>
      </c>
      <c r="R554" t="s">
        <v>39</v>
      </c>
      <c r="S554" t="s">
        <v>39</v>
      </c>
      <c r="T554">
        <v>5</v>
      </c>
      <c r="U554" t="s">
        <v>2701</v>
      </c>
      <c r="V554" s="6" t="s">
        <v>2643</v>
      </c>
      <c r="W554">
        <v>40</v>
      </c>
      <c r="X554" s="6"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2692</v>
      </c>
    </row>
    <row r="555" spans="1:45" x14ac:dyDescent="0.35">
      <c r="A555" t="s">
        <v>1618</v>
      </c>
      <c r="B555" t="s">
        <v>2672</v>
      </c>
      <c r="C555" t="s">
        <v>2592</v>
      </c>
      <c r="D555" t="s">
        <v>794</v>
      </c>
      <c r="E555" t="s">
        <v>1614</v>
      </c>
      <c r="F555" t="s">
        <v>2737</v>
      </c>
      <c r="G555" t="s">
        <v>42</v>
      </c>
      <c r="H555" t="s">
        <v>40</v>
      </c>
      <c r="I555" t="s">
        <v>2863</v>
      </c>
      <c r="J555">
        <v>41.19</v>
      </c>
      <c r="K555">
        <v>41.83</v>
      </c>
      <c r="L555">
        <v>212</v>
      </c>
      <c r="M555" t="s">
        <v>2728</v>
      </c>
      <c r="N555" t="s">
        <v>39</v>
      </c>
      <c r="O555">
        <v>2004</v>
      </c>
      <c r="P555">
        <v>2005</v>
      </c>
      <c r="Q555" t="s">
        <v>2738</v>
      </c>
      <c r="R555" t="s">
        <v>39</v>
      </c>
      <c r="S555" t="s">
        <v>39</v>
      </c>
      <c r="T555">
        <v>5</v>
      </c>
      <c r="U555" t="s">
        <v>2701</v>
      </c>
      <c r="V555" s="6" t="s">
        <v>2643</v>
      </c>
      <c r="W555">
        <v>60</v>
      </c>
      <c r="X555" s="6"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2692</v>
      </c>
    </row>
    <row r="556" spans="1:45" ht="46.5" x14ac:dyDescent="0.35">
      <c r="A556" t="s">
        <v>1618</v>
      </c>
      <c r="B556" t="s">
        <v>2672</v>
      </c>
      <c r="C556" t="s">
        <v>2592</v>
      </c>
      <c r="D556" t="s">
        <v>794</v>
      </c>
      <c r="E556" t="s">
        <v>1614</v>
      </c>
      <c r="F556" t="s">
        <v>2737</v>
      </c>
      <c r="G556" t="s">
        <v>42</v>
      </c>
      <c r="H556" t="s">
        <v>40</v>
      </c>
      <c r="I556" t="s">
        <v>2863</v>
      </c>
      <c r="J556">
        <v>41.19</v>
      </c>
      <c r="K556">
        <v>41.83</v>
      </c>
      <c r="L556">
        <v>212</v>
      </c>
      <c r="M556" t="s">
        <v>2728</v>
      </c>
      <c r="N556" t="s">
        <v>39</v>
      </c>
      <c r="O556">
        <v>2004</v>
      </c>
      <c r="P556">
        <v>2005</v>
      </c>
      <c r="Q556" t="s">
        <v>2738</v>
      </c>
      <c r="R556" t="s">
        <v>39</v>
      </c>
      <c r="S556" t="s">
        <v>39</v>
      </c>
      <c r="T556">
        <v>5</v>
      </c>
      <c r="U556" s="5" t="s">
        <v>2867</v>
      </c>
      <c r="V556" s="6" t="s">
        <v>39</v>
      </c>
      <c r="W556" t="s">
        <v>39</v>
      </c>
      <c r="X556" s="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2692</v>
      </c>
    </row>
    <row r="557" spans="1:45" x14ac:dyDescent="0.35">
      <c r="A557" t="s">
        <v>1618</v>
      </c>
      <c r="B557" t="s">
        <v>2672</v>
      </c>
      <c r="C557" t="s">
        <v>2592</v>
      </c>
      <c r="D557" t="s">
        <v>794</v>
      </c>
      <c r="E557" t="s">
        <v>1614</v>
      </c>
      <c r="F557" t="s">
        <v>2737</v>
      </c>
      <c r="G557" t="s">
        <v>42</v>
      </c>
      <c r="H557" t="s">
        <v>40</v>
      </c>
      <c r="I557" t="s">
        <v>2863</v>
      </c>
      <c r="J557">
        <v>41.19</v>
      </c>
      <c r="K557">
        <v>41.83</v>
      </c>
      <c r="L557">
        <v>212</v>
      </c>
      <c r="M557" t="s">
        <v>2728</v>
      </c>
      <c r="N557" t="s">
        <v>39</v>
      </c>
      <c r="O557">
        <v>2004</v>
      </c>
      <c r="P557">
        <v>2005</v>
      </c>
      <c r="Q557" t="s">
        <v>2738</v>
      </c>
      <c r="R557" t="s">
        <v>39</v>
      </c>
      <c r="S557" t="s">
        <v>39</v>
      </c>
      <c r="T557">
        <v>5</v>
      </c>
      <c r="U557" t="s">
        <v>2701</v>
      </c>
      <c r="V557" s="6" t="s">
        <v>2643</v>
      </c>
      <c r="W557">
        <v>20</v>
      </c>
      <c r="X557" s="6"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2692</v>
      </c>
    </row>
    <row r="558" spans="1:45" x14ac:dyDescent="0.35">
      <c r="A558" t="s">
        <v>1618</v>
      </c>
      <c r="B558" t="s">
        <v>2672</v>
      </c>
      <c r="C558" t="s">
        <v>2592</v>
      </c>
      <c r="D558" t="s">
        <v>794</v>
      </c>
      <c r="E558" t="s">
        <v>1614</v>
      </c>
      <c r="F558" t="s">
        <v>2737</v>
      </c>
      <c r="G558" t="s">
        <v>42</v>
      </c>
      <c r="H558" t="s">
        <v>40</v>
      </c>
      <c r="I558" t="s">
        <v>2863</v>
      </c>
      <c r="J558">
        <v>41.19</v>
      </c>
      <c r="K558">
        <v>41.83</v>
      </c>
      <c r="L558">
        <v>212</v>
      </c>
      <c r="M558" t="s">
        <v>2728</v>
      </c>
      <c r="N558" t="s">
        <v>39</v>
      </c>
      <c r="O558">
        <v>2004</v>
      </c>
      <c r="P558">
        <v>2005</v>
      </c>
      <c r="Q558" t="s">
        <v>2738</v>
      </c>
      <c r="R558" t="s">
        <v>39</v>
      </c>
      <c r="S558" t="s">
        <v>39</v>
      </c>
      <c r="T558">
        <v>5</v>
      </c>
      <c r="U558" t="s">
        <v>2742</v>
      </c>
      <c r="V558" s="6" t="s">
        <v>39</v>
      </c>
      <c r="W558" t="s">
        <v>39</v>
      </c>
      <c r="X558" s="6" t="s">
        <v>39</v>
      </c>
      <c r="Y558" s="6" t="s">
        <v>39</v>
      </c>
      <c r="Z558" s="6" t="s">
        <v>39</v>
      </c>
      <c r="AA558" s="6" t="s">
        <v>2743</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2692</v>
      </c>
    </row>
    <row r="559" spans="1:45" x14ac:dyDescent="0.35">
      <c r="A559" t="s">
        <v>1618</v>
      </c>
      <c r="B559" t="s">
        <v>2672</v>
      </c>
      <c r="C559" t="s">
        <v>2592</v>
      </c>
      <c r="D559" t="s">
        <v>794</v>
      </c>
      <c r="E559" t="s">
        <v>1614</v>
      </c>
      <c r="F559" t="s">
        <v>2737</v>
      </c>
      <c r="G559" t="s">
        <v>42</v>
      </c>
      <c r="H559" t="s">
        <v>40</v>
      </c>
      <c r="I559" t="s">
        <v>2864</v>
      </c>
      <c r="J559">
        <v>41.19</v>
      </c>
      <c r="K559">
        <v>41.87</v>
      </c>
      <c r="L559">
        <v>550</v>
      </c>
      <c r="M559" t="s">
        <v>2728</v>
      </c>
      <c r="N559" t="s">
        <v>39</v>
      </c>
      <c r="O559">
        <v>2004</v>
      </c>
      <c r="P559">
        <v>2005</v>
      </c>
      <c r="Q559" t="s">
        <v>2738</v>
      </c>
      <c r="R559" t="s">
        <v>39</v>
      </c>
      <c r="S559" t="s">
        <v>39</v>
      </c>
      <c r="T559">
        <v>5</v>
      </c>
      <c r="U559" t="s">
        <v>2713</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2692</v>
      </c>
    </row>
    <row r="560" spans="1:45" x14ac:dyDescent="0.35">
      <c r="A560" t="s">
        <v>1618</v>
      </c>
      <c r="B560" t="s">
        <v>2672</v>
      </c>
      <c r="C560" t="s">
        <v>2592</v>
      </c>
      <c r="D560" t="s">
        <v>794</v>
      </c>
      <c r="E560" t="s">
        <v>1614</v>
      </c>
      <c r="F560" t="s">
        <v>2737</v>
      </c>
      <c r="G560" t="s">
        <v>42</v>
      </c>
      <c r="H560" t="s">
        <v>40</v>
      </c>
      <c r="I560" t="s">
        <v>2864</v>
      </c>
      <c r="J560">
        <v>41.19</v>
      </c>
      <c r="K560">
        <v>41.87</v>
      </c>
      <c r="L560">
        <v>550</v>
      </c>
      <c r="M560" t="s">
        <v>2728</v>
      </c>
      <c r="N560" t="s">
        <v>39</v>
      </c>
      <c r="O560">
        <v>2004</v>
      </c>
      <c r="P560">
        <v>2005</v>
      </c>
      <c r="Q560" t="s">
        <v>2738</v>
      </c>
      <c r="R560" t="s">
        <v>39</v>
      </c>
      <c r="S560" t="s">
        <v>39</v>
      </c>
      <c r="T560">
        <v>5</v>
      </c>
      <c r="U560" t="s">
        <v>2739</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2692</v>
      </c>
    </row>
    <row r="561" spans="1:44" x14ac:dyDescent="0.35">
      <c r="A561" t="s">
        <v>1618</v>
      </c>
      <c r="B561" t="s">
        <v>2672</v>
      </c>
      <c r="C561" t="s">
        <v>2592</v>
      </c>
      <c r="D561" t="s">
        <v>794</v>
      </c>
      <c r="E561" t="s">
        <v>1614</v>
      </c>
      <c r="F561" t="s">
        <v>2737</v>
      </c>
      <c r="G561" t="s">
        <v>42</v>
      </c>
      <c r="H561" t="s">
        <v>40</v>
      </c>
      <c r="I561" t="s">
        <v>2864</v>
      </c>
      <c r="J561">
        <v>41.19</v>
      </c>
      <c r="K561">
        <v>41.87</v>
      </c>
      <c r="L561">
        <v>550</v>
      </c>
      <c r="M561" t="s">
        <v>2728</v>
      </c>
      <c r="N561" t="s">
        <v>39</v>
      </c>
      <c r="O561">
        <v>2004</v>
      </c>
      <c r="P561">
        <v>2005</v>
      </c>
      <c r="Q561" t="s">
        <v>2738</v>
      </c>
      <c r="R561" t="s">
        <v>39</v>
      </c>
      <c r="S561" t="s">
        <v>39</v>
      </c>
      <c r="T561">
        <v>5</v>
      </c>
      <c r="U561" t="s">
        <v>2701</v>
      </c>
      <c r="V561" s="6" t="s">
        <v>2643</v>
      </c>
      <c r="W561">
        <v>40</v>
      </c>
      <c r="X561" s="6"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2692</v>
      </c>
    </row>
    <row r="562" spans="1:44" x14ac:dyDescent="0.35">
      <c r="A562" t="s">
        <v>1618</v>
      </c>
      <c r="B562" t="s">
        <v>2672</v>
      </c>
      <c r="C562" t="s">
        <v>2592</v>
      </c>
      <c r="D562" t="s">
        <v>794</v>
      </c>
      <c r="E562" t="s">
        <v>1614</v>
      </c>
      <c r="F562" t="s">
        <v>2737</v>
      </c>
      <c r="G562" t="s">
        <v>42</v>
      </c>
      <c r="H562" t="s">
        <v>40</v>
      </c>
      <c r="I562" t="s">
        <v>2864</v>
      </c>
      <c r="J562">
        <v>41.19</v>
      </c>
      <c r="K562">
        <v>41.87</v>
      </c>
      <c r="L562">
        <v>550</v>
      </c>
      <c r="M562" t="s">
        <v>2728</v>
      </c>
      <c r="N562" t="s">
        <v>39</v>
      </c>
      <c r="O562">
        <v>2004</v>
      </c>
      <c r="P562">
        <v>2005</v>
      </c>
      <c r="Q562" t="s">
        <v>2738</v>
      </c>
      <c r="R562" t="s">
        <v>39</v>
      </c>
      <c r="S562" t="s">
        <v>39</v>
      </c>
      <c r="T562">
        <v>5</v>
      </c>
      <c r="U562" t="s">
        <v>2701</v>
      </c>
      <c r="V562" s="6" t="s">
        <v>2643</v>
      </c>
      <c r="W562">
        <v>60</v>
      </c>
      <c r="X562" s="6"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2692</v>
      </c>
    </row>
    <row r="563" spans="1:44" ht="62" x14ac:dyDescent="0.35">
      <c r="A563" t="s">
        <v>1618</v>
      </c>
      <c r="B563" t="s">
        <v>2672</v>
      </c>
      <c r="C563" t="s">
        <v>2592</v>
      </c>
      <c r="D563" t="s">
        <v>794</v>
      </c>
      <c r="E563" t="s">
        <v>1614</v>
      </c>
      <c r="F563" t="s">
        <v>2737</v>
      </c>
      <c r="G563" t="s">
        <v>42</v>
      </c>
      <c r="H563" t="s">
        <v>40</v>
      </c>
      <c r="I563" t="s">
        <v>2864</v>
      </c>
      <c r="J563">
        <v>41.19</v>
      </c>
      <c r="K563">
        <v>41.87</v>
      </c>
      <c r="L563">
        <v>550</v>
      </c>
      <c r="M563" t="s">
        <v>2728</v>
      </c>
      <c r="N563" t="s">
        <v>39</v>
      </c>
      <c r="O563">
        <v>2004</v>
      </c>
      <c r="P563">
        <v>2005</v>
      </c>
      <c r="Q563" t="s">
        <v>2738</v>
      </c>
      <c r="R563" t="s">
        <v>39</v>
      </c>
      <c r="S563" t="s">
        <v>39</v>
      </c>
      <c r="T563">
        <v>5</v>
      </c>
      <c r="U563" s="5" t="s">
        <v>2740</v>
      </c>
      <c r="V563" s="6" t="s">
        <v>39</v>
      </c>
      <c r="W563" t="s">
        <v>39</v>
      </c>
      <c r="X563" s="6"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2692</v>
      </c>
    </row>
    <row r="564" spans="1:44" x14ac:dyDescent="0.35">
      <c r="A564" t="s">
        <v>1618</v>
      </c>
      <c r="B564" t="s">
        <v>2672</v>
      </c>
      <c r="C564" t="s">
        <v>2592</v>
      </c>
      <c r="D564" t="s">
        <v>794</v>
      </c>
      <c r="E564" t="s">
        <v>1614</v>
      </c>
      <c r="F564" t="s">
        <v>2737</v>
      </c>
      <c r="G564" t="s">
        <v>42</v>
      </c>
      <c r="H564" t="s">
        <v>40</v>
      </c>
      <c r="I564" t="s">
        <v>2864</v>
      </c>
      <c r="J564">
        <v>41.19</v>
      </c>
      <c r="K564">
        <v>41.87</v>
      </c>
      <c r="L564">
        <v>550</v>
      </c>
      <c r="M564" t="s">
        <v>2728</v>
      </c>
      <c r="N564" t="s">
        <v>39</v>
      </c>
      <c r="O564">
        <v>2004</v>
      </c>
      <c r="P564">
        <v>2005</v>
      </c>
      <c r="Q564" t="s">
        <v>2738</v>
      </c>
      <c r="R564" t="s">
        <v>39</v>
      </c>
      <c r="S564" t="s">
        <v>39</v>
      </c>
      <c r="T564">
        <v>5</v>
      </c>
      <c r="U564" t="s">
        <v>2701</v>
      </c>
      <c r="V564" s="6" t="s">
        <v>2643</v>
      </c>
      <c r="W564">
        <v>20</v>
      </c>
      <c r="X564" s="6"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2692</v>
      </c>
    </row>
    <row r="565" spans="1:44" x14ac:dyDescent="0.35">
      <c r="A565" t="s">
        <v>1618</v>
      </c>
      <c r="B565" t="s">
        <v>2672</v>
      </c>
      <c r="C565" t="s">
        <v>2592</v>
      </c>
      <c r="D565" t="s">
        <v>794</v>
      </c>
      <c r="E565" t="s">
        <v>1614</v>
      </c>
      <c r="F565" t="s">
        <v>2737</v>
      </c>
      <c r="G565" t="s">
        <v>42</v>
      </c>
      <c r="H565" t="s">
        <v>40</v>
      </c>
      <c r="I565" t="s">
        <v>2864</v>
      </c>
      <c r="J565">
        <v>41.19</v>
      </c>
      <c r="K565">
        <v>41.87</v>
      </c>
      <c r="L565">
        <v>550</v>
      </c>
      <c r="M565" t="s">
        <v>2728</v>
      </c>
      <c r="N565" t="s">
        <v>39</v>
      </c>
      <c r="O565">
        <v>2004</v>
      </c>
      <c r="P565">
        <v>2005</v>
      </c>
      <c r="Q565" t="s">
        <v>2738</v>
      </c>
      <c r="R565" t="s">
        <v>39</v>
      </c>
      <c r="S565" t="s">
        <v>39</v>
      </c>
      <c r="T565">
        <v>5</v>
      </c>
      <c r="U565" t="s">
        <v>2742</v>
      </c>
      <c r="V565" s="6" t="s">
        <v>39</v>
      </c>
      <c r="W565" t="s">
        <v>39</v>
      </c>
      <c r="X565" s="6" t="s">
        <v>39</v>
      </c>
      <c r="Y565" s="6" t="s">
        <v>39</v>
      </c>
      <c r="Z565" s="6" t="s">
        <v>39</v>
      </c>
      <c r="AA565" s="6" t="s">
        <v>2743</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2692</v>
      </c>
    </row>
    <row r="566" spans="1:44" x14ac:dyDescent="0.35">
      <c r="A566" t="s">
        <v>1618</v>
      </c>
      <c r="B566" t="s">
        <v>2672</v>
      </c>
      <c r="C566" t="s">
        <v>2592</v>
      </c>
      <c r="D566" t="s">
        <v>794</v>
      </c>
      <c r="E566" t="s">
        <v>1614</v>
      </c>
      <c r="F566" t="s">
        <v>2737</v>
      </c>
      <c r="G566" t="s">
        <v>42</v>
      </c>
      <c r="H566" t="s">
        <v>40</v>
      </c>
      <c r="I566" t="s">
        <v>2865</v>
      </c>
      <c r="J566">
        <v>41.01</v>
      </c>
      <c r="K566">
        <v>41.88</v>
      </c>
      <c r="L566">
        <v>860</v>
      </c>
      <c r="M566" t="s">
        <v>2728</v>
      </c>
      <c r="N566" t="s">
        <v>39</v>
      </c>
      <c r="O566">
        <v>2004</v>
      </c>
      <c r="P566">
        <v>2005</v>
      </c>
      <c r="Q566" t="s">
        <v>2738</v>
      </c>
      <c r="R566" t="s">
        <v>39</v>
      </c>
      <c r="S566" t="s">
        <v>39</v>
      </c>
      <c r="T566">
        <v>5</v>
      </c>
      <c r="U566" t="s">
        <v>2713</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2692</v>
      </c>
    </row>
    <row r="567" spans="1:44" x14ac:dyDescent="0.35">
      <c r="A567" t="s">
        <v>1618</v>
      </c>
      <c r="B567" t="s">
        <v>2672</v>
      </c>
      <c r="C567" t="s">
        <v>2592</v>
      </c>
      <c r="D567" t="s">
        <v>794</v>
      </c>
      <c r="E567" t="s">
        <v>1614</v>
      </c>
      <c r="F567" t="s">
        <v>2737</v>
      </c>
      <c r="G567" t="s">
        <v>42</v>
      </c>
      <c r="H567" t="s">
        <v>40</v>
      </c>
      <c r="I567" t="s">
        <v>2865</v>
      </c>
      <c r="J567">
        <v>41.01</v>
      </c>
      <c r="K567">
        <v>41.88</v>
      </c>
      <c r="L567">
        <v>860</v>
      </c>
      <c r="M567" t="s">
        <v>2728</v>
      </c>
      <c r="N567" t="s">
        <v>39</v>
      </c>
      <c r="O567">
        <v>2004</v>
      </c>
      <c r="P567">
        <v>2005</v>
      </c>
      <c r="Q567" t="s">
        <v>2738</v>
      </c>
      <c r="R567" t="s">
        <v>39</v>
      </c>
      <c r="S567" t="s">
        <v>39</v>
      </c>
      <c r="T567">
        <v>5</v>
      </c>
      <c r="U567" t="s">
        <v>2739</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2692</v>
      </c>
    </row>
    <row r="568" spans="1:44" x14ac:dyDescent="0.35">
      <c r="A568" t="s">
        <v>1618</v>
      </c>
      <c r="B568" t="s">
        <v>2672</v>
      </c>
      <c r="C568" t="s">
        <v>2592</v>
      </c>
      <c r="D568" t="s">
        <v>794</v>
      </c>
      <c r="E568" t="s">
        <v>1614</v>
      </c>
      <c r="F568" t="s">
        <v>2737</v>
      </c>
      <c r="G568" t="s">
        <v>42</v>
      </c>
      <c r="H568" t="s">
        <v>40</v>
      </c>
      <c r="I568" t="s">
        <v>2865</v>
      </c>
      <c r="J568">
        <v>41.01</v>
      </c>
      <c r="K568">
        <v>41.88</v>
      </c>
      <c r="L568">
        <v>860</v>
      </c>
      <c r="M568" t="s">
        <v>2728</v>
      </c>
      <c r="N568" t="s">
        <v>39</v>
      </c>
      <c r="O568">
        <v>2004</v>
      </c>
      <c r="P568">
        <v>2005</v>
      </c>
      <c r="Q568" t="s">
        <v>2738</v>
      </c>
      <c r="R568" t="s">
        <v>39</v>
      </c>
      <c r="S568" t="s">
        <v>39</v>
      </c>
      <c r="T568">
        <v>5</v>
      </c>
      <c r="U568" t="s">
        <v>2701</v>
      </c>
      <c r="V568" s="6" t="s">
        <v>2643</v>
      </c>
      <c r="W568">
        <v>40</v>
      </c>
      <c r="X568" s="6"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2692</v>
      </c>
    </row>
    <row r="569" spans="1:44" x14ac:dyDescent="0.35">
      <c r="A569" t="s">
        <v>1618</v>
      </c>
      <c r="B569" t="s">
        <v>2672</v>
      </c>
      <c r="C569" t="s">
        <v>2592</v>
      </c>
      <c r="D569" t="s">
        <v>794</v>
      </c>
      <c r="E569" t="s">
        <v>1614</v>
      </c>
      <c r="F569" t="s">
        <v>2737</v>
      </c>
      <c r="G569" t="s">
        <v>42</v>
      </c>
      <c r="H569" t="s">
        <v>40</v>
      </c>
      <c r="I569" t="s">
        <v>2865</v>
      </c>
      <c r="J569">
        <v>41.01</v>
      </c>
      <c r="K569">
        <v>41.88</v>
      </c>
      <c r="L569">
        <v>860</v>
      </c>
      <c r="M569" t="s">
        <v>2728</v>
      </c>
      <c r="N569" t="s">
        <v>39</v>
      </c>
      <c r="O569">
        <v>2004</v>
      </c>
      <c r="P569">
        <v>2005</v>
      </c>
      <c r="Q569" t="s">
        <v>2738</v>
      </c>
      <c r="R569" t="s">
        <v>39</v>
      </c>
      <c r="S569" t="s">
        <v>39</v>
      </c>
      <c r="T569">
        <v>5</v>
      </c>
      <c r="U569" t="s">
        <v>2701</v>
      </c>
      <c r="V569" s="6" t="s">
        <v>2643</v>
      </c>
      <c r="W569">
        <v>60</v>
      </c>
      <c r="X569" s="6"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2692</v>
      </c>
    </row>
    <row r="570" spans="1:44" ht="62" x14ac:dyDescent="0.35">
      <c r="A570" t="s">
        <v>1618</v>
      </c>
      <c r="B570" t="s">
        <v>2672</v>
      </c>
      <c r="C570" t="s">
        <v>2592</v>
      </c>
      <c r="D570" t="s">
        <v>794</v>
      </c>
      <c r="E570" t="s">
        <v>1614</v>
      </c>
      <c r="F570" t="s">
        <v>2737</v>
      </c>
      <c r="G570" t="s">
        <v>42</v>
      </c>
      <c r="H570" t="s">
        <v>40</v>
      </c>
      <c r="I570" t="s">
        <v>2865</v>
      </c>
      <c r="J570">
        <v>41.01</v>
      </c>
      <c r="K570">
        <v>41.88</v>
      </c>
      <c r="L570">
        <v>860</v>
      </c>
      <c r="M570" t="s">
        <v>2728</v>
      </c>
      <c r="N570" t="s">
        <v>39</v>
      </c>
      <c r="O570">
        <v>2004</v>
      </c>
      <c r="P570">
        <v>2005</v>
      </c>
      <c r="Q570" t="s">
        <v>2738</v>
      </c>
      <c r="R570" t="s">
        <v>39</v>
      </c>
      <c r="S570" t="s">
        <v>39</v>
      </c>
      <c r="T570">
        <v>5</v>
      </c>
      <c r="U570" s="5" t="s">
        <v>2740</v>
      </c>
      <c r="V570" s="6" t="s">
        <v>39</v>
      </c>
      <c r="W570" t="s">
        <v>39</v>
      </c>
      <c r="X570" s="6"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2692</v>
      </c>
    </row>
    <row r="571" spans="1:44" x14ac:dyDescent="0.35">
      <c r="A571" t="s">
        <v>1618</v>
      </c>
      <c r="B571" t="s">
        <v>2672</v>
      </c>
      <c r="C571" t="s">
        <v>2592</v>
      </c>
      <c r="D571" t="s">
        <v>794</v>
      </c>
      <c r="E571" t="s">
        <v>1614</v>
      </c>
      <c r="F571" t="s">
        <v>2737</v>
      </c>
      <c r="G571" t="s">
        <v>42</v>
      </c>
      <c r="H571" t="s">
        <v>40</v>
      </c>
      <c r="I571" t="s">
        <v>2865</v>
      </c>
      <c r="J571">
        <v>41.01</v>
      </c>
      <c r="K571">
        <v>41.88</v>
      </c>
      <c r="L571">
        <v>860</v>
      </c>
      <c r="M571" t="s">
        <v>2728</v>
      </c>
      <c r="N571" t="s">
        <v>39</v>
      </c>
      <c r="O571">
        <v>2004</v>
      </c>
      <c r="P571">
        <v>2005</v>
      </c>
      <c r="Q571" t="s">
        <v>2738</v>
      </c>
      <c r="R571" t="s">
        <v>39</v>
      </c>
      <c r="S571" t="s">
        <v>39</v>
      </c>
      <c r="T571">
        <v>5</v>
      </c>
      <c r="U571" t="s">
        <v>2701</v>
      </c>
      <c r="V571" s="6" t="s">
        <v>2643</v>
      </c>
      <c r="W571">
        <v>20</v>
      </c>
      <c r="X571" s="6"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2692</v>
      </c>
    </row>
    <row r="572" spans="1:44" x14ac:dyDescent="0.35">
      <c r="A572" t="s">
        <v>1618</v>
      </c>
      <c r="B572" t="s">
        <v>2672</v>
      </c>
      <c r="C572" t="s">
        <v>2592</v>
      </c>
      <c r="D572" t="s">
        <v>794</v>
      </c>
      <c r="E572" t="s">
        <v>1614</v>
      </c>
      <c r="F572" t="s">
        <v>2737</v>
      </c>
      <c r="G572" t="s">
        <v>42</v>
      </c>
      <c r="H572" t="s">
        <v>40</v>
      </c>
      <c r="I572" t="s">
        <v>2865</v>
      </c>
      <c r="J572">
        <v>41.01</v>
      </c>
      <c r="K572">
        <v>41.88</v>
      </c>
      <c r="L572">
        <v>860</v>
      </c>
      <c r="M572" t="s">
        <v>2728</v>
      </c>
      <c r="N572" t="s">
        <v>39</v>
      </c>
      <c r="O572">
        <v>2004</v>
      </c>
      <c r="P572">
        <v>2005</v>
      </c>
      <c r="Q572" t="s">
        <v>2738</v>
      </c>
      <c r="R572" t="s">
        <v>39</v>
      </c>
      <c r="S572" t="s">
        <v>39</v>
      </c>
      <c r="T572">
        <v>5</v>
      </c>
      <c r="U572" t="s">
        <v>2742</v>
      </c>
      <c r="V572" s="6" t="s">
        <v>39</v>
      </c>
      <c r="W572" t="s">
        <v>39</v>
      </c>
      <c r="X572" s="6" t="s">
        <v>39</v>
      </c>
      <c r="Y572" s="6" t="s">
        <v>39</v>
      </c>
      <c r="Z572" s="6" t="s">
        <v>39</v>
      </c>
      <c r="AA572" s="6" t="s">
        <v>2743</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2692</v>
      </c>
    </row>
    <row r="573" spans="1:44" x14ac:dyDescent="0.35">
      <c r="A573" t="s">
        <v>1618</v>
      </c>
      <c r="B573" t="s">
        <v>2672</v>
      </c>
      <c r="C573" t="s">
        <v>2592</v>
      </c>
      <c r="D573" t="s">
        <v>794</v>
      </c>
      <c r="E573" t="s">
        <v>1614</v>
      </c>
      <c r="F573" t="s">
        <v>2737</v>
      </c>
      <c r="G573" t="s">
        <v>42</v>
      </c>
      <c r="H573" t="s">
        <v>40</v>
      </c>
      <c r="I573" t="s">
        <v>2863</v>
      </c>
      <c r="J573">
        <v>41.19</v>
      </c>
      <c r="K573">
        <v>41.83</v>
      </c>
      <c r="L573">
        <v>212</v>
      </c>
      <c r="M573" t="s">
        <v>2728</v>
      </c>
      <c r="N573" t="s">
        <v>39</v>
      </c>
      <c r="O573">
        <v>2004</v>
      </c>
      <c r="P573">
        <v>2005</v>
      </c>
      <c r="Q573" t="s">
        <v>2738</v>
      </c>
      <c r="R573" t="s">
        <v>39</v>
      </c>
      <c r="S573" t="s">
        <v>39</v>
      </c>
      <c r="T573">
        <v>5</v>
      </c>
      <c r="U573" t="s">
        <v>2713</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2744</v>
      </c>
      <c r="AK573">
        <v>44</v>
      </c>
      <c r="AL573" t="s">
        <v>39</v>
      </c>
      <c r="AM573" t="s">
        <v>39</v>
      </c>
      <c r="AN573">
        <v>3</v>
      </c>
      <c r="AO573">
        <v>30</v>
      </c>
      <c r="AP573">
        <v>70</v>
      </c>
      <c r="AQ573" t="s">
        <v>39</v>
      </c>
      <c r="AR573" t="s">
        <v>2692</v>
      </c>
    </row>
    <row r="574" spans="1:44" x14ac:dyDescent="0.35">
      <c r="A574" t="s">
        <v>1618</v>
      </c>
      <c r="B574" t="s">
        <v>2672</v>
      </c>
      <c r="C574" t="s">
        <v>2592</v>
      </c>
      <c r="D574" t="s">
        <v>794</v>
      </c>
      <c r="E574" t="s">
        <v>1614</v>
      </c>
      <c r="F574" t="s">
        <v>2737</v>
      </c>
      <c r="G574" t="s">
        <v>42</v>
      </c>
      <c r="H574" t="s">
        <v>40</v>
      </c>
      <c r="I574" t="s">
        <v>2863</v>
      </c>
      <c r="J574">
        <v>41.19</v>
      </c>
      <c r="K574">
        <v>41.83</v>
      </c>
      <c r="L574">
        <v>212</v>
      </c>
      <c r="M574" t="s">
        <v>2728</v>
      </c>
      <c r="N574" t="s">
        <v>39</v>
      </c>
      <c r="O574">
        <v>2004</v>
      </c>
      <c r="P574">
        <v>2005</v>
      </c>
      <c r="Q574" t="s">
        <v>2738</v>
      </c>
      <c r="R574" t="s">
        <v>39</v>
      </c>
      <c r="S574" t="s">
        <v>39</v>
      </c>
      <c r="T574">
        <v>5</v>
      </c>
      <c r="U574" t="s">
        <v>2739</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2744</v>
      </c>
      <c r="AK574">
        <v>42</v>
      </c>
      <c r="AL574" t="s">
        <v>39</v>
      </c>
      <c r="AM574" t="s">
        <v>39</v>
      </c>
      <c r="AN574">
        <v>3</v>
      </c>
      <c r="AO574">
        <v>30</v>
      </c>
      <c r="AP574">
        <v>70</v>
      </c>
      <c r="AQ574" t="s">
        <v>39</v>
      </c>
      <c r="AR574" t="s">
        <v>2692</v>
      </c>
    </row>
    <row r="575" spans="1:44" x14ac:dyDescent="0.35">
      <c r="A575" t="s">
        <v>1618</v>
      </c>
      <c r="B575" t="s">
        <v>2672</v>
      </c>
      <c r="C575" t="s">
        <v>2592</v>
      </c>
      <c r="D575" t="s">
        <v>794</v>
      </c>
      <c r="E575" t="s">
        <v>1614</v>
      </c>
      <c r="F575" t="s">
        <v>2737</v>
      </c>
      <c r="G575" t="s">
        <v>42</v>
      </c>
      <c r="H575" t="s">
        <v>40</v>
      </c>
      <c r="I575" t="s">
        <v>2863</v>
      </c>
      <c r="J575">
        <v>41.19</v>
      </c>
      <c r="K575">
        <v>41.83</v>
      </c>
      <c r="L575">
        <v>212</v>
      </c>
      <c r="M575" t="s">
        <v>2728</v>
      </c>
      <c r="N575" t="s">
        <v>39</v>
      </c>
      <c r="O575">
        <v>2004</v>
      </c>
      <c r="P575">
        <v>2005</v>
      </c>
      <c r="Q575" t="s">
        <v>2738</v>
      </c>
      <c r="R575" t="s">
        <v>39</v>
      </c>
      <c r="S575" t="s">
        <v>39</v>
      </c>
      <c r="T575">
        <v>5</v>
      </c>
      <c r="U575" t="s">
        <v>2701</v>
      </c>
      <c r="V575" s="6" t="s">
        <v>2643</v>
      </c>
      <c r="W575">
        <v>40</v>
      </c>
      <c r="X575" s="6" t="s">
        <v>39</v>
      </c>
      <c r="Y575" s="6" t="s">
        <v>39</v>
      </c>
      <c r="Z575" s="6" t="s">
        <v>39</v>
      </c>
      <c r="AA575" s="6" t="s">
        <v>39</v>
      </c>
      <c r="AB575" s="6" t="s">
        <v>39</v>
      </c>
      <c r="AC575" s="6" t="s">
        <v>39</v>
      </c>
      <c r="AD575" t="s">
        <v>39</v>
      </c>
      <c r="AE575" t="s">
        <v>39</v>
      </c>
      <c r="AF575" t="s">
        <v>39</v>
      </c>
      <c r="AG575" t="s">
        <v>39</v>
      </c>
      <c r="AH575" t="s">
        <v>39</v>
      </c>
      <c r="AI575" t="s">
        <v>39</v>
      </c>
      <c r="AJ575" t="s">
        <v>2744</v>
      </c>
      <c r="AK575">
        <v>28</v>
      </c>
      <c r="AL575" t="s">
        <v>39</v>
      </c>
      <c r="AM575" t="s">
        <v>39</v>
      </c>
      <c r="AN575">
        <v>3</v>
      </c>
      <c r="AO575">
        <v>30</v>
      </c>
      <c r="AP575">
        <v>70</v>
      </c>
      <c r="AQ575" t="s">
        <v>39</v>
      </c>
      <c r="AR575" t="s">
        <v>2692</v>
      </c>
    </row>
    <row r="576" spans="1:44" x14ac:dyDescent="0.35">
      <c r="A576" t="s">
        <v>1618</v>
      </c>
      <c r="B576" t="s">
        <v>2672</v>
      </c>
      <c r="C576" t="s">
        <v>2592</v>
      </c>
      <c r="D576" t="s">
        <v>794</v>
      </c>
      <c r="E576" t="s">
        <v>1614</v>
      </c>
      <c r="F576" t="s">
        <v>2737</v>
      </c>
      <c r="G576" t="s">
        <v>42</v>
      </c>
      <c r="H576" t="s">
        <v>40</v>
      </c>
      <c r="I576" t="s">
        <v>2863</v>
      </c>
      <c r="J576">
        <v>41.19</v>
      </c>
      <c r="K576">
        <v>41.83</v>
      </c>
      <c r="L576">
        <v>212</v>
      </c>
      <c r="M576" t="s">
        <v>2728</v>
      </c>
      <c r="N576" t="s">
        <v>39</v>
      </c>
      <c r="O576">
        <v>2004</v>
      </c>
      <c r="P576">
        <v>2005</v>
      </c>
      <c r="Q576" t="s">
        <v>2738</v>
      </c>
      <c r="R576" t="s">
        <v>39</v>
      </c>
      <c r="S576" t="s">
        <v>39</v>
      </c>
      <c r="T576">
        <v>5</v>
      </c>
      <c r="U576" t="s">
        <v>2701</v>
      </c>
      <c r="V576" s="6" t="s">
        <v>2643</v>
      </c>
      <c r="W576">
        <v>60</v>
      </c>
      <c r="X576" s="6" t="s">
        <v>39</v>
      </c>
      <c r="Y576" s="6" t="s">
        <v>39</v>
      </c>
      <c r="Z576" s="6" t="s">
        <v>39</v>
      </c>
      <c r="AA576" s="6" t="s">
        <v>39</v>
      </c>
      <c r="AB576" s="6" t="s">
        <v>39</v>
      </c>
      <c r="AC576" s="6" t="s">
        <v>39</v>
      </c>
      <c r="AD576" t="s">
        <v>39</v>
      </c>
      <c r="AE576" t="s">
        <v>39</v>
      </c>
      <c r="AF576" t="s">
        <v>39</v>
      </c>
      <c r="AG576" t="s">
        <v>39</v>
      </c>
      <c r="AH576" t="s">
        <v>39</v>
      </c>
      <c r="AI576" t="s">
        <v>39</v>
      </c>
      <c r="AJ576" t="s">
        <v>2744</v>
      </c>
      <c r="AK576">
        <v>39</v>
      </c>
      <c r="AL576" t="s">
        <v>39</v>
      </c>
      <c r="AM576" t="s">
        <v>39</v>
      </c>
      <c r="AN576">
        <v>3</v>
      </c>
      <c r="AO576">
        <v>30</v>
      </c>
      <c r="AP576">
        <v>70</v>
      </c>
      <c r="AQ576" t="s">
        <v>39</v>
      </c>
      <c r="AR576" t="s">
        <v>2692</v>
      </c>
    </row>
    <row r="577" spans="1:44" ht="62" x14ac:dyDescent="0.35">
      <c r="A577" t="s">
        <v>1618</v>
      </c>
      <c r="B577" t="s">
        <v>2672</v>
      </c>
      <c r="C577" t="s">
        <v>2592</v>
      </c>
      <c r="D577" t="s">
        <v>794</v>
      </c>
      <c r="E577" t="s">
        <v>1614</v>
      </c>
      <c r="F577" t="s">
        <v>2737</v>
      </c>
      <c r="G577" t="s">
        <v>42</v>
      </c>
      <c r="H577" t="s">
        <v>40</v>
      </c>
      <c r="I577" t="s">
        <v>2863</v>
      </c>
      <c r="J577">
        <v>41.19</v>
      </c>
      <c r="K577">
        <v>41.83</v>
      </c>
      <c r="L577">
        <v>212</v>
      </c>
      <c r="M577" t="s">
        <v>2728</v>
      </c>
      <c r="N577" t="s">
        <v>39</v>
      </c>
      <c r="O577">
        <v>2004</v>
      </c>
      <c r="P577">
        <v>2005</v>
      </c>
      <c r="Q577" t="s">
        <v>2738</v>
      </c>
      <c r="R577" t="s">
        <v>39</v>
      </c>
      <c r="S577" t="s">
        <v>39</v>
      </c>
      <c r="T577">
        <v>5</v>
      </c>
      <c r="U577" s="5" t="s">
        <v>2740</v>
      </c>
      <c r="V577" s="6" t="s">
        <v>39</v>
      </c>
      <c r="W577" t="s">
        <v>39</v>
      </c>
      <c r="X577" s="6" t="s">
        <v>39</v>
      </c>
      <c r="Y577" s="6" t="s">
        <v>39</v>
      </c>
      <c r="Z577" s="6" t="s">
        <v>39</v>
      </c>
      <c r="AA577" s="6" t="s">
        <v>39</v>
      </c>
      <c r="AB577" s="6" t="s">
        <v>39</v>
      </c>
      <c r="AC577" s="6" t="s">
        <v>39</v>
      </c>
      <c r="AD577" t="s">
        <v>39</v>
      </c>
      <c r="AE577" t="s">
        <v>39</v>
      </c>
      <c r="AF577" t="s">
        <v>39</v>
      </c>
      <c r="AG577" t="s">
        <v>39</v>
      </c>
      <c r="AH577" t="s">
        <v>39</v>
      </c>
      <c r="AI577" t="s">
        <v>39</v>
      </c>
      <c r="AJ577" t="s">
        <v>2744</v>
      </c>
      <c r="AK577">
        <v>20</v>
      </c>
      <c r="AL577" t="s">
        <v>39</v>
      </c>
      <c r="AM577" t="s">
        <v>39</v>
      </c>
      <c r="AN577">
        <v>3</v>
      </c>
      <c r="AO577">
        <v>30</v>
      </c>
      <c r="AP577">
        <v>70</v>
      </c>
      <c r="AQ577" t="s">
        <v>39</v>
      </c>
      <c r="AR577" t="s">
        <v>2692</v>
      </c>
    </row>
    <row r="578" spans="1:44" x14ac:dyDescent="0.35">
      <c r="A578" t="s">
        <v>1618</v>
      </c>
      <c r="B578" t="s">
        <v>2672</v>
      </c>
      <c r="C578" t="s">
        <v>2592</v>
      </c>
      <c r="D578" t="s">
        <v>794</v>
      </c>
      <c r="E578" t="s">
        <v>1614</v>
      </c>
      <c r="F578" t="s">
        <v>2737</v>
      </c>
      <c r="G578" t="s">
        <v>42</v>
      </c>
      <c r="H578" t="s">
        <v>40</v>
      </c>
      <c r="I578" t="s">
        <v>2863</v>
      </c>
      <c r="J578">
        <v>41.19</v>
      </c>
      <c r="K578">
        <v>41.83</v>
      </c>
      <c r="L578">
        <v>212</v>
      </c>
      <c r="M578" t="s">
        <v>2728</v>
      </c>
      <c r="N578" t="s">
        <v>39</v>
      </c>
      <c r="O578">
        <v>2004</v>
      </c>
      <c r="P578">
        <v>2005</v>
      </c>
      <c r="Q578" t="s">
        <v>2738</v>
      </c>
      <c r="R578" t="s">
        <v>39</v>
      </c>
      <c r="S578" t="s">
        <v>39</v>
      </c>
      <c r="T578">
        <v>5</v>
      </c>
      <c r="U578" t="s">
        <v>2701</v>
      </c>
      <c r="V578" s="6" t="s">
        <v>2643</v>
      </c>
      <c r="W578">
        <v>20</v>
      </c>
      <c r="X578" s="6" t="s">
        <v>39</v>
      </c>
      <c r="Y578" s="6" t="s">
        <v>39</v>
      </c>
      <c r="Z578" s="6" t="s">
        <v>39</v>
      </c>
      <c r="AA578" s="6" t="s">
        <v>39</v>
      </c>
      <c r="AB578" s="6" t="s">
        <v>39</v>
      </c>
      <c r="AC578" s="6" t="s">
        <v>39</v>
      </c>
      <c r="AD578" t="s">
        <v>39</v>
      </c>
      <c r="AE578" t="s">
        <v>39</v>
      </c>
      <c r="AF578" t="s">
        <v>39</v>
      </c>
      <c r="AG578" t="s">
        <v>39</v>
      </c>
      <c r="AH578" t="s">
        <v>39</v>
      </c>
      <c r="AI578" t="s">
        <v>39</v>
      </c>
      <c r="AJ578" t="s">
        <v>2744</v>
      </c>
      <c r="AK578">
        <v>37</v>
      </c>
      <c r="AL578" t="s">
        <v>39</v>
      </c>
      <c r="AM578" t="s">
        <v>39</v>
      </c>
      <c r="AN578">
        <v>3</v>
      </c>
      <c r="AO578">
        <v>30</v>
      </c>
      <c r="AP578">
        <v>70</v>
      </c>
      <c r="AQ578" t="s">
        <v>39</v>
      </c>
      <c r="AR578" t="s">
        <v>2692</v>
      </c>
    </row>
    <row r="579" spans="1:44" x14ac:dyDescent="0.35">
      <c r="A579" t="s">
        <v>1618</v>
      </c>
      <c r="B579" t="s">
        <v>2672</v>
      </c>
      <c r="C579" t="s">
        <v>2592</v>
      </c>
      <c r="D579" t="s">
        <v>794</v>
      </c>
      <c r="E579" t="s">
        <v>1614</v>
      </c>
      <c r="F579" t="s">
        <v>2737</v>
      </c>
      <c r="G579" t="s">
        <v>42</v>
      </c>
      <c r="H579" t="s">
        <v>40</v>
      </c>
      <c r="I579" t="s">
        <v>2863</v>
      </c>
      <c r="J579">
        <v>41.19</v>
      </c>
      <c r="K579">
        <v>41.83</v>
      </c>
      <c r="L579">
        <v>212</v>
      </c>
      <c r="M579" t="s">
        <v>2728</v>
      </c>
      <c r="N579" t="s">
        <v>39</v>
      </c>
      <c r="O579">
        <v>2004</v>
      </c>
      <c r="P579">
        <v>2005</v>
      </c>
      <c r="Q579" t="s">
        <v>2738</v>
      </c>
      <c r="R579" t="s">
        <v>39</v>
      </c>
      <c r="S579" t="s">
        <v>39</v>
      </c>
      <c r="T579">
        <v>5</v>
      </c>
      <c r="U579" t="s">
        <v>2742</v>
      </c>
      <c r="V579" s="6" t="s">
        <v>39</v>
      </c>
      <c r="W579" t="s">
        <v>39</v>
      </c>
      <c r="X579" s="6" t="s">
        <v>39</v>
      </c>
      <c r="Y579" s="6" t="s">
        <v>39</v>
      </c>
      <c r="Z579" s="6" t="s">
        <v>39</v>
      </c>
      <c r="AA579" s="6" t="s">
        <v>2743</v>
      </c>
      <c r="AB579">
        <v>1.8</v>
      </c>
      <c r="AC579">
        <f>0.5/24</f>
        <v>2.0833333333333332E-2</v>
      </c>
      <c r="AD579" t="s">
        <v>39</v>
      </c>
      <c r="AE579" t="s">
        <v>39</v>
      </c>
      <c r="AF579" t="s">
        <v>39</v>
      </c>
      <c r="AG579" t="s">
        <v>39</v>
      </c>
      <c r="AH579" t="s">
        <v>39</v>
      </c>
      <c r="AI579" t="s">
        <v>39</v>
      </c>
      <c r="AJ579" t="s">
        <v>2744</v>
      </c>
      <c r="AK579">
        <v>16</v>
      </c>
      <c r="AL579" t="s">
        <v>39</v>
      </c>
      <c r="AM579" t="s">
        <v>39</v>
      </c>
      <c r="AN579">
        <v>3</v>
      </c>
      <c r="AO579">
        <v>30</v>
      </c>
      <c r="AP579">
        <v>70</v>
      </c>
      <c r="AQ579" t="s">
        <v>39</v>
      </c>
      <c r="AR579" t="s">
        <v>2692</v>
      </c>
    </row>
    <row r="580" spans="1:44" x14ac:dyDescent="0.35">
      <c r="A580" t="s">
        <v>1618</v>
      </c>
      <c r="B580" t="s">
        <v>2672</v>
      </c>
      <c r="C580" t="s">
        <v>2592</v>
      </c>
      <c r="D580" t="s">
        <v>794</v>
      </c>
      <c r="E580" t="s">
        <v>1614</v>
      </c>
      <c r="F580" t="s">
        <v>2737</v>
      </c>
      <c r="G580" t="s">
        <v>42</v>
      </c>
      <c r="H580" t="s">
        <v>40</v>
      </c>
      <c r="I580" t="s">
        <v>2864</v>
      </c>
      <c r="J580">
        <v>41.19</v>
      </c>
      <c r="K580">
        <v>41.87</v>
      </c>
      <c r="L580">
        <v>550</v>
      </c>
      <c r="M580" t="s">
        <v>2728</v>
      </c>
      <c r="N580" t="s">
        <v>39</v>
      </c>
      <c r="O580">
        <v>2004</v>
      </c>
      <c r="P580">
        <v>2005</v>
      </c>
      <c r="Q580" t="s">
        <v>2738</v>
      </c>
      <c r="R580" t="s">
        <v>39</v>
      </c>
      <c r="S580" t="s">
        <v>39</v>
      </c>
      <c r="T580">
        <v>5</v>
      </c>
      <c r="U580" t="s">
        <v>2713</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2744</v>
      </c>
      <c r="AK580">
        <v>37</v>
      </c>
      <c r="AL580" t="s">
        <v>39</v>
      </c>
      <c r="AM580" t="s">
        <v>39</v>
      </c>
      <c r="AN580">
        <v>3</v>
      </c>
      <c r="AO580">
        <v>30</v>
      </c>
      <c r="AP580">
        <v>70</v>
      </c>
      <c r="AQ580" t="s">
        <v>39</v>
      </c>
      <c r="AR580" t="s">
        <v>2692</v>
      </c>
    </row>
    <row r="581" spans="1:44" x14ac:dyDescent="0.35">
      <c r="A581" t="s">
        <v>1618</v>
      </c>
      <c r="B581" t="s">
        <v>2672</v>
      </c>
      <c r="C581" t="s">
        <v>2592</v>
      </c>
      <c r="D581" t="s">
        <v>794</v>
      </c>
      <c r="E581" t="s">
        <v>1614</v>
      </c>
      <c r="F581" t="s">
        <v>2737</v>
      </c>
      <c r="G581" t="s">
        <v>42</v>
      </c>
      <c r="H581" t="s">
        <v>40</v>
      </c>
      <c r="I581" t="s">
        <v>2864</v>
      </c>
      <c r="J581">
        <v>41.19</v>
      </c>
      <c r="K581">
        <v>41.87</v>
      </c>
      <c r="L581">
        <v>550</v>
      </c>
      <c r="M581" t="s">
        <v>2728</v>
      </c>
      <c r="N581" t="s">
        <v>39</v>
      </c>
      <c r="O581">
        <v>2004</v>
      </c>
      <c r="P581">
        <v>2005</v>
      </c>
      <c r="Q581" t="s">
        <v>2738</v>
      </c>
      <c r="R581" t="s">
        <v>39</v>
      </c>
      <c r="S581" t="s">
        <v>39</v>
      </c>
      <c r="T581">
        <v>5</v>
      </c>
      <c r="U581" t="s">
        <v>2739</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2744</v>
      </c>
      <c r="AK581">
        <v>28</v>
      </c>
      <c r="AL581" t="s">
        <v>39</v>
      </c>
      <c r="AM581" t="s">
        <v>39</v>
      </c>
      <c r="AN581">
        <v>3</v>
      </c>
      <c r="AO581">
        <v>30</v>
      </c>
      <c r="AP581">
        <v>70</v>
      </c>
      <c r="AQ581" t="s">
        <v>39</v>
      </c>
      <c r="AR581" t="s">
        <v>2692</v>
      </c>
    </row>
    <row r="582" spans="1:44" x14ac:dyDescent="0.35">
      <c r="A582" t="s">
        <v>1618</v>
      </c>
      <c r="B582" t="s">
        <v>2672</v>
      </c>
      <c r="C582" t="s">
        <v>2592</v>
      </c>
      <c r="D582" t="s">
        <v>794</v>
      </c>
      <c r="E582" t="s">
        <v>1614</v>
      </c>
      <c r="F582" t="s">
        <v>2737</v>
      </c>
      <c r="G582" t="s">
        <v>42</v>
      </c>
      <c r="H582" t="s">
        <v>40</v>
      </c>
      <c r="I582" t="s">
        <v>2864</v>
      </c>
      <c r="J582">
        <v>41.19</v>
      </c>
      <c r="K582">
        <v>41.87</v>
      </c>
      <c r="L582">
        <v>550</v>
      </c>
      <c r="M582" t="s">
        <v>2728</v>
      </c>
      <c r="N582" t="s">
        <v>39</v>
      </c>
      <c r="O582">
        <v>2004</v>
      </c>
      <c r="P582">
        <v>2005</v>
      </c>
      <c r="Q582" t="s">
        <v>2738</v>
      </c>
      <c r="R582" t="s">
        <v>39</v>
      </c>
      <c r="S582" t="s">
        <v>39</v>
      </c>
      <c r="T582">
        <v>5</v>
      </c>
      <c r="U582" t="s">
        <v>2701</v>
      </c>
      <c r="V582" s="6" t="s">
        <v>2643</v>
      </c>
      <c r="W582">
        <v>40</v>
      </c>
      <c r="X582" s="6" t="s">
        <v>39</v>
      </c>
      <c r="Y582" s="6" t="s">
        <v>39</v>
      </c>
      <c r="Z582" s="6" t="s">
        <v>39</v>
      </c>
      <c r="AA582" s="6" t="s">
        <v>39</v>
      </c>
      <c r="AB582" s="6" t="s">
        <v>39</v>
      </c>
      <c r="AC582" s="6" t="s">
        <v>39</v>
      </c>
      <c r="AD582" t="s">
        <v>39</v>
      </c>
      <c r="AE582" t="s">
        <v>39</v>
      </c>
      <c r="AF582" t="s">
        <v>39</v>
      </c>
      <c r="AG582" t="s">
        <v>39</v>
      </c>
      <c r="AH582" t="s">
        <v>39</v>
      </c>
      <c r="AI582" t="s">
        <v>39</v>
      </c>
      <c r="AJ582" t="s">
        <v>2744</v>
      </c>
      <c r="AK582">
        <v>36</v>
      </c>
      <c r="AL582" t="s">
        <v>39</v>
      </c>
      <c r="AM582" t="s">
        <v>39</v>
      </c>
      <c r="AN582">
        <v>3</v>
      </c>
      <c r="AO582">
        <v>30</v>
      </c>
      <c r="AP582">
        <v>70</v>
      </c>
      <c r="AQ582" t="s">
        <v>39</v>
      </c>
      <c r="AR582" t="s">
        <v>2692</v>
      </c>
    </row>
    <row r="583" spans="1:44" x14ac:dyDescent="0.35">
      <c r="A583" t="s">
        <v>1618</v>
      </c>
      <c r="B583" t="s">
        <v>2672</v>
      </c>
      <c r="C583" t="s">
        <v>2592</v>
      </c>
      <c r="D583" t="s">
        <v>794</v>
      </c>
      <c r="E583" t="s">
        <v>1614</v>
      </c>
      <c r="F583" t="s">
        <v>2737</v>
      </c>
      <c r="G583" t="s">
        <v>42</v>
      </c>
      <c r="H583" t="s">
        <v>40</v>
      </c>
      <c r="I583" t="s">
        <v>2864</v>
      </c>
      <c r="J583">
        <v>41.19</v>
      </c>
      <c r="K583">
        <v>41.87</v>
      </c>
      <c r="L583">
        <v>550</v>
      </c>
      <c r="M583" t="s">
        <v>2728</v>
      </c>
      <c r="N583" t="s">
        <v>39</v>
      </c>
      <c r="O583">
        <v>2004</v>
      </c>
      <c r="P583">
        <v>2005</v>
      </c>
      <c r="Q583" t="s">
        <v>2738</v>
      </c>
      <c r="R583" t="s">
        <v>39</v>
      </c>
      <c r="S583" t="s">
        <v>39</v>
      </c>
      <c r="T583">
        <v>5</v>
      </c>
      <c r="U583" t="s">
        <v>2701</v>
      </c>
      <c r="V583" s="6" t="s">
        <v>2643</v>
      </c>
      <c r="W583">
        <v>60</v>
      </c>
      <c r="X583" s="6" t="s">
        <v>39</v>
      </c>
      <c r="Y583" s="6" t="s">
        <v>39</v>
      </c>
      <c r="Z583" s="6" t="s">
        <v>39</v>
      </c>
      <c r="AA583" s="6" t="s">
        <v>39</v>
      </c>
      <c r="AB583" s="6" t="s">
        <v>39</v>
      </c>
      <c r="AC583" s="6" t="s">
        <v>39</v>
      </c>
      <c r="AD583" t="s">
        <v>39</v>
      </c>
      <c r="AE583" t="s">
        <v>39</v>
      </c>
      <c r="AF583" t="s">
        <v>39</v>
      </c>
      <c r="AG583" t="s">
        <v>39</v>
      </c>
      <c r="AH583" t="s">
        <v>39</v>
      </c>
      <c r="AI583" t="s">
        <v>39</v>
      </c>
      <c r="AJ583" t="s">
        <v>2744</v>
      </c>
      <c r="AK583">
        <v>47</v>
      </c>
      <c r="AL583" t="s">
        <v>39</v>
      </c>
      <c r="AM583" t="s">
        <v>39</v>
      </c>
      <c r="AN583">
        <v>3</v>
      </c>
      <c r="AO583">
        <v>30</v>
      </c>
      <c r="AP583">
        <v>70</v>
      </c>
      <c r="AQ583" t="s">
        <v>39</v>
      </c>
      <c r="AR583" t="s">
        <v>2692</v>
      </c>
    </row>
    <row r="584" spans="1:44" ht="62" x14ac:dyDescent="0.35">
      <c r="A584" t="s">
        <v>1618</v>
      </c>
      <c r="B584" t="s">
        <v>2672</v>
      </c>
      <c r="C584" t="s">
        <v>2592</v>
      </c>
      <c r="D584" t="s">
        <v>794</v>
      </c>
      <c r="E584" t="s">
        <v>1614</v>
      </c>
      <c r="F584" t="s">
        <v>2737</v>
      </c>
      <c r="G584" t="s">
        <v>42</v>
      </c>
      <c r="H584" t="s">
        <v>40</v>
      </c>
      <c r="I584" t="s">
        <v>2864</v>
      </c>
      <c r="J584">
        <v>41.19</v>
      </c>
      <c r="K584">
        <v>41.87</v>
      </c>
      <c r="L584">
        <v>550</v>
      </c>
      <c r="M584" t="s">
        <v>2728</v>
      </c>
      <c r="N584" t="s">
        <v>39</v>
      </c>
      <c r="O584">
        <v>2004</v>
      </c>
      <c r="P584">
        <v>2005</v>
      </c>
      <c r="Q584" t="s">
        <v>2738</v>
      </c>
      <c r="R584" t="s">
        <v>39</v>
      </c>
      <c r="S584" t="s">
        <v>39</v>
      </c>
      <c r="T584">
        <v>5</v>
      </c>
      <c r="U584" s="5" t="s">
        <v>2740</v>
      </c>
      <c r="V584" s="6" t="s">
        <v>39</v>
      </c>
      <c r="W584" t="s">
        <v>39</v>
      </c>
      <c r="X584" s="6" t="s">
        <v>39</v>
      </c>
      <c r="Y584" s="6" t="s">
        <v>39</v>
      </c>
      <c r="Z584" s="6" t="s">
        <v>39</v>
      </c>
      <c r="AA584" s="6" t="s">
        <v>39</v>
      </c>
      <c r="AB584" s="6" t="s">
        <v>39</v>
      </c>
      <c r="AC584" s="6" t="s">
        <v>39</v>
      </c>
      <c r="AD584" t="s">
        <v>39</v>
      </c>
      <c r="AE584" t="s">
        <v>39</v>
      </c>
      <c r="AF584" t="s">
        <v>39</v>
      </c>
      <c r="AG584" t="s">
        <v>39</v>
      </c>
      <c r="AH584" t="s">
        <v>39</v>
      </c>
      <c r="AI584" t="s">
        <v>39</v>
      </c>
      <c r="AJ584" t="s">
        <v>2744</v>
      </c>
      <c r="AK584">
        <v>23</v>
      </c>
      <c r="AL584" t="s">
        <v>39</v>
      </c>
      <c r="AM584" t="s">
        <v>39</v>
      </c>
      <c r="AN584">
        <v>3</v>
      </c>
      <c r="AO584">
        <v>30</v>
      </c>
      <c r="AP584">
        <v>70</v>
      </c>
      <c r="AQ584" t="s">
        <v>39</v>
      </c>
      <c r="AR584" t="s">
        <v>2692</v>
      </c>
    </row>
    <row r="585" spans="1:44" x14ac:dyDescent="0.35">
      <c r="A585" t="s">
        <v>1618</v>
      </c>
      <c r="B585" t="s">
        <v>2672</v>
      </c>
      <c r="C585" t="s">
        <v>2592</v>
      </c>
      <c r="D585" t="s">
        <v>794</v>
      </c>
      <c r="E585" t="s">
        <v>1614</v>
      </c>
      <c r="F585" t="s">
        <v>2737</v>
      </c>
      <c r="G585" t="s">
        <v>42</v>
      </c>
      <c r="H585" t="s">
        <v>40</v>
      </c>
      <c r="I585" t="s">
        <v>2864</v>
      </c>
      <c r="J585">
        <v>41.19</v>
      </c>
      <c r="K585">
        <v>41.87</v>
      </c>
      <c r="L585">
        <v>550</v>
      </c>
      <c r="M585" t="s">
        <v>2728</v>
      </c>
      <c r="N585" t="s">
        <v>39</v>
      </c>
      <c r="O585">
        <v>2004</v>
      </c>
      <c r="P585">
        <v>2005</v>
      </c>
      <c r="Q585" t="s">
        <v>2738</v>
      </c>
      <c r="R585" t="s">
        <v>39</v>
      </c>
      <c r="S585" t="s">
        <v>39</v>
      </c>
      <c r="T585">
        <v>5</v>
      </c>
      <c r="U585" t="s">
        <v>2701</v>
      </c>
      <c r="V585" s="6" t="s">
        <v>2643</v>
      </c>
      <c r="W585">
        <v>20</v>
      </c>
      <c r="X585" s="6" t="s">
        <v>39</v>
      </c>
      <c r="Y585" s="6" t="s">
        <v>39</v>
      </c>
      <c r="Z585" s="6" t="s">
        <v>39</v>
      </c>
      <c r="AA585" s="6" t="s">
        <v>39</v>
      </c>
      <c r="AB585" s="6" t="s">
        <v>39</v>
      </c>
      <c r="AC585" s="6" t="s">
        <v>39</v>
      </c>
      <c r="AD585" t="s">
        <v>39</v>
      </c>
      <c r="AE585" t="s">
        <v>39</v>
      </c>
      <c r="AF585" t="s">
        <v>39</v>
      </c>
      <c r="AG585" t="s">
        <v>39</v>
      </c>
      <c r="AH585" t="s">
        <v>39</v>
      </c>
      <c r="AI585" t="s">
        <v>39</v>
      </c>
      <c r="AJ585" t="s">
        <v>2744</v>
      </c>
      <c r="AK585">
        <v>39</v>
      </c>
      <c r="AL585" t="s">
        <v>39</v>
      </c>
      <c r="AM585" t="s">
        <v>39</v>
      </c>
      <c r="AN585">
        <v>3</v>
      </c>
      <c r="AO585">
        <v>30</v>
      </c>
      <c r="AP585">
        <v>70</v>
      </c>
      <c r="AQ585" t="s">
        <v>39</v>
      </c>
      <c r="AR585" t="s">
        <v>2692</v>
      </c>
    </row>
    <row r="586" spans="1:44" x14ac:dyDescent="0.35">
      <c r="A586" t="s">
        <v>1618</v>
      </c>
      <c r="B586" t="s">
        <v>2672</v>
      </c>
      <c r="C586" t="s">
        <v>2592</v>
      </c>
      <c r="D586" t="s">
        <v>794</v>
      </c>
      <c r="E586" t="s">
        <v>1614</v>
      </c>
      <c r="F586" t="s">
        <v>2737</v>
      </c>
      <c r="G586" t="s">
        <v>42</v>
      </c>
      <c r="H586" t="s">
        <v>40</v>
      </c>
      <c r="I586" t="s">
        <v>2864</v>
      </c>
      <c r="J586">
        <v>41.19</v>
      </c>
      <c r="K586">
        <v>41.87</v>
      </c>
      <c r="L586">
        <v>550</v>
      </c>
      <c r="M586" t="s">
        <v>2728</v>
      </c>
      <c r="N586" t="s">
        <v>39</v>
      </c>
      <c r="O586">
        <v>2004</v>
      </c>
      <c r="P586">
        <v>2005</v>
      </c>
      <c r="Q586" t="s">
        <v>2738</v>
      </c>
      <c r="R586" t="s">
        <v>39</v>
      </c>
      <c r="S586" t="s">
        <v>39</v>
      </c>
      <c r="T586">
        <v>5</v>
      </c>
      <c r="U586" t="s">
        <v>2742</v>
      </c>
      <c r="V586" s="6" t="s">
        <v>39</v>
      </c>
      <c r="W586" t="s">
        <v>39</v>
      </c>
      <c r="X586" s="6" t="s">
        <v>39</v>
      </c>
      <c r="Y586" s="6" t="s">
        <v>39</v>
      </c>
      <c r="Z586" s="6" t="s">
        <v>39</v>
      </c>
      <c r="AA586" s="6" t="s">
        <v>2743</v>
      </c>
      <c r="AB586">
        <v>1.8</v>
      </c>
      <c r="AC586">
        <f>0.5/24</f>
        <v>2.0833333333333332E-2</v>
      </c>
      <c r="AD586" t="s">
        <v>39</v>
      </c>
      <c r="AE586" t="s">
        <v>39</v>
      </c>
      <c r="AF586" t="s">
        <v>39</v>
      </c>
      <c r="AG586" t="s">
        <v>39</v>
      </c>
      <c r="AH586" t="s">
        <v>39</v>
      </c>
      <c r="AI586" t="s">
        <v>39</v>
      </c>
      <c r="AJ586" t="s">
        <v>2744</v>
      </c>
      <c r="AK586">
        <v>14</v>
      </c>
      <c r="AL586" t="s">
        <v>39</v>
      </c>
      <c r="AM586" t="s">
        <v>39</v>
      </c>
      <c r="AN586">
        <v>3</v>
      </c>
      <c r="AO586">
        <v>30</v>
      </c>
      <c r="AP586">
        <v>70</v>
      </c>
      <c r="AQ586" t="s">
        <v>39</v>
      </c>
      <c r="AR586" t="s">
        <v>2692</v>
      </c>
    </row>
    <row r="587" spans="1:44" x14ac:dyDescent="0.35">
      <c r="A587" t="s">
        <v>1618</v>
      </c>
      <c r="B587" t="s">
        <v>2672</v>
      </c>
      <c r="C587" t="s">
        <v>2592</v>
      </c>
      <c r="D587" t="s">
        <v>794</v>
      </c>
      <c r="E587" t="s">
        <v>1614</v>
      </c>
      <c r="F587" t="s">
        <v>2737</v>
      </c>
      <c r="G587" t="s">
        <v>42</v>
      </c>
      <c r="H587" t="s">
        <v>40</v>
      </c>
      <c r="I587" t="s">
        <v>2865</v>
      </c>
      <c r="J587">
        <v>41.01</v>
      </c>
      <c r="K587">
        <v>41.88</v>
      </c>
      <c r="L587">
        <v>860</v>
      </c>
      <c r="M587" t="s">
        <v>2728</v>
      </c>
      <c r="N587" t="s">
        <v>39</v>
      </c>
      <c r="O587">
        <v>2004</v>
      </c>
      <c r="P587">
        <v>2005</v>
      </c>
      <c r="Q587" t="s">
        <v>2738</v>
      </c>
      <c r="R587" t="s">
        <v>39</v>
      </c>
      <c r="S587" t="s">
        <v>39</v>
      </c>
      <c r="T587">
        <v>5</v>
      </c>
      <c r="U587" t="s">
        <v>2713</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2744</v>
      </c>
      <c r="AK587">
        <v>45</v>
      </c>
      <c r="AL587" t="s">
        <v>39</v>
      </c>
      <c r="AM587" t="s">
        <v>39</v>
      </c>
      <c r="AN587">
        <v>3</v>
      </c>
      <c r="AO587">
        <v>30</v>
      </c>
      <c r="AP587">
        <v>70</v>
      </c>
      <c r="AQ587" t="s">
        <v>39</v>
      </c>
      <c r="AR587" t="s">
        <v>2692</v>
      </c>
    </row>
    <row r="588" spans="1:44" x14ac:dyDescent="0.35">
      <c r="A588" t="s">
        <v>1618</v>
      </c>
      <c r="B588" t="s">
        <v>2672</v>
      </c>
      <c r="C588" t="s">
        <v>2592</v>
      </c>
      <c r="D588" t="s">
        <v>794</v>
      </c>
      <c r="E588" t="s">
        <v>1614</v>
      </c>
      <c r="F588" t="s">
        <v>2737</v>
      </c>
      <c r="G588" t="s">
        <v>42</v>
      </c>
      <c r="H588" t="s">
        <v>40</v>
      </c>
      <c r="I588" t="s">
        <v>2865</v>
      </c>
      <c r="J588">
        <v>41.01</v>
      </c>
      <c r="K588">
        <v>41.88</v>
      </c>
      <c r="L588">
        <v>860</v>
      </c>
      <c r="M588" t="s">
        <v>2728</v>
      </c>
      <c r="N588" t="s">
        <v>39</v>
      </c>
      <c r="O588">
        <v>2004</v>
      </c>
      <c r="P588">
        <v>2005</v>
      </c>
      <c r="Q588" t="s">
        <v>2738</v>
      </c>
      <c r="R588" t="s">
        <v>39</v>
      </c>
      <c r="S588" t="s">
        <v>39</v>
      </c>
      <c r="T588">
        <v>5</v>
      </c>
      <c r="U588" t="s">
        <v>2739</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2744</v>
      </c>
      <c r="AK588">
        <v>44</v>
      </c>
      <c r="AL588" t="s">
        <v>39</v>
      </c>
      <c r="AM588" t="s">
        <v>39</v>
      </c>
      <c r="AN588">
        <v>3</v>
      </c>
      <c r="AO588">
        <v>30</v>
      </c>
      <c r="AP588">
        <v>70</v>
      </c>
      <c r="AQ588" t="s">
        <v>39</v>
      </c>
      <c r="AR588" t="s">
        <v>2692</v>
      </c>
    </row>
    <row r="589" spans="1:44" x14ac:dyDescent="0.35">
      <c r="A589" t="s">
        <v>1618</v>
      </c>
      <c r="B589" t="s">
        <v>2672</v>
      </c>
      <c r="C589" t="s">
        <v>2592</v>
      </c>
      <c r="D589" t="s">
        <v>794</v>
      </c>
      <c r="E589" t="s">
        <v>1614</v>
      </c>
      <c r="F589" t="s">
        <v>2737</v>
      </c>
      <c r="G589" t="s">
        <v>42</v>
      </c>
      <c r="H589" t="s">
        <v>40</v>
      </c>
      <c r="I589" t="s">
        <v>2865</v>
      </c>
      <c r="J589">
        <v>41.01</v>
      </c>
      <c r="K589">
        <v>41.88</v>
      </c>
      <c r="L589">
        <v>860</v>
      </c>
      <c r="M589" t="s">
        <v>2728</v>
      </c>
      <c r="N589" t="s">
        <v>39</v>
      </c>
      <c r="O589">
        <v>2004</v>
      </c>
      <c r="P589">
        <v>2005</v>
      </c>
      <c r="Q589" t="s">
        <v>2738</v>
      </c>
      <c r="R589" t="s">
        <v>39</v>
      </c>
      <c r="S589" t="s">
        <v>39</v>
      </c>
      <c r="T589">
        <v>5</v>
      </c>
      <c r="U589" t="s">
        <v>2701</v>
      </c>
      <c r="V589" s="6" t="s">
        <v>2643</v>
      </c>
      <c r="W589">
        <v>40</v>
      </c>
      <c r="X589" s="6" t="s">
        <v>39</v>
      </c>
      <c r="Y589" s="6" t="s">
        <v>39</v>
      </c>
      <c r="Z589" s="6" t="s">
        <v>39</v>
      </c>
      <c r="AA589" s="6" t="s">
        <v>39</v>
      </c>
      <c r="AB589" s="6" t="s">
        <v>39</v>
      </c>
      <c r="AC589" s="6" t="s">
        <v>39</v>
      </c>
      <c r="AD589" t="s">
        <v>39</v>
      </c>
      <c r="AE589" t="s">
        <v>39</v>
      </c>
      <c r="AF589" t="s">
        <v>39</v>
      </c>
      <c r="AG589" t="s">
        <v>39</v>
      </c>
      <c r="AH589" t="s">
        <v>39</v>
      </c>
      <c r="AI589" t="s">
        <v>39</v>
      </c>
      <c r="AJ589" t="s">
        <v>2744</v>
      </c>
      <c r="AK589">
        <v>37</v>
      </c>
      <c r="AL589" t="s">
        <v>39</v>
      </c>
      <c r="AM589" t="s">
        <v>39</v>
      </c>
      <c r="AN589">
        <v>3</v>
      </c>
      <c r="AO589">
        <v>30</v>
      </c>
      <c r="AP589">
        <v>70</v>
      </c>
      <c r="AQ589" t="s">
        <v>39</v>
      </c>
      <c r="AR589" t="s">
        <v>2692</v>
      </c>
    </row>
    <row r="590" spans="1:44" x14ac:dyDescent="0.35">
      <c r="A590" t="s">
        <v>1618</v>
      </c>
      <c r="B590" t="s">
        <v>2672</v>
      </c>
      <c r="C590" t="s">
        <v>2592</v>
      </c>
      <c r="D590" t="s">
        <v>794</v>
      </c>
      <c r="E590" t="s">
        <v>1614</v>
      </c>
      <c r="F590" t="s">
        <v>2737</v>
      </c>
      <c r="G590" t="s">
        <v>42</v>
      </c>
      <c r="H590" t="s">
        <v>40</v>
      </c>
      <c r="I590" t="s">
        <v>2865</v>
      </c>
      <c r="J590">
        <v>41.01</v>
      </c>
      <c r="K590">
        <v>41.88</v>
      </c>
      <c r="L590">
        <v>860</v>
      </c>
      <c r="M590" t="s">
        <v>2728</v>
      </c>
      <c r="N590" t="s">
        <v>39</v>
      </c>
      <c r="O590">
        <v>2004</v>
      </c>
      <c r="P590">
        <v>2005</v>
      </c>
      <c r="Q590" t="s">
        <v>2738</v>
      </c>
      <c r="R590" t="s">
        <v>39</v>
      </c>
      <c r="S590" t="s">
        <v>39</v>
      </c>
      <c r="T590">
        <v>5</v>
      </c>
      <c r="U590" t="s">
        <v>2701</v>
      </c>
      <c r="V590" s="6" t="s">
        <v>2643</v>
      </c>
      <c r="W590">
        <v>60</v>
      </c>
      <c r="X590" s="6" t="s">
        <v>39</v>
      </c>
      <c r="Y590" s="6" t="s">
        <v>39</v>
      </c>
      <c r="Z590" s="6" t="s">
        <v>39</v>
      </c>
      <c r="AA590" s="6" t="s">
        <v>39</v>
      </c>
      <c r="AB590" s="6" t="s">
        <v>39</v>
      </c>
      <c r="AC590" s="6" t="s">
        <v>39</v>
      </c>
      <c r="AD590" t="s">
        <v>39</v>
      </c>
      <c r="AE590" t="s">
        <v>39</v>
      </c>
      <c r="AF590" t="s">
        <v>39</v>
      </c>
      <c r="AG590" t="s">
        <v>39</v>
      </c>
      <c r="AH590" t="s">
        <v>39</v>
      </c>
      <c r="AI590" t="s">
        <v>39</v>
      </c>
      <c r="AJ590" t="s">
        <v>2744</v>
      </c>
      <c r="AK590">
        <v>50</v>
      </c>
      <c r="AL590" t="s">
        <v>39</v>
      </c>
      <c r="AM590" t="s">
        <v>39</v>
      </c>
      <c r="AN590">
        <v>3</v>
      </c>
      <c r="AO590">
        <v>30</v>
      </c>
      <c r="AP590">
        <v>70</v>
      </c>
      <c r="AQ590" t="s">
        <v>39</v>
      </c>
      <c r="AR590" t="s">
        <v>2692</v>
      </c>
    </row>
    <row r="591" spans="1:44" ht="62" x14ac:dyDescent="0.35">
      <c r="A591" t="s">
        <v>1618</v>
      </c>
      <c r="B591" t="s">
        <v>2672</v>
      </c>
      <c r="C591" t="s">
        <v>2592</v>
      </c>
      <c r="D591" t="s">
        <v>794</v>
      </c>
      <c r="E591" t="s">
        <v>1614</v>
      </c>
      <c r="F591" t="s">
        <v>2737</v>
      </c>
      <c r="G591" t="s">
        <v>42</v>
      </c>
      <c r="H591" t="s">
        <v>40</v>
      </c>
      <c r="I591" t="s">
        <v>2865</v>
      </c>
      <c r="J591">
        <v>41.01</v>
      </c>
      <c r="K591">
        <v>41.88</v>
      </c>
      <c r="L591">
        <v>860</v>
      </c>
      <c r="M591" t="s">
        <v>2728</v>
      </c>
      <c r="N591" t="s">
        <v>39</v>
      </c>
      <c r="O591">
        <v>2004</v>
      </c>
      <c r="P591">
        <v>2005</v>
      </c>
      <c r="Q591" t="s">
        <v>2738</v>
      </c>
      <c r="R591" t="s">
        <v>39</v>
      </c>
      <c r="S591" t="s">
        <v>39</v>
      </c>
      <c r="T591">
        <v>5</v>
      </c>
      <c r="U591" s="5" t="s">
        <v>2740</v>
      </c>
      <c r="V591" s="6" t="s">
        <v>39</v>
      </c>
      <c r="W591" t="s">
        <v>39</v>
      </c>
      <c r="X591" s="6" t="s">
        <v>39</v>
      </c>
      <c r="Y591" s="6" t="s">
        <v>39</v>
      </c>
      <c r="Z591" s="6" t="s">
        <v>39</v>
      </c>
      <c r="AA591" s="6" t="s">
        <v>39</v>
      </c>
      <c r="AB591" s="6" t="s">
        <v>39</v>
      </c>
      <c r="AC591" s="6" t="s">
        <v>39</v>
      </c>
      <c r="AD591" t="s">
        <v>39</v>
      </c>
      <c r="AE591" t="s">
        <v>39</v>
      </c>
      <c r="AF591" t="s">
        <v>39</v>
      </c>
      <c r="AG591" t="s">
        <v>39</v>
      </c>
      <c r="AH591" t="s">
        <v>39</v>
      </c>
      <c r="AI591" t="s">
        <v>39</v>
      </c>
      <c r="AJ591" t="s">
        <v>2744</v>
      </c>
      <c r="AK591">
        <v>29</v>
      </c>
      <c r="AL591" t="s">
        <v>39</v>
      </c>
      <c r="AM591" t="s">
        <v>39</v>
      </c>
      <c r="AN591">
        <v>3</v>
      </c>
      <c r="AO591">
        <v>30</v>
      </c>
      <c r="AP591">
        <v>70</v>
      </c>
      <c r="AQ591" t="s">
        <v>39</v>
      </c>
      <c r="AR591" t="s">
        <v>2692</v>
      </c>
    </row>
    <row r="592" spans="1:44" x14ac:dyDescent="0.35">
      <c r="A592" t="s">
        <v>1618</v>
      </c>
      <c r="B592" t="s">
        <v>2672</v>
      </c>
      <c r="C592" t="s">
        <v>2592</v>
      </c>
      <c r="D592" t="s">
        <v>794</v>
      </c>
      <c r="E592" t="s">
        <v>1614</v>
      </c>
      <c r="F592" t="s">
        <v>2737</v>
      </c>
      <c r="G592" t="s">
        <v>42</v>
      </c>
      <c r="H592" t="s">
        <v>40</v>
      </c>
      <c r="I592" t="s">
        <v>2865</v>
      </c>
      <c r="J592">
        <v>41.01</v>
      </c>
      <c r="K592">
        <v>41.88</v>
      </c>
      <c r="L592">
        <v>860</v>
      </c>
      <c r="M592" t="s">
        <v>2728</v>
      </c>
      <c r="N592" t="s">
        <v>39</v>
      </c>
      <c r="O592">
        <v>2004</v>
      </c>
      <c r="P592">
        <v>2005</v>
      </c>
      <c r="Q592" t="s">
        <v>2738</v>
      </c>
      <c r="R592" t="s">
        <v>39</v>
      </c>
      <c r="S592" t="s">
        <v>39</v>
      </c>
      <c r="T592">
        <v>5</v>
      </c>
      <c r="U592" t="s">
        <v>2701</v>
      </c>
      <c r="V592" s="6" t="s">
        <v>2643</v>
      </c>
      <c r="W592">
        <v>20</v>
      </c>
      <c r="X592" s="6" t="s">
        <v>39</v>
      </c>
      <c r="Y592" s="6" t="s">
        <v>39</v>
      </c>
      <c r="Z592" s="6" t="s">
        <v>39</v>
      </c>
      <c r="AA592" s="6" t="s">
        <v>39</v>
      </c>
      <c r="AB592" s="6" t="s">
        <v>39</v>
      </c>
      <c r="AC592" s="6" t="s">
        <v>39</v>
      </c>
      <c r="AD592" t="s">
        <v>39</v>
      </c>
      <c r="AE592" t="s">
        <v>39</v>
      </c>
      <c r="AF592" t="s">
        <v>39</v>
      </c>
      <c r="AG592" t="s">
        <v>39</v>
      </c>
      <c r="AH592" t="s">
        <v>39</v>
      </c>
      <c r="AI592" t="s">
        <v>39</v>
      </c>
      <c r="AJ592" t="s">
        <v>2744</v>
      </c>
      <c r="AK592">
        <v>42</v>
      </c>
      <c r="AL592" t="s">
        <v>39</v>
      </c>
      <c r="AM592" t="s">
        <v>39</v>
      </c>
      <c r="AN592">
        <v>3</v>
      </c>
      <c r="AO592">
        <v>30</v>
      </c>
      <c r="AP592">
        <v>70</v>
      </c>
      <c r="AQ592" t="s">
        <v>39</v>
      </c>
      <c r="AR592" t="s">
        <v>2692</v>
      </c>
    </row>
    <row r="593" spans="1:44" x14ac:dyDescent="0.35">
      <c r="A593" t="s">
        <v>1618</v>
      </c>
      <c r="B593" t="s">
        <v>2672</v>
      </c>
      <c r="C593" t="s">
        <v>2592</v>
      </c>
      <c r="D593" t="s">
        <v>794</v>
      </c>
      <c r="E593" t="s">
        <v>1614</v>
      </c>
      <c r="F593" t="s">
        <v>2737</v>
      </c>
      <c r="G593" t="s">
        <v>42</v>
      </c>
      <c r="H593" t="s">
        <v>40</v>
      </c>
      <c r="I593" t="s">
        <v>2865</v>
      </c>
      <c r="J593">
        <v>41.01</v>
      </c>
      <c r="K593">
        <v>41.88</v>
      </c>
      <c r="L593">
        <v>860</v>
      </c>
      <c r="M593" t="s">
        <v>2728</v>
      </c>
      <c r="N593" t="s">
        <v>39</v>
      </c>
      <c r="O593">
        <v>2004</v>
      </c>
      <c r="P593">
        <v>2005</v>
      </c>
      <c r="Q593" t="s">
        <v>2738</v>
      </c>
      <c r="R593" t="s">
        <v>39</v>
      </c>
      <c r="S593" t="s">
        <v>39</v>
      </c>
      <c r="T593">
        <v>5</v>
      </c>
      <c r="U593" t="s">
        <v>2742</v>
      </c>
      <c r="V593" s="6" t="s">
        <v>39</v>
      </c>
      <c r="W593" t="s">
        <v>39</v>
      </c>
      <c r="X593" s="6" t="s">
        <v>39</v>
      </c>
      <c r="Y593" s="6" t="s">
        <v>39</v>
      </c>
      <c r="Z593" s="6" t="s">
        <v>39</v>
      </c>
      <c r="AA593" s="6" t="s">
        <v>2743</v>
      </c>
      <c r="AB593">
        <v>1.8</v>
      </c>
      <c r="AC593">
        <f>0.5/24</f>
        <v>2.0833333333333332E-2</v>
      </c>
      <c r="AD593" t="s">
        <v>39</v>
      </c>
      <c r="AE593" t="s">
        <v>39</v>
      </c>
      <c r="AF593" t="s">
        <v>39</v>
      </c>
      <c r="AG593" t="s">
        <v>39</v>
      </c>
      <c r="AH593" t="s">
        <v>39</v>
      </c>
      <c r="AI593" t="s">
        <v>39</v>
      </c>
      <c r="AJ593" t="s">
        <v>2744</v>
      </c>
      <c r="AK593">
        <v>15</v>
      </c>
      <c r="AL593" t="s">
        <v>39</v>
      </c>
      <c r="AM593" t="s">
        <v>39</v>
      </c>
      <c r="AN593">
        <v>3</v>
      </c>
      <c r="AO593">
        <v>30</v>
      </c>
      <c r="AP593">
        <v>70</v>
      </c>
      <c r="AQ593" t="s">
        <v>39</v>
      </c>
      <c r="AR593" t="s">
        <v>2692</v>
      </c>
    </row>
    <row r="594" spans="1:44" x14ac:dyDescent="0.35">
      <c r="A594" t="s">
        <v>1618</v>
      </c>
      <c r="B594" t="s">
        <v>2672</v>
      </c>
      <c r="C594" t="s">
        <v>2592</v>
      </c>
      <c r="D594" t="s">
        <v>794</v>
      </c>
      <c r="E594" t="s">
        <v>1614</v>
      </c>
      <c r="F594" t="s">
        <v>2737</v>
      </c>
      <c r="G594" t="s">
        <v>42</v>
      </c>
      <c r="H594" t="s">
        <v>40</v>
      </c>
      <c r="I594" t="s">
        <v>2745</v>
      </c>
      <c r="J594" t="s">
        <v>2746</v>
      </c>
      <c r="K594" t="s">
        <v>2747</v>
      </c>
      <c r="L594" t="s">
        <v>2748</v>
      </c>
      <c r="M594" t="s">
        <v>2728</v>
      </c>
      <c r="N594" t="s">
        <v>39</v>
      </c>
      <c r="O594">
        <v>2004</v>
      </c>
      <c r="P594">
        <v>2005</v>
      </c>
      <c r="Q594" t="s">
        <v>2738</v>
      </c>
      <c r="R594" t="s">
        <v>39</v>
      </c>
      <c r="S594" t="s">
        <v>39</v>
      </c>
      <c r="T594">
        <v>5</v>
      </c>
      <c r="U594" t="s">
        <v>2713</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2693</v>
      </c>
    </row>
    <row r="595" spans="1:44" x14ac:dyDescent="0.35">
      <c r="A595" t="s">
        <v>1618</v>
      </c>
      <c r="B595" t="s">
        <v>2672</v>
      </c>
      <c r="C595" t="s">
        <v>2592</v>
      </c>
      <c r="D595" t="s">
        <v>794</v>
      </c>
      <c r="E595" t="s">
        <v>1614</v>
      </c>
      <c r="F595" t="s">
        <v>2737</v>
      </c>
      <c r="G595" t="s">
        <v>42</v>
      </c>
      <c r="H595" t="s">
        <v>40</v>
      </c>
      <c r="I595" t="s">
        <v>2745</v>
      </c>
      <c r="J595" t="s">
        <v>2746</v>
      </c>
      <c r="K595" t="s">
        <v>2747</v>
      </c>
      <c r="L595" t="s">
        <v>2748</v>
      </c>
      <c r="M595" t="s">
        <v>2728</v>
      </c>
      <c r="N595" t="s">
        <v>39</v>
      </c>
      <c r="O595">
        <v>2004</v>
      </c>
      <c r="P595">
        <v>2005</v>
      </c>
      <c r="Q595" t="s">
        <v>2738</v>
      </c>
      <c r="R595" t="s">
        <v>39</v>
      </c>
      <c r="S595" t="s">
        <v>39</v>
      </c>
      <c r="T595">
        <v>5</v>
      </c>
      <c r="U595" t="s">
        <v>2739</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2693</v>
      </c>
    </row>
    <row r="596" spans="1:44" x14ac:dyDescent="0.35">
      <c r="A596" t="s">
        <v>1618</v>
      </c>
      <c r="B596" t="s">
        <v>2672</v>
      </c>
      <c r="C596" t="s">
        <v>2592</v>
      </c>
      <c r="D596" t="s">
        <v>794</v>
      </c>
      <c r="E596" t="s">
        <v>1614</v>
      </c>
      <c r="F596" t="s">
        <v>2737</v>
      </c>
      <c r="G596" t="s">
        <v>42</v>
      </c>
      <c r="H596" t="s">
        <v>40</v>
      </c>
      <c r="I596" t="s">
        <v>2745</v>
      </c>
      <c r="J596" t="s">
        <v>2746</v>
      </c>
      <c r="K596" t="s">
        <v>2747</v>
      </c>
      <c r="L596" t="s">
        <v>2748</v>
      </c>
      <c r="M596" t="s">
        <v>2728</v>
      </c>
      <c r="N596" t="s">
        <v>39</v>
      </c>
      <c r="O596">
        <v>2004</v>
      </c>
      <c r="P596">
        <v>2005</v>
      </c>
      <c r="Q596" t="s">
        <v>2738</v>
      </c>
      <c r="R596" t="s">
        <v>39</v>
      </c>
      <c r="S596" t="s">
        <v>39</v>
      </c>
      <c r="T596">
        <v>5</v>
      </c>
      <c r="U596" t="s">
        <v>2701</v>
      </c>
      <c r="V596" s="6" t="s">
        <v>2643</v>
      </c>
      <c r="W596">
        <v>20</v>
      </c>
      <c r="X596" s="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2693</v>
      </c>
    </row>
    <row r="597" spans="1:44" x14ac:dyDescent="0.35">
      <c r="A597" t="s">
        <v>1618</v>
      </c>
      <c r="B597" t="s">
        <v>2672</v>
      </c>
      <c r="C597" t="s">
        <v>2592</v>
      </c>
      <c r="D597" t="s">
        <v>794</v>
      </c>
      <c r="E597" t="s">
        <v>1614</v>
      </c>
      <c r="F597" t="s">
        <v>2737</v>
      </c>
      <c r="G597" t="s">
        <v>42</v>
      </c>
      <c r="H597" t="s">
        <v>40</v>
      </c>
      <c r="I597" t="s">
        <v>2745</v>
      </c>
      <c r="J597" t="s">
        <v>2746</v>
      </c>
      <c r="K597" t="s">
        <v>2747</v>
      </c>
      <c r="L597" t="s">
        <v>2748</v>
      </c>
      <c r="M597" t="s">
        <v>2728</v>
      </c>
      <c r="N597" t="s">
        <v>39</v>
      </c>
      <c r="O597">
        <v>2004</v>
      </c>
      <c r="P597">
        <v>2005</v>
      </c>
      <c r="Q597" t="s">
        <v>2738</v>
      </c>
      <c r="R597" t="s">
        <v>39</v>
      </c>
      <c r="S597" t="s">
        <v>39</v>
      </c>
      <c r="T597">
        <v>5</v>
      </c>
      <c r="U597" t="s">
        <v>2701</v>
      </c>
      <c r="V597" s="6" t="s">
        <v>2643</v>
      </c>
      <c r="W597">
        <v>40</v>
      </c>
      <c r="X597" s="6"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2693</v>
      </c>
    </row>
    <row r="598" spans="1:44" x14ac:dyDescent="0.35">
      <c r="A598" t="s">
        <v>1618</v>
      </c>
      <c r="B598" t="s">
        <v>2672</v>
      </c>
      <c r="C598" t="s">
        <v>2592</v>
      </c>
      <c r="D598" t="s">
        <v>794</v>
      </c>
      <c r="E598" t="s">
        <v>1614</v>
      </c>
      <c r="F598" t="s">
        <v>2737</v>
      </c>
      <c r="G598" t="s">
        <v>42</v>
      </c>
      <c r="H598" t="s">
        <v>40</v>
      </c>
      <c r="I598" t="s">
        <v>2745</v>
      </c>
      <c r="J598" t="s">
        <v>2746</v>
      </c>
      <c r="K598" t="s">
        <v>2747</v>
      </c>
      <c r="L598" t="s">
        <v>2748</v>
      </c>
      <c r="M598" t="s">
        <v>2728</v>
      </c>
      <c r="N598" t="s">
        <v>39</v>
      </c>
      <c r="O598">
        <v>2004</v>
      </c>
      <c r="P598">
        <v>2005</v>
      </c>
      <c r="Q598" t="s">
        <v>2738</v>
      </c>
      <c r="R598" t="s">
        <v>39</v>
      </c>
      <c r="S598" t="s">
        <v>39</v>
      </c>
      <c r="T598">
        <v>5</v>
      </c>
      <c r="U598" t="s">
        <v>2701</v>
      </c>
      <c r="V598" s="6" t="s">
        <v>2643</v>
      </c>
      <c r="W598">
        <v>60</v>
      </c>
      <c r="X598" s="6"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2693</v>
      </c>
    </row>
    <row r="599" spans="1:44" ht="62" x14ac:dyDescent="0.35">
      <c r="A599" t="s">
        <v>1618</v>
      </c>
      <c r="B599" t="s">
        <v>2672</v>
      </c>
      <c r="C599" t="s">
        <v>2592</v>
      </c>
      <c r="D599" t="s">
        <v>794</v>
      </c>
      <c r="E599" t="s">
        <v>1614</v>
      </c>
      <c r="F599" t="s">
        <v>2737</v>
      </c>
      <c r="G599" t="s">
        <v>42</v>
      </c>
      <c r="H599" t="s">
        <v>40</v>
      </c>
      <c r="I599" t="s">
        <v>2745</v>
      </c>
      <c r="J599" t="s">
        <v>2746</v>
      </c>
      <c r="K599" t="s">
        <v>2747</v>
      </c>
      <c r="L599" t="s">
        <v>2748</v>
      </c>
      <c r="M599" t="s">
        <v>2728</v>
      </c>
      <c r="N599" t="s">
        <v>39</v>
      </c>
      <c r="O599">
        <v>2004</v>
      </c>
      <c r="P599">
        <v>2005</v>
      </c>
      <c r="Q599" t="s">
        <v>2738</v>
      </c>
      <c r="R599" t="s">
        <v>39</v>
      </c>
      <c r="S599" t="s">
        <v>39</v>
      </c>
      <c r="T599">
        <v>5</v>
      </c>
      <c r="U599" s="5" t="s">
        <v>2740</v>
      </c>
      <c r="V599" s="6" t="s">
        <v>39</v>
      </c>
      <c r="W599" t="s">
        <v>39</v>
      </c>
      <c r="X599" s="6"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2693</v>
      </c>
    </row>
    <row r="600" spans="1:44" x14ac:dyDescent="0.35">
      <c r="A600" t="s">
        <v>1618</v>
      </c>
      <c r="B600" t="s">
        <v>2672</v>
      </c>
      <c r="C600" t="s">
        <v>2592</v>
      </c>
      <c r="D600" t="s">
        <v>794</v>
      </c>
      <c r="E600" t="s">
        <v>1614</v>
      </c>
      <c r="F600" t="s">
        <v>2737</v>
      </c>
      <c r="G600" t="s">
        <v>42</v>
      </c>
      <c r="H600" t="s">
        <v>40</v>
      </c>
      <c r="I600" t="s">
        <v>2745</v>
      </c>
      <c r="J600" t="s">
        <v>2746</v>
      </c>
      <c r="K600" t="s">
        <v>2747</v>
      </c>
      <c r="L600" t="s">
        <v>2748</v>
      </c>
      <c r="M600" t="s">
        <v>2728</v>
      </c>
      <c r="N600" t="s">
        <v>39</v>
      </c>
      <c r="O600">
        <v>2004</v>
      </c>
      <c r="P600">
        <v>2005</v>
      </c>
      <c r="Q600" t="s">
        <v>2738</v>
      </c>
      <c r="R600" t="s">
        <v>39</v>
      </c>
      <c r="S600" t="s">
        <v>39</v>
      </c>
      <c r="T600">
        <v>5</v>
      </c>
      <c r="U600" t="s">
        <v>2742</v>
      </c>
      <c r="V600" s="6" t="s">
        <v>39</v>
      </c>
      <c r="W600" t="s">
        <v>39</v>
      </c>
      <c r="X600" s="6" t="s">
        <v>39</v>
      </c>
      <c r="Y600" s="6" t="s">
        <v>39</v>
      </c>
      <c r="Z600" s="6" t="s">
        <v>39</v>
      </c>
      <c r="AA600" s="6" t="s">
        <v>2743</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2693</v>
      </c>
    </row>
    <row r="601" spans="1:44" x14ac:dyDescent="0.35">
      <c r="A601" t="s">
        <v>1618</v>
      </c>
      <c r="B601" t="s">
        <v>2672</v>
      </c>
      <c r="C601" t="s">
        <v>2592</v>
      </c>
      <c r="D601" t="s">
        <v>794</v>
      </c>
      <c r="E601" t="s">
        <v>1614</v>
      </c>
      <c r="F601" t="s">
        <v>2737</v>
      </c>
      <c r="G601" t="s">
        <v>42</v>
      </c>
      <c r="H601" t="s">
        <v>40</v>
      </c>
      <c r="I601" t="s">
        <v>2745</v>
      </c>
      <c r="J601" t="s">
        <v>2746</v>
      </c>
      <c r="K601" t="s">
        <v>2747</v>
      </c>
      <c r="L601" t="s">
        <v>2748</v>
      </c>
      <c r="M601" t="s">
        <v>2728</v>
      </c>
      <c r="N601" t="s">
        <v>39</v>
      </c>
      <c r="O601">
        <v>2004</v>
      </c>
      <c r="P601">
        <v>2005</v>
      </c>
      <c r="Q601" t="s">
        <v>2738</v>
      </c>
      <c r="R601" t="s">
        <v>39</v>
      </c>
      <c r="S601" t="s">
        <v>39</v>
      </c>
      <c r="T601">
        <v>5</v>
      </c>
      <c r="U601" t="s">
        <v>2713</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2744</v>
      </c>
      <c r="AK601">
        <v>39</v>
      </c>
      <c r="AL601" t="s">
        <v>39</v>
      </c>
      <c r="AM601" t="s">
        <v>39</v>
      </c>
      <c r="AN601">
        <v>3</v>
      </c>
      <c r="AO601">
        <v>30</v>
      </c>
      <c r="AP601">
        <v>70</v>
      </c>
      <c r="AQ601" t="s">
        <v>39</v>
      </c>
      <c r="AR601" t="s">
        <v>2693</v>
      </c>
    </row>
    <row r="602" spans="1:44" x14ac:dyDescent="0.35">
      <c r="A602" t="s">
        <v>1618</v>
      </c>
      <c r="B602" t="s">
        <v>2672</v>
      </c>
      <c r="C602" t="s">
        <v>2592</v>
      </c>
      <c r="D602" t="s">
        <v>794</v>
      </c>
      <c r="E602" t="s">
        <v>1614</v>
      </c>
      <c r="F602" t="s">
        <v>2737</v>
      </c>
      <c r="G602" t="s">
        <v>42</v>
      </c>
      <c r="H602" t="s">
        <v>40</v>
      </c>
      <c r="I602" t="s">
        <v>2745</v>
      </c>
      <c r="J602" t="s">
        <v>2746</v>
      </c>
      <c r="K602" t="s">
        <v>2747</v>
      </c>
      <c r="L602" t="s">
        <v>2748</v>
      </c>
      <c r="M602" t="s">
        <v>2728</v>
      </c>
      <c r="N602" t="s">
        <v>39</v>
      </c>
      <c r="O602">
        <v>2004</v>
      </c>
      <c r="P602">
        <v>2005</v>
      </c>
      <c r="Q602" t="s">
        <v>2738</v>
      </c>
      <c r="R602" t="s">
        <v>39</v>
      </c>
      <c r="S602" t="s">
        <v>39</v>
      </c>
      <c r="T602">
        <v>5</v>
      </c>
      <c r="U602" t="s">
        <v>2739</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2744</v>
      </c>
      <c r="AK602">
        <v>45</v>
      </c>
      <c r="AL602" t="s">
        <v>39</v>
      </c>
      <c r="AM602" t="s">
        <v>39</v>
      </c>
      <c r="AN602">
        <v>3</v>
      </c>
      <c r="AO602">
        <v>30</v>
      </c>
      <c r="AP602">
        <v>70</v>
      </c>
      <c r="AQ602" t="s">
        <v>39</v>
      </c>
      <c r="AR602" t="s">
        <v>2693</v>
      </c>
    </row>
    <row r="603" spans="1:44" x14ac:dyDescent="0.35">
      <c r="A603" t="s">
        <v>1618</v>
      </c>
      <c r="B603" t="s">
        <v>2672</v>
      </c>
      <c r="C603" t="s">
        <v>2592</v>
      </c>
      <c r="D603" t="s">
        <v>794</v>
      </c>
      <c r="E603" t="s">
        <v>1614</v>
      </c>
      <c r="F603" t="s">
        <v>2737</v>
      </c>
      <c r="G603" t="s">
        <v>42</v>
      </c>
      <c r="H603" t="s">
        <v>40</v>
      </c>
      <c r="I603" t="s">
        <v>2745</v>
      </c>
      <c r="J603" t="s">
        <v>2746</v>
      </c>
      <c r="K603" t="s">
        <v>2747</v>
      </c>
      <c r="L603" t="s">
        <v>2748</v>
      </c>
      <c r="M603" t="s">
        <v>2728</v>
      </c>
      <c r="N603" t="s">
        <v>39</v>
      </c>
      <c r="O603">
        <v>2004</v>
      </c>
      <c r="P603">
        <v>2005</v>
      </c>
      <c r="Q603" t="s">
        <v>2738</v>
      </c>
      <c r="R603" t="s">
        <v>39</v>
      </c>
      <c r="S603" t="s">
        <v>39</v>
      </c>
      <c r="T603">
        <v>5</v>
      </c>
      <c r="U603" t="s">
        <v>2701</v>
      </c>
      <c r="V603" s="6" t="s">
        <v>2643</v>
      </c>
      <c r="W603">
        <v>20</v>
      </c>
      <c r="X603" s="6" t="s">
        <v>39</v>
      </c>
      <c r="Y603" s="6" t="s">
        <v>39</v>
      </c>
      <c r="Z603" s="6" t="s">
        <v>39</v>
      </c>
      <c r="AA603" s="6" t="s">
        <v>39</v>
      </c>
      <c r="AB603" s="6" t="s">
        <v>39</v>
      </c>
      <c r="AC603" s="6" t="s">
        <v>39</v>
      </c>
      <c r="AD603" t="s">
        <v>39</v>
      </c>
      <c r="AE603" t="s">
        <v>39</v>
      </c>
      <c r="AF603" t="s">
        <v>39</v>
      </c>
      <c r="AG603" t="s">
        <v>39</v>
      </c>
      <c r="AH603" t="s">
        <v>39</v>
      </c>
      <c r="AI603" t="s">
        <v>39</v>
      </c>
      <c r="AJ603" t="s">
        <v>2744</v>
      </c>
      <c r="AK603">
        <v>38</v>
      </c>
      <c r="AL603" t="s">
        <v>39</v>
      </c>
      <c r="AM603" t="s">
        <v>39</v>
      </c>
      <c r="AN603">
        <v>3</v>
      </c>
      <c r="AO603">
        <v>30</v>
      </c>
      <c r="AP603">
        <v>70</v>
      </c>
      <c r="AQ603" t="s">
        <v>39</v>
      </c>
      <c r="AR603" t="s">
        <v>2693</v>
      </c>
    </row>
    <row r="604" spans="1:44" x14ac:dyDescent="0.35">
      <c r="A604" t="s">
        <v>1618</v>
      </c>
      <c r="B604" t="s">
        <v>2672</v>
      </c>
      <c r="C604" t="s">
        <v>2592</v>
      </c>
      <c r="D604" t="s">
        <v>794</v>
      </c>
      <c r="E604" t="s">
        <v>1614</v>
      </c>
      <c r="F604" t="s">
        <v>2737</v>
      </c>
      <c r="G604" t="s">
        <v>42</v>
      </c>
      <c r="H604" t="s">
        <v>40</v>
      </c>
      <c r="I604" t="s">
        <v>2745</v>
      </c>
      <c r="J604" t="s">
        <v>2746</v>
      </c>
      <c r="K604" t="s">
        <v>2747</v>
      </c>
      <c r="L604" t="s">
        <v>2748</v>
      </c>
      <c r="M604" t="s">
        <v>2728</v>
      </c>
      <c r="N604" t="s">
        <v>39</v>
      </c>
      <c r="O604">
        <v>2004</v>
      </c>
      <c r="P604">
        <v>2005</v>
      </c>
      <c r="Q604" t="s">
        <v>2738</v>
      </c>
      <c r="R604" t="s">
        <v>39</v>
      </c>
      <c r="S604" t="s">
        <v>39</v>
      </c>
      <c r="T604">
        <v>5</v>
      </c>
      <c r="U604" t="s">
        <v>2701</v>
      </c>
      <c r="V604" s="6" t="s">
        <v>2643</v>
      </c>
      <c r="W604">
        <v>40</v>
      </c>
      <c r="X604" s="6" t="s">
        <v>39</v>
      </c>
      <c r="Y604" s="6" t="s">
        <v>39</v>
      </c>
      <c r="Z604" s="6" t="s">
        <v>39</v>
      </c>
      <c r="AA604" s="6" t="s">
        <v>39</v>
      </c>
      <c r="AB604" s="6" t="s">
        <v>39</v>
      </c>
      <c r="AC604" s="6" t="s">
        <v>39</v>
      </c>
      <c r="AD604" t="s">
        <v>39</v>
      </c>
      <c r="AE604" t="s">
        <v>39</v>
      </c>
      <c r="AF604" t="s">
        <v>39</v>
      </c>
      <c r="AG604" t="s">
        <v>39</v>
      </c>
      <c r="AH604" t="s">
        <v>39</v>
      </c>
      <c r="AI604" t="s">
        <v>39</v>
      </c>
      <c r="AJ604" t="s">
        <v>2744</v>
      </c>
      <c r="AK604">
        <v>42</v>
      </c>
      <c r="AL604" t="s">
        <v>39</v>
      </c>
      <c r="AM604" t="s">
        <v>39</v>
      </c>
      <c r="AN604">
        <v>3</v>
      </c>
      <c r="AO604">
        <v>30</v>
      </c>
      <c r="AP604">
        <v>70</v>
      </c>
      <c r="AQ604" t="s">
        <v>39</v>
      </c>
      <c r="AR604" t="s">
        <v>2693</v>
      </c>
    </row>
    <row r="605" spans="1:44" x14ac:dyDescent="0.35">
      <c r="A605" t="s">
        <v>1618</v>
      </c>
      <c r="B605" t="s">
        <v>2672</v>
      </c>
      <c r="C605" t="s">
        <v>2592</v>
      </c>
      <c r="D605" t="s">
        <v>794</v>
      </c>
      <c r="E605" t="s">
        <v>1614</v>
      </c>
      <c r="F605" t="s">
        <v>2737</v>
      </c>
      <c r="G605" t="s">
        <v>42</v>
      </c>
      <c r="H605" t="s">
        <v>40</v>
      </c>
      <c r="I605" t="s">
        <v>2745</v>
      </c>
      <c r="J605" t="s">
        <v>2746</v>
      </c>
      <c r="K605" t="s">
        <v>2747</v>
      </c>
      <c r="L605" t="s">
        <v>2748</v>
      </c>
      <c r="M605" t="s">
        <v>2728</v>
      </c>
      <c r="N605" t="s">
        <v>39</v>
      </c>
      <c r="O605">
        <v>2004</v>
      </c>
      <c r="P605">
        <v>2005</v>
      </c>
      <c r="Q605" t="s">
        <v>2738</v>
      </c>
      <c r="R605" t="s">
        <v>39</v>
      </c>
      <c r="S605" t="s">
        <v>39</v>
      </c>
      <c r="T605">
        <v>5</v>
      </c>
      <c r="U605" t="s">
        <v>2701</v>
      </c>
      <c r="V605" s="6" t="s">
        <v>2643</v>
      </c>
      <c r="W605">
        <v>60</v>
      </c>
      <c r="X605" s="6" t="s">
        <v>39</v>
      </c>
      <c r="Y605" s="6" t="s">
        <v>39</v>
      </c>
      <c r="Z605" s="6" t="s">
        <v>39</v>
      </c>
      <c r="AA605" s="6" t="s">
        <v>39</v>
      </c>
      <c r="AB605" s="6" t="s">
        <v>39</v>
      </c>
      <c r="AC605" s="6" t="s">
        <v>39</v>
      </c>
      <c r="AD605" t="s">
        <v>39</v>
      </c>
      <c r="AE605" t="s">
        <v>39</v>
      </c>
      <c r="AF605" t="s">
        <v>39</v>
      </c>
      <c r="AG605" t="s">
        <v>39</v>
      </c>
      <c r="AH605" t="s">
        <v>39</v>
      </c>
      <c r="AI605" t="s">
        <v>39</v>
      </c>
      <c r="AJ605" t="s">
        <v>2744</v>
      </c>
      <c r="AK605">
        <v>22</v>
      </c>
      <c r="AL605" t="s">
        <v>39</v>
      </c>
      <c r="AM605" t="s">
        <v>39</v>
      </c>
      <c r="AN605">
        <v>3</v>
      </c>
      <c r="AO605">
        <v>30</v>
      </c>
      <c r="AP605">
        <v>70</v>
      </c>
      <c r="AQ605" t="s">
        <v>39</v>
      </c>
      <c r="AR605" t="s">
        <v>2693</v>
      </c>
    </row>
    <row r="606" spans="1:44" ht="62" x14ac:dyDescent="0.35">
      <c r="A606" t="s">
        <v>1618</v>
      </c>
      <c r="B606" t="s">
        <v>2672</v>
      </c>
      <c r="C606" t="s">
        <v>2592</v>
      </c>
      <c r="D606" t="s">
        <v>794</v>
      </c>
      <c r="E606" t="s">
        <v>1614</v>
      </c>
      <c r="F606" t="s">
        <v>2737</v>
      </c>
      <c r="G606" t="s">
        <v>42</v>
      </c>
      <c r="H606" t="s">
        <v>40</v>
      </c>
      <c r="I606" t="s">
        <v>2745</v>
      </c>
      <c r="J606" t="s">
        <v>2746</v>
      </c>
      <c r="K606" t="s">
        <v>2747</v>
      </c>
      <c r="L606" t="s">
        <v>2748</v>
      </c>
      <c r="M606" t="s">
        <v>2728</v>
      </c>
      <c r="N606" t="s">
        <v>39</v>
      </c>
      <c r="O606">
        <v>2004</v>
      </c>
      <c r="P606">
        <v>2005</v>
      </c>
      <c r="Q606" t="s">
        <v>2738</v>
      </c>
      <c r="R606" t="s">
        <v>39</v>
      </c>
      <c r="S606" t="s">
        <v>39</v>
      </c>
      <c r="T606">
        <v>5</v>
      </c>
      <c r="U606" s="5" t="s">
        <v>2740</v>
      </c>
      <c r="V606" s="6" t="s">
        <v>39</v>
      </c>
      <c r="W606" t="s">
        <v>39</v>
      </c>
      <c r="X606" s="6" t="s">
        <v>39</v>
      </c>
      <c r="Y606" s="6" t="s">
        <v>39</v>
      </c>
      <c r="Z606" s="6" t="s">
        <v>39</v>
      </c>
      <c r="AA606" s="6" t="s">
        <v>39</v>
      </c>
      <c r="AB606" s="6" t="s">
        <v>39</v>
      </c>
      <c r="AC606" s="6" t="s">
        <v>39</v>
      </c>
      <c r="AD606" t="s">
        <v>39</v>
      </c>
      <c r="AE606" t="s">
        <v>39</v>
      </c>
      <c r="AF606" t="s">
        <v>39</v>
      </c>
      <c r="AG606" t="s">
        <v>39</v>
      </c>
      <c r="AH606" t="s">
        <v>39</v>
      </c>
      <c r="AI606" t="s">
        <v>39</v>
      </c>
      <c r="AJ606" t="s">
        <v>2744</v>
      </c>
      <c r="AK606">
        <v>24</v>
      </c>
      <c r="AL606" t="s">
        <v>39</v>
      </c>
      <c r="AM606" t="s">
        <v>39</v>
      </c>
      <c r="AN606">
        <v>3</v>
      </c>
      <c r="AO606">
        <v>30</v>
      </c>
      <c r="AP606">
        <v>70</v>
      </c>
      <c r="AQ606" t="s">
        <v>39</v>
      </c>
      <c r="AR606" t="s">
        <v>2693</v>
      </c>
    </row>
    <row r="607" spans="1:44" s="13" customFormat="1" x14ac:dyDescent="0.35">
      <c r="A607" s="13" t="s">
        <v>1618</v>
      </c>
      <c r="B607" s="13" t="s">
        <v>2672</v>
      </c>
      <c r="C607" s="13" t="s">
        <v>2592</v>
      </c>
      <c r="D607" s="13" t="s">
        <v>794</v>
      </c>
      <c r="E607" s="13" t="s">
        <v>1614</v>
      </c>
      <c r="F607" s="13" t="s">
        <v>2737</v>
      </c>
      <c r="G607" s="13" t="s">
        <v>42</v>
      </c>
      <c r="H607" s="13" t="s">
        <v>40</v>
      </c>
      <c r="I607" s="13" t="s">
        <v>2745</v>
      </c>
      <c r="J607" s="13" t="s">
        <v>2746</v>
      </c>
      <c r="K607" s="13" t="s">
        <v>2747</v>
      </c>
      <c r="L607" s="13" t="s">
        <v>2748</v>
      </c>
      <c r="M607" s="13" t="s">
        <v>2728</v>
      </c>
      <c r="N607" s="13" t="s">
        <v>39</v>
      </c>
      <c r="O607" s="13">
        <v>2004</v>
      </c>
      <c r="P607" s="13">
        <v>2005</v>
      </c>
      <c r="Q607" s="13" t="s">
        <v>2738</v>
      </c>
      <c r="R607" s="13" t="s">
        <v>39</v>
      </c>
      <c r="S607" s="13" t="s">
        <v>39</v>
      </c>
      <c r="T607" s="13">
        <v>5</v>
      </c>
      <c r="U607" s="13" t="s">
        <v>2742</v>
      </c>
      <c r="V607" s="16" t="s">
        <v>39</v>
      </c>
      <c r="W607" s="13" t="s">
        <v>39</v>
      </c>
      <c r="X607" s="16" t="s">
        <v>39</v>
      </c>
      <c r="Y607" s="16" t="s">
        <v>39</v>
      </c>
      <c r="Z607" s="16" t="s">
        <v>39</v>
      </c>
      <c r="AA607" s="16" t="s">
        <v>2743</v>
      </c>
      <c r="AB607" s="13">
        <v>1.8</v>
      </c>
      <c r="AC607" s="13">
        <f>0.5/24</f>
        <v>2.0833333333333332E-2</v>
      </c>
      <c r="AD607" s="13" t="s">
        <v>39</v>
      </c>
      <c r="AE607" s="13" t="s">
        <v>39</v>
      </c>
      <c r="AF607" s="13" t="s">
        <v>39</v>
      </c>
      <c r="AG607" s="13" t="s">
        <v>39</v>
      </c>
      <c r="AH607" s="13" t="s">
        <v>39</v>
      </c>
      <c r="AI607" s="13" t="s">
        <v>39</v>
      </c>
      <c r="AJ607" s="13" t="s">
        <v>2744</v>
      </c>
      <c r="AK607" s="13">
        <v>15</v>
      </c>
      <c r="AL607" s="13" t="s">
        <v>39</v>
      </c>
      <c r="AM607" s="13" t="s">
        <v>39</v>
      </c>
      <c r="AN607" s="13">
        <v>3</v>
      </c>
      <c r="AO607" s="13">
        <v>30</v>
      </c>
      <c r="AP607" s="13">
        <v>70</v>
      </c>
      <c r="AQ607" s="13" t="s">
        <v>39</v>
      </c>
      <c r="AR607" s="13" t="s">
        <v>2693</v>
      </c>
    </row>
    <row r="608" spans="1:44" x14ac:dyDescent="0.35">
      <c r="A608" t="s">
        <v>1615</v>
      </c>
      <c r="B608" t="s">
        <v>2672</v>
      </c>
      <c r="C608" t="s">
        <v>2592</v>
      </c>
      <c r="D608" t="s">
        <v>794</v>
      </c>
      <c r="E608" t="s">
        <v>1614</v>
      </c>
      <c r="F608" t="s">
        <v>2737</v>
      </c>
      <c r="G608" t="s">
        <v>42</v>
      </c>
      <c r="H608" t="s">
        <v>40</v>
      </c>
      <c r="I608" t="s">
        <v>2750</v>
      </c>
      <c r="J608">
        <v>41.19</v>
      </c>
      <c r="K608" t="s">
        <v>2751</v>
      </c>
      <c r="L608" t="s">
        <v>2752</v>
      </c>
      <c r="M608" t="s">
        <v>41</v>
      </c>
      <c r="N608" t="s">
        <v>39</v>
      </c>
      <c r="O608">
        <v>2004</v>
      </c>
      <c r="P608">
        <v>2005</v>
      </c>
      <c r="Q608" t="s">
        <v>2738</v>
      </c>
      <c r="R608" t="s">
        <v>39</v>
      </c>
      <c r="S608" t="s">
        <v>39</v>
      </c>
      <c r="T608">
        <v>5</v>
      </c>
      <c r="U608" t="s">
        <v>2713</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2641</v>
      </c>
    </row>
    <row r="609" spans="1:44" x14ac:dyDescent="0.35">
      <c r="A609" t="s">
        <v>1615</v>
      </c>
      <c r="B609" t="s">
        <v>2672</v>
      </c>
      <c r="C609" t="s">
        <v>2592</v>
      </c>
      <c r="D609" t="s">
        <v>794</v>
      </c>
      <c r="E609" t="s">
        <v>1614</v>
      </c>
      <c r="F609" t="s">
        <v>2737</v>
      </c>
      <c r="G609" t="s">
        <v>42</v>
      </c>
      <c r="H609" t="s">
        <v>40</v>
      </c>
      <c r="I609" t="s">
        <v>2750</v>
      </c>
      <c r="J609">
        <v>41.19</v>
      </c>
      <c r="K609" t="s">
        <v>2751</v>
      </c>
      <c r="L609" t="s">
        <v>2752</v>
      </c>
      <c r="M609" t="s">
        <v>41</v>
      </c>
      <c r="N609" t="s">
        <v>39</v>
      </c>
      <c r="O609">
        <v>2004</v>
      </c>
      <c r="P609">
        <v>2005</v>
      </c>
      <c r="Q609" t="s">
        <v>2738</v>
      </c>
      <c r="R609" t="s">
        <v>39</v>
      </c>
      <c r="S609" t="s">
        <v>39</v>
      </c>
      <c r="T609">
        <v>5</v>
      </c>
      <c r="U609" t="s">
        <v>2713</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2641</v>
      </c>
    </row>
    <row r="610" spans="1:44" x14ac:dyDescent="0.35">
      <c r="A610" t="s">
        <v>1615</v>
      </c>
      <c r="B610" t="s">
        <v>2672</v>
      </c>
      <c r="C610" t="s">
        <v>2592</v>
      </c>
      <c r="D610" t="s">
        <v>794</v>
      </c>
      <c r="E610" t="s">
        <v>1614</v>
      </c>
      <c r="F610" t="s">
        <v>2737</v>
      </c>
      <c r="G610" t="s">
        <v>42</v>
      </c>
      <c r="H610" t="s">
        <v>40</v>
      </c>
      <c r="I610" t="s">
        <v>2750</v>
      </c>
      <c r="J610">
        <v>41.19</v>
      </c>
      <c r="K610" t="s">
        <v>2751</v>
      </c>
      <c r="L610" t="s">
        <v>2752</v>
      </c>
      <c r="M610" t="s">
        <v>41</v>
      </c>
      <c r="N610" t="s">
        <v>39</v>
      </c>
      <c r="O610">
        <v>2004</v>
      </c>
      <c r="P610">
        <v>2005</v>
      </c>
      <c r="Q610" t="s">
        <v>2738</v>
      </c>
      <c r="R610" t="s">
        <v>39</v>
      </c>
      <c r="S610" t="s">
        <v>39</v>
      </c>
      <c r="T610">
        <v>5</v>
      </c>
      <c r="U610" t="s">
        <v>2713</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2641</v>
      </c>
    </row>
    <row r="611" spans="1:44" x14ac:dyDescent="0.35">
      <c r="A611" t="s">
        <v>1615</v>
      </c>
      <c r="B611" t="s">
        <v>2672</v>
      </c>
      <c r="C611" t="s">
        <v>2592</v>
      </c>
      <c r="D611" t="s">
        <v>794</v>
      </c>
      <c r="E611" t="s">
        <v>1614</v>
      </c>
      <c r="F611" t="s">
        <v>2737</v>
      </c>
      <c r="G611" t="s">
        <v>42</v>
      </c>
      <c r="H611" t="s">
        <v>40</v>
      </c>
      <c r="I611" t="s">
        <v>2750</v>
      </c>
      <c r="J611">
        <v>41.19</v>
      </c>
      <c r="K611" t="s">
        <v>2751</v>
      </c>
      <c r="L611" t="s">
        <v>2752</v>
      </c>
      <c r="M611" t="s">
        <v>41</v>
      </c>
      <c r="N611" t="s">
        <v>39</v>
      </c>
      <c r="O611">
        <v>2004</v>
      </c>
      <c r="P611">
        <v>2005</v>
      </c>
      <c r="Q611" t="s">
        <v>2738</v>
      </c>
      <c r="R611" t="s">
        <v>39</v>
      </c>
      <c r="S611" t="s">
        <v>39</v>
      </c>
      <c r="T611">
        <v>5</v>
      </c>
      <c r="U611" t="s">
        <v>2713</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2641</v>
      </c>
    </row>
    <row r="612" spans="1:44" x14ac:dyDescent="0.35">
      <c r="A612" t="s">
        <v>1615</v>
      </c>
      <c r="B612" t="s">
        <v>2672</v>
      </c>
      <c r="C612" t="s">
        <v>2592</v>
      </c>
      <c r="D612" t="s">
        <v>794</v>
      </c>
      <c r="E612" t="s">
        <v>1614</v>
      </c>
      <c r="F612" t="s">
        <v>2737</v>
      </c>
      <c r="G612" t="s">
        <v>42</v>
      </c>
      <c r="H612" t="s">
        <v>40</v>
      </c>
      <c r="I612" t="s">
        <v>2750</v>
      </c>
      <c r="J612">
        <v>41.19</v>
      </c>
      <c r="K612" t="s">
        <v>2751</v>
      </c>
      <c r="L612" t="s">
        <v>2752</v>
      </c>
      <c r="M612" t="s">
        <v>41</v>
      </c>
      <c r="N612" t="s">
        <v>39</v>
      </c>
      <c r="O612">
        <v>2004</v>
      </c>
      <c r="P612">
        <v>2005</v>
      </c>
      <c r="Q612" t="s">
        <v>2738</v>
      </c>
      <c r="R612" t="s">
        <v>39</v>
      </c>
      <c r="S612" t="s">
        <v>39</v>
      </c>
      <c r="T612">
        <v>5</v>
      </c>
      <c r="U612" t="s">
        <v>2713</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2641</v>
      </c>
    </row>
    <row r="613" spans="1:44" x14ac:dyDescent="0.35">
      <c r="A613" t="s">
        <v>1615</v>
      </c>
      <c r="B613" t="s">
        <v>2672</v>
      </c>
      <c r="C613" t="s">
        <v>2592</v>
      </c>
      <c r="D613" t="s">
        <v>794</v>
      </c>
      <c r="E613" t="s">
        <v>1614</v>
      </c>
      <c r="F613" t="s">
        <v>2737</v>
      </c>
      <c r="G613" t="s">
        <v>42</v>
      </c>
      <c r="H613" t="s">
        <v>40</v>
      </c>
      <c r="I613" t="s">
        <v>2750</v>
      </c>
      <c r="J613">
        <v>41.19</v>
      </c>
      <c r="K613" t="s">
        <v>2751</v>
      </c>
      <c r="L613" t="s">
        <v>2752</v>
      </c>
      <c r="M613" t="s">
        <v>41</v>
      </c>
      <c r="N613" t="s">
        <v>39</v>
      </c>
      <c r="O613">
        <v>2004</v>
      </c>
      <c r="P613">
        <v>2005</v>
      </c>
      <c r="Q613" t="s">
        <v>2738</v>
      </c>
      <c r="R613" t="s">
        <v>39</v>
      </c>
      <c r="S613" t="s">
        <v>39</v>
      </c>
      <c r="T613">
        <v>5</v>
      </c>
      <c r="U613" t="s">
        <v>2713</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2641</v>
      </c>
    </row>
    <row r="614" spans="1:44" x14ac:dyDescent="0.35">
      <c r="A614" t="s">
        <v>1615</v>
      </c>
      <c r="B614" t="s">
        <v>2672</v>
      </c>
      <c r="C614" t="s">
        <v>2592</v>
      </c>
      <c r="D614" t="s">
        <v>794</v>
      </c>
      <c r="E614" t="s">
        <v>1614</v>
      </c>
      <c r="F614" t="s">
        <v>2737</v>
      </c>
      <c r="G614" t="s">
        <v>42</v>
      </c>
      <c r="H614" t="s">
        <v>40</v>
      </c>
      <c r="I614" t="s">
        <v>2750</v>
      </c>
      <c r="J614">
        <v>41.19</v>
      </c>
      <c r="K614" t="s">
        <v>2751</v>
      </c>
      <c r="L614" t="s">
        <v>2752</v>
      </c>
      <c r="M614" t="s">
        <v>41</v>
      </c>
      <c r="N614" t="s">
        <v>39</v>
      </c>
      <c r="O614">
        <v>2004</v>
      </c>
      <c r="P614">
        <v>2005</v>
      </c>
      <c r="Q614" t="s">
        <v>2738</v>
      </c>
      <c r="R614" t="s">
        <v>39</v>
      </c>
      <c r="S614" t="s">
        <v>39</v>
      </c>
      <c r="T614">
        <v>5</v>
      </c>
      <c r="U614" t="s">
        <v>2713</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2641</v>
      </c>
    </row>
    <row r="615" spans="1:44" x14ac:dyDescent="0.35">
      <c r="A615" t="s">
        <v>1615</v>
      </c>
      <c r="B615" t="s">
        <v>2672</v>
      </c>
      <c r="C615" t="s">
        <v>2592</v>
      </c>
      <c r="D615" t="s">
        <v>794</v>
      </c>
      <c r="E615" t="s">
        <v>1614</v>
      </c>
      <c r="F615" t="s">
        <v>2737</v>
      </c>
      <c r="G615" t="s">
        <v>42</v>
      </c>
      <c r="H615" t="s">
        <v>40</v>
      </c>
      <c r="I615" t="s">
        <v>2750</v>
      </c>
      <c r="J615">
        <v>41.19</v>
      </c>
      <c r="K615" t="s">
        <v>2751</v>
      </c>
      <c r="L615" t="s">
        <v>2752</v>
      </c>
      <c r="M615" t="s">
        <v>41</v>
      </c>
      <c r="N615" t="s">
        <v>39</v>
      </c>
      <c r="O615">
        <v>2004</v>
      </c>
      <c r="P615">
        <v>2005</v>
      </c>
      <c r="Q615" t="s">
        <v>2738</v>
      </c>
      <c r="R615" t="s">
        <v>39</v>
      </c>
      <c r="S615" t="s">
        <v>39</v>
      </c>
      <c r="T615">
        <v>5</v>
      </c>
      <c r="U615" t="s">
        <v>2713</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2641</v>
      </c>
    </row>
    <row r="616" spans="1:44" x14ac:dyDescent="0.35">
      <c r="A616" t="s">
        <v>1615</v>
      </c>
      <c r="B616" t="s">
        <v>2672</v>
      </c>
      <c r="C616" t="s">
        <v>2592</v>
      </c>
      <c r="D616" t="s">
        <v>794</v>
      </c>
      <c r="E616" t="s">
        <v>1614</v>
      </c>
      <c r="F616" t="s">
        <v>2737</v>
      </c>
      <c r="G616" t="s">
        <v>42</v>
      </c>
      <c r="H616" t="s">
        <v>40</v>
      </c>
      <c r="I616" t="s">
        <v>2750</v>
      </c>
      <c r="J616">
        <v>41.19</v>
      </c>
      <c r="K616" t="s">
        <v>2751</v>
      </c>
      <c r="L616" t="s">
        <v>2752</v>
      </c>
      <c r="M616" t="s">
        <v>41</v>
      </c>
      <c r="N616" t="s">
        <v>39</v>
      </c>
      <c r="O616">
        <v>2004</v>
      </c>
      <c r="P616">
        <v>2005</v>
      </c>
      <c r="Q616" t="s">
        <v>2738</v>
      </c>
      <c r="R616" t="s">
        <v>39</v>
      </c>
      <c r="S616" t="s">
        <v>39</v>
      </c>
      <c r="T616">
        <v>5</v>
      </c>
      <c r="U616" t="s">
        <v>2713</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2641</v>
      </c>
    </row>
    <row r="617" spans="1:44" x14ac:dyDescent="0.35">
      <c r="A617" t="s">
        <v>1615</v>
      </c>
      <c r="B617" t="s">
        <v>2672</v>
      </c>
      <c r="C617" t="s">
        <v>2592</v>
      </c>
      <c r="D617" t="s">
        <v>794</v>
      </c>
      <c r="E617" t="s">
        <v>1614</v>
      </c>
      <c r="F617" t="s">
        <v>2737</v>
      </c>
      <c r="G617" t="s">
        <v>42</v>
      </c>
      <c r="H617" t="s">
        <v>40</v>
      </c>
      <c r="I617" t="s">
        <v>2750</v>
      </c>
      <c r="J617">
        <v>41.19</v>
      </c>
      <c r="K617" t="s">
        <v>2751</v>
      </c>
      <c r="L617" t="s">
        <v>2752</v>
      </c>
      <c r="M617" t="s">
        <v>41</v>
      </c>
      <c r="N617" t="s">
        <v>39</v>
      </c>
      <c r="O617">
        <v>2004</v>
      </c>
      <c r="P617">
        <v>2005</v>
      </c>
      <c r="Q617" t="s">
        <v>2738</v>
      </c>
      <c r="R617" t="s">
        <v>39</v>
      </c>
      <c r="S617" t="s">
        <v>39</v>
      </c>
      <c r="T617">
        <v>5</v>
      </c>
      <c r="U617" t="s">
        <v>2713</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2641</v>
      </c>
    </row>
    <row r="618" spans="1:44" x14ac:dyDescent="0.35">
      <c r="A618" t="s">
        <v>1615</v>
      </c>
      <c r="B618" t="s">
        <v>2672</v>
      </c>
      <c r="C618" t="s">
        <v>2592</v>
      </c>
      <c r="D618" t="s">
        <v>794</v>
      </c>
      <c r="E618" t="s">
        <v>1614</v>
      </c>
      <c r="F618" t="s">
        <v>2737</v>
      </c>
      <c r="G618" t="s">
        <v>42</v>
      </c>
      <c r="H618" t="s">
        <v>40</v>
      </c>
      <c r="I618" t="s">
        <v>2750</v>
      </c>
      <c r="J618">
        <v>41.19</v>
      </c>
      <c r="K618" t="s">
        <v>2751</v>
      </c>
      <c r="L618" t="s">
        <v>2752</v>
      </c>
      <c r="M618" t="s">
        <v>41</v>
      </c>
      <c r="N618" t="s">
        <v>39</v>
      </c>
      <c r="O618">
        <v>2004</v>
      </c>
      <c r="P618">
        <v>2005</v>
      </c>
      <c r="Q618" t="s">
        <v>2738</v>
      </c>
      <c r="R618" t="s">
        <v>39</v>
      </c>
      <c r="S618" t="s">
        <v>39</v>
      </c>
      <c r="T618">
        <v>5</v>
      </c>
      <c r="U618" t="s">
        <v>2713</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2641</v>
      </c>
    </row>
    <row r="619" spans="1:44" ht="12" customHeight="1" x14ac:dyDescent="0.35">
      <c r="A619" t="s">
        <v>1615</v>
      </c>
      <c r="B619" t="s">
        <v>2672</v>
      </c>
      <c r="C619" t="s">
        <v>2592</v>
      </c>
      <c r="D619" t="s">
        <v>794</v>
      </c>
      <c r="E619" t="s">
        <v>1614</v>
      </c>
      <c r="F619" t="s">
        <v>2737</v>
      </c>
      <c r="G619" t="s">
        <v>42</v>
      </c>
      <c r="H619" t="s">
        <v>40</v>
      </c>
      <c r="I619" t="s">
        <v>2750</v>
      </c>
      <c r="J619">
        <v>41.19</v>
      </c>
      <c r="K619" t="s">
        <v>2751</v>
      </c>
      <c r="L619" t="s">
        <v>2752</v>
      </c>
      <c r="M619" t="s">
        <v>41</v>
      </c>
      <c r="N619" t="s">
        <v>39</v>
      </c>
      <c r="O619">
        <v>2004</v>
      </c>
      <c r="P619">
        <v>2005</v>
      </c>
      <c r="Q619" t="s">
        <v>2738</v>
      </c>
      <c r="R619" t="s">
        <v>39</v>
      </c>
      <c r="S619" t="s">
        <v>39</v>
      </c>
      <c r="T619">
        <v>5</v>
      </c>
      <c r="U619" t="s">
        <v>2739</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2641</v>
      </c>
    </row>
    <row r="620" spans="1:44" x14ac:dyDescent="0.35">
      <c r="A620" t="s">
        <v>1615</v>
      </c>
      <c r="B620" t="s">
        <v>2672</v>
      </c>
      <c r="C620" t="s">
        <v>2592</v>
      </c>
      <c r="D620" t="s">
        <v>794</v>
      </c>
      <c r="E620" t="s">
        <v>1614</v>
      </c>
      <c r="F620" t="s">
        <v>2737</v>
      </c>
      <c r="G620" t="s">
        <v>42</v>
      </c>
      <c r="H620" t="s">
        <v>40</v>
      </c>
      <c r="I620" t="s">
        <v>2750</v>
      </c>
      <c r="J620">
        <v>41.19</v>
      </c>
      <c r="K620" t="s">
        <v>2751</v>
      </c>
      <c r="L620" t="s">
        <v>2752</v>
      </c>
      <c r="M620" t="s">
        <v>41</v>
      </c>
      <c r="N620" t="s">
        <v>39</v>
      </c>
      <c r="O620">
        <v>2004</v>
      </c>
      <c r="P620">
        <v>2005</v>
      </c>
      <c r="Q620" t="s">
        <v>2738</v>
      </c>
      <c r="R620" t="s">
        <v>39</v>
      </c>
      <c r="S620" t="s">
        <v>39</v>
      </c>
      <c r="T620">
        <v>5</v>
      </c>
      <c r="U620" t="s">
        <v>2739</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2641</v>
      </c>
    </row>
    <row r="621" spans="1:44" x14ac:dyDescent="0.35">
      <c r="A621" t="s">
        <v>1615</v>
      </c>
      <c r="B621" t="s">
        <v>2672</v>
      </c>
      <c r="C621" t="s">
        <v>2592</v>
      </c>
      <c r="D621" t="s">
        <v>794</v>
      </c>
      <c r="E621" t="s">
        <v>1614</v>
      </c>
      <c r="F621" t="s">
        <v>2737</v>
      </c>
      <c r="G621" t="s">
        <v>42</v>
      </c>
      <c r="H621" t="s">
        <v>40</v>
      </c>
      <c r="I621" t="s">
        <v>2750</v>
      </c>
      <c r="J621">
        <v>41.19</v>
      </c>
      <c r="K621" t="s">
        <v>2751</v>
      </c>
      <c r="L621" t="s">
        <v>2752</v>
      </c>
      <c r="M621" t="s">
        <v>41</v>
      </c>
      <c r="N621" t="s">
        <v>39</v>
      </c>
      <c r="O621">
        <v>2004</v>
      </c>
      <c r="P621">
        <v>2005</v>
      </c>
      <c r="Q621" t="s">
        <v>2738</v>
      </c>
      <c r="R621" t="s">
        <v>39</v>
      </c>
      <c r="S621" t="s">
        <v>39</v>
      </c>
      <c r="T621">
        <v>5</v>
      </c>
      <c r="U621" t="s">
        <v>2739</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2641</v>
      </c>
    </row>
    <row r="622" spans="1:44" x14ac:dyDescent="0.35">
      <c r="A622" t="s">
        <v>1615</v>
      </c>
      <c r="B622" t="s">
        <v>2672</v>
      </c>
      <c r="C622" t="s">
        <v>2592</v>
      </c>
      <c r="D622" t="s">
        <v>794</v>
      </c>
      <c r="E622" t="s">
        <v>1614</v>
      </c>
      <c r="F622" t="s">
        <v>2737</v>
      </c>
      <c r="G622" t="s">
        <v>42</v>
      </c>
      <c r="H622" t="s">
        <v>40</v>
      </c>
      <c r="I622" t="s">
        <v>2750</v>
      </c>
      <c r="J622">
        <v>41.19</v>
      </c>
      <c r="K622" t="s">
        <v>2751</v>
      </c>
      <c r="L622" t="s">
        <v>2752</v>
      </c>
      <c r="M622" t="s">
        <v>41</v>
      </c>
      <c r="N622" t="s">
        <v>39</v>
      </c>
      <c r="O622">
        <v>2004</v>
      </c>
      <c r="P622">
        <v>2005</v>
      </c>
      <c r="Q622" t="s">
        <v>2738</v>
      </c>
      <c r="R622" t="s">
        <v>39</v>
      </c>
      <c r="S622" t="s">
        <v>39</v>
      </c>
      <c r="T622">
        <v>5</v>
      </c>
      <c r="U622" t="s">
        <v>2739</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2641</v>
      </c>
    </row>
    <row r="623" spans="1:44" x14ac:dyDescent="0.35">
      <c r="A623" t="s">
        <v>1615</v>
      </c>
      <c r="B623" t="s">
        <v>2672</v>
      </c>
      <c r="C623" t="s">
        <v>2592</v>
      </c>
      <c r="D623" t="s">
        <v>794</v>
      </c>
      <c r="E623" t="s">
        <v>1614</v>
      </c>
      <c r="F623" t="s">
        <v>2737</v>
      </c>
      <c r="G623" t="s">
        <v>42</v>
      </c>
      <c r="H623" t="s">
        <v>40</v>
      </c>
      <c r="I623" t="s">
        <v>2750</v>
      </c>
      <c r="J623">
        <v>41.19</v>
      </c>
      <c r="K623" t="s">
        <v>2751</v>
      </c>
      <c r="L623" t="s">
        <v>2752</v>
      </c>
      <c r="M623" t="s">
        <v>41</v>
      </c>
      <c r="N623" t="s">
        <v>39</v>
      </c>
      <c r="O623">
        <v>2004</v>
      </c>
      <c r="P623">
        <v>2005</v>
      </c>
      <c r="Q623" t="s">
        <v>2738</v>
      </c>
      <c r="R623" t="s">
        <v>39</v>
      </c>
      <c r="S623" t="s">
        <v>39</v>
      </c>
      <c r="T623">
        <v>5</v>
      </c>
      <c r="U623" t="s">
        <v>2739</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2641</v>
      </c>
    </row>
    <row r="624" spans="1:44" x14ac:dyDescent="0.35">
      <c r="A624" t="s">
        <v>1615</v>
      </c>
      <c r="B624" t="s">
        <v>2672</v>
      </c>
      <c r="C624" t="s">
        <v>2592</v>
      </c>
      <c r="D624" t="s">
        <v>794</v>
      </c>
      <c r="E624" t="s">
        <v>1614</v>
      </c>
      <c r="F624" t="s">
        <v>2737</v>
      </c>
      <c r="G624" t="s">
        <v>42</v>
      </c>
      <c r="H624" t="s">
        <v>40</v>
      </c>
      <c r="I624" t="s">
        <v>2750</v>
      </c>
      <c r="J624">
        <v>41.19</v>
      </c>
      <c r="K624" t="s">
        <v>2751</v>
      </c>
      <c r="L624" t="s">
        <v>2752</v>
      </c>
      <c r="M624" t="s">
        <v>41</v>
      </c>
      <c r="N624" t="s">
        <v>39</v>
      </c>
      <c r="O624">
        <v>2004</v>
      </c>
      <c r="P624">
        <v>2005</v>
      </c>
      <c r="Q624" t="s">
        <v>2738</v>
      </c>
      <c r="R624" t="s">
        <v>39</v>
      </c>
      <c r="S624" t="s">
        <v>39</v>
      </c>
      <c r="T624">
        <v>5</v>
      </c>
      <c r="U624" t="s">
        <v>2739</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2641</v>
      </c>
    </row>
    <row r="625" spans="1:44" x14ac:dyDescent="0.35">
      <c r="A625" t="s">
        <v>1615</v>
      </c>
      <c r="B625" t="s">
        <v>2672</v>
      </c>
      <c r="C625" t="s">
        <v>2592</v>
      </c>
      <c r="D625" t="s">
        <v>794</v>
      </c>
      <c r="E625" t="s">
        <v>1614</v>
      </c>
      <c r="F625" t="s">
        <v>2737</v>
      </c>
      <c r="G625" t="s">
        <v>42</v>
      </c>
      <c r="H625" t="s">
        <v>40</v>
      </c>
      <c r="I625" t="s">
        <v>2750</v>
      </c>
      <c r="J625">
        <v>41.19</v>
      </c>
      <c r="K625" t="s">
        <v>2751</v>
      </c>
      <c r="L625" t="s">
        <v>2752</v>
      </c>
      <c r="M625" t="s">
        <v>41</v>
      </c>
      <c r="N625" t="s">
        <v>39</v>
      </c>
      <c r="O625">
        <v>2004</v>
      </c>
      <c r="P625">
        <v>2005</v>
      </c>
      <c r="Q625" t="s">
        <v>2738</v>
      </c>
      <c r="R625" t="s">
        <v>39</v>
      </c>
      <c r="S625" t="s">
        <v>39</v>
      </c>
      <c r="T625">
        <v>5</v>
      </c>
      <c r="U625" t="s">
        <v>2739</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2641</v>
      </c>
    </row>
    <row r="626" spans="1:44" x14ac:dyDescent="0.35">
      <c r="A626" t="s">
        <v>1615</v>
      </c>
      <c r="B626" t="s">
        <v>2672</v>
      </c>
      <c r="C626" t="s">
        <v>2592</v>
      </c>
      <c r="D626" t="s">
        <v>794</v>
      </c>
      <c r="E626" t="s">
        <v>1614</v>
      </c>
      <c r="F626" t="s">
        <v>2737</v>
      </c>
      <c r="G626" t="s">
        <v>42</v>
      </c>
      <c r="H626" t="s">
        <v>40</v>
      </c>
      <c r="I626" t="s">
        <v>2750</v>
      </c>
      <c r="J626">
        <v>41.19</v>
      </c>
      <c r="K626" t="s">
        <v>2751</v>
      </c>
      <c r="L626" t="s">
        <v>2752</v>
      </c>
      <c r="M626" t="s">
        <v>41</v>
      </c>
      <c r="N626" t="s">
        <v>39</v>
      </c>
      <c r="O626">
        <v>2004</v>
      </c>
      <c r="P626">
        <v>2005</v>
      </c>
      <c r="Q626" t="s">
        <v>2738</v>
      </c>
      <c r="R626" t="s">
        <v>39</v>
      </c>
      <c r="S626" t="s">
        <v>39</v>
      </c>
      <c r="T626">
        <v>5</v>
      </c>
      <c r="U626" t="s">
        <v>2739</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2641</v>
      </c>
    </row>
    <row r="627" spans="1:44" x14ac:dyDescent="0.35">
      <c r="A627" t="s">
        <v>1615</v>
      </c>
      <c r="B627" t="s">
        <v>2672</v>
      </c>
      <c r="C627" t="s">
        <v>2592</v>
      </c>
      <c r="D627" t="s">
        <v>794</v>
      </c>
      <c r="E627" t="s">
        <v>1614</v>
      </c>
      <c r="F627" t="s">
        <v>2737</v>
      </c>
      <c r="G627" t="s">
        <v>42</v>
      </c>
      <c r="H627" t="s">
        <v>40</v>
      </c>
      <c r="I627" t="s">
        <v>2750</v>
      </c>
      <c r="J627">
        <v>41.19</v>
      </c>
      <c r="K627" t="s">
        <v>2751</v>
      </c>
      <c r="L627" t="s">
        <v>2752</v>
      </c>
      <c r="M627" t="s">
        <v>41</v>
      </c>
      <c r="N627" t="s">
        <v>39</v>
      </c>
      <c r="O627">
        <v>2004</v>
      </c>
      <c r="P627">
        <v>2005</v>
      </c>
      <c r="Q627" t="s">
        <v>2738</v>
      </c>
      <c r="R627" t="s">
        <v>39</v>
      </c>
      <c r="S627" t="s">
        <v>39</v>
      </c>
      <c r="T627">
        <v>5</v>
      </c>
      <c r="U627" t="s">
        <v>2739</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2641</v>
      </c>
    </row>
    <row r="628" spans="1:44" x14ac:dyDescent="0.35">
      <c r="A628" t="s">
        <v>1615</v>
      </c>
      <c r="B628" t="s">
        <v>2672</v>
      </c>
      <c r="C628" t="s">
        <v>2592</v>
      </c>
      <c r="D628" t="s">
        <v>794</v>
      </c>
      <c r="E628" t="s">
        <v>1614</v>
      </c>
      <c r="F628" t="s">
        <v>2737</v>
      </c>
      <c r="G628" t="s">
        <v>42</v>
      </c>
      <c r="H628" t="s">
        <v>40</v>
      </c>
      <c r="I628" t="s">
        <v>2750</v>
      </c>
      <c r="J628">
        <v>41.19</v>
      </c>
      <c r="K628" t="s">
        <v>2751</v>
      </c>
      <c r="L628" t="s">
        <v>2752</v>
      </c>
      <c r="M628" t="s">
        <v>41</v>
      </c>
      <c r="N628" t="s">
        <v>39</v>
      </c>
      <c r="O628">
        <v>2004</v>
      </c>
      <c r="P628">
        <v>2005</v>
      </c>
      <c r="Q628" t="s">
        <v>2738</v>
      </c>
      <c r="R628" t="s">
        <v>39</v>
      </c>
      <c r="S628" t="s">
        <v>39</v>
      </c>
      <c r="T628">
        <v>5</v>
      </c>
      <c r="U628" t="s">
        <v>2739</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2641</v>
      </c>
    </row>
    <row r="629" spans="1:44" x14ac:dyDescent="0.35">
      <c r="A629" t="s">
        <v>1615</v>
      </c>
      <c r="B629" t="s">
        <v>2672</v>
      </c>
      <c r="C629" t="s">
        <v>2592</v>
      </c>
      <c r="D629" t="s">
        <v>794</v>
      </c>
      <c r="E629" t="s">
        <v>1614</v>
      </c>
      <c r="F629" t="s">
        <v>2737</v>
      </c>
      <c r="G629" t="s">
        <v>42</v>
      </c>
      <c r="H629" t="s">
        <v>40</v>
      </c>
      <c r="I629" t="s">
        <v>2750</v>
      </c>
      <c r="J629">
        <v>41.19</v>
      </c>
      <c r="K629" t="s">
        <v>2751</v>
      </c>
      <c r="L629" t="s">
        <v>2752</v>
      </c>
      <c r="M629" t="s">
        <v>41</v>
      </c>
      <c r="N629" t="s">
        <v>39</v>
      </c>
      <c r="O629">
        <v>2004</v>
      </c>
      <c r="P629">
        <v>2005</v>
      </c>
      <c r="Q629" t="s">
        <v>2738</v>
      </c>
      <c r="R629" t="s">
        <v>39</v>
      </c>
      <c r="S629" t="s">
        <v>39</v>
      </c>
      <c r="T629">
        <v>5</v>
      </c>
      <c r="U629" t="s">
        <v>2739</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2641</v>
      </c>
    </row>
    <row r="630" spans="1:44" x14ac:dyDescent="0.35">
      <c r="A630" t="s">
        <v>1615</v>
      </c>
      <c r="B630" t="s">
        <v>2672</v>
      </c>
      <c r="C630" t="s">
        <v>2592</v>
      </c>
      <c r="D630" t="s">
        <v>794</v>
      </c>
      <c r="E630" t="s">
        <v>1614</v>
      </c>
      <c r="F630" t="s">
        <v>2737</v>
      </c>
      <c r="G630" t="s">
        <v>42</v>
      </c>
      <c r="H630" t="s">
        <v>40</v>
      </c>
      <c r="I630" t="s">
        <v>2750</v>
      </c>
      <c r="J630">
        <v>41.19</v>
      </c>
      <c r="K630" t="s">
        <v>2751</v>
      </c>
      <c r="L630" t="s">
        <v>2752</v>
      </c>
      <c r="M630" t="s">
        <v>41</v>
      </c>
      <c r="N630" t="s">
        <v>39</v>
      </c>
      <c r="O630">
        <v>2004</v>
      </c>
      <c r="P630">
        <v>2005</v>
      </c>
      <c r="Q630" t="s">
        <v>2738</v>
      </c>
      <c r="R630" t="s">
        <v>39</v>
      </c>
      <c r="S630" t="s">
        <v>39</v>
      </c>
      <c r="T630">
        <v>5</v>
      </c>
      <c r="U630" t="s">
        <v>2739</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2641</v>
      </c>
    </row>
    <row r="631" spans="1:44" x14ac:dyDescent="0.35">
      <c r="A631" t="s">
        <v>1615</v>
      </c>
      <c r="B631" t="s">
        <v>2672</v>
      </c>
      <c r="C631" t="s">
        <v>2592</v>
      </c>
      <c r="D631" t="s">
        <v>794</v>
      </c>
      <c r="E631" t="s">
        <v>1614</v>
      </c>
      <c r="F631" t="s">
        <v>2737</v>
      </c>
      <c r="G631" t="s">
        <v>42</v>
      </c>
      <c r="H631" t="s">
        <v>40</v>
      </c>
      <c r="I631" t="s">
        <v>2750</v>
      </c>
      <c r="J631">
        <v>41.19</v>
      </c>
      <c r="K631" t="s">
        <v>2751</v>
      </c>
      <c r="L631" t="s">
        <v>2752</v>
      </c>
      <c r="M631" t="s">
        <v>41</v>
      </c>
      <c r="N631" t="s">
        <v>39</v>
      </c>
      <c r="O631">
        <v>2004</v>
      </c>
      <c r="P631">
        <v>2005</v>
      </c>
      <c r="Q631" t="s">
        <v>2738</v>
      </c>
      <c r="R631" t="s">
        <v>39</v>
      </c>
      <c r="S631" t="s">
        <v>39</v>
      </c>
      <c r="T631">
        <v>5</v>
      </c>
      <c r="U631" t="s">
        <v>2701</v>
      </c>
      <c r="V631" s="6" t="s">
        <v>2643</v>
      </c>
      <c r="W631">
        <v>7</v>
      </c>
      <c r="X631" s="6"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2641</v>
      </c>
    </row>
    <row r="632" spans="1:44" x14ac:dyDescent="0.35">
      <c r="A632" t="s">
        <v>1615</v>
      </c>
      <c r="B632" t="s">
        <v>2672</v>
      </c>
      <c r="C632" t="s">
        <v>2592</v>
      </c>
      <c r="D632" t="s">
        <v>794</v>
      </c>
      <c r="E632" t="s">
        <v>1614</v>
      </c>
      <c r="F632" t="s">
        <v>2737</v>
      </c>
      <c r="G632" t="s">
        <v>42</v>
      </c>
      <c r="H632" t="s">
        <v>40</v>
      </c>
      <c r="I632" t="s">
        <v>2750</v>
      </c>
      <c r="J632">
        <v>41.19</v>
      </c>
      <c r="K632" t="s">
        <v>2751</v>
      </c>
      <c r="L632" t="s">
        <v>2752</v>
      </c>
      <c r="M632" t="s">
        <v>41</v>
      </c>
      <c r="N632" t="s">
        <v>39</v>
      </c>
      <c r="O632">
        <v>2004</v>
      </c>
      <c r="P632">
        <v>2005</v>
      </c>
      <c r="Q632" t="s">
        <v>2738</v>
      </c>
      <c r="R632" t="s">
        <v>39</v>
      </c>
      <c r="S632" t="s">
        <v>39</v>
      </c>
      <c r="T632">
        <v>5</v>
      </c>
      <c r="U632" t="s">
        <v>2701</v>
      </c>
      <c r="V632" s="6" t="s">
        <v>2643</v>
      </c>
      <c r="W632">
        <v>7</v>
      </c>
      <c r="X632" s="6"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2641</v>
      </c>
    </row>
    <row r="633" spans="1:44" x14ac:dyDescent="0.35">
      <c r="A633" t="s">
        <v>1615</v>
      </c>
      <c r="B633" t="s">
        <v>2672</v>
      </c>
      <c r="C633" t="s">
        <v>2592</v>
      </c>
      <c r="D633" t="s">
        <v>794</v>
      </c>
      <c r="E633" t="s">
        <v>1614</v>
      </c>
      <c r="F633" t="s">
        <v>2737</v>
      </c>
      <c r="G633" t="s">
        <v>42</v>
      </c>
      <c r="H633" t="s">
        <v>40</v>
      </c>
      <c r="I633" t="s">
        <v>2750</v>
      </c>
      <c r="J633">
        <v>41.19</v>
      </c>
      <c r="K633" t="s">
        <v>2751</v>
      </c>
      <c r="L633" t="s">
        <v>2752</v>
      </c>
      <c r="M633" t="s">
        <v>41</v>
      </c>
      <c r="N633" t="s">
        <v>39</v>
      </c>
      <c r="O633">
        <v>2004</v>
      </c>
      <c r="P633">
        <v>2005</v>
      </c>
      <c r="Q633" t="s">
        <v>2738</v>
      </c>
      <c r="R633" t="s">
        <v>39</v>
      </c>
      <c r="S633" t="s">
        <v>39</v>
      </c>
      <c r="T633">
        <v>5</v>
      </c>
      <c r="U633" t="s">
        <v>2701</v>
      </c>
      <c r="V633" s="6" t="s">
        <v>2643</v>
      </c>
      <c r="W633">
        <v>7</v>
      </c>
      <c r="X633" s="6"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2641</v>
      </c>
    </row>
    <row r="634" spans="1:44" x14ac:dyDescent="0.35">
      <c r="A634" t="s">
        <v>1615</v>
      </c>
      <c r="B634" t="s">
        <v>2672</v>
      </c>
      <c r="C634" t="s">
        <v>2592</v>
      </c>
      <c r="D634" t="s">
        <v>794</v>
      </c>
      <c r="E634" t="s">
        <v>1614</v>
      </c>
      <c r="F634" t="s">
        <v>2737</v>
      </c>
      <c r="G634" t="s">
        <v>42</v>
      </c>
      <c r="H634" t="s">
        <v>40</v>
      </c>
      <c r="I634" t="s">
        <v>2750</v>
      </c>
      <c r="J634">
        <v>41.19</v>
      </c>
      <c r="K634" t="s">
        <v>2751</v>
      </c>
      <c r="L634" t="s">
        <v>2752</v>
      </c>
      <c r="M634" t="s">
        <v>41</v>
      </c>
      <c r="N634" t="s">
        <v>39</v>
      </c>
      <c r="O634">
        <v>2004</v>
      </c>
      <c r="P634">
        <v>2005</v>
      </c>
      <c r="Q634" t="s">
        <v>2738</v>
      </c>
      <c r="R634" t="s">
        <v>39</v>
      </c>
      <c r="S634" t="s">
        <v>39</v>
      </c>
      <c r="T634">
        <v>5</v>
      </c>
      <c r="U634" t="s">
        <v>2701</v>
      </c>
      <c r="V634" s="6" t="s">
        <v>2643</v>
      </c>
      <c r="W634">
        <v>7</v>
      </c>
      <c r="X634" s="6"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2641</v>
      </c>
    </row>
    <row r="635" spans="1:44" x14ac:dyDescent="0.35">
      <c r="A635" t="s">
        <v>1615</v>
      </c>
      <c r="B635" t="s">
        <v>2672</v>
      </c>
      <c r="C635" t="s">
        <v>2592</v>
      </c>
      <c r="D635" t="s">
        <v>794</v>
      </c>
      <c r="E635" t="s">
        <v>1614</v>
      </c>
      <c r="F635" t="s">
        <v>2737</v>
      </c>
      <c r="G635" t="s">
        <v>42</v>
      </c>
      <c r="H635" t="s">
        <v>40</v>
      </c>
      <c r="I635" t="s">
        <v>2750</v>
      </c>
      <c r="J635">
        <v>41.19</v>
      </c>
      <c r="K635" t="s">
        <v>2751</v>
      </c>
      <c r="L635" t="s">
        <v>2752</v>
      </c>
      <c r="M635" t="s">
        <v>41</v>
      </c>
      <c r="N635" t="s">
        <v>39</v>
      </c>
      <c r="O635">
        <v>2004</v>
      </c>
      <c r="P635">
        <v>2005</v>
      </c>
      <c r="Q635" t="s">
        <v>2738</v>
      </c>
      <c r="R635" t="s">
        <v>39</v>
      </c>
      <c r="S635" t="s">
        <v>39</v>
      </c>
      <c r="T635">
        <v>5</v>
      </c>
      <c r="U635" t="s">
        <v>2701</v>
      </c>
      <c r="V635" s="6" t="s">
        <v>2643</v>
      </c>
      <c r="W635">
        <v>7</v>
      </c>
      <c r="X635" s="6"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2641</v>
      </c>
    </row>
    <row r="636" spans="1:44" x14ac:dyDescent="0.35">
      <c r="A636" t="s">
        <v>1615</v>
      </c>
      <c r="B636" t="s">
        <v>2672</v>
      </c>
      <c r="C636" t="s">
        <v>2592</v>
      </c>
      <c r="D636" t="s">
        <v>794</v>
      </c>
      <c r="E636" t="s">
        <v>1614</v>
      </c>
      <c r="F636" t="s">
        <v>2737</v>
      </c>
      <c r="G636" t="s">
        <v>42</v>
      </c>
      <c r="H636" t="s">
        <v>40</v>
      </c>
      <c r="I636" t="s">
        <v>2750</v>
      </c>
      <c r="J636">
        <v>41.19</v>
      </c>
      <c r="K636" t="s">
        <v>2751</v>
      </c>
      <c r="L636" t="s">
        <v>2752</v>
      </c>
      <c r="M636" t="s">
        <v>41</v>
      </c>
      <c r="N636" t="s">
        <v>39</v>
      </c>
      <c r="O636">
        <v>2004</v>
      </c>
      <c r="P636">
        <v>2005</v>
      </c>
      <c r="Q636" t="s">
        <v>2738</v>
      </c>
      <c r="R636" t="s">
        <v>39</v>
      </c>
      <c r="S636" t="s">
        <v>39</v>
      </c>
      <c r="T636">
        <v>5</v>
      </c>
      <c r="U636" t="s">
        <v>2701</v>
      </c>
      <c r="V636" s="6" t="s">
        <v>2643</v>
      </c>
      <c r="W636">
        <v>7</v>
      </c>
      <c r="X636" s="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2641</v>
      </c>
    </row>
    <row r="637" spans="1:44" x14ac:dyDescent="0.35">
      <c r="A637" t="s">
        <v>1615</v>
      </c>
      <c r="B637" t="s">
        <v>2672</v>
      </c>
      <c r="C637" t="s">
        <v>2592</v>
      </c>
      <c r="D637" t="s">
        <v>794</v>
      </c>
      <c r="E637" t="s">
        <v>1614</v>
      </c>
      <c r="F637" t="s">
        <v>2737</v>
      </c>
      <c r="G637" t="s">
        <v>42</v>
      </c>
      <c r="H637" t="s">
        <v>40</v>
      </c>
      <c r="I637" t="s">
        <v>2750</v>
      </c>
      <c r="J637">
        <v>41.19</v>
      </c>
      <c r="K637" t="s">
        <v>2751</v>
      </c>
      <c r="L637" t="s">
        <v>2752</v>
      </c>
      <c r="M637" t="s">
        <v>41</v>
      </c>
      <c r="N637" t="s">
        <v>39</v>
      </c>
      <c r="O637">
        <v>2004</v>
      </c>
      <c r="P637">
        <v>2005</v>
      </c>
      <c r="Q637" t="s">
        <v>2738</v>
      </c>
      <c r="R637" t="s">
        <v>39</v>
      </c>
      <c r="S637" t="s">
        <v>39</v>
      </c>
      <c r="T637">
        <v>5</v>
      </c>
      <c r="U637" t="s">
        <v>2701</v>
      </c>
      <c r="V637" s="6" t="s">
        <v>2643</v>
      </c>
      <c r="W637">
        <v>7</v>
      </c>
      <c r="X637" s="6"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2641</v>
      </c>
    </row>
    <row r="638" spans="1:44" x14ac:dyDescent="0.35">
      <c r="A638" t="s">
        <v>1615</v>
      </c>
      <c r="B638" t="s">
        <v>2672</v>
      </c>
      <c r="C638" t="s">
        <v>2592</v>
      </c>
      <c r="D638" t="s">
        <v>794</v>
      </c>
      <c r="E638" t="s">
        <v>1614</v>
      </c>
      <c r="F638" t="s">
        <v>2737</v>
      </c>
      <c r="G638" t="s">
        <v>42</v>
      </c>
      <c r="H638" t="s">
        <v>40</v>
      </c>
      <c r="I638" t="s">
        <v>2750</v>
      </c>
      <c r="J638">
        <v>41.19</v>
      </c>
      <c r="K638" t="s">
        <v>2751</v>
      </c>
      <c r="L638" t="s">
        <v>2752</v>
      </c>
      <c r="M638" t="s">
        <v>41</v>
      </c>
      <c r="N638" t="s">
        <v>39</v>
      </c>
      <c r="O638">
        <v>2004</v>
      </c>
      <c r="P638">
        <v>2005</v>
      </c>
      <c r="Q638" t="s">
        <v>2738</v>
      </c>
      <c r="R638" t="s">
        <v>39</v>
      </c>
      <c r="S638" t="s">
        <v>39</v>
      </c>
      <c r="T638">
        <v>5</v>
      </c>
      <c r="U638" t="s">
        <v>2701</v>
      </c>
      <c r="V638" s="6" t="s">
        <v>2643</v>
      </c>
      <c r="W638">
        <v>7</v>
      </c>
      <c r="X638" s="6"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2641</v>
      </c>
    </row>
    <row r="639" spans="1:44" x14ac:dyDescent="0.35">
      <c r="A639" t="s">
        <v>1615</v>
      </c>
      <c r="B639" t="s">
        <v>2672</v>
      </c>
      <c r="C639" t="s">
        <v>2592</v>
      </c>
      <c r="D639" t="s">
        <v>794</v>
      </c>
      <c r="E639" t="s">
        <v>1614</v>
      </c>
      <c r="F639" t="s">
        <v>2737</v>
      </c>
      <c r="G639" t="s">
        <v>42</v>
      </c>
      <c r="H639" t="s">
        <v>40</v>
      </c>
      <c r="I639" t="s">
        <v>2750</v>
      </c>
      <c r="J639">
        <v>41.19</v>
      </c>
      <c r="K639" t="s">
        <v>2751</v>
      </c>
      <c r="L639" t="s">
        <v>2752</v>
      </c>
      <c r="M639" t="s">
        <v>41</v>
      </c>
      <c r="N639" t="s">
        <v>39</v>
      </c>
      <c r="O639">
        <v>2004</v>
      </c>
      <c r="P639">
        <v>2005</v>
      </c>
      <c r="Q639" t="s">
        <v>2738</v>
      </c>
      <c r="R639" t="s">
        <v>39</v>
      </c>
      <c r="S639" t="s">
        <v>39</v>
      </c>
      <c r="T639">
        <v>5</v>
      </c>
      <c r="U639" t="s">
        <v>2701</v>
      </c>
      <c r="V639" s="6" t="s">
        <v>2643</v>
      </c>
      <c r="W639">
        <v>7</v>
      </c>
      <c r="X639" s="6"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2641</v>
      </c>
    </row>
    <row r="640" spans="1:44" x14ac:dyDescent="0.35">
      <c r="A640" t="s">
        <v>1615</v>
      </c>
      <c r="B640" t="s">
        <v>2672</v>
      </c>
      <c r="C640" t="s">
        <v>2592</v>
      </c>
      <c r="D640" t="s">
        <v>794</v>
      </c>
      <c r="E640" t="s">
        <v>1614</v>
      </c>
      <c r="F640" t="s">
        <v>2737</v>
      </c>
      <c r="G640" t="s">
        <v>42</v>
      </c>
      <c r="H640" t="s">
        <v>40</v>
      </c>
      <c r="I640" t="s">
        <v>2750</v>
      </c>
      <c r="J640">
        <v>41.19</v>
      </c>
      <c r="K640" t="s">
        <v>2751</v>
      </c>
      <c r="L640" t="s">
        <v>2752</v>
      </c>
      <c r="M640" t="s">
        <v>41</v>
      </c>
      <c r="N640" t="s">
        <v>39</v>
      </c>
      <c r="O640">
        <v>2004</v>
      </c>
      <c r="P640">
        <v>2005</v>
      </c>
      <c r="Q640" t="s">
        <v>2738</v>
      </c>
      <c r="R640" t="s">
        <v>39</v>
      </c>
      <c r="S640" t="s">
        <v>39</v>
      </c>
      <c r="T640">
        <v>5</v>
      </c>
      <c r="U640" t="s">
        <v>2701</v>
      </c>
      <c r="V640" s="6" t="s">
        <v>2643</v>
      </c>
      <c r="W640">
        <v>7</v>
      </c>
      <c r="X640" s="6"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2641</v>
      </c>
    </row>
    <row r="641" spans="1:44" x14ac:dyDescent="0.35">
      <c r="A641" t="s">
        <v>1615</v>
      </c>
      <c r="B641" t="s">
        <v>2672</v>
      </c>
      <c r="C641" t="s">
        <v>2592</v>
      </c>
      <c r="D641" t="s">
        <v>794</v>
      </c>
      <c r="E641" t="s">
        <v>1614</v>
      </c>
      <c r="F641" t="s">
        <v>2737</v>
      </c>
      <c r="G641" t="s">
        <v>42</v>
      </c>
      <c r="H641" t="s">
        <v>40</v>
      </c>
      <c r="I641" t="s">
        <v>2750</v>
      </c>
      <c r="J641">
        <v>41.19</v>
      </c>
      <c r="K641" t="s">
        <v>2751</v>
      </c>
      <c r="L641" t="s">
        <v>2752</v>
      </c>
      <c r="M641" t="s">
        <v>41</v>
      </c>
      <c r="N641" t="s">
        <v>39</v>
      </c>
      <c r="O641">
        <v>2004</v>
      </c>
      <c r="P641">
        <v>2005</v>
      </c>
      <c r="Q641" t="s">
        <v>2738</v>
      </c>
      <c r="R641" t="s">
        <v>39</v>
      </c>
      <c r="S641" t="s">
        <v>39</v>
      </c>
      <c r="T641">
        <v>5</v>
      </c>
      <c r="U641" t="s">
        <v>2701</v>
      </c>
      <c r="V641" s="6" t="s">
        <v>2643</v>
      </c>
      <c r="W641">
        <v>7</v>
      </c>
      <c r="X641" s="6"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2641</v>
      </c>
    </row>
    <row r="642" spans="1:44" x14ac:dyDescent="0.35">
      <c r="A642" t="s">
        <v>1615</v>
      </c>
      <c r="B642" t="s">
        <v>2672</v>
      </c>
      <c r="C642" t="s">
        <v>2592</v>
      </c>
      <c r="D642" t="s">
        <v>794</v>
      </c>
      <c r="E642" t="s">
        <v>1614</v>
      </c>
      <c r="F642" t="s">
        <v>2737</v>
      </c>
      <c r="G642" t="s">
        <v>42</v>
      </c>
      <c r="H642" t="s">
        <v>40</v>
      </c>
      <c r="I642" t="s">
        <v>2750</v>
      </c>
      <c r="J642">
        <v>41.19</v>
      </c>
      <c r="K642" t="s">
        <v>2751</v>
      </c>
      <c r="L642" t="s">
        <v>2752</v>
      </c>
      <c r="M642" t="s">
        <v>41</v>
      </c>
      <c r="N642" t="s">
        <v>39</v>
      </c>
      <c r="O642">
        <v>2004</v>
      </c>
      <c r="P642">
        <v>2005</v>
      </c>
      <c r="Q642" t="s">
        <v>2738</v>
      </c>
      <c r="R642" t="s">
        <v>39</v>
      </c>
      <c r="S642" t="s">
        <v>39</v>
      </c>
      <c r="T642">
        <v>5</v>
      </c>
      <c r="U642" t="s">
        <v>2701</v>
      </c>
      <c r="V642" s="6" t="s">
        <v>2643</v>
      </c>
      <c r="W642">
        <v>14</v>
      </c>
      <c r="X642" s="6"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2641</v>
      </c>
    </row>
    <row r="643" spans="1:44" x14ac:dyDescent="0.35">
      <c r="A643" t="s">
        <v>1615</v>
      </c>
      <c r="B643" t="s">
        <v>2672</v>
      </c>
      <c r="C643" t="s">
        <v>2592</v>
      </c>
      <c r="D643" t="s">
        <v>794</v>
      </c>
      <c r="E643" t="s">
        <v>1614</v>
      </c>
      <c r="F643" t="s">
        <v>2737</v>
      </c>
      <c r="G643" t="s">
        <v>42</v>
      </c>
      <c r="H643" t="s">
        <v>40</v>
      </c>
      <c r="I643" t="s">
        <v>2750</v>
      </c>
      <c r="J643">
        <v>41.19</v>
      </c>
      <c r="K643" t="s">
        <v>2751</v>
      </c>
      <c r="L643" t="s">
        <v>2752</v>
      </c>
      <c r="M643" t="s">
        <v>41</v>
      </c>
      <c r="N643" t="s">
        <v>39</v>
      </c>
      <c r="O643">
        <v>2004</v>
      </c>
      <c r="P643">
        <v>2005</v>
      </c>
      <c r="Q643" t="s">
        <v>2738</v>
      </c>
      <c r="R643" t="s">
        <v>39</v>
      </c>
      <c r="S643" t="s">
        <v>39</v>
      </c>
      <c r="T643">
        <v>5</v>
      </c>
      <c r="U643" t="s">
        <v>2701</v>
      </c>
      <c r="V643" s="6" t="s">
        <v>2643</v>
      </c>
      <c r="W643">
        <v>14</v>
      </c>
      <c r="X643" s="6"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2641</v>
      </c>
    </row>
    <row r="644" spans="1:44" x14ac:dyDescent="0.35">
      <c r="A644" t="s">
        <v>1615</v>
      </c>
      <c r="B644" t="s">
        <v>2672</v>
      </c>
      <c r="C644" t="s">
        <v>2592</v>
      </c>
      <c r="D644" t="s">
        <v>794</v>
      </c>
      <c r="E644" t="s">
        <v>1614</v>
      </c>
      <c r="F644" t="s">
        <v>2737</v>
      </c>
      <c r="G644" t="s">
        <v>42</v>
      </c>
      <c r="H644" t="s">
        <v>40</v>
      </c>
      <c r="I644" t="s">
        <v>2750</v>
      </c>
      <c r="J644">
        <v>41.19</v>
      </c>
      <c r="K644" t="s">
        <v>2751</v>
      </c>
      <c r="L644" t="s">
        <v>2752</v>
      </c>
      <c r="M644" t="s">
        <v>41</v>
      </c>
      <c r="N644" t="s">
        <v>39</v>
      </c>
      <c r="O644">
        <v>2004</v>
      </c>
      <c r="P644">
        <v>2005</v>
      </c>
      <c r="Q644" t="s">
        <v>2738</v>
      </c>
      <c r="R644" t="s">
        <v>39</v>
      </c>
      <c r="S644" t="s">
        <v>39</v>
      </c>
      <c r="T644">
        <v>5</v>
      </c>
      <c r="U644" t="s">
        <v>2701</v>
      </c>
      <c r="V644" s="6" t="s">
        <v>2643</v>
      </c>
      <c r="W644">
        <v>14</v>
      </c>
      <c r="X644" s="6"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2641</v>
      </c>
    </row>
    <row r="645" spans="1:44" x14ac:dyDescent="0.35">
      <c r="A645" t="s">
        <v>1615</v>
      </c>
      <c r="B645" t="s">
        <v>2672</v>
      </c>
      <c r="C645" t="s">
        <v>2592</v>
      </c>
      <c r="D645" t="s">
        <v>794</v>
      </c>
      <c r="E645" t="s">
        <v>1614</v>
      </c>
      <c r="F645" t="s">
        <v>2737</v>
      </c>
      <c r="G645" t="s">
        <v>42</v>
      </c>
      <c r="H645" t="s">
        <v>40</v>
      </c>
      <c r="I645" t="s">
        <v>2750</v>
      </c>
      <c r="J645">
        <v>41.19</v>
      </c>
      <c r="K645" t="s">
        <v>2751</v>
      </c>
      <c r="L645" t="s">
        <v>2752</v>
      </c>
      <c r="M645" t="s">
        <v>41</v>
      </c>
      <c r="N645" t="s">
        <v>39</v>
      </c>
      <c r="O645">
        <v>2004</v>
      </c>
      <c r="P645">
        <v>2005</v>
      </c>
      <c r="Q645" t="s">
        <v>2738</v>
      </c>
      <c r="R645" t="s">
        <v>39</v>
      </c>
      <c r="S645" t="s">
        <v>39</v>
      </c>
      <c r="T645">
        <v>5</v>
      </c>
      <c r="U645" t="s">
        <v>2701</v>
      </c>
      <c r="V645" s="6" t="s">
        <v>2643</v>
      </c>
      <c r="W645">
        <v>14</v>
      </c>
      <c r="X645" s="6"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2641</v>
      </c>
    </row>
    <row r="646" spans="1:44" x14ac:dyDescent="0.35">
      <c r="A646" t="s">
        <v>1615</v>
      </c>
      <c r="B646" t="s">
        <v>2672</v>
      </c>
      <c r="C646" t="s">
        <v>2592</v>
      </c>
      <c r="D646" t="s">
        <v>794</v>
      </c>
      <c r="E646" t="s">
        <v>1614</v>
      </c>
      <c r="F646" t="s">
        <v>2737</v>
      </c>
      <c r="G646" t="s">
        <v>42</v>
      </c>
      <c r="H646" t="s">
        <v>40</v>
      </c>
      <c r="I646" t="s">
        <v>2750</v>
      </c>
      <c r="J646">
        <v>41.19</v>
      </c>
      <c r="K646" t="s">
        <v>2751</v>
      </c>
      <c r="L646" t="s">
        <v>2752</v>
      </c>
      <c r="M646" t="s">
        <v>41</v>
      </c>
      <c r="N646" t="s">
        <v>39</v>
      </c>
      <c r="O646">
        <v>2004</v>
      </c>
      <c r="P646">
        <v>2005</v>
      </c>
      <c r="Q646" t="s">
        <v>2738</v>
      </c>
      <c r="R646" t="s">
        <v>39</v>
      </c>
      <c r="S646" t="s">
        <v>39</v>
      </c>
      <c r="T646">
        <v>5</v>
      </c>
      <c r="U646" t="s">
        <v>2701</v>
      </c>
      <c r="V646" s="6" t="s">
        <v>2643</v>
      </c>
      <c r="W646">
        <v>14</v>
      </c>
      <c r="X646" s="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2641</v>
      </c>
    </row>
    <row r="647" spans="1:44" x14ac:dyDescent="0.35">
      <c r="A647" t="s">
        <v>1615</v>
      </c>
      <c r="B647" t="s">
        <v>2672</v>
      </c>
      <c r="C647" t="s">
        <v>2592</v>
      </c>
      <c r="D647" t="s">
        <v>794</v>
      </c>
      <c r="E647" t="s">
        <v>1614</v>
      </c>
      <c r="F647" t="s">
        <v>2737</v>
      </c>
      <c r="G647" t="s">
        <v>42</v>
      </c>
      <c r="H647" t="s">
        <v>40</v>
      </c>
      <c r="I647" t="s">
        <v>2750</v>
      </c>
      <c r="J647">
        <v>41.19</v>
      </c>
      <c r="K647" t="s">
        <v>2751</v>
      </c>
      <c r="L647" t="s">
        <v>2752</v>
      </c>
      <c r="M647" t="s">
        <v>41</v>
      </c>
      <c r="N647" t="s">
        <v>39</v>
      </c>
      <c r="O647">
        <v>2004</v>
      </c>
      <c r="P647">
        <v>2005</v>
      </c>
      <c r="Q647" t="s">
        <v>2738</v>
      </c>
      <c r="R647" t="s">
        <v>39</v>
      </c>
      <c r="S647" t="s">
        <v>39</v>
      </c>
      <c r="T647">
        <v>5</v>
      </c>
      <c r="U647" t="s">
        <v>2701</v>
      </c>
      <c r="V647" s="6" t="s">
        <v>2643</v>
      </c>
      <c r="W647">
        <v>14</v>
      </c>
      <c r="X647" s="6"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2641</v>
      </c>
    </row>
    <row r="648" spans="1:44" x14ac:dyDescent="0.35">
      <c r="A648" t="s">
        <v>1615</v>
      </c>
      <c r="B648" t="s">
        <v>2672</v>
      </c>
      <c r="C648" t="s">
        <v>2592</v>
      </c>
      <c r="D648" t="s">
        <v>794</v>
      </c>
      <c r="E648" t="s">
        <v>1614</v>
      </c>
      <c r="F648" t="s">
        <v>2737</v>
      </c>
      <c r="G648" t="s">
        <v>42</v>
      </c>
      <c r="H648" t="s">
        <v>40</v>
      </c>
      <c r="I648" t="s">
        <v>2750</v>
      </c>
      <c r="J648">
        <v>41.19</v>
      </c>
      <c r="K648" t="s">
        <v>2751</v>
      </c>
      <c r="L648" t="s">
        <v>2752</v>
      </c>
      <c r="M648" t="s">
        <v>41</v>
      </c>
      <c r="N648" t="s">
        <v>39</v>
      </c>
      <c r="O648">
        <v>2004</v>
      </c>
      <c r="P648">
        <v>2005</v>
      </c>
      <c r="Q648" t="s">
        <v>2738</v>
      </c>
      <c r="R648" t="s">
        <v>39</v>
      </c>
      <c r="S648" t="s">
        <v>39</v>
      </c>
      <c r="T648">
        <v>5</v>
      </c>
      <c r="U648" t="s">
        <v>2701</v>
      </c>
      <c r="V648" s="6" t="s">
        <v>2643</v>
      </c>
      <c r="W648">
        <v>14</v>
      </c>
      <c r="X648" s="6"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2641</v>
      </c>
    </row>
    <row r="649" spans="1:44" x14ac:dyDescent="0.35">
      <c r="A649" t="s">
        <v>1615</v>
      </c>
      <c r="B649" t="s">
        <v>2672</v>
      </c>
      <c r="C649" t="s">
        <v>2592</v>
      </c>
      <c r="D649" t="s">
        <v>794</v>
      </c>
      <c r="E649" t="s">
        <v>1614</v>
      </c>
      <c r="F649" t="s">
        <v>2737</v>
      </c>
      <c r="G649" t="s">
        <v>42</v>
      </c>
      <c r="H649" t="s">
        <v>40</v>
      </c>
      <c r="I649" t="s">
        <v>2750</v>
      </c>
      <c r="J649">
        <v>41.19</v>
      </c>
      <c r="K649" t="s">
        <v>2751</v>
      </c>
      <c r="L649" t="s">
        <v>2752</v>
      </c>
      <c r="M649" t="s">
        <v>41</v>
      </c>
      <c r="N649" t="s">
        <v>39</v>
      </c>
      <c r="O649">
        <v>2004</v>
      </c>
      <c r="P649">
        <v>2005</v>
      </c>
      <c r="Q649" t="s">
        <v>2738</v>
      </c>
      <c r="R649" t="s">
        <v>39</v>
      </c>
      <c r="S649" t="s">
        <v>39</v>
      </c>
      <c r="T649">
        <v>5</v>
      </c>
      <c r="U649" t="s">
        <v>2701</v>
      </c>
      <c r="V649" s="6" t="s">
        <v>2643</v>
      </c>
      <c r="W649">
        <v>14</v>
      </c>
      <c r="X649" s="6"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2641</v>
      </c>
    </row>
    <row r="650" spans="1:44" x14ac:dyDescent="0.35">
      <c r="A650" t="s">
        <v>1615</v>
      </c>
      <c r="B650" t="s">
        <v>2672</v>
      </c>
      <c r="C650" t="s">
        <v>2592</v>
      </c>
      <c r="D650" t="s">
        <v>794</v>
      </c>
      <c r="E650" t="s">
        <v>1614</v>
      </c>
      <c r="F650" t="s">
        <v>2737</v>
      </c>
      <c r="G650" t="s">
        <v>42</v>
      </c>
      <c r="H650" t="s">
        <v>40</v>
      </c>
      <c r="I650" t="s">
        <v>2750</v>
      </c>
      <c r="J650">
        <v>41.19</v>
      </c>
      <c r="K650" t="s">
        <v>2751</v>
      </c>
      <c r="L650" t="s">
        <v>2752</v>
      </c>
      <c r="M650" t="s">
        <v>41</v>
      </c>
      <c r="N650" t="s">
        <v>39</v>
      </c>
      <c r="O650">
        <v>2004</v>
      </c>
      <c r="P650">
        <v>2005</v>
      </c>
      <c r="Q650" t="s">
        <v>2738</v>
      </c>
      <c r="R650" t="s">
        <v>39</v>
      </c>
      <c r="S650" t="s">
        <v>39</v>
      </c>
      <c r="T650">
        <v>5</v>
      </c>
      <c r="U650" t="s">
        <v>2701</v>
      </c>
      <c r="V650" s="6" t="s">
        <v>2643</v>
      </c>
      <c r="W650">
        <v>14</v>
      </c>
      <c r="X650" s="6"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2641</v>
      </c>
    </row>
    <row r="651" spans="1:44" x14ac:dyDescent="0.35">
      <c r="A651" t="s">
        <v>1615</v>
      </c>
      <c r="B651" t="s">
        <v>2672</v>
      </c>
      <c r="C651" t="s">
        <v>2592</v>
      </c>
      <c r="D651" t="s">
        <v>794</v>
      </c>
      <c r="E651" t="s">
        <v>1614</v>
      </c>
      <c r="F651" t="s">
        <v>2737</v>
      </c>
      <c r="G651" t="s">
        <v>42</v>
      </c>
      <c r="H651" t="s">
        <v>40</v>
      </c>
      <c r="I651" t="s">
        <v>2750</v>
      </c>
      <c r="J651">
        <v>41.19</v>
      </c>
      <c r="K651" t="s">
        <v>2751</v>
      </c>
      <c r="L651" t="s">
        <v>2752</v>
      </c>
      <c r="M651" t="s">
        <v>41</v>
      </c>
      <c r="N651" t="s">
        <v>39</v>
      </c>
      <c r="O651">
        <v>2004</v>
      </c>
      <c r="P651">
        <v>2005</v>
      </c>
      <c r="Q651" t="s">
        <v>2738</v>
      </c>
      <c r="R651" t="s">
        <v>39</v>
      </c>
      <c r="S651" t="s">
        <v>39</v>
      </c>
      <c r="T651">
        <v>5</v>
      </c>
      <c r="U651" t="s">
        <v>2701</v>
      </c>
      <c r="V651" s="6" t="s">
        <v>2643</v>
      </c>
      <c r="W651">
        <v>14</v>
      </c>
      <c r="X651" s="6"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2641</v>
      </c>
    </row>
    <row r="652" spans="1:44" x14ac:dyDescent="0.35">
      <c r="A652" t="s">
        <v>1615</v>
      </c>
      <c r="B652" t="s">
        <v>2672</v>
      </c>
      <c r="C652" t="s">
        <v>2592</v>
      </c>
      <c r="D652" t="s">
        <v>794</v>
      </c>
      <c r="E652" t="s">
        <v>1614</v>
      </c>
      <c r="F652" t="s">
        <v>2737</v>
      </c>
      <c r="G652" t="s">
        <v>42</v>
      </c>
      <c r="H652" t="s">
        <v>40</v>
      </c>
      <c r="I652" t="s">
        <v>2750</v>
      </c>
      <c r="J652">
        <v>41.19</v>
      </c>
      <c r="K652" t="s">
        <v>2751</v>
      </c>
      <c r="L652" t="s">
        <v>2752</v>
      </c>
      <c r="M652" t="s">
        <v>41</v>
      </c>
      <c r="N652" t="s">
        <v>39</v>
      </c>
      <c r="O652">
        <v>2004</v>
      </c>
      <c r="P652">
        <v>2005</v>
      </c>
      <c r="Q652" t="s">
        <v>2738</v>
      </c>
      <c r="R652" t="s">
        <v>39</v>
      </c>
      <c r="S652" t="s">
        <v>39</v>
      </c>
      <c r="T652">
        <v>5</v>
      </c>
      <c r="U652" t="s">
        <v>2701</v>
      </c>
      <c r="V652" s="6" t="s">
        <v>2643</v>
      </c>
      <c r="W652">
        <v>14</v>
      </c>
      <c r="X652" s="6"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2641</v>
      </c>
    </row>
    <row r="653" spans="1:44" x14ac:dyDescent="0.35">
      <c r="A653" t="s">
        <v>1615</v>
      </c>
      <c r="B653" t="s">
        <v>2672</v>
      </c>
      <c r="C653" t="s">
        <v>2592</v>
      </c>
      <c r="D653" t="s">
        <v>794</v>
      </c>
      <c r="E653" t="s">
        <v>1614</v>
      </c>
      <c r="F653" t="s">
        <v>2737</v>
      </c>
      <c r="G653" t="s">
        <v>42</v>
      </c>
      <c r="H653" t="s">
        <v>40</v>
      </c>
      <c r="I653" t="s">
        <v>2750</v>
      </c>
      <c r="J653">
        <v>41.19</v>
      </c>
      <c r="K653" t="s">
        <v>2751</v>
      </c>
      <c r="L653" t="s">
        <v>2752</v>
      </c>
      <c r="M653" t="s">
        <v>41</v>
      </c>
      <c r="N653" t="s">
        <v>39</v>
      </c>
      <c r="O653">
        <v>2004</v>
      </c>
      <c r="P653">
        <v>2005</v>
      </c>
      <c r="Q653" t="s">
        <v>2738</v>
      </c>
      <c r="R653" t="s">
        <v>39</v>
      </c>
      <c r="S653" t="s">
        <v>39</v>
      </c>
      <c r="T653">
        <v>5</v>
      </c>
      <c r="U653" t="s">
        <v>2701</v>
      </c>
      <c r="V653" s="6" t="s">
        <v>2643</v>
      </c>
      <c r="W653">
        <v>21</v>
      </c>
      <c r="X653" s="6"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2641</v>
      </c>
    </row>
    <row r="654" spans="1:44" x14ac:dyDescent="0.35">
      <c r="A654" t="s">
        <v>1615</v>
      </c>
      <c r="B654" t="s">
        <v>2672</v>
      </c>
      <c r="C654" t="s">
        <v>2592</v>
      </c>
      <c r="D654" t="s">
        <v>794</v>
      </c>
      <c r="E654" t="s">
        <v>1614</v>
      </c>
      <c r="F654" t="s">
        <v>2737</v>
      </c>
      <c r="G654" t="s">
        <v>42</v>
      </c>
      <c r="H654" t="s">
        <v>40</v>
      </c>
      <c r="I654" t="s">
        <v>2750</v>
      </c>
      <c r="J654">
        <v>41.19</v>
      </c>
      <c r="K654" t="s">
        <v>2751</v>
      </c>
      <c r="L654" t="s">
        <v>2752</v>
      </c>
      <c r="M654" t="s">
        <v>41</v>
      </c>
      <c r="N654" t="s">
        <v>39</v>
      </c>
      <c r="O654">
        <v>2004</v>
      </c>
      <c r="P654">
        <v>2005</v>
      </c>
      <c r="Q654" t="s">
        <v>2738</v>
      </c>
      <c r="R654" t="s">
        <v>39</v>
      </c>
      <c r="S654" t="s">
        <v>39</v>
      </c>
      <c r="T654">
        <v>5</v>
      </c>
      <c r="U654" t="s">
        <v>2701</v>
      </c>
      <c r="V654" s="6" t="s">
        <v>2643</v>
      </c>
      <c r="W654">
        <v>21</v>
      </c>
      <c r="X654" s="6"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2641</v>
      </c>
    </row>
    <row r="655" spans="1:44" x14ac:dyDescent="0.35">
      <c r="A655" t="s">
        <v>1615</v>
      </c>
      <c r="B655" t="s">
        <v>2672</v>
      </c>
      <c r="C655" t="s">
        <v>2592</v>
      </c>
      <c r="D655" t="s">
        <v>794</v>
      </c>
      <c r="E655" t="s">
        <v>1614</v>
      </c>
      <c r="F655" t="s">
        <v>2737</v>
      </c>
      <c r="G655" t="s">
        <v>42</v>
      </c>
      <c r="H655" t="s">
        <v>40</v>
      </c>
      <c r="I655" t="s">
        <v>2750</v>
      </c>
      <c r="J655">
        <v>41.19</v>
      </c>
      <c r="K655" t="s">
        <v>2751</v>
      </c>
      <c r="L655" t="s">
        <v>2752</v>
      </c>
      <c r="M655" t="s">
        <v>41</v>
      </c>
      <c r="N655" t="s">
        <v>39</v>
      </c>
      <c r="O655">
        <v>2004</v>
      </c>
      <c r="P655">
        <v>2005</v>
      </c>
      <c r="Q655" t="s">
        <v>2738</v>
      </c>
      <c r="R655" t="s">
        <v>39</v>
      </c>
      <c r="S655" t="s">
        <v>39</v>
      </c>
      <c r="T655">
        <v>5</v>
      </c>
      <c r="U655" t="s">
        <v>2701</v>
      </c>
      <c r="V655" s="6" t="s">
        <v>2643</v>
      </c>
      <c r="W655">
        <v>21</v>
      </c>
      <c r="X655" s="6"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2641</v>
      </c>
    </row>
    <row r="656" spans="1:44" x14ac:dyDescent="0.35">
      <c r="A656" t="s">
        <v>1615</v>
      </c>
      <c r="B656" t="s">
        <v>2672</v>
      </c>
      <c r="C656" t="s">
        <v>2592</v>
      </c>
      <c r="D656" t="s">
        <v>794</v>
      </c>
      <c r="E656" t="s">
        <v>1614</v>
      </c>
      <c r="F656" t="s">
        <v>2737</v>
      </c>
      <c r="G656" t="s">
        <v>42</v>
      </c>
      <c r="H656" t="s">
        <v>40</v>
      </c>
      <c r="I656" t="s">
        <v>2750</v>
      </c>
      <c r="J656">
        <v>41.19</v>
      </c>
      <c r="K656" t="s">
        <v>2751</v>
      </c>
      <c r="L656" t="s">
        <v>2752</v>
      </c>
      <c r="M656" t="s">
        <v>41</v>
      </c>
      <c r="N656" t="s">
        <v>39</v>
      </c>
      <c r="O656">
        <v>2004</v>
      </c>
      <c r="P656">
        <v>2005</v>
      </c>
      <c r="Q656" t="s">
        <v>2738</v>
      </c>
      <c r="R656" t="s">
        <v>39</v>
      </c>
      <c r="S656" t="s">
        <v>39</v>
      </c>
      <c r="T656">
        <v>5</v>
      </c>
      <c r="U656" t="s">
        <v>2701</v>
      </c>
      <c r="V656" s="6" t="s">
        <v>2643</v>
      </c>
      <c r="W656">
        <v>21</v>
      </c>
      <c r="X656" s="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2641</v>
      </c>
    </row>
    <row r="657" spans="1:44" x14ac:dyDescent="0.35">
      <c r="A657" t="s">
        <v>1615</v>
      </c>
      <c r="B657" t="s">
        <v>2672</v>
      </c>
      <c r="C657" t="s">
        <v>2592</v>
      </c>
      <c r="D657" t="s">
        <v>794</v>
      </c>
      <c r="E657" t="s">
        <v>1614</v>
      </c>
      <c r="F657" t="s">
        <v>2737</v>
      </c>
      <c r="G657" t="s">
        <v>42</v>
      </c>
      <c r="H657" t="s">
        <v>40</v>
      </c>
      <c r="I657" t="s">
        <v>2750</v>
      </c>
      <c r="J657">
        <v>41.19</v>
      </c>
      <c r="K657" t="s">
        <v>2751</v>
      </c>
      <c r="L657" t="s">
        <v>2752</v>
      </c>
      <c r="M657" t="s">
        <v>41</v>
      </c>
      <c r="N657" t="s">
        <v>39</v>
      </c>
      <c r="O657">
        <v>2004</v>
      </c>
      <c r="P657">
        <v>2005</v>
      </c>
      <c r="Q657" t="s">
        <v>2738</v>
      </c>
      <c r="R657" t="s">
        <v>39</v>
      </c>
      <c r="S657" t="s">
        <v>39</v>
      </c>
      <c r="T657">
        <v>5</v>
      </c>
      <c r="U657" t="s">
        <v>2701</v>
      </c>
      <c r="V657" s="6" t="s">
        <v>2643</v>
      </c>
      <c r="W657">
        <v>21</v>
      </c>
      <c r="X657" s="6"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2641</v>
      </c>
    </row>
    <row r="658" spans="1:44" x14ac:dyDescent="0.35">
      <c r="A658" t="s">
        <v>1615</v>
      </c>
      <c r="B658" t="s">
        <v>2672</v>
      </c>
      <c r="C658" t="s">
        <v>2592</v>
      </c>
      <c r="D658" t="s">
        <v>794</v>
      </c>
      <c r="E658" t="s">
        <v>1614</v>
      </c>
      <c r="F658" t="s">
        <v>2737</v>
      </c>
      <c r="G658" t="s">
        <v>42</v>
      </c>
      <c r="H658" t="s">
        <v>40</v>
      </c>
      <c r="I658" t="s">
        <v>2750</v>
      </c>
      <c r="J658">
        <v>41.19</v>
      </c>
      <c r="K658" t="s">
        <v>2751</v>
      </c>
      <c r="L658" t="s">
        <v>2752</v>
      </c>
      <c r="M658" t="s">
        <v>41</v>
      </c>
      <c r="N658" t="s">
        <v>39</v>
      </c>
      <c r="O658">
        <v>2004</v>
      </c>
      <c r="P658">
        <v>2005</v>
      </c>
      <c r="Q658" t="s">
        <v>2738</v>
      </c>
      <c r="R658" t="s">
        <v>39</v>
      </c>
      <c r="S658" t="s">
        <v>39</v>
      </c>
      <c r="T658">
        <v>5</v>
      </c>
      <c r="U658" t="s">
        <v>2701</v>
      </c>
      <c r="V658" s="6" t="s">
        <v>2643</v>
      </c>
      <c r="W658">
        <v>21</v>
      </c>
      <c r="X658" s="6"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2641</v>
      </c>
    </row>
    <row r="659" spans="1:44" x14ac:dyDescent="0.35">
      <c r="A659" t="s">
        <v>1615</v>
      </c>
      <c r="B659" t="s">
        <v>2672</v>
      </c>
      <c r="C659" t="s">
        <v>2592</v>
      </c>
      <c r="D659" t="s">
        <v>794</v>
      </c>
      <c r="E659" t="s">
        <v>1614</v>
      </c>
      <c r="F659" t="s">
        <v>2737</v>
      </c>
      <c r="G659" t="s">
        <v>42</v>
      </c>
      <c r="H659" t="s">
        <v>40</v>
      </c>
      <c r="I659" t="s">
        <v>2750</v>
      </c>
      <c r="J659">
        <v>41.19</v>
      </c>
      <c r="K659" t="s">
        <v>2751</v>
      </c>
      <c r="L659" t="s">
        <v>2752</v>
      </c>
      <c r="M659" t="s">
        <v>41</v>
      </c>
      <c r="N659" t="s">
        <v>39</v>
      </c>
      <c r="O659">
        <v>2004</v>
      </c>
      <c r="P659">
        <v>2005</v>
      </c>
      <c r="Q659" t="s">
        <v>2738</v>
      </c>
      <c r="R659" t="s">
        <v>39</v>
      </c>
      <c r="S659" t="s">
        <v>39</v>
      </c>
      <c r="T659">
        <v>5</v>
      </c>
      <c r="U659" t="s">
        <v>2701</v>
      </c>
      <c r="V659" s="6" t="s">
        <v>2643</v>
      </c>
      <c r="W659">
        <v>21</v>
      </c>
      <c r="X659" s="6"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2641</v>
      </c>
    </row>
    <row r="660" spans="1:44" x14ac:dyDescent="0.35">
      <c r="A660" t="s">
        <v>1615</v>
      </c>
      <c r="B660" t="s">
        <v>2672</v>
      </c>
      <c r="C660" t="s">
        <v>2592</v>
      </c>
      <c r="D660" t="s">
        <v>794</v>
      </c>
      <c r="E660" t="s">
        <v>1614</v>
      </c>
      <c r="F660" t="s">
        <v>2737</v>
      </c>
      <c r="G660" t="s">
        <v>42</v>
      </c>
      <c r="H660" t="s">
        <v>40</v>
      </c>
      <c r="I660" t="s">
        <v>2750</v>
      </c>
      <c r="J660">
        <v>41.19</v>
      </c>
      <c r="K660" t="s">
        <v>2751</v>
      </c>
      <c r="L660" t="s">
        <v>2752</v>
      </c>
      <c r="M660" t="s">
        <v>41</v>
      </c>
      <c r="N660" t="s">
        <v>39</v>
      </c>
      <c r="O660">
        <v>2004</v>
      </c>
      <c r="P660">
        <v>2005</v>
      </c>
      <c r="Q660" t="s">
        <v>2738</v>
      </c>
      <c r="R660" t="s">
        <v>39</v>
      </c>
      <c r="S660" t="s">
        <v>39</v>
      </c>
      <c r="T660">
        <v>5</v>
      </c>
      <c r="U660" t="s">
        <v>2701</v>
      </c>
      <c r="V660" s="6" t="s">
        <v>2643</v>
      </c>
      <c r="W660">
        <v>21</v>
      </c>
      <c r="X660" s="6"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2641</v>
      </c>
    </row>
    <row r="661" spans="1:44" x14ac:dyDescent="0.35">
      <c r="A661" t="s">
        <v>1615</v>
      </c>
      <c r="B661" t="s">
        <v>2672</v>
      </c>
      <c r="C661" t="s">
        <v>2592</v>
      </c>
      <c r="D661" t="s">
        <v>794</v>
      </c>
      <c r="E661" t="s">
        <v>1614</v>
      </c>
      <c r="F661" t="s">
        <v>2737</v>
      </c>
      <c r="G661" t="s">
        <v>42</v>
      </c>
      <c r="H661" t="s">
        <v>40</v>
      </c>
      <c r="I661" t="s">
        <v>2750</v>
      </c>
      <c r="J661">
        <v>41.19</v>
      </c>
      <c r="K661" t="s">
        <v>2751</v>
      </c>
      <c r="L661" t="s">
        <v>2752</v>
      </c>
      <c r="M661" t="s">
        <v>41</v>
      </c>
      <c r="N661" t="s">
        <v>39</v>
      </c>
      <c r="O661">
        <v>2004</v>
      </c>
      <c r="P661">
        <v>2005</v>
      </c>
      <c r="Q661" t="s">
        <v>2738</v>
      </c>
      <c r="R661" t="s">
        <v>39</v>
      </c>
      <c r="S661" t="s">
        <v>39</v>
      </c>
      <c r="T661">
        <v>5</v>
      </c>
      <c r="U661" t="s">
        <v>2701</v>
      </c>
      <c r="V661" s="6" t="s">
        <v>2643</v>
      </c>
      <c r="W661">
        <v>21</v>
      </c>
      <c r="X661" s="6"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2641</v>
      </c>
    </row>
    <row r="662" spans="1:44" x14ac:dyDescent="0.35">
      <c r="A662" t="s">
        <v>1615</v>
      </c>
      <c r="B662" t="s">
        <v>2672</v>
      </c>
      <c r="C662" t="s">
        <v>2592</v>
      </c>
      <c r="D662" t="s">
        <v>794</v>
      </c>
      <c r="E662" t="s">
        <v>1614</v>
      </c>
      <c r="F662" t="s">
        <v>2737</v>
      </c>
      <c r="G662" t="s">
        <v>42</v>
      </c>
      <c r="H662" t="s">
        <v>40</v>
      </c>
      <c r="I662" t="s">
        <v>2750</v>
      </c>
      <c r="J662">
        <v>41.19</v>
      </c>
      <c r="K662" t="s">
        <v>2751</v>
      </c>
      <c r="L662" t="s">
        <v>2752</v>
      </c>
      <c r="M662" t="s">
        <v>41</v>
      </c>
      <c r="N662" t="s">
        <v>39</v>
      </c>
      <c r="O662">
        <v>2004</v>
      </c>
      <c r="P662">
        <v>2005</v>
      </c>
      <c r="Q662" t="s">
        <v>2738</v>
      </c>
      <c r="R662" t="s">
        <v>39</v>
      </c>
      <c r="S662" t="s">
        <v>39</v>
      </c>
      <c r="T662">
        <v>5</v>
      </c>
      <c r="U662" t="s">
        <v>2701</v>
      </c>
      <c r="V662" s="6" t="s">
        <v>2643</v>
      </c>
      <c r="W662">
        <v>21</v>
      </c>
      <c r="X662" s="6"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2641</v>
      </c>
    </row>
    <row r="663" spans="1:44" x14ac:dyDescent="0.35">
      <c r="A663" t="s">
        <v>1615</v>
      </c>
      <c r="B663" t="s">
        <v>2672</v>
      </c>
      <c r="C663" t="s">
        <v>2592</v>
      </c>
      <c r="D663" t="s">
        <v>794</v>
      </c>
      <c r="E663" t="s">
        <v>1614</v>
      </c>
      <c r="F663" t="s">
        <v>2737</v>
      </c>
      <c r="G663" t="s">
        <v>42</v>
      </c>
      <c r="H663" t="s">
        <v>40</v>
      </c>
      <c r="I663" t="s">
        <v>2750</v>
      </c>
      <c r="J663">
        <v>41.19</v>
      </c>
      <c r="K663" t="s">
        <v>2751</v>
      </c>
      <c r="L663" t="s">
        <v>2752</v>
      </c>
      <c r="M663" t="s">
        <v>41</v>
      </c>
      <c r="N663" t="s">
        <v>39</v>
      </c>
      <c r="O663">
        <v>2004</v>
      </c>
      <c r="P663">
        <v>2005</v>
      </c>
      <c r="Q663" t="s">
        <v>2738</v>
      </c>
      <c r="R663" t="s">
        <v>39</v>
      </c>
      <c r="S663" t="s">
        <v>39</v>
      </c>
      <c r="T663">
        <v>5</v>
      </c>
      <c r="U663" t="s">
        <v>2701</v>
      </c>
      <c r="V663" s="6" t="s">
        <v>2643</v>
      </c>
      <c r="W663">
        <v>21</v>
      </c>
      <c r="X663" s="6"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2641</v>
      </c>
    </row>
    <row r="664" spans="1:44" ht="62" x14ac:dyDescent="0.35">
      <c r="A664" t="s">
        <v>1615</v>
      </c>
      <c r="B664" t="s">
        <v>2672</v>
      </c>
      <c r="C664" t="s">
        <v>2592</v>
      </c>
      <c r="D664" t="s">
        <v>794</v>
      </c>
      <c r="E664" t="s">
        <v>1614</v>
      </c>
      <c r="F664" t="s">
        <v>2737</v>
      </c>
      <c r="G664" t="s">
        <v>42</v>
      </c>
      <c r="H664" t="s">
        <v>40</v>
      </c>
      <c r="I664" t="s">
        <v>2750</v>
      </c>
      <c r="J664">
        <v>41.19</v>
      </c>
      <c r="K664" t="s">
        <v>2751</v>
      </c>
      <c r="L664" t="s">
        <v>2752</v>
      </c>
      <c r="M664" t="s">
        <v>41</v>
      </c>
      <c r="N664" t="s">
        <v>39</v>
      </c>
      <c r="O664">
        <v>2004</v>
      </c>
      <c r="P664">
        <v>2005</v>
      </c>
      <c r="Q664" t="s">
        <v>2738</v>
      </c>
      <c r="R664" t="s">
        <v>39</v>
      </c>
      <c r="S664" t="s">
        <v>39</v>
      </c>
      <c r="T664">
        <v>5</v>
      </c>
      <c r="U664" s="5" t="s">
        <v>2740</v>
      </c>
      <c r="V664" s="6" t="s">
        <v>39</v>
      </c>
      <c r="W664" t="s">
        <v>39</v>
      </c>
      <c r="X664" s="6"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2641</v>
      </c>
    </row>
    <row r="665" spans="1:44" ht="62" x14ac:dyDescent="0.35">
      <c r="A665" t="s">
        <v>1615</v>
      </c>
      <c r="B665" t="s">
        <v>2672</v>
      </c>
      <c r="C665" t="s">
        <v>2592</v>
      </c>
      <c r="D665" t="s">
        <v>794</v>
      </c>
      <c r="E665" t="s">
        <v>1614</v>
      </c>
      <c r="F665" t="s">
        <v>2737</v>
      </c>
      <c r="G665" t="s">
        <v>42</v>
      </c>
      <c r="H665" t="s">
        <v>40</v>
      </c>
      <c r="I665" t="s">
        <v>2750</v>
      </c>
      <c r="J665">
        <v>41.19</v>
      </c>
      <c r="K665" t="s">
        <v>2751</v>
      </c>
      <c r="L665" t="s">
        <v>2752</v>
      </c>
      <c r="M665" t="s">
        <v>41</v>
      </c>
      <c r="N665" t="s">
        <v>39</v>
      </c>
      <c r="O665">
        <v>2004</v>
      </c>
      <c r="P665">
        <v>2005</v>
      </c>
      <c r="Q665" t="s">
        <v>2738</v>
      </c>
      <c r="R665" t="s">
        <v>39</v>
      </c>
      <c r="S665" t="s">
        <v>39</v>
      </c>
      <c r="T665">
        <v>5</v>
      </c>
      <c r="U665" s="5" t="s">
        <v>2740</v>
      </c>
      <c r="V665" s="6" t="s">
        <v>39</v>
      </c>
      <c r="W665" t="s">
        <v>39</v>
      </c>
      <c r="X665" s="6"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2641</v>
      </c>
    </row>
    <row r="666" spans="1:44" ht="62" x14ac:dyDescent="0.35">
      <c r="A666" t="s">
        <v>1615</v>
      </c>
      <c r="B666" t="s">
        <v>2672</v>
      </c>
      <c r="C666" t="s">
        <v>2592</v>
      </c>
      <c r="D666" t="s">
        <v>794</v>
      </c>
      <c r="E666" t="s">
        <v>1614</v>
      </c>
      <c r="F666" t="s">
        <v>2737</v>
      </c>
      <c r="G666" t="s">
        <v>42</v>
      </c>
      <c r="H666" t="s">
        <v>40</v>
      </c>
      <c r="I666" t="s">
        <v>2750</v>
      </c>
      <c r="J666">
        <v>41.19</v>
      </c>
      <c r="K666" t="s">
        <v>2751</v>
      </c>
      <c r="L666" t="s">
        <v>2752</v>
      </c>
      <c r="M666" t="s">
        <v>41</v>
      </c>
      <c r="N666" t="s">
        <v>39</v>
      </c>
      <c r="O666">
        <v>2004</v>
      </c>
      <c r="P666">
        <v>2005</v>
      </c>
      <c r="Q666" t="s">
        <v>2738</v>
      </c>
      <c r="R666" t="s">
        <v>39</v>
      </c>
      <c r="S666" t="s">
        <v>39</v>
      </c>
      <c r="T666">
        <v>5</v>
      </c>
      <c r="U666" s="5" t="s">
        <v>2740</v>
      </c>
      <c r="V666" s="6" t="s">
        <v>39</v>
      </c>
      <c r="W666" t="s">
        <v>39</v>
      </c>
      <c r="X666" s="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2641</v>
      </c>
    </row>
    <row r="667" spans="1:44" ht="62" x14ac:dyDescent="0.35">
      <c r="A667" t="s">
        <v>1615</v>
      </c>
      <c r="B667" t="s">
        <v>2672</v>
      </c>
      <c r="C667" t="s">
        <v>2592</v>
      </c>
      <c r="D667" t="s">
        <v>794</v>
      </c>
      <c r="E667" t="s">
        <v>1614</v>
      </c>
      <c r="F667" t="s">
        <v>2737</v>
      </c>
      <c r="G667" t="s">
        <v>42</v>
      </c>
      <c r="H667" t="s">
        <v>40</v>
      </c>
      <c r="I667" t="s">
        <v>2750</v>
      </c>
      <c r="J667">
        <v>41.19</v>
      </c>
      <c r="K667" t="s">
        <v>2751</v>
      </c>
      <c r="L667" t="s">
        <v>2752</v>
      </c>
      <c r="M667" t="s">
        <v>41</v>
      </c>
      <c r="N667" t="s">
        <v>39</v>
      </c>
      <c r="O667">
        <v>2004</v>
      </c>
      <c r="P667">
        <v>2005</v>
      </c>
      <c r="Q667" t="s">
        <v>2738</v>
      </c>
      <c r="R667" t="s">
        <v>39</v>
      </c>
      <c r="S667" t="s">
        <v>39</v>
      </c>
      <c r="T667">
        <v>5</v>
      </c>
      <c r="U667" s="5" t="s">
        <v>2740</v>
      </c>
      <c r="V667" s="6" t="s">
        <v>39</v>
      </c>
      <c r="W667" t="s">
        <v>39</v>
      </c>
      <c r="X667" s="6"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2641</v>
      </c>
    </row>
    <row r="668" spans="1:44" ht="62" x14ac:dyDescent="0.35">
      <c r="A668" t="s">
        <v>1615</v>
      </c>
      <c r="B668" t="s">
        <v>2672</v>
      </c>
      <c r="C668" t="s">
        <v>2592</v>
      </c>
      <c r="D668" t="s">
        <v>794</v>
      </c>
      <c r="E668" t="s">
        <v>1614</v>
      </c>
      <c r="F668" t="s">
        <v>2737</v>
      </c>
      <c r="G668" t="s">
        <v>42</v>
      </c>
      <c r="H668" t="s">
        <v>40</v>
      </c>
      <c r="I668" t="s">
        <v>2750</v>
      </c>
      <c r="J668">
        <v>41.19</v>
      </c>
      <c r="K668" t="s">
        <v>2751</v>
      </c>
      <c r="L668" t="s">
        <v>2752</v>
      </c>
      <c r="M668" t="s">
        <v>41</v>
      </c>
      <c r="N668" t="s">
        <v>39</v>
      </c>
      <c r="O668">
        <v>2004</v>
      </c>
      <c r="P668">
        <v>2005</v>
      </c>
      <c r="Q668" t="s">
        <v>2738</v>
      </c>
      <c r="R668" t="s">
        <v>39</v>
      </c>
      <c r="S668" t="s">
        <v>39</v>
      </c>
      <c r="T668">
        <v>5</v>
      </c>
      <c r="U668" s="5" t="s">
        <v>2740</v>
      </c>
      <c r="V668" s="6" t="s">
        <v>39</v>
      </c>
      <c r="W668" t="s">
        <v>39</v>
      </c>
      <c r="X668" s="6"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2641</v>
      </c>
    </row>
    <row r="669" spans="1:44" ht="62" x14ac:dyDescent="0.35">
      <c r="A669" t="s">
        <v>1615</v>
      </c>
      <c r="B669" t="s">
        <v>2672</v>
      </c>
      <c r="C669" t="s">
        <v>2592</v>
      </c>
      <c r="D669" t="s">
        <v>794</v>
      </c>
      <c r="E669" t="s">
        <v>1614</v>
      </c>
      <c r="F669" t="s">
        <v>2737</v>
      </c>
      <c r="G669" t="s">
        <v>42</v>
      </c>
      <c r="H669" t="s">
        <v>40</v>
      </c>
      <c r="I669" t="s">
        <v>2750</v>
      </c>
      <c r="J669">
        <v>41.19</v>
      </c>
      <c r="K669" t="s">
        <v>2751</v>
      </c>
      <c r="L669" t="s">
        <v>2752</v>
      </c>
      <c r="M669" t="s">
        <v>41</v>
      </c>
      <c r="N669" t="s">
        <v>39</v>
      </c>
      <c r="O669">
        <v>2004</v>
      </c>
      <c r="P669">
        <v>2005</v>
      </c>
      <c r="Q669" t="s">
        <v>2738</v>
      </c>
      <c r="R669" t="s">
        <v>39</v>
      </c>
      <c r="S669" t="s">
        <v>39</v>
      </c>
      <c r="T669">
        <v>5</v>
      </c>
      <c r="U669" s="5" t="s">
        <v>2740</v>
      </c>
      <c r="V669" s="6" t="s">
        <v>39</v>
      </c>
      <c r="W669" t="s">
        <v>39</v>
      </c>
      <c r="X669" s="6"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2641</v>
      </c>
    </row>
    <row r="670" spans="1:44" ht="62" x14ac:dyDescent="0.35">
      <c r="A670" t="s">
        <v>1615</v>
      </c>
      <c r="B670" t="s">
        <v>2672</v>
      </c>
      <c r="C670" t="s">
        <v>2592</v>
      </c>
      <c r="D670" t="s">
        <v>794</v>
      </c>
      <c r="E670" t="s">
        <v>1614</v>
      </c>
      <c r="F670" t="s">
        <v>2737</v>
      </c>
      <c r="G670" t="s">
        <v>42</v>
      </c>
      <c r="H670" t="s">
        <v>40</v>
      </c>
      <c r="I670" t="s">
        <v>2750</v>
      </c>
      <c r="J670">
        <v>41.19</v>
      </c>
      <c r="K670" t="s">
        <v>2751</v>
      </c>
      <c r="L670" t="s">
        <v>2752</v>
      </c>
      <c r="M670" t="s">
        <v>41</v>
      </c>
      <c r="N670" t="s">
        <v>39</v>
      </c>
      <c r="O670">
        <v>2004</v>
      </c>
      <c r="P670">
        <v>2005</v>
      </c>
      <c r="Q670" t="s">
        <v>2738</v>
      </c>
      <c r="R670" t="s">
        <v>39</v>
      </c>
      <c r="S670" t="s">
        <v>39</v>
      </c>
      <c r="T670">
        <v>5</v>
      </c>
      <c r="U670" s="5" t="s">
        <v>2740</v>
      </c>
      <c r="V670" s="6" t="s">
        <v>39</v>
      </c>
      <c r="W670" t="s">
        <v>39</v>
      </c>
      <c r="X670" s="6"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2641</v>
      </c>
    </row>
    <row r="671" spans="1:44" ht="62" x14ac:dyDescent="0.35">
      <c r="A671" t="s">
        <v>1615</v>
      </c>
      <c r="B671" t="s">
        <v>2672</v>
      </c>
      <c r="C671" t="s">
        <v>2592</v>
      </c>
      <c r="D671" t="s">
        <v>794</v>
      </c>
      <c r="E671" t="s">
        <v>1614</v>
      </c>
      <c r="F671" t="s">
        <v>2737</v>
      </c>
      <c r="G671" t="s">
        <v>42</v>
      </c>
      <c r="H671" t="s">
        <v>40</v>
      </c>
      <c r="I671" t="s">
        <v>2750</v>
      </c>
      <c r="J671">
        <v>41.19</v>
      </c>
      <c r="K671" t="s">
        <v>2751</v>
      </c>
      <c r="L671" t="s">
        <v>2752</v>
      </c>
      <c r="M671" t="s">
        <v>41</v>
      </c>
      <c r="N671" t="s">
        <v>39</v>
      </c>
      <c r="O671">
        <v>2004</v>
      </c>
      <c r="P671">
        <v>2005</v>
      </c>
      <c r="Q671" t="s">
        <v>2738</v>
      </c>
      <c r="R671" t="s">
        <v>39</v>
      </c>
      <c r="S671" t="s">
        <v>39</v>
      </c>
      <c r="T671">
        <v>5</v>
      </c>
      <c r="U671" s="5" t="s">
        <v>2740</v>
      </c>
      <c r="V671" s="6" t="s">
        <v>39</v>
      </c>
      <c r="W671" t="s">
        <v>39</v>
      </c>
      <c r="X671" s="6"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2641</v>
      </c>
    </row>
    <row r="672" spans="1:44" ht="62" x14ac:dyDescent="0.35">
      <c r="A672" t="s">
        <v>1615</v>
      </c>
      <c r="B672" t="s">
        <v>2672</v>
      </c>
      <c r="C672" t="s">
        <v>2592</v>
      </c>
      <c r="D672" t="s">
        <v>794</v>
      </c>
      <c r="E672" t="s">
        <v>1614</v>
      </c>
      <c r="F672" t="s">
        <v>2737</v>
      </c>
      <c r="G672" t="s">
        <v>42</v>
      </c>
      <c r="H672" t="s">
        <v>40</v>
      </c>
      <c r="I672" t="s">
        <v>2750</v>
      </c>
      <c r="J672">
        <v>41.19</v>
      </c>
      <c r="K672" t="s">
        <v>2751</v>
      </c>
      <c r="L672" t="s">
        <v>2752</v>
      </c>
      <c r="M672" t="s">
        <v>41</v>
      </c>
      <c r="N672" t="s">
        <v>39</v>
      </c>
      <c r="O672">
        <v>2004</v>
      </c>
      <c r="P672">
        <v>2005</v>
      </c>
      <c r="Q672" t="s">
        <v>2738</v>
      </c>
      <c r="R672" t="s">
        <v>39</v>
      </c>
      <c r="S672" t="s">
        <v>39</v>
      </c>
      <c r="T672">
        <v>5</v>
      </c>
      <c r="U672" s="5" t="s">
        <v>2740</v>
      </c>
      <c r="V672" s="6" t="s">
        <v>39</v>
      </c>
      <c r="W672" t="s">
        <v>39</v>
      </c>
      <c r="X672" s="6"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2641</v>
      </c>
    </row>
    <row r="673" spans="1:44" ht="62" x14ac:dyDescent="0.35">
      <c r="A673" t="s">
        <v>1615</v>
      </c>
      <c r="B673" t="s">
        <v>2672</v>
      </c>
      <c r="C673" t="s">
        <v>2592</v>
      </c>
      <c r="D673" t="s">
        <v>794</v>
      </c>
      <c r="E673" t="s">
        <v>1614</v>
      </c>
      <c r="F673" t="s">
        <v>2737</v>
      </c>
      <c r="G673" t="s">
        <v>42</v>
      </c>
      <c r="H673" t="s">
        <v>40</v>
      </c>
      <c r="I673" t="s">
        <v>2750</v>
      </c>
      <c r="J673">
        <v>41.19</v>
      </c>
      <c r="K673" t="s">
        <v>2751</v>
      </c>
      <c r="L673" t="s">
        <v>2752</v>
      </c>
      <c r="M673" t="s">
        <v>41</v>
      </c>
      <c r="N673" t="s">
        <v>39</v>
      </c>
      <c r="O673">
        <v>2004</v>
      </c>
      <c r="P673">
        <v>2005</v>
      </c>
      <c r="Q673" t="s">
        <v>2738</v>
      </c>
      <c r="R673" t="s">
        <v>39</v>
      </c>
      <c r="S673" t="s">
        <v>39</v>
      </c>
      <c r="T673">
        <v>5</v>
      </c>
      <c r="U673" s="5" t="s">
        <v>2740</v>
      </c>
      <c r="V673" s="6" t="s">
        <v>39</v>
      </c>
      <c r="W673" t="s">
        <v>39</v>
      </c>
      <c r="X673" s="6"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2641</v>
      </c>
    </row>
    <row r="674" spans="1:44" ht="62" x14ac:dyDescent="0.35">
      <c r="A674" t="s">
        <v>1615</v>
      </c>
      <c r="B674" t="s">
        <v>2672</v>
      </c>
      <c r="C674" t="s">
        <v>2592</v>
      </c>
      <c r="D674" t="s">
        <v>794</v>
      </c>
      <c r="E674" t="s">
        <v>1614</v>
      </c>
      <c r="F674" t="s">
        <v>2737</v>
      </c>
      <c r="G674" t="s">
        <v>42</v>
      </c>
      <c r="H674" t="s">
        <v>40</v>
      </c>
      <c r="I674" t="s">
        <v>2750</v>
      </c>
      <c r="J674">
        <v>41.19</v>
      </c>
      <c r="K674" t="s">
        <v>2751</v>
      </c>
      <c r="L674" t="s">
        <v>2752</v>
      </c>
      <c r="M674" t="s">
        <v>41</v>
      </c>
      <c r="N674" t="s">
        <v>39</v>
      </c>
      <c r="O674">
        <v>2004</v>
      </c>
      <c r="P674">
        <v>2005</v>
      </c>
      <c r="Q674" t="s">
        <v>2738</v>
      </c>
      <c r="R674" t="s">
        <v>39</v>
      </c>
      <c r="S674" t="s">
        <v>39</v>
      </c>
      <c r="T674">
        <v>5</v>
      </c>
      <c r="U674" s="5" t="s">
        <v>2740</v>
      </c>
      <c r="V674" s="6" t="s">
        <v>39</v>
      </c>
      <c r="W674" t="s">
        <v>39</v>
      </c>
      <c r="X674" s="6"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2641</v>
      </c>
    </row>
    <row r="675" spans="1:44" ht="12" customHeight="1" x14ac:dyDescent="0.35">
      <c r="A675" t="s">
        <v>1615</v>
      </c>
      <c r="B675" t="s">
        <v>2672</v>
      </c>
      <c r="C675" t="s">
        <v>2592</v>
      </c>
      <c r="D675" t="s">
        <v>794</v>
      </c>
      <c r="E675" t="s">
        <v>1614</v>
      </c>
      <c r="F675" t="s">
        <v>2737</v>
      </c>
      <c r="G675" t="s">
        <v>42</v>
      </c>
      <c r="H675" t="s">
        <v>40</v>
      </c>
      <c r="I675" t="s">
        <v>2750</v>
      </c>
      <c r="J675">
        <v>41.19</v>
      </c>
      <c r="K675" t="s">
        <v>2751</v>
      </c>
      <c r="L675" t="s">
        <v>2752</v>
      </c>
      <c r="M675" t="s">
        <v>41</v>
      </c>
      <c r="N675" t="s">
        <v>39</v>
      </c>
      <c r="O675">
        <v>2004</v>
      </c>
      <c r="P675">
        <v>2005</v>
      </c>
      <c r="Q675" t="s">
        <v>2738</v>
      </c>
      <c r="R675" t="s">
        <v>39</v>
      </c>
      <c r="S675" t="s">
        <v>39</v>
      </c>
      <c r="T675">
        <v>5</v>
      </c>
      <c r="U675" t="s">
        <v>2742</v>
      </c>
      <c r="V675" s="6" t="s">
        <v>39</v>
      </c>
      <c r="W675" t="s">
        <v>39</v>
      </c>
      <c r="X675" s="6" t="s">
        <v>39</v>
      </c>
      <c r="Y675" s="6" t="s">
        <v>39</v>
      </c>
      <c r="Z675" s="6" t="s">
        <v>39</v>
      </c>
      <c r="AA675" s="6" t="s">
        <v>2743</v>
      </c>
      <c r="AB675">
        <v>1.8</v>
      </c>
      <c r="AC675">
        <f t="shared" ref="AC675:AC685" si="2">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2641</v>
      </c>
    </row>
    <row r="676" spans="1:44" x14ac:dyDescent="0.35">
      <c r="A676" t="s">
        <v>1615</v>
      </c>
      <c r="B676" t="s">
        <v>2672</v>
      </c>
      <c r="C676" t="s">
        <v>2592</v>
      </c>
      <c r="D676" t="s">
        <v>794</v>
      </c>
      <c r="E676" t="s">
        <v>1614</v>
      </c>
      <c r="F676" t="s">
        <v>2737</v>
      </c>
      <c r="G676" t="s">
        <v>42</v>
      </c>
      <c r="H676" t="s">
        <v>40</v>
      </c>
      <c r="I676" t="s">
        <v>2750</v>
      </c>
      <c r="J676">
        <v>41.19</v>
      </c>
      <c r="K676" t="s">
        <v>2751</v>
      </c>
      <c r="L676" t="s">
        <v>2752</v>
      </c>
      <c r="M676" t="s">
        <v>41</v>
      </c>
      <c r="N676" t="s">
        <v>39</v>
      </c>
      <c r="O676">
        <v>2004</v>
      </c>
      <c r="P676">
        <v>2005</v>
      </c>
      <c r="Q676" t="s">
        <v>2738</v>
      </c>
      <c r="R676" t="s">
        <v>39</v>
      </c>
      <c r="S676" t="s">
        <v>39</v>
      </c>
      <c r="T676">
        <v>5</v>
      </c>
      <c r="U676" t="s">
        <v>2742</v>
      </c>
      <c r="V676" s="6" t="s">
        <v>39</v>
      </c>
      <c r="W676" t="s">
        <v>39</v>
      </c>
      <c r="X676" s="6" t="s">
        <v>39</v>
      </c>
      <c r="Y676" s="6" t="s">
        <v>39</v>
      </c>
      <c r="Z676" s="6" t="s">
        <v>39</v>
      </c>
      <c r="AA676" s="6" t="s">
        <v>2743</v>
      </c>
      <c r="AB676">
        <v>1.8</v>
      </c>
      <c r="AC676">
        <f t="shared" si="2"/>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2641</v>
      </c>
    </row>
    <row r="677" spans="1:44" x14ac:dyDescent="0.35">
      <c r="A677" t="s">
        <v>1615</v>
      </c>
      <c r="B677" t="s">
        <v>2672</v>
      </c>
      <c r="C677" t="s">
        <v>2592</v>
      </c>
      <c r="D677" t="s">
        <v>794</v>
      </c>
      <c r="E677" t="s">
        <v>1614</v>
      </c>
      <c r="F677" t="s">
        <v>2737</v>
      </c>
      <c r="G677" t="s">
        <v>42</v>
      </c>
      <c r="H677" t="s">
        <v>40</v>
      </c>
      <c r="I677" t="s">
        <v>2750</v>
      </c>
      <c r="J677">
        <v>41.19</v>
      </c>
      <c r="K677" t="s">
        <v>2751</v>
      </c>
      <c r="L677" t="s">
        <v>2752</v>
      </c>
      <c r="M677" t="s">
        <v>41</v>
      </c>
      <c r="N677" t="s">
        <v>39</v>
      </c>
      <c r="O677">
        <v>2004</v>
      </c>
      <c r="P677">
        <v>2005</v>
      </c>
      <c r="Q677" t="s">
        <v>2738</v>
      </c>
      <c r="R677" t="s">
        <v>39</v>
      </c>
      <c r="S677" t="s">
        <v>39</v>
      </c>
      <c r="T677">
        <v>5</v>
      </c>
      <c r="U677" t="s">
        <v>2742</v>
      </c>
      <c r="V677" s="6" t="s">
        <v>39</v>
      </c>
      <c r="W677" t="s">
        <v>39</v>
      </c>
      <c r="X677" s="6" t="s">
        <v>39</v>
      </c>
      <c r="Y677" s="6" t="s">
        <v>39</v>
      </c>
      <c r="Z677" s="6" t="s">
        <v>39</v>
      </c>
      <c r="AA677" s="6" t="s">
        <v>2743</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2641</v>
      </c>
    </row>
    <row r="678" spans="1:44" x14ac:dyDescent="0.35">
      <c r="A678" t="s">
        <v>1615</v>
      </c>
      <c r="B678" t="s">
        <v>2672</v>
      </c>
      <c r="C678" t="s">
        <v>2592</v>
      </c>
      <c r="D678" t="s">
        <v>794</v>
      </c>
      <c r="E678" t="s">
        <v>1614</v>
      </c>
      <c r="F678" t="s">
        <v>2737</v>
      </c>
      <c r="G678" t="s">
        <v>42</v>
      </c>
      <c r="H678" t="s">
        <v>40</v>
      </c>
      <c r="I678" t="s">
        <v>2750</v>
      </c>
      <c r="J678">
        <v>41.19</v>
      </c>
      <c r="K678" t="s">
        <v>2751</v>
      </c>
      <c r="L678" t="s">
        <v>2752</v>
      </c>
      <c r="M678" t="s">
        <v>41</v>
      </c>
      <c r="N678" t="s">
        <v>39</v>
      </c>
      <c r="O678">
        <v>2004</v>
      </c>
      <c r="P678">
        <v>2005</v>
      </c>
      <c r="Q678" t="s">
        <v>2738</v>
      </c>
      <c r="R678" t="s">
        <v>39</v>
      </c>
      <c r="S678" t="s">
        <v>39</v>
      </c>
      <c r="T678">
        <v>5</v>
      </c>
      <c r="U678" t="s">
        <v>2742</v>
      </c>
      <c r="V678" s="6" t="s">
        <v>39</v>
      </c>
      <c r="W678" t="s">
        <v>39</v>
      </c>
      <c r="X678" s="6" t="s">
        <v>39</v>
      </c>
      <c r="Y678" s="6" t="s">
        <v>39</v>
      </c>
      <c r="Z678" s="6" t="s">
        <v>39</v>
      </c>
      <c r="AA678" s="6" t="s">
        <v>2743</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2641</v>
      </c>
    </row>
    <row r="679" spans="1:44" x14ac:dyDescent="0.35">
      <c r="A679" t="s">
        <v>1615</v>
      </c>
      <c r="B679" t="s">
        <v>2672</v>
      </c>
      <c r="C679" t="s">
        <v>2592</v>
      </c>
      <c r="D679" t="s">
        <v>794</v>
      </c>
      <c r="E679" t="s">
        <v>1614</v>
      </c>
      <c r="F679" t="s">
        <v>2737</v>
      </c>
      <c r="G679" t="s">
        <v>42</v>
      </c>
      <c r="H679" t="s">
        <v>40</v>
      </c>
      <c r="I679" t="s">
        <v>2750</v>
      </c>
      <c r="J679">
        <v>41.19</v>
      </c>
      <c r="K679" t="s">
        <v>2751</v>
      </c>
      <c r="L679" t="s">
        <v>2752</v>
      </c>
      <c r="M679" t="s">
        <v>41</v>
      </c>
      <c r="N679" t="s">
        <v>39</v>
      </c>
      <c r="O679">
        <v>2004</v>
      </c>
      <c r="P679">
        <v>2005</v>
      </c>
      <c r="Q679" t="s">
        <v>2738</v>
      </c>
      <c r="R679" t="s">
        <v>39</v>
      </c>
      <c r="S679" t="s">
        <v>39</v>
      </c>
      <c r="T679">
        <v>5</v>
      </c>
      <c r="U679" t="s">
        <v>2742</v>
      </c>
      <c r="V679" s="6" t="s">
        <v>39</v>
      </c>
      <c r="W679" t="s">
        <v>39</v>
      </c>
      <c r="X679" s="6" t="s">
        <v>39</v>
      </c>
      <c r="Y679" s="6" t="s">
        <v>39</v>
      </c>
      <c r="Z679" s="6" t="s">
        <v>39</v>
      </c>
      <c r="AA679" s="6" t="s">
        <v>2743</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2641</v>
      </c>
    </row>
    <row r="680" spans="1:44" x14ac:dyDescent="0.35">
      <c r="A680" t="s">
        <v>1615</v>
      </c>
      <c r="B680" t="s">
        <v>2672</v>
      </c>
      <c r="C680" t="s">
        <v>2592</v>
      </c>
      <c r="D680" t="s">
        <v>794</v>
      </c>
      <c r="E680" t="s">
        <v>1614</v>
      </c>
      <c r="F680" t="s">
        <v>2737</v>
      </c>
      <c r="G680" t="s">
        <v>42</v>
      </c>
      <c r="H680" t="s">
        <v>40</v>
      </c>
      <c r="I680" t="s">
        <v>2750</v>
      </c>
      <c r="J680">
        <v>41.19</v>
      </c>
      <c r="K680" t="s">
        <v>2751</v>
      </c>
      <c r="L680" t="s">
        <v>2752</v>
      </c>
      <c r="M680" t="s">
        <v>41</v>
      </c>
      <c r="N680" t="s">
        <v>39</v>
      </c>
      <c r="O680">
        <v>2004</v>
      </c>
      <c r="P680">
        <v>2005</v>
      </c>
      <c r="Q680" t="s">
        <v>2738</v>
      </c>
      <c r="R680" t="s">
        <v>39</v>
      </c>
      <c r="S680" t="s">
        <v>39</v>
      </c>
      <c r="T680">
        <v>5</v>
      </c>
      <c r="U680" t="s">
        <v>2742</v>
      </c>
      <c r="V680" s="6" t="s">
        <v>39</v>
      </c>
      <c r="W680" t="s">
        <v>39</v>
      </c>
      <c r="X680" s="6" t="s">
        <v>39</v>
      </c>
      <c r="Y680" s="6" t="s">
        <v>39</v>
      </c>
      <c r="Z680" s="6" t="s">
        <v>39</v>
      </c>
      <c r="AA680" s="6" t="s">
        <v>2743</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2641</v>
      </c>
    </row>
    <row r="681" spans="1:44" x14ac:dyDescent="0.35">
      <c r="A681" t="s">
        <v>1615</v>
      </c>
      <c r="B681" t="s">
        <v>2672</v>
      </c>
      <c r="C681" t="s">
        <v>2592</v>
      </c>
      <c r="D681" t="s">
        <v>794</v>
      </c>
      <c r="E681" t="s">
        <v>1614</v>
      </c>
      <c r="F681" t="s">
        <v>2737</v>
      </c>
      <c r="G681" t="s">
        <v>42</v>
      </c>
      <c r="H681" t="s">
        <v>40</v>
      </c>
      <c r="I681" t="s">
        <v>2750</v>
      </c>
      <c r="J681">
        <v>41.19</v>
      </c>
      <c r="K681" t="s">
        <v>2751</v>
      </c>
      <c r="L681" t="s">
        <v>2752</v>
      </c>
      <c r="M681" t="s">
        <v>41</v>
      </c>
      <c r="N681" t="s">
        <v>39</v>
      </c>
      <c r="O681">
        <v>2004</v>
      </c>
      <c r="P681">
        <v>2005</v>
      </c>
      <c r="Q681" t="s">
        <v>2738</v>
      </c>
      <c r="R681" t="s">
        <v>39</v>
      </c>
      <c r="S681" t="s">
        <v>39</v>
      </c>
      <c r="T681">
        <v>5</v>
      </c>
      <c r="U681" t="s">
        <v>2742</v>
      </c>
      <c r="V681" s="6" t="s">
        <v>39</v>
      </c>
      <c r="W681" t="s">
        <v>39</v>
      </c>
      <c r="X681" s="6" t="s">
        <v>39</v>
      </c>
      <c r="Y681" s="6" t="s">
        <v>39</v>
      </c>
      <c r="Z681" s="6" t="s">
        <v>39</v>
      </c>
      <c r="AA681" s="6" t="s">
        <v>2743</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2641</v>
      </c>
    </row>
    <row r="682" spans="1:44" x14ac:dyDescent="0.35">
      <c r="A682" t="s">
        <v>1615</v>
      </c>
      <c r="B682" t="s">
        <v>2672</v>
      </c>
      <c r="C682" t="s">
        <v>2592</v>
      </c>
      <c r="D682" t="s">
        <v>794</v>
      </c>
      <c r="E682" t="s">
        <v>1614</v>
      </c>
      <c r="F682" t="s">
        <v>2737</v>
      </c>
      <c r="G682" t="s">
        <v>42</v>
      </c>
      <c r="H682" t="s">
        <v>40</v>
      </c>
      <c r="I682" t="s">
        <v>2750</v>
      </c>
      <c r="J682">
        <v>41.19</v>
      </c>
      <c r="K682" t="s">
        <v>2751</v>
      </c>
      <c r="L682" t="s">
        <v>2752</v>
      </c>
      <c r="M682" t="s">
        <v>41</v>
      </c>
      <c r="N682" t="s">
        <v>39</v>
      </c>
      <c r="O682">
        <v>2004</v>
      </c>
      <c r="P682">
        <v>2005</v>
      </c>
      <c r="Q682" t="s">
        <v>2738</v>
      </c>
      <c r="R682" t="s">
        <v>39</v>
      </c>
      <c r="S682" t="s">
        <v>39</v>
      </c>
      <c r="T682">
        <v>5</v>
      </c>
      <c r="U682" t="s">
        <v>2742</v>
      </c>
      <c r="V682" s="6" t="s">
        <v>39</v>
      </c>
      <c r="W682" t="s">
        <v>39</v>
      </c>
      <c r="X682" s="6" t="s">
        <v>39</v>
      </c>
      <c r="Y682" s="6" t="s">
        <v>39</v>
      </c>
      <c r="Z682" s="6" t="s">
        <v>39</v>
      </c>
      <c r="AA682" s="6" t="s">
        <v>2743</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2641</v>
      </c>
    </row>
    <row r="683" spans="1:44" x14ac:dyDescent="0.35">
      <c r="A683" t="s">
        <v>1615</v>
      </c>
      <c r="B683" t="s">
        <v>2672</v>
      </c>
      <c r="C683" t="s">
        <v>2592</v>
      </c>
      <c r="D683" t="s">
        <v>794</v>
      </c>
      <c r="E683" t="s">
        <v>1614</v>
      </c>
      <c r="F683" t="s">
        <v>2737</v>
      </c>
      <c r="G683" t="s">
        <v>42</v>
      </c>
      <c r="H683" t="s">
        <v>40</v>
      </c>
      <c r="I683" t="s">
        <v>2750</v>
      </c>
      <c r="J683">
        <v>41.19</v>
      </c>
      <c r="K683" t="s">
        <v>2751</v>
      </c>
      <c r="L683" t="s">
        <v>2752</v>
      </c>
      <c r="M683" t="s">
        <v>41</v>
      </c>
      <c r="N683" t="s">
        <v>39</v>
      </c>
      <c r="O683">
        <v>2004</v>
      </c>
      <c r="P683">
        <v>2005</v>
      </c>
      <c r="Q683" t="s">
        <v>2738</v>
      </c>
      <c r="R683" t="s">
        <v>39</v>
      </c>
      <c r="S683" t="s">
        <v>39</v>
      </c>
      <c r="T683">
        <v>5</v>
      </c>
      <c r="U683" t="s">
        <v>2742</v>
      </c>
      <c r="V683" s="6" t="s">
        <v>39</v>
      </c>
      <c r="W683" t="s">
        <v>39</v>
      </c>
      <c r="X683" s="6" t="s">
        <v>39</v>
      </c>
      <c r="Y683" s="6" t="s">
        <v>39</v>
      </c>
      <c r="Z683" s="6" t="s">
        <v>39</v>
      </c>
      <c r="AA683" s="6" t="s">
        <v>2743</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2641</v>
      </c>
    </row>
    <row r="684" spans="1:44" x14ac:dyDescent="0.35">
      <c r="A684" t="s">
        <v>1615</v>
      </c>
      <c r="B684" t="s">
        <v>2672</v>
      </c>
      <c r="C684" t="s">
        <v>2592</v>
      </c>
      <c r="D684" t="s">
        <v>794</v>
      </c>
      <c r="E684" t="s">
        <v>1614</v>
      </c>
      <c r="F684" t="s">
        <v>2737</v>
      </c>
      <c r="G684" t="s">
        <v>42</v>
      </c>
      <c r="H684" t="s">
        <v>40</v>
      </c>
      <c r="I684" t="s">
        <v>2750</v>
      </c>
      <c r="J684">
        <v>41.19</v>
      </c>
      <c r="K684" t="s">
        <v>2751</v>
      </c>
      <c r="L684" t="s">
        <v>2752</v>
      </c>
      <c r="M684" t="s">
        <v>41</v>
      </c>
      <c r="N684" t="s">
        <v>39</v>
      </c>
      <c r="O684">
        <v>2004</v>
      </c>
      <c r="P684">
        <v>2005</v>
      </c>
      <c r="Q684" t="s">
        <v>2738</v>
      </c>
      <c r="R684" t="s">
        <v>39</v>
      </c>
      <c r="S684" t="s">
        <v>39</v>
      </c>
      <c r="T684">
        <v>5</v>
      </c>
      <c r="U684" t="s">
        <v>2742</v>
      </c>
      <c r="V684" s="6" t="s">
        <v>39</v>
      </c>
      <c r="W684" t="s">
        <v>39</v>
      </c>
      <c r="X684" s="6" t="s">
        <v>39</v>
      </c>
      <c r="Y684" s="6" t="s">
        <v>39</v>
      </c>
      <c r="Z684" s="6" t="s">
        <v>39</v>
      </c>
      <c r="AA684" s="6" t="s">
        <v>2743</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2641</v>
      </c>
    </row>
    <row r="685" spans="1:44" x14ac:dyDescent="0.35">
      <c r="A685" t="s">
        <v>1615</v>
      </c>
      <c r="B685" t="s">
        <v>2672</v>
      </c>
      <c r="C685" t="s">
        <v>2592</v>
      </c>
      <c r="D685" t="s">
        <v>794</v>
      </c>
      <c r="E685" t="s">
        <v>1614</v>
      </c>
      <c r="F685" t="s">
        <v>2737</v>
      </c>
      <c r="G685" t="s">
        <v>42</v>
      </c>
      <c r="H685" t="s">
        <v>40</v>
      </c>
      <c r="I685" t="s">
        <v>2750</v>
      </c>
      <c r="J685">
        <v>41.19</v>
      </c>
      <c r="K685" t="s">
        <v>2751</v>
      </c>
      <c r="L685" t="s">
        <v>2752</v>
      </c>
      <c r="M685" t="s">
        <v>41</v>
      </c>
      <c r="N685" t="s">
        <v>39</v>
      </c>
      <c r="O685">
        <v>2004</v>
      </c>
      <c r="P685">
        <v>2005</v>
      </c>
      <c r="Q685" t="s">
        <v>2738</v>
      </c>
      <c r="R685" t="s">
        <v>39</v>
      </c>
      <c r="S685" t="s">
        <v>39</v>
      </c>
      <c r="T685">
        <v>5</v>
      </c>
      <c r="U685" t="s">
        <v>2742</v>
      </c>
      <c r="V685" s="6" t="s">
        <v>39</v>
      </c>
      <c r="W685" t="s">
        <v>39</v>
      </c>
      <c r="X685" s="6" t="s">
        <v>39</v>
      </c>
      <c r="Y685" s="6" t="s">
        <v>39</v>
      </c>
      <c r="Z685" s="6" t="s">
        <v>39</v>
      </c>
      <c r="AA685" s="6" t="s">
        <v>2743</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2641</v>
      </c>
    </row>
    <row r="686" spans="1:44" x14ac:dyDescent="0.35">
      <c r="A686" t="s">
        <v>1615</v>
      </c>
      <c r="B686" t="s">
        <v>2672</v>
      </c>
      <c r="C686" t="s">
        <v>2592</v>
      </c>
      <c r="D686" t="s">
        <v>794</v>
      </c>
      <c r="E686" t="s">
        <v>1614</v>
      </c>
      <c r="F686" t="s">
        <v>2737</v>
      </c>
      <c r="G686" t="s">
        <v>42</v>
      </c>
      <c r="H686" t="s">
        <v>40</v>
      </c>
      <c r="I686" t="s">
        <v>2750</v>
      </c>
      <c r="J686">
        <v>41.19</v>
      </c>
      <c r="K686" t="s">
        <v>2751</v>
      </c>
      <c r="L686" t="s">
        <v>2752</v>
      </c>
      <c r="M686" t="s">
        <v>41</v>
      </c>
      <c r="N686" t="s">
        <v>39</v>
      </c>
      <c r="O686">
        <v>2004</v>
      </c>
      <c r="P686">
        <v>2005</v>
      </c>
      <c r="Q686" t="s">
        <v>2738</v>
      </c>
      <c r="R686" t="s">
        <v>39</v>
      </c>
      <c r="S686" t="s">
        <v>39</v>
      </c>
      <c r="T686">
        <v>5</v>
      </c>
      <c r="U686" t="s">
        <v>2713</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2692</v>
      </c>
    </row>
    <row r="687" spans="1:44" ht="12" customHeight="1" x14ac:dyDescent="0.35">
      <c r="A687" t="s">
        <v>1615</v>
      </c>
      <c r="B687" t="s">
        <v>2672</v>
      </c>
      <c r="C687" t="s">
        <v>2592</v>
      </c>
      <c r="D687" t="s">
        <v>794</v>
      </c>
      <c r="E687" t="s">
        <v>1614</v>
      </c>
      <c r="F687" t="s">
        <v>2737</v>
      </c>
      <c r="G687" t="s">
        <v>42</v>
      </c>
      <c r="H687" t="s">
        <v>40</v>
      </c>
      <c r="I687" t="s">
        <v>2750</v>
      </c>
      <c r="J687">
        <v>41.19</v>
      </c>
      <c r="K687" t="s">
        <v>2751</v>
      </c>
      <c r="L687" t="s">
        <v>2752</v>
      </c>
      <c r="M687" t="s">
        <v>41</v>
      </c>
      <c r="N687" t="s">
        <v>39</v>
      </c>
      <c r="O687">
        <v>2004</v>
      </c>
      <c r="P687">
        <v>2005</v>
      </c>
      <c r="Q687" t="s">
        <v>2738</v>
      </c>
      <c r="R687" t="s">
        <v>39</v>
      </c>
      <c r="S687" t="s">
        <v>39</v>
      </c>
      <c r="T687">
        <v>5</v>
      </c>
      <c r="U687" t="s">
        <v>2739</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2692</v>
      </c>
    </row>
    <row r="688" spans="1:44" x14ac:dyDescent="0.35">
      <c r="A688" t="s">
        <v>1615</v>
      </c>
      <c r="B688" t="s">
        <v>2672</v>
      </c>
      <c r="C688" t="s">
        <v>2592</v>
      </c>
      <c r="D688" t="s">
        <v>794</v>
      </c>
      <c r="E688" t="s">
        <v>1614</v>
      </c>
      <c r="F688" t="s">
        <v>2737</v>
      </c>
      <c r="G688" t="s">
        <v>42</v>
      </c>
      <c r="H688" t="s">
        <v>40</v>
      </c>
      <c r="I688" t="s">
        <v>2750</v>
      </c>
      <c r="J688">
        <v>41.19</v>
      </c>
      <c r="K688" t="s">
        <v>2751</v>
      </c>
      <c r="L688" t="s">
        <v>2752</v>
      </c>
      <c r="M688" t="s">
        <v>41</v>
      </c>
      <c r="N688" t="s">
        <v>39</v>
      </c>
      <c r="O688">
        <v>2004</v>
      </c>
      <c r="P688">
        <v>2005</v>
      </c>
      <c r="Q688" t="s">
        <v>2738</v>
      </c>
      <c r="R688" t="s">
        <v>39</v>
      </c>
      <c r="S688" t="s">
        <v>39</v>
      </c>
      <c r="T688">
        <v>5</v>
      </c>
      <c r="U688" t="s">
        <v>2701</v>
      </c>
      <c r="V688" s="6" t="s">
        <v>2643</v>
      </c>
      <c r="W688">
        <v>7</v>
      </c>
      <c r="X688" s="6"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2692</v>
      </c>
    </row>
    <row r="689" spans="1:44" x14ac:dyDescent="0.35">
      <c r="A689" t="s">
        <v>1615</v>
      </c>
      <c r="B689" t="s">
        <v>2672</v>
      </c>
      <c r="C689" t="s">
        <v>2592</v>
      </c>
      <c r="D689" t="s">
        <v>794</v>
      </c>
      <c r="E689" t="s">
        <v>1614</v>
      </c>
      <c r="F689" t="s">
        <v>2737</v>
      </c>
      <c r="G689" t="s">
        <v>42</v>
      </c>
      <c r="H689" t="s">
        <v>40</v>
      </c>
      <c r="I689" t="s">
        <v>2750</v>
      </c>
      <c r="J689">
        <v>41.19</v>
      </c>
      <c r="K689" t="s">
        <v>2751</v>
      </c>
      <c r="L689" t="s">
        <v>2752</v>
      </c>
      <c r="M689" t="s">
        <v>41</v>
      </c>
      <c r="N689" t="s">
        <v>39</v>
      </c>
      <c r="O689">
        <v>2004</v>
      </c>
      <c r="P689">
        <v>2005</v>
      </c>
      <c r="Q689" t="s">
        <v>2738</v>
      </c>
      <c r="R689" t="s">
        <v>39</v>
      </c>
      <c r="S689" t="s">
        <v>39</v>
      </c>
      <c r="T689">
        <v>5</v>
      </c>
      <c r="U689" t="s">
        <v>2701</v>
      </c>
      <c r="V689" s="6" t="s">
        <v>2643</v>
      </c>
      <c r="W689">
        <v>14</v>
      </c>
      <c r="X689" s="6"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2692</v>
      </c>
    </row>
    <row r="690" spans="1:44" x14ac:dyDescent="0.35">
      <c r="A690" t="s">
        <v>1615</v>
      </c>
      <c r="B690" t="s">
        <v>2672</v>
      </c>
      <c r="C690" t="s">
        <v>2592</v>
      </c>
      <c r="D690" t="s">
        <v>794</v>
      </c>
      <c r="E690" t="s">
        <v>1614</v>
      </c>
      <c r="F690" t="s">
        <v>2737</v>
      </c>
      <c r="G690" t="s">
        <v>42</v>
      </c>
      <c r="H690" t="s">
        <v>40</v>
      </c>
      <c r="I690" t="s">
        <v>2750</v>
      </c>
      <c r="J690">
        <v>41.19</v>
      </c>
      <c r="K690" t="s">
        <v>2751</v>
      </c>
      <c r="L690" t="s">
        <v>2752</v>
      </c>
      <c r="M690" t="s">
        <v>41</v>
      </c>
      <c r="N690" t="s">
        <v>39</v>
      </c>
      <c r="O690">
        <v>2004</v>
      </c>
      <c r="P690">
        <v>2005</v>
      </c>
      <c r="Q690" t="s">
        <v>2738</v>
      </c>
      <c r="R690" t="s">
        <v>39</v>
      </c>
      <c r="S690" t="s">
        <v>39</v>
      </c>
      <c r="T690">
        <v>5</v>
      </c>
      <c r="U690" t="s">
        <v>2701</v>
      </c>
      <c r="V690" s="6" t="s">
        <v>2643</v>
      </c>
      <c r="W690">
        <v>21</v>
      </c>
      <c r="X690" s="6"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2692</v>
      </c>
    </row>
    <row r="691" spans="1:44" ht="62" x14ac:dyDescent="0.35">
      <c r="A691" t="s">
        <v>1615</v>
      </c>
      <c r="B691" t="s">
        <v>2672</v>
      </c>
      <c r="C691" t="s">
        <v>2592</v>
      </c>
      <c r="D691" t="s">
        <v>794</v>
      </c>
      <c r="E691" t="s">
        <v>1614</v>
      </c>
      <c r="F691" t="s">
        <v>2737</v>
      </c>
      <c r="G691" t="s">
        <v>42</v>
      </c>
      <c r="H691" t="s">
        <v>40</v>
      </c>
      <c r="I691" t="s">
        <v>2750</v>
      </c>
      <c r="J691">
        <v>41.19</v>
      </c>
      <c r="K691" t="s">
        <v>2751</v>
      </c>
      <c r="L691" t="s">
        <v>2752</v>
      </c>
      <c r="M691" t="s">
        <v>41</v>
      </c>
      <c r="N691" t="s">
        <v>39</v>
      </c>
      <c r="O691">
        <v>2004</v>
      </c>
      <c r="P691">
        <v>2005</v>
      </c>
      <c r="Q691" t="s">
        <v>2738</v>
      </c>
      <c r="R691" t="s">
        <v>39</v>
      </c>
      <c r="S691" t="s">
        <v>39</v>
      </c>
      <c r="T691">
        <v>5</v>
      </c>
      <c r="U691" s="5" t="s">
        <v>2740</v>
      </c>
      <c r="V691" s="6" t="s">
        <v>39</v>
      </c>
      <c r="W691" t="s">
        <v>39</v>
      </c>
      <c r="X691" s="6"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2692</v>
      </c>
    </row>
    <row r="692" spans="1:44" x14ac:dyDescent="0.35">
      <c r="A692" t="s">
        <v>1615</v>
      </c>
      <c r="B692" t="s">
        <v>2672</v>
      </c>
      <c r="C692" t="s">
        <v>2592</v>
      </c>
      <c r="D692" t="s">
        <v>794</v>
      </c>
      <c r="E692" t="s">
        <v>1614</v>
      </c>
      <c r="F692" t="s">
        <v>2737</v>
      </c>
      <c r="G692" t="s">
        <v>42</v>
      </c>
      <c r="H692" t="s">
        <v>40</v>
      </c>
      <c r="I692" t="s">
        <v>2750</v>
      </c>
      <c r="J692">
        <v>41.19</v>
      </c>
      <c r="K692" t="s">
        <v>2751</v>
      </c>
      <c r="L692" t="s">
        <v>2752</v>
      </c>
      <c r="M692" t="s">
        <v>41</v>
      </c>
      <c r="N692" t="s">
        <v>39</v>
      </c>
      <c r="O692">
        <v>2004</v>
      </c>
      <c r="P692">
        <v>2005</v>
      </c>
      <c r="Q692" t="s">
        <v>2738</v>
      </c>
      <c r="R692" t="s">
        <v>39</v>
      </c>
      <c r="S692" t="s">
        <v>39</v>
      </c>
      <c r="T692">
        <v>5</v>
      </c>
      <c r="U692" t="s">
        <v>2742</v>
      </c>
      <c r="V692" s="6" t="s">
        <v>39</v>
      </c>
      <c r="W692" t="s">
        <v>39</v>
      </c>
      <c r="X692" s="6" t="s">
        <v>39</v>
      </c>
      <c r="Y692" s="6" t="s">
        <v>39</v>
      </c>
      <c r="Z692" s="6" t="s">
        <v>39</v>
      </c>
      <c r="AA692" s="6" t="s">
        <v>2743</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2692</v>
      </c>
    </row>
    <row r="693" spans="1:44" x14ac:dyDescent="0.35">
      <c r="A693" t="s">
        <v>1615</v>
      </c>
      <c r="B693" t="s">
        <v>2672</v>
      </c>
      <c r="C693" t="s">
        <v>2592</v>
      </c>
      <c r="D693" t="s">
        <v>794</v>
      </c>
      <c r="E693" t="s">
        <v>1614</v>
      </c>
      <c r="F693" t="s">
        <v>2737</v>
      </c>
      <c r="G693" t="s">
        <v>42</v>
      </c>
      <c r="H693" t="s">
        <v>40</v>
      </c>
      <c r="I693" t="s">
        <v>2750</v>
      </c>
      <c r="J693">
        <v>41.19</v>
      </c>
      <c r="K693" t="s">
        <v>2751</v>
      </c>
      <c r="L693" t="s">
        <v>2752</v>
      </c>
      <c r="M693" t="s">
        <v>41</v>
      </c>
      <c r="N693" t="s">
        <v>39</v>
      </c>
      <c r="O693">
        <v>2004</v>
      </c>
      <c r="P693">
        <v>2005</v>
      </c>
      <c r="Q693" t="s">
        <v>2738</v>
      </c>
      <c r="R693" t="s">
        <v>39</v>
      </c>
      <c r="S693" t="s">
        <v>39</v>
      </c>
      <c r="T693">
        <v>5</v>
      </c>
      <c r="U693" t="s">
        <v>2713</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2744</v>
      </c>
      <c r="AK693">
        <v>29</v>
      </c>
      <c r="AL693" t="s">
        <v>39</v>
      </c>
      <c r="AM693" t="s">
        <v>39</v>
      </c>
      <c r="AN693">
        <v>3</v>
      </c>
      <c r="AO693">
        <v>100</v>
      </c>
      <c r="AP693">
        <v>70</v>
      </c>
      <c r="AQ693" t="s">
        <v>39</v>
      </c>
      <c r="AR693" t="s">
        <v>2692</v>
      </c>
    </row>
    <row r="694" spans="1:44" ht="12" customHeight="1" x14ac:dyDescent="0.35">
      <c r="A694" t="s">
        <v>1615</v>
      </c>
      <c r="B694" t="s">
        <v>2672</v>
      </c>
      <c r="C694" t="s">
        <v>2592</v>
      </c>
      <c r="D694" t="s">
        <v>794</v>
      </c>
      <c r="E694" t="s">
        <v>1614</v>
      </c>
      <c r="F694" t="s">
        <v>2737</v>
      </c>
      <c r="G694" t="s">
        <v>42</v>
      </c>
      <c r="H694" t="s">
        <v>40</v>
      </c>
      <c r="I694" t="s">
        <v>2750</v>
      </c>
      <c r="J694">
        <v>41.19</v>
      </c>
      <c r="K694" t="s">
        <v>2751</v>
      </c>
      <c r="L694" t="s">
        <v>2752</v>
      </c>
      <c r="M694" t="s">
        <v>41</v>
      </c>
      <c r="N694" t="s">
        <v>39</v>
      </c>
      <c r="O694">
        <v>2004</v>
      </c>
      <c r="P694">
        <v>2005</v>
      </c>
      <c r="Q694" t="s">
        <v>2738</v>
      </c>
      <c r="R694" t="s">
        <v>39</v>
      </c>
      <c r="S694" t="s">
        <v>39</v>
      </c>
      <c r="T694">
        <v>5</v>
      </c>
      <c r="U694" t="s">
        <v>2739</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2744</v>
      </c>
      <c r="AK694">
        <v>30</v>
      </c>
      <c r="AL694" t="s">
        <v>39</v>
      </c>
      <c r="AM694" t="s">
        <v>39</v>
      </c>
      <c r="AN694">
        <v>3</v>
      </c>
      <c r="AO694">
        <v>100</v>
      </c>
      <c r="AP694">
        <v>70</v>
      </c>
      <c r="AQ694" t="s">
        <v>39</v>
      </c>
      <c r="AR694" t="s">
        <v>2692</v>
      </c>
    </row>
    <row r="695" spans="1:44" x14ac:dyDescent="0.35">
      <c r="A695" t="s">
        <v>1615</v>
      </c>
      <c r="B695" t="s">
        <v>2672</v>
      </c>
      <c r="C695" t="s">
        <v>2592</v>
      </c>
      <c r="D695" t="s">
        <v>794</v>
      </c>
      <c r="E695" t="s">
        <v>1614</v>
      </c>
      <c r="F695" t="s">
        <v>2737</v>
      </c>
      <c r="G695" t="s">
        <v>42</v>
      </c>
      <c r="H695" t="s">
        <v>40</v>
      </c>
      <c r="I695" t="s">
        <v>2750</v>
      </c>
      <c r="J695">
        <v>41.19</v>
      </c>
      <c r="K695" t="s">
        <v>2751</v>
      </c>
      <c r="L695" t="s">
        <v>2752</v>
      </c>
      <c r="M695" t="s">
        <v>41</v>
      </c>
      <c r="N695" t="s">
        <v>39</v>
      </c>
      <c r="O695">
        <v>2004</v>
      </c>
      <c r="P695">
        <v>2005</v>
      </c>
      <c r="Q695" t="s">
        <v>2738</v>
      </c>
      <c r="R695" t="s">
        <v>39</v>
      </c>
      <c r="S695" t="s">
        <v>39</v>
      </c>
      <c r="T695">
        <v>5</v>
      </c>
      <c r="U695" t="s">
        <v>2701</v>
      </c>
      <c r="V695" s="6" t="s">
        <v>2643</v>
      </c>
      <c r="W695">
        <v>7</v>
      </c>
      <c r="X695" s="6" t="s">
        <v>39</v>
      </c>
      <c r="Y695" s="6" t="s">
        <v>39</v>
      </c>
      <c r="Z695" s="6" t="s">
        <v>39</v>
      </c>
      <c r="AA695" s="6" t="s">
        <v>39</v>
      </c>
      <c r="AB695" s="6" t="s">
        <v>39</v>
      </c>
      <c r="AC695" s="6" t="s">
        <v>39</v>
      </c>
      <c r="AD695" t="s">
        <v>39</v>
      </c>
      <c r="AE695" t="s">
        <v>39</v>
      </c>
      <c r="AF695" t="s">
        <v>39</v>
      </c>
      <c r="AG695" t="s">
        <v>39</v>
      </c>
      <c r="AH695" t="s">
        <v>39</v>
      </c>
      <c r="AI695" t="s">
        <v>39</v>
      </c>
      <c r="AJ695" t="s">
        <v>2744</v>
      </c>
      <c r="AK695">
        <v>28</v>
      </c>
      <c r="AL695" t="s">
        <v>39</v>
      </c>
      <c r="AM695" t="s">
        <v>39</v>
      </c>
      <c r="AN695">
        <v>3</v>
      </c>
      <c r="AO695">
        <v>100</v>
      </c>
      <c r="AP695">
        <v>70</v>
      </c>
      <c r="AQ695" t="s">
        <v>39</v>
      </c>
      <c r="AR695" t="s">
        <v>2692</v>
      </c>
    </row>
    <row r="696" spans="1:44" x14ac:dyDescent="0.35">
      <c r="A696" t="s">
        <v>1615</v>
      </c>
      <c r="B696" t="s">
        <v>2672</v>
      </c>
      <c r="C696" t="s">
        <v>2592</v>
      </c>
      <c r="D696" t="s">
        <v>794</v>
      </c>
      <c r="E696" t="s">
        <v>1614</v>
      </c>
      <c r="F696" t="s">
        <v>2737</v>
      </c>
      <c r="G696" t="s">
        <v>42</v>
      </c>
      <c r="H696" t="s">
        <v>40</v>
      </c>
      <c r="I696" t="s">
        <v>2750</v>
      </c>
      <c r="J696">
        <v>41.19</v>
      </c>
      <c r="K696" t="s">
        <v>2751</v>
      </c>
      <c r="L696" t="s">
        <v>2752</v>
      </c>
      <c r="M696" t="s">
        <v>41</v>
      </c>
      <c r="N696" t="s">
        <v>39</v>
      </c>
      <c r="O696">
        <v>2004</v>
      </c>
      <c r="P696">
        <v>2005</v>
      </c>
      <c r="Q696" t="s">
        <v>2738</v>
      </c>
      <c r="R696" t="s">
        <v>39</v>
      </c>
      <c r="S696" t="s">
        <v>39</v>
      </c>
      <c r="T696">
        <v>5</v>
      </c>
      <c r="U696" t="s">
        <v>2701</v>
      </c>
      <c r="V696" s="6" t="s">
        <v>2643</v>
      </c>
      <c r="W696">
        <v>14</v>
      </c>
      <c r="X696" s="6" t="s">
        <v>39</v>
      </c>
      <c r="Y696" s="6" t="s">
        <v>39</v>
      </c>
      <c r="Z696" s="6" t="s">
        <v>39</v>
      </c>
      <c r="AA696" s="6" t="s">
        <v>39</v>
      </c>
      <c r="AB696" s="6" t="s">
        <v>39</v>
      </c>
      <c r="AC696" s="6" t="s">
        <v>39</v>
      </c>
      <c r="AD696" t="s">
        <v>39</v>
      </c>
      <c r="AE696" t="s">
        <v>39</v>
      </c>
      <c r="AF696" t="s">
        <v>39</v>
      </c>
      <c r="AG696" t="s">
        <v>39</v>
      </c>
      <c r="AH696" t="s">
        <v>39</v>
      </c>
      <c r="AI696" t="s">
        <v>39</v>
      </c>
      <c r="AJ696" t="s">
        <v>2744</v>
      </c>
      <c r="AK696">
        <v>28</v>
      </c>
      <c r="AL696" t="s">
        <v>39</v>
      </c>
      <c r="AM696" t="s">
        <v>39</v>
      </c>
      <c r="AN696">
        <v>3</v>
      </c>
      <c r="AO696">
        <v>100</v>
      </c>
      <c r="AP696">
        <v>70</v>
      </c>
      <c r="AQ696" t="s">
        <v>39</v>
      </c>
      <c r="AR696" t="s">
        <v>2692</v>
      </c>
    </row>
    <row r="697" spans="1:44" x14ac:dyDescent="0.35">
      <c r="A697" t="s">
        <v>1615</v>
      </c>
      <c r="B697" t="s">
        <v>2672</v>
      </c>
      <c r="C697" t="s">
        <v>2592</v>
      </c>
      <c r="D697" t="s">
        <v>794</v>
      </c>
      <c r="E697" t="s">
        <v>1614</v>
      </c>
      <c r="F697" t="s">
        <v>2737</v>
      </c>
      <c r="G697" t="s">
        <v>42</v>
      </c>
      <c r="H697" t="s">
        <v>40</v>
      </c>
      <c r="I697" t="s">
        <v>2750</v>
      </c>
      <c r="J697">
        <v>41.19</v>
      </c>
      <c r="K697" t="s">
        <v>2751</v>
      </c>
      <c r="L697" t="s">
        <v>2752</v>
      </c>
      <c r="M697" t="s">
        <v>41</v>
      </c>
      <c r="N697" t="s">
        <v>39</v>
      </c>
      <c r="O697">
        <v>2004</v>
      </c>
      <c r="P697">
        <v>2005</v>
      </c>
      <c r="Q697" t="s">
        <v>2738</v>
      </c>
      <c r="R697" t="s">
        <v>39</v>
      </c>
      <c r="S697" t="s">
        <v>39</v>
      </c>
      <c r="T697">
        <v>5</v>
      </c>
      <c r="U697" t="s">
        <v>2701</v>
      </c>
      <c r="V697" s="6" t="s">
        <v>2643</v>
      </c>
      <c r="W697">
        <v>21</v>
      </c>
      <c r="X697" s="6" t="s">
        <v>39</v>
      </c>
      <c r="Y697" s="6" t="s">
        <v>39</v>
      </c>
      <c r="Z697" s="6" t="s">
        <v>39</v>
      </c>
      <c r="AA697" s="6" t="s">
        <v>39</v>
      </c>
      <c r="AB697" s="6" t="s">
        <v>39</v>
      </c>
      <c r="AC697" s="6" t="s">
        <v>39</v>
      </c>
      <c r="AD697" t="s">
        <v>39</v>
      </c>
      <c r="AE697" t="s">
        <v>39</v>
      </c>
      <c r="AF697" t="s">
        <v>39</v>
      </c>
      <c r="AG697" t="s">
        <v>39</v>
      </c>
      <c r="AH697" t="s">
        <v>39</v>
      </c>
      <c r="AI697" t="s">
        <v>39</v>
      </c>
      <c r="AJ697" t="s">
        <v>2744</v>
      </c>
      <c r="AK697">
        <v>25</v>
      </c>
      <c r="AL697" t="s">
        <v>39</v>
      </c>
      <c r="AM697" t="s">
        <v>39</v>
      </c>
      <c r="AN697">
        <v>3</v>
      </c>
      <c r="AO697">
        <v>100</v>
      </c>
      <c r="AP697">
        <v>70</v>
      </c>
      <c r="AQ697" t="s">
        <v>39</v>
      </c>
      <c r="AR697" t="s">
        <v>2692</v>
      </c>
    </row>
    <row r="698" spans="1:44" ht="62" x14ac:dyDescent="0.35">
      <c r="A698" t="s">
        <v>1615</v>
      </c>
      <c r="B698" t="s">
        <v>2672</v>
      </c>
      <c r="C698" t="s">
        <v>2592</v>
      </c>
      <c r="D698" t="s">
        <v>794</v>
      </c>
      <c r="E698" t="s">
        <v>1614</v>
      </c>
      <c r="F698" t="s">
        <v>2737</v>
      </c>
      <c r="G698" t="s">
        <v>42</v>
      </c>
      <c r="H698" t="s">
        <v>40</v>
      </c>
      <c r="I698" t="s">
        <v>2750</v>
      </c>
      <c r="J698">
        <v>41.19</v>
      </c>
      <c r="K698" t="s">
        <v>2751</v>
      </c>
      <c r="L698" t="s">
        <v>2752</v>
      </c>
      <c r="M698" t="s">
        <v>41</v>
      </c>
      <c r="N698" t="s">
        <v>39</v>
      </c>
      <c r="O698">
        <v>2004</v>
      </c>
      <c r="P698">
        <v>2005</v>
      </c>
      <c r="Q698" t="s">
        <v>2738</v>
      </c>
      <c r="R698" t="s">
        <v>39</v>
      </c>
      <c r="S698" t="s">
        <v>39</v>
      </c>
      <c r="T698">
        <v>5</v>
      </c>
      <c r="U698" s="5" t="s">
        <v>2740</v>
      </c>
      <c r="V698" s="6" t="s">
        <v>39</v>
      </c>
      <c r="W698" t="s">
        <v>39</v>
      </c>
      <c r="X698" s="6" t="s">
        <v>39</v>
      </c>
      <c r="Y698" s="6" t="s">
        <v>39</v>
      </c>
      <c r="Z698" s="6" t="s">
        <v>39</v>
      </c>
      <c r="AA698" s="6" t="s">
        <v>39</v>
      </c>
      <c r="AB698" s="6" t="s">
        <v>39</v>
      </c>
      <c r="AC698" s="6" t="s">
        <v>39</v>
      </c>
      <c r="AD698" t="s">
        <v>39</v>
      </c>
      <c r="AE698" t="s">
        <v>39</v>
      </c>
      <c r="AF698" t="s">
        <v>39</v>
      </c>
      <c r="AG698" t="s">
        <v>39</v>
      </c>
      <c r="AH698" t="s">
        <v>39</v>
      </c>
      <c r="AI698" t="s">
        <v>39</v>
      </c>
      <c r="AJ698" t="s">
        <v>2744</v>
      </c>
      <c r="AK698">
        <v>20</v>
      </c>
      <c r="AL698" t="s">
        <v>39</v>
      </c>
      <c r="AM698" t="s">
        <v>39</v>
      </c>
      <c r="AN698">
        <v>3</v>
      </c>
      <c r="AO698">
        <v>100</v>
      </c>
      <c r="AP698">
        <v>70</v>
      </c>
      <c r="AQ698" t="s">
        <v>39</v>
      </c>
      <c r="AR698" t="s">
        <v>2692</v>
      </c>
    </row>
    <row r="699" spans="1:44" s="13" customFormat="1" x14ac:dyDescent="0.35">
      <c r="A699" s="13" t="s">
        <v>1615</v>
      </c>
      <c r="B699" s="13" t="s">
        <v>2672</v>
      </c>
      <c r="C699" s="13" t="s">
        <v>2592</v>
      </c>
      <c r="D699" s="13" t="s">
        <v>794</v>
      </c>
      <c r="E699" s="13" t="s">
        <v>1614</v>
      </c>
      <c r="F699" s="13" t="s">
        <v>2737</v>
      </c>
      <c r="G699" s="13" t="s">
        <v>42</v>
      </c>
      <c r="H699" s="13" t="s">
        <v>40</v>
      </c>
      <c r="I699" s="13" t="s">
        <v>2750</v>
      </c>
      <c r="J699" s="13">
        <v>41.19</v>
      </c>
      <c r="K699" s="13" t="s">
        <v>2751</v>
      </c>
      <c r="L699" s="13" t="s">
        <v>2752</v>
      </c>
      <c r="M699" s="13" t="s">
        <v>41</v>
      </c>
      <c r="N699" s="13" t="s">
        <v>39</v>
      </c>
      <c r="O699" s="13">
        <v>2004</v>
      </c>
      <c r="P699" s="13">
        <v>2005</v>
      </c>
      <c r="Q699" s="13" t="s">
        <v>2738</v>
      </c>
      <c r="R699" s="13" t="s">
        <v>39</v>
      </c>
      <c r="S699" s="13" t="s">
        <v>39</v>
      </c>
      <c r="T699" s="13">
        <v>5</v>
      </c>
      <c r="U699" s="13" t="s">
        <v>2742</v>
      </c>
      <c r="V699" s="16" t="s">
        <v>39</v>
      </c>
      <c r="W699" s="13" t="s">
        <v>39</v>
      </c>
      <c r="X699" s="16" t="s">
        <v>39</v>
      </c>
      <c r="Y699" s="16" t="s">
        <v>39</v>
      </c>
      <c r="Z699" s="16" t="s">
        <v>39</v>
      </c>
      <c r="AA699" s="16" t="s">
        <v>2743</v>
      </c>
      <c r="AB699" s="13">
        <v>1.8</v>
      </c>
      <c r="AC699" s="13">
        <f>0.5/24</f>
        <v>2.0833333333333332E-2</v>
      </c>
      <c r="AD699" s="13" t="s">
        <v>39</v>
      </c>
      <c r="AE699" s="13" t="s">
        <v>39</v>
      </c>
      <c r="AF699" s="13" t="s">
        <v>39</v>
      </c>
      <c r="AG699" s="13" t="s">
        <v>39</v>
      </c>
      <c r="AH699" s="13" t="s">
        <v>39</v>
      </c>
      <c r="AI699" s="13" t="s">
        <v>39</v>
      </c>
      <c r="AJ699" s="13" t="s">
        <v>2744</v>
      </c>
      <c r="AK699" s="13">
        <v>7</v>
      </c>
      <c r="AL699" s="13" t="s">
        <v>39</v>
      </c>
      <c r="AM699" s="13" t="s">
        <v>39</v>
      </c>
      <c r="AN699" s="13">
        <v>3</v>
      </c>
      <c r="AO699" s="13">
        <v>100</v>
      </c>
      <c r="AP699" s="13">
        <v>70</v>
      </c>
      <c r="AQ699" s="13" t="s">
        <v>39</v>
      </c>
      <c r="AR699" s="13" t="s">
        <v>2692</v>
      </c>
    </row>
    <row r="700" spans="1:44" x14ac:dyDescent="0.35">
      <c r="A700" t="s">
        <v>1622</v>
      </c>
      <c r="B700" t="s">
        <v>2672</v>
      </c>
      <c r="C700" t="s">
        <v>2592</v>
      </c>
      <c r="D700" t="s">
        <v>187</v>
      </c>
      <c r="E700" t="s">
        <v>290</v>
      </c>
      <c r="F700" t="s">
        <v>39</v>
      </c>
      <c r="G700" t="s">
        <v>42</v>
      </c>
      <c r="H700" t="s">
        <v>40</v>
      </c>
      <c r="I700" t="s">
        <v>2866</v>
      </c>
      <c r="J700" t="s">
        <v>39</v>
      </c>
      <c r="K700" t="s">
        <v>39</v>
      </c>
      <c r="L700">
        <v>100</v>
      </c>
      <c r="M700" t="s">
        <v>41</v>
      </c>
      <c r="N700" t="s">
        <v>39</v>
      </c>
      <c r="O700">
        <v>2010</v>
      </c>
      <c r="P700">
        <v>2011</v>
      </c>
      <c r="Q700" t="s">
        <v>2738</v>
      </c>
      <c r="R700" t="s">
        <v>39</v>
      </c>
      <c r="S700" t="s">
        <v>39</v>
      </c>
      <c r="T700">
        <v>4</v>
      </c>
      <c r="U700" t="s">
        <v>2713</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2627</v>
      </c>
    </row>
    <row r="701" spans="1:44" x14ac:dyDescent="0.35">
      <c r="A701" t="s">
        <v>1622</v>
      </c>
      <c r="B701" t="s">
        <v>2672</v>
      </c>
      <c r="C701" t="s">
        <v>2592</v>
      </c>
      <c r="D701" t="s">
        <v>187</v>
      </c>
      <c r="E701" t="s">
        <v>290</v>
      </c>
      <c r="F701" t="s">
        <v>39</v>
      </c>
      <c r="G701" t="s">
        <v>42</v>
      </c>
      <c r="H701" t="s">
        <v>40</v>
      </c>
      <c r="I701" t="s">
        <v>2866</v>
      </c>
      <c r="J701" t="s">
        <v>39</v>
      </c>
      <c r="K701" t="s">
        <v>39</v>
      </c>
      <c r="L701">
        <v>100</v>
      </c>
      <c r="M701" t="s">
        <v>41</v>
      </c>
      <c r="N701" t="s">
        <v>39</v>
      </c>
      <c r="O701">
        <v>2010</v>
      </c>
      <c r="P701">
        <v>2011</v>
      </c>
      <c r="Q701" t="s">
        <v>2738</v>
      </c>
      <c r="R701" t="s">
        <v>39</v>
      </c>
      <c r="S701" t="s">
        <v>39</v>
      </c>
      <c r="T701">
        <v>4</v>
      </c>
      <c r="U701" t="s">
        <v>2701</v>
      </c>
      <c r="V701" s="6" t="s">
        <v>2749</v>
      </c>
      <c r="W701" s="6" t="s">
        <v>2714</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2627</v>
      </c>
    </row>
    <row r="702" spans="1:44" x14ac:dyDescent="0.35">
      <c r="A702" t="s">
        <v>1622</v>
      </c>
      <c r="B702" t="s">
        <v>2672</v>
      </c>
      <c r="C702" t="s">
        <v>2592</v>
      </c>
      <c r="D702" t="s">
        <v>187</v>
      </c>
      <c r="E702" t="s">
        <v>290</v>
      </c>
      <c r="F702" t="s">
        <v>39</v>
      </c>
      <c r="G702" t="s">
        <v>42</v>
      </c>
      <c r="H702" t="s">
        <v>40</v>
      </c>
      <c r="I702" t="s">
        <v>2866</v>
      </c>
      <c r="J702" t="s">
        <v>39</v>
      </c>
      <c r="K702" t="s">
        <v>39</v>
      </c>
      <c r="L702">
        <v>100</v>
      </c>
      <c r="M702" t="s">
        <v>41</v>
      </c>
      <c r="N702" t="s">
        <v>39</v>
      </c>
      <c r="O702">
        <v>2010</v>
      </c>
      <c r="P702">
        <v>2011</v>
      </c>
      <c r="Q702" t="s">
        <v>2738</v>
      </c>
      <c r="R702" t="s">
        <v>39</v>
      </c>
      <c r="S702" t="s">
        <v>39</v>
      </c>
      <c r="T702">
        <v>4</v>
      </c>
      <c r="U702" t="s">
        <v>2701</v>
      </c>
      <c r="V702" s="6" t="s">
        <v>2749</v>
      </c>
      <c r="W702" s="6" t="s">
        <v>2715</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2627</v>
      </c>
    </row>
    <row r="703" spans="1:44" x14ac:dyDescent="0.35">
      <c r="A703" t="s">
        <v>1622</v>
      </c>
      <c r="B703" t="s">
        <v>2672</v>
      </c>
      <c r="C703" t="s">
        <v>2592</v>
      </c>
      <c r="D703" t="s">
        <v>187</v>
      </c>
      <c r="E703" t="s">
        <v>290</v>
      </c>
      <c r="F703" t="s">
        <v>39</v>
      </c>
      <c r="G703" t="s">
        <v>42</v>
      </c>
      <c r="H703" t="s">
        <v>40</v>
      </c>
      <c r="I703" t="s">
        <v>2866</v>
      </c>
      <c r="J703" t="s">
        <v>39</v>
      </c>
      <c r="K703" t="s">
        <v>39</v>
      </c>
      <c r="L703">
        <v>100</v>
      </c>
      <c r="M703" t="s">
        <v>41</v>
      </c>
      <c r="N703" t="s">
        <v>39</v>
      </c>
      <c r="O703">
        <v>2010</v>
      </c>
      <c r="P703">
        <v>2011</v>
      </c>
      <c r="Q703" t="s">
        <v>2738</v>
      </c>
      <c r="R703" t="s">
        <v>39</v>
      </c>
      <c r="S703" t="s">
        <v>39</v>
      </c>
      <c r="T703">
        <v>4</v>
      </c>
      <c r="U703" t="s">
        <v>2701</v>
      </c>
      <c r="V703" s="6" t="s">
        <v>2749</v>
      </c>
      <c r="W703" s="6" t="s">
        <v>2753</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2627</v>
      </c>
    </row>
    <row r="704" spans="1:44" x14ac:dyDescent="0.35">
      <c r="A704" t="s">
        <v>1622</v>
      </c>
      <c r="B704" t="s">
        <v>2672</v>
      </c>
      <c r="C704" t="s">
        <v>2592</v>
      </c>
      <c r="D704" t="s">
        <v>187</v>
      </c>
      <c r="E704" t="s">
        <v>290</v>
      </c>
      <c r="F704" t="s">
        <v>39</v>
      </c>
      <c r="G704" t="s">
        <v>42</v>
      </c>
      <c r="H704" t="s">
        <v>40</v>
      </c>
      <c r="I704" t="s">
        <v>2866</v>
      </c>
      <c r="J704" t="s">
        <v>39</v>
      </c>
      <c r="K704" t="s">
        <v>39</v>
      </c>
      <c r="L704">
        <v>100</v>
      </c>
      <c r="M704" t="s">
        <v>41</v>
      </c>
      <c r="N704" t="s">
        <v>39</v>
      </c>
      <c r="O704">
        <v>2010</v>
      </c>
      <c r="P704">
        <v>2011</v>
      </c>
      <c r="Q704" t="s">
        <v>2738</v>
      </c>
      <c r="R704" t="s">
        <v>39</v>
      </c>
      <c r="S704" t="s">
        <v>39</v>
      </c>
      <c r="T704">
        <v>4</v>
      </c>
      <c r="U704" t="s">
        <v>2701</v>
      </c>
      <c r="V704" s="6" t="s">
        <v>2749</v>
      </c>
      <c r="W704" s="6" t="s">
        <v>2754</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2627</v>
      </c>
    </row>
    <row r="705" spans="1:45" x14ac:dyDescent="0.35">
      <c r="A705" t="s">
        <v>1622</v>
      </c>
      <c r="B705" t="s">
        <v>2672</v>
      </c>
      <c r="C705" t="s">
        <v>2592</v>
      </c>
      <c r="D705" t="s">
        <v>187</v>
      </c>
      <c r="E705" t="s">
        <v>290</v>
      </c>
      <c r="F705" t="s">
        <v>39</v>
      </c>
      <c r="G705" t="s">
        <v>42</v>
      </c>
      <c r="H705" t="s">
        <v>40</v>
      </c>
      <c r="I705" t="s">
        <v>2866</v>
      </c>
      <c r="J705" t="s">
        <v>39</v>
      </c>
      <c r="K705" t="s">
        <v>39</v>
      </c>
      <c r="L705">
        <v>100</v>
      </c>
      <c r="M705" t="s">
        <v>41</v>
      </c>
      <c r="N705" t="s">
        <v>39</v>
      </c>
      <c r="O705">
        <v>2010</v>
      </c>
      <c r="P705">
        <v>2011</v>
      </c>
      <c r="Q705" t="s">
        <v>2738</v>
      </c>
      <c r="R705" t="s">
        <v>39</v>
      </c>
      <c r="S705" t="s">
        <v>39</v>
      </c>
      <c r="T705">
        <v>4</v>
      </c>
      <c r="U705" t="s">
        <v>2701</v>
      </c>
      <c r="V705" s="6" t="s">
        <v>2749</v>
      </c>
      <c r="W705" s="6" t="s">
        <v>2755</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2627</v>
      </c>
    </row>
    <row r="706" spans="1:45" x14ac:dyDescent="0.35">
      <c r="A706" t="s">
        <v>1622</v>
      </c>
      <c r="B706" t="s">
        <v>2672</v>
      </c>
      <c r="C706" t="s">
        <v>2592</v>
      </c>
      <c r="D706" t="s">
        <v>187</v>
      </c>
      <c r="E706" t="s">
        <v>290</v>
      </c>
      <c r="F706" t="s">
        <v>39</v>
      </c>
      <c r="G706" t="s">
        <v>42</v>
      </c>
      <c r="H706" t="s">
        <v>40</v>
      </c>
      <c r="I706" t="s">
        <v>2866</v>
      </c>
      <c r="J706" t="s">
        <v>39</v>
      </c>
      <c r="K706" t="s">
        <v>39</v>
      </c>
      <c r="L706">
        <v>100</v>
      </c>
      <c r="M706" t="s">
        <v>41</v>
      </c>
      <c r="N706" t="s">
        <v>39</v>
      </c>
      <c r="O706">
        <v>2010</v>
      </c>
      <c r="P706">
        <v>2011</v>
      </c>
      <c r="Q706" t="s">
        <v>2738</v>
      </c>
      <c r="R706" t="s">
        <v>39</v>
      </c>
      <c r="S706" t="s">
        <v>39</v>
      </c>
      <c r="T706">
        <v>4</v>
      </c>
      <c r="U706" t="s">
        <v>2742</v>
      </c>
      <c r="V706" s="6" t="s">
        <v>39</v>
      </c>
      <c r="W706" s="6" t="s">
        <v>39</v>
      </c>
      <c r="X706" s="6" t="s">
        <v>39</v>
      </c>
      <c r="Y706" s="6" t="s">
        <v>39</v>
      </c>
      <c r="Z706" s="6" t="s">
        <v>39</v>
      </c>
      <c r="AA706" s="6" t="s">
        <v>2743</v>
      </c>
      <c r="AB706" s="6" t="s">
        <v>2756</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2627</v>
      </c>
    </row>
    <row r="707" spans="1:45" x14ac:dyDescent="0.35">
      <c r="A707" t="s">
        <v>1622</v>
      </c>
      <c r="B707" t="s">
        <v>2672</v>
      </c>
      <c r="C707" t="s">
        <v>2592</v>
      </c>
      <c r="D707" t="s">
        <v>187</v>
      </c>
      <c r="E707" t="s">
        <v>290</v>
      </c>
      <c r="F707" t="s">
        <v>39</v>
      </c>
      <c r="G707" t="s">
        <v>42</v>
      </c>
      <c r="H707" t="s">
        <v>40</v>
      </c>
      <c r="I707" t="s">
        <v>2866</v>
      </c>
      <c r="J707" t="s">
        <v>39</v>
      </c>
      <c r="K707" t="s">
        <v>39</v>
      </c>
      <c r="L707">
        <v>100</v>
      </c>
      <c r="M707" t="s">
        <v>41</v>
      </c>
      <c r="N707" t="s">
        <v>39</v>
      </c>
      <c r="O707">
        <v>2010</v>
      </c>
      <c r="P707">
        <v>2011</v>
      </c>
      <c r="Q707" t="s">
        <v>2738</v>
      </c>
      <c r="R707" t="s">
        <v>39</v>
      </c>
      <c r="S707" t="s">
        <v>39</v>
      </c>
      <c r="T707">
        <v>4</v>
      </c>
      <c r="U707" t="s">
        <v>2742</v>
      </c>
      <c r="V707" s="6" t="s">
        <v>39</v>
      </c>
      <c r="W707" s="6" t="s">
        <v>39</v>
      </c>
      <c r="X707" s="6" t="s">
        <v>39</v>
      </c>
      <c r="Y707" s="6" t="s">
        <v>39</v>
      </c>
      <c r="Z707" s="6" t="s">
        <v>39</v>
      </c>
      <c r="AA707" s="6" t="s">
        <v>2743</v>
      </c>
      <c r="AB707" s="6" t="s">
        <v>2756</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2627</v>
      </c>
    </row>
    <row r="708" spans="1:45" x14ac:dyDescent="0.35">
      <c r="A708" t="s">
        <v>1622</v>
      </c>
      <c r="B708" t="s">
        <v>2672</v>
      </c>
      <c r="C708" t="s">
        <v>2592</v>
      </c>
      <c r="D708" t="s">
        <v>187</v>
      </c>
      <c r="E708" t="s">
        <v>290</v>
      </c>
      <c r="F708" t="s">
        <v>39</v>
      </c>
      <c r="G708" t="s">
        <v>42</v>
      </c>
      <c r="H708" t="s">
        <v>40</v>
      </c>
      <c r="I708" t="s">
        <v>2866</v>
      </c>
      <c r="J708" t="s">
        <v>39</v>
      </c>
      <c r="K708" t="s">
        <v>39</v>
      </c>
      <c r="L708">
        <v>100</v>
      </c>
      <c r="M708" t="s">
        <v>41</v>
      </c>
      <c r="N708" t="s">
        <v>39</v>
      </c>
      <c r="O708">
        <v>2010</v>
      </c>
      <c r="P708">
        <v>2011</v>
      </c>
      <c r="Q708" t="s">
        <v>2738</v>
      </c>
      <c r="R708" t="s">
        <v>39</v>
      </c>
      <c r="S708" t="s">
        <v>39</v>
      </c>
      <c r="T708">
        <v>4</v>
      </c>
      <c r="U708" t="s">
        <v>2742</v>
      </c>
      <c r="V708" s="6" t="s">
        <v>39</v>
      </c>
      <c r="W708" s="6" t="s">
        <v>39</v>
      </c>
      <c r="X708" s="6" t="s">
        <v>39</v>
      </c>
      <c r="Y708" s="6" t="s">
        <v>39</v>
      </c>
      <c r="Z708" s="6" t="s">
        <v>39</v>
      </c>
      <c r="AA708" s="6" t="s">
        <v>2743</v>
      </c>
      <c r="AB708" s="6" t="s">
        <v>2756</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2627</v>
      </c>
    </row>
    <row r="709" spans="1:45" x14ac:dyDescent="0.35">
      <c r="A709" t="s">
        <v>1622</v>
      </c>
      <c r="B709" t="s">
        <v>2672</v>
      </c>
      <c r="C709" t="s">
        <v>2592</v>
      </c>
      <c r="D709" t="s">
        <v>187</v>
      </c>
      <c r="E709" t="s">
        <v>290</v>
      </c>
      <c r="F709" t="s">
        <v>39</v>
      </c>
      <c r="G709" t="s">
        <v>42</v>
      </c>
      <c r="H709" t="s">
        <v>40</v>
      </c>
      <c r="I709" t="s">
        <v>2866</v>
      </c>
      <c r="J709" t="s">
        <v>39</v>
      </c>
      <c r="K709" t="s">
        <v>39</v>
      </c>
      <c r="L709">
        <v>101</v>
      </c>
      <c r="M709" t="s">
        <v>41</v>
      </c>
      <c r="N709" t="s">
        <v>39</v>
      </c>
      <c r="O709">
        <v>2010</v>
      </c>
      <c r="P709">
        <v>2011</v>
      </c>
      <c r="Q709" t="s">
        <v>2738</v>
      </c>
      <c r="R709" t="s">
        <v>39</v>
      </c>
      <c r="S709" t="s">
        <v>39</v>
      </c>
      <c r="T709">
        <v>5</v>
      </c>
      <c r="U709" t="s">
        <v>2742</v>
      </c>
      <c r="V709" s="6" t="s">
        <v>39</v>
      </c>
      <c r="W709" s="6" t="s">
        <v>39</v>
      </c>
      <c r="X709" s="6" t="s">
        <v>39</v>
      </c>
      <c r="Y709" s="6" t="s">
        <v>39</v>
      </c>
      <c r="Z709" s="6" t="s">
        <v>39</v>
      </c>
      <c r="AA709" s="6" t="s">
        <v>2743</v>
      </c>
      <c r="AB709" s="6" t="s">
        <v>2756</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2627</v>
      </c>
    </row>
    <row r="710" spans="1:45" x14ac:dyDescent="0.35">
      <c r="A710" t="s">
        <v>1622</v>
      </c>
      <c r="B710" t="s">
        <v>2672</v>
      </c>
      <c r="C710" t="s">
        <v>2592</v>
      </c>
      <c r="D710" t="s">
        <v>187</v>
      </c>
      <c r="E710" t="s">
        <v>290</v>
      </c>
      <c r="F710" t="s">
        <v>39</v>
      </c>
      <c r="G710" t="s">
        <v>42</v>
      </c>
      <c r="H710" t="s">
        <v>40</v>
      </c>
      <c r="I710" t="s">
        <v>2866</v>
      </c>
      <c r="J710" t="s">
        <v>39</v>
      </c>
      <c r="K710" t="s">
        <v>39</v>
      </c>
      <c r="L710">
        <v>100</v>
      </c>
      <c r="M710" t="s">
        <v>41</v>
      </c>
      <c r="N710" t="s">
        <v>39</v>
      </c>
      <c r="O710">
        <v>2010</v>
      </c>
      <c r="P710">
        <v>2011</v>
      </c>
      <c r="Q710" t="s">
        <v>2738</v>
      </c>
      <c r="R710" t="s">
        <v>39</v>
      </c>
      <c r="S710" t="s">
        <v>39</v>
      </c>
      <c r="T710">
        <v>4</v>
      </c>
      <c r="U710" t="s">
        <v>2713</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2744</v>
      </c>
      <c r="AK710">
        <v>16.899999999999999</v>
      </c>
      <c r="AL710" t="s">
        <v>39</v>
      </c>
      <c r="AM710" t="s">
        <v>39</v>
      </c>
      <c r="AN710">
        <v>3</v>
      </c>
      <c r="AO710">
        <v>45</v>
      </c>
      <c r="AP710">
        <v>35</v>
      </c>
      <c r="AQ710" t="s">
        <v>39</v>
      </c>
      <c r="AR710" t="s">
        <v>2627</v>
      </c>
    </row>
    <row r="711" spans="1:45" x14ac:dyDescent="0.35">
      <c r="A711" t="s">
        <v>1622</v>
      </c>
      <c r="B711" t="s">
        <v>2672</v>
      </c>
      <c r="C711" t="s">
        <v>2592</v>
      </c>
      <c r="D711" t="s">
        <v>187</v>
      </c>
      <c r="E711" t="s">
        <v>290</v>
      </c>
      <c r="F711" t="s">
        <v>39</v>
      </c>
      <c r="G711" t="s">
        <v>42</v>
      </c>
      <c r="H711" t="s">
        <v>40</v>
      </c>
      <c r="I711" t="s">
        <v>2866</v>
      </c>
      <c r="J711" t="s">
        <v>39</v>
      </c>
      <c r="K711" t="s">
        <v>39</v>
      </c>
      <c r="L711">
        <v>100</v>
      </c>
      <c r="M711" t="s">
        <v>41</v>
      </c>
      <c r="N711" t="s">
        <v>39</v>
      </c>
      <c r="O711">
        <v>2010</v>
      </c>
      <c r="P711">
        <v>2011</v>
      </c>
      <c r="Q711" t="s">
        <v>2738</v>
      </c>
      <c r="R711" t="s">
        <v>39</v>
      </c>
      <c r="S711" t="s">
        <v>39</v>
      </c>
      <c r="T711">
        <v>4</v>
      </c>
      <c r="U711" t="s">
        <v>2701</v>
      </c>
      <c r="V711" s="6" t="s">
        <v>2749</v>
      </c>
      <c r="W711" s="6" t="s">
        <v>2714</v>
      </c>
      <c r="X711" s="6" t="s">
        <v>39</v>
      </c>
      <c r="Y711" s="6" t="s">
        <v>39</v>
      </c>
      <c r="Z711" s="6" t="s">
        <v>39</v>
      </c>
      <c r="AA711" s="6" t="s">
        <v>39</v>
      </c>
      <c r="AB711" s="6" t="s">
        <v>39</v>
      </c>
      <c r="AC711" s="6" t="s">
        <v>39</v>
      </c>
      <c r="AD711" t="s">
        <v>39</v>
      </c>
      <c r="AE711" t="s">
        <v>39</v>
      </c>
      <c r="AF711" t="s">
        <v>39</v>
      </c>
      <c r="AG711" t="s">
        <v>39</v>
      </c>
      <c r="AH711" t="s">
        <v>39</v>
      </c>
      <c r="AI711" t="s">
        <v>39</v>
      </c>
      <c r="AJ711" t="s">
        <v>2744</v>
      </c>
      <c r="AK711">
        <v>8.6999999999999993</v>
      </c>
      <c r="AL711" t="s">
        <v>39</v>
      </c>
      <c r="AM711" t="s">
        <v>39</v>
      </c>
      <c r="AN711">
        <v>3</v>
      </c>
      <c r="AO711">
        <v>45</v>
      </c>
      <c r="AP711">
        <v>35</v>
      </c>
      <c r="AQ711" t="s">
        <v>39</v>
      </c>
      <c r="AR711" t="s">
        <v>2627</v>
      </c>
    </row>
    <row r="712" spans="1:45" x14ac:dyDescent="0.35">
      <c r="A712" t="s">
        <v>1622</v>
      </c>
      <c r="B712" t="s">
        <v>2672</v>
      </c>
      <c r="C712" t="s">
        <v>2592</v>
      </c>
      <c r="D712" t="s">
        <v>187</v>
      </c>
      <c r="E712" t="s">
        <v>290</v>
      </c>
      <c r="F712" t="s">
        <v>39</v>
      </c>
      <c r="G712" t="s">
        <v>42</v>
      </c>
      <c r="H712" t="s">
        <v>40</v>
      </c>
      <c r="I712" t="s">
        <v>2866</v>
      </c>
      <c r="J712" t="s">
        <v>39</v>
      </c>
      <c r="K712" t="s">
        <v>39</v>
      </c>
      <c r="L712">
        <v>100</v>
      </c>
      <c r="M712" t="s">
        <v>41</v>
      </c>
      <c r="N712" t="s">
        <v>39</v>
      </c>
      <c r="O712">
        <v>2010</v>
      </c>
      <c r="P712">
        <v>2011</v>
      </c>
      <c r="Q712" t="s">
        <v>2738</v>
      </c>
      <c r="R712" t="s">
        <v>39</v>
      </c>
      <c r="S712" t="s">
        <v>39</v>
      </c>
      <c r="T712">
        <v>4</v>
      </c>
      <c r="U712" t="s">
        <v>2701</v>
      </c>
      <c r="V712" s="6" t="s">
        <v>2749</v>
      </c>
      <c r="W712" s="6" t="s">
        <v>2715</v>
      </c>
      <c r="X712" s="6" t="s">
        <v>39</v>
      </c>
      <c r="Y712" s="6" t="s">
        <v>39</v>
      </c>
      <c r="Z712" s="6" t="s">
        <v>39</v>
      </c>
      <c r="AA712" s="6" t="s">
        <v>39</v>
      </c>
      <c r="AB712" s="6" t="s">
        <v>39</v>
      </c>
      <c r="AC712" s="6" t="s">
        <v>39</v>
      </c>
      <c r="AD712" t="s">
        <v>39</v>
      </c>
      <c r="AE712" t="s">
        <v>39</v>
      </c>
      <c r="AF712" t="s">
        <v>39</v>
      </c>
      <c r="AG712" t="s">
        <v>39</v>
      </c>
      <c r="AH712" t="s">
        <v>39</v>
      </c>
      <c r="AI712" t="s">
        <v>39</v>
      </c>
      <c r="AJ712" t="s">
        <v>2744</v>
      </c>
      <c r="AK712">
        <v>15.4</v>
      </c>
      <c r="AL712" t="s">
        <v>39</v>
      </c>
      <c r="AM712" t="s">
        <v>39</v>
      </c>
      <c r="AN712">
        <v>3</v>
      </c>
      <c r="AO712">
        <v>45</v>
      </c>
      <c r="AP712">
        <v>35</v>
      </c>
      <c r="AQ712" t="s">
        <v>39</v>
      </c>
      <c r="AR712" t="s">
        <v>2627</v>
      </c>
    </row>
    <row r="713" spans="1:45" x14ac:dyDescent="0.35">
      <c r="A713" t="s">
        <v>1622</v>
      </c>
      <c r="B713" t="s">
        <v>2672</v>
      </c>
      <c r="C713" t="s">
        <v>2592</v>
      </c>
      <c r="D713" t="s">
        <v>187</v>
      </c>
      <c r="E713" t="s">
        <v>290</v>
      </c>
      <c r="F713" t="s">
        <v>39</v>
      </c>
      <c r="G713" t="s">
        <v>42</v>
      </c>
      <c r="H713" t="s">
        <v>40</v>
      </c>
      <c r="I713" t="s">
        <v>2866</v>
      </c>
      <c r="J713" t="s">
        <v>39</v>
      </c>
      <c r="K713" t="s">
        <v>39</v>
      </c>
      <c r="L713">
        <v>100</v>
      </c>
      <c r="M713" t="s">
        <v>41</v>
      </c>
      <c r="N713" t="s">
        <v>39</v>
      </c>
      <c r="O713">
        <v>2010</v>
      </c>
      <c r="P713">
        <v>2011</v>
      </c>
      <c r="Q713" t="s">
        <v>2738</v>
      </c>
      <c r="R713" t="s">
        <v>39</v>
      </c>
      <c r="S713" t="s">
        <v>39</v>
      </c>
      <c r="T713">
        <v>4</v>
      </c>
      <c r="U713" t="s">
        <v>2701</v>
      </c>
      <c r="V713" s="6" t="s">
        <v>2749</v>
      </c>
      <c r="W713" s="6" t="s">
        <v>2753</v>
      </c>
      <c r="X713" s="6" t="s">
        <v>39</v>
      </c>
      <c r="Y713" s="6" t="s">
        <v>39</v>
      </c>
      <c r="Z713" s="6" t="s">
        <v>39</v>
      </c>
      <c r="AA713" s="6" t="s">
        <v>39</v>
      </c>
      <c r="AB713" s="6" t="s">
        <v>39</v>
      </c>
      <c r="AC713" s="6" t="s">
        <v>39</v>
      </c>
      <c r="AD713" t="s">
        <v>39</v>
      </c>
      <c r="AE713" t="s">
        <v>39</v>
      </c>
      <c r="AF713" t="s">
        <v>39</v>
      </c>
      <c r="AG713" t="s">
        <v>39</v>
      </c>
      <c r="AH713" t="s">
        <v>39</v>
      </c>
      <c r="AI713" t="s">
        <v>39</v>
      </c>
      <c r="AJ713" t="s">
        <v>2744</v>
      </c>
      <c r="AK713">
        <v>10.4</v>
      </c>
      <c r="AL713" t="s">
        <v>39</v>
      </c>
      <c r="AM713" t="s">
        <v>39</v>
      </c>
      <c r="AN713">
        <v>3</v>
      </c>
      <c r="AO713">
        <v>45</v>
      </c>
      <c r="AP713">
        <v>35</v>
      </c>
      <c r="AQ713" t="s">
        <v>39</v>
      </c>
      <c r="AR713" t="s">
        <v>2627</v>
      </c>
    </row>
    <row r="714" spans="1:45" x14ac:dyDescent="0.35">
      <c r="A714" t="s">
        <v>1622</v>
      </c>
      <c r="B714" t="s">
        <v>2672</v>
      </c>
      <c r="C714" t="s">
        <v>2592</v>
      </c>
      <c r="D714" t="s">
        <v>187</v>
      </c>
      <c r="E714" t="s">
        <v>290</v>
      </c>
      <c r="F714" t="s">
        <v>39</v>
      </c>
      <c r="G714" t="s">
        <v>42</v>
      </c>
      <c r="H714" t="s">
        <v>40</v>
      </c>
      <c r="I714" t="s">
        <v>2866</v>
      </c>
      <c r="J714" t="s">
        <v>39</v>
      </c>
      <c r="K714" t="s">
        <v>39</v>
      </c>
      <c r="L714">
        <v>100</v>
      </c>
      <c r="M714" t="s">
        <v>41</v>
      </c>
      <c r="N714" t="s">
        <v>39</v>
      </c>
      <c r="O714">
        <v>2010</v>
      </c>
      <c r="P714">
        <v>2011</v>
      </c>
      <c r="Q714" t="s">
        <v>2738</v>
      </c>
      <c r="R714" t="s">
        <v>39</v>
      </c>
      <c r="S714" t="s">
        <v>39</v>
      </c>
      <c r="T714">
        <v>4</v>
      </c>
      <c r="U714" t="s">
        <v>2701</v>
      </c>
      <c r="V714" s="6" t="s">
        <v>2749</v>
      </c>
      <c r="W714" s="6" t="s">
        <v>2754</v>
      </c>
      <c r="X714" s="6" t="s">
        <v>39</v>
      </c>
      <c r="Y714" s="6" t="s">
        <v>39</v>
      </c>
      <c r="Z714" s="6" t="s">
        <v>39</v>
      </c>
      <c r="AA714" s="6" t="s">
        <v>39</v>
      </c>
      <c r="AB714" s="6" t="s">
        <v>39</v>
      </c>
      <c r="AC714" s="6" t="s">
        <v>39</v>
      </c>
      <c r="AD714" t="s">
        <v>39</v>
      </c>
      <c r="AE714" t="s">
        <v>39</v>
      </c>
      <c r="AF714" t="s">
        <v>39</v>
      </c>
      <c r="AG714" t="s">
        <v>39</v>
      </c>
      <c r="AH714" t="s">
        <v>39</v>
      </c>
      <c r="AI714" t="s">
        <v>39</v>
      </c>
      <c r="AJ714" t="s">
        <v>2744</v>
      </c>
      <c r="AK714">
        <v>11.3</v>
      </c>
      <c r="AL714" t="s">
        <v>39</v>
      </c>
      <c r="AM714" t="s">
        <v>39</v>
      </c>
      <c r="AN714">
        <v>3</v>
      </c>
      <c r="AO714">
        <v>45</v>
      </c>
      <c r="AP714">
        <v>35</v>
      </c>
      <c r="AQ714" t="s">
        <v>39</v>
      </c>
      <c r="AR714" t="s">
        <v>2627</v>
      </c>
    </row>
    <row r="715" spans="1:45" x14ac:dyDescent="0.35">
      <c r="A715" t="s">
        <v>1622</v>
      </c>
      <c r="B715" t="s">
        <v>2672</v>
      </c>
      <c r="C715" t="s">
        <v>2592</v>
      </c>
      <c r="D715" t="s">
        <v>187</v>
      </c>
      <c r="E715" t="s">
        <v>290</v>
      </c>
      <c r="F715" t="s">
        <v>39</v>
      </c>
      <c r="G715" t="s">
        <v>42</v>
      </c>
      <c r="H715" t="s">
        <v>40</v>
      </c>
      <c r="I715" t="s">
        <v>2866</v>
      </c>
      <c r="J715" t="s">
        <v>39</v>
      </c>
      <c r="K715" t="s">
        <v>39</v>
      </c>
      <c r="L715">
        <v>100</v>
      </c>
      <c r="M715" t="s">
        <v>41</v>
      </c>
      <c r="N715" t="s">
        <v>39</v>
      </c>
      <c r="O715">
        <v>2010</v>
      </c>
      <c r="P715">
        <v>2011</v>
      </c>
      <c r="Q715" t="s">
        <v>2738</v>
      </c>
      <c r="R715" t="s">
        <v>39</v>
      </c>
      <c r="S715" t="s">
        <v>39</v>
      </c>
      <c r="T715">
        <v>4</v>
      </c>
      <c r="U715" t="s">
        <v>2701</v>
      </c>
      <c r="V715" s="6" t="s">
        <v>2749</v>
      </c>
      <c r="W715" s="6" t="s">
        <v>2755</v>
      </c>
      <c r="X715" s="6" t="s">
        <v>39</v>
      </c>
      <c r="Y715" s="6" t="s">
        <v>39</v>
      </c>
      <c r="Z715" s="6" t="s">
        <v>39</v>
      </c>
      <c r="AA715" s="6" t="s">
        <v>39</v>
      </c>
      <c r="AB715" s="6" t="s">
        <v>39</v>
      </c>
      <c r="AC715" s="6" t="s">
        <v>39</v>
      </c>
      <c r="AD715" t="s">
        <v>39</v>
      </c>
      <c r="AE715" t="s">
        <v>39</v>
      </c>
      <c r="AF715" t="s">
        <v>39</v>
      </c>
      <c r="AG715" t="s">
        <v>39</v>
      </c>
      <c r="AH715" t="s">
        <v>39</v>
      </c>
      <c r="AI715" t="s">
        <v>39</v>
      </c>
      <c r="AJ715" t="s">
        <v>2744</v>
      </c>
      <c r="AK715">
        <v>10.199999999999999</v>
      </c>
      <c r="AL715" t="s">
        <v>39</v>
      </c>
      <c r="AM715" t="s">
        <v>39</v>
      </c>
      <c r="AN715">
        <v>3</v>
      </c>
      <c r="AO715">
        <v>45</v>
      </c>
      <c r="AP715">
        <v>35</v>
      </c>
      <c r="AQ715" t="s">
        <v>39</v>
      </c>
      <c r="AR715" t="s">
        <v>2627</v>
      </c>
    </row>
    <row r="716" spans="1:45" x14ac:dyDescent="0.35">
      <c r="A716" t="s">
        <v>1622</v>
      </c>
      <c r="B716" t="s">
        <v>2672</v>
      </c>
      <c r="C716" t="s">
        <v>2592</v>
      </c>
      <c r="D716" t="s">
        <v>187</v>
      </c>
      <c r="E716" t="s">
        <v>290</v>
      </c>
      <c r="F716" t="s">
        <v>39</v>
      </c>
      <c r="G716" t="s">
        <v>42</v>
      </c>
      <c r="H716" t="s">
        <v>40</v>
      </c>
      <c r="I716" t="s">
        <v>2866</v>
      </c>
      <c r="J716" t="s">
        <v>39</v>
      </c>
      <c r="K716" t="s">
        <v>39</v>
      </c>
      <c r="L716">
        <v>100</v>
      </c>
      <c r="M716" t="s">
        <v>41</v>
      </c>
      <c r="N716" t="s">
        <v>39</v>
      </c>
      <c r="O716">
        <v>2010</v>
      </c>
      <c r="P716">
        <v>2011</v>
      </c>
      <c r="Q716" t="s">
        <v>2738</v>
      </c>
      <c r="R716" t="s">
        <v>39</v>
      </c>
      <c r="S716" t="s">
        <v>39</v>
      </c>
      <c r="T716">
        <v>4</v>
      </c>
      <c r="U716" t="s">
        <v>2742</v>
      </c>
      <c r="V716" s="6" t="s">
        <v>39</v>
      </c>
      <c r="W716" s="6" t="s">
        <v>39</v>
      </c>
      <c r="X716" s="6" t="s">
        <v>39</v>
      </c>
      <c r="Y716" s="6" t="s">
        <v>39</v>
      </c>
      <c r="Z716" s="6" t="s">
        <v>39</v>
      </c>
      <c r="AA716" s="6" t="s">
        <v>2743</v>
      </c>
      <c r="AB716" s="6" t="s">
        <v>2756</v>
      </c>
      <c r="AC716">
        <f>3/(24*60)</f>
        <v>2.0833333333333333E-3</v>
      </c>
      <c r="AD716" t="s">
        <v>39</v>
      </c>
      <c r="AE716" t="s">
        <v>39</v>
      </c>
      <c r="AF716" t="s">
        <v>39</v>
      </c>
      <c r="AG716" t="s">
        <v>39</v>
      </c>
      <c r="AH716" t="s">
        <v>39</v>
      </c>
      <c r="AI716" t="s">
        <v>39</v>
      </c>
      <c r="AJ716" t="s">
        <v>2744</v>
      </c>
      <c r="AK716">
        <v>11.6</v>
      </c>
      <c r="AL716" t="s">
        <v>39</v>
      </c>
      <c r="AM716" t="s">
        <v>39</v>
      </c>
      <c r="AN716">
        <v>3</v>
      </c>
      <c r="AO716">
        <v>45</v>
      </c>
      <c r="AP716">
        <v>35</v>
      </c>
      <c r="AQ716" t="s">
        <v>39</v>
      </c>
      <c r="AR716" t="s">
        <v>2627</v>
      </c>
    </row>
    <row r="717" spans="1:45" x14ac:dyDescent="0.35">
      <c r="A717" t="s">
        <v>1622</v>
      </c>
      <c r="B717" t="s">
        <v>2672</v>
      </c>
      <c r="C717" t="s">
        <v>2592</v>
      </c>
      <c r="D717" t="s">
        <v>187</v>
      </c>
      <c r="E717" t="s">
        <v>290</v>
      </c>
      <c r="F717" t="s">
        <v>39</v>
      </c>
      <c r="G717" t="s">
        <v>42</v>
      </c>
      <c r="H717" t="s">
        <v>40</v>
      </c>
      <c r="I717" t="s">
        <v>2866</v>
      </c>
      <c r="J717" t="s">
        <v>39</v>
      </c>
      <c r="K717" t="s">
        <v>39</v>
      </c>
      <c r="L717">
        <v>100</v>
      </c>
      <c r="M717" t="s">
        <v>41</v>
      </c>
      <c r="N717" t="s">
        <v>39</v>
      </c>
      <c r="O717">
        <v>2010</v>
      </c>
      <c r="P717">
        <v>2011</v>
      </c>
      <c r="Q717" t="s">
        <v>2738</v>
      </c>
      <c r="R717" t="s">
        <v>39</v>
      </c>
      <c r="S717" t="s">
        <v>39</v>
      </c>
      <c r="T717">
        <v>4</v>
      </c>
      <c r="U717" t="s">
        <v>2742</v>
      </c>
      <c r="V717" s="6" t="s">
        <v>39</v>
      </c>
      <c r="W717" s="6" t="s">
        <v>39</v>
      </c>
      <c r="X717" s="6" t="s">
        <v>39</v>
      </c>
      <c r="Y717" s="6" t="s">
        <v>39</v>
      </c>
      <c r="Z717" s="6" t="s">
        <v>39</v>
      </c>
      <c r="AA717" s="6" t="s">
        <v>2743</v>
      </c>
      <c r="AB717" s="6" t="s">
        <v>2756</v>
      </c>
      <c r="AC717">
        <f>1/(24*60)</f>
        <v>6.9444444444444447E-4</v>
      </c>
      <c r="AD717" t="s">
        <v>39</v>
      </c>
      <c r="AE717" t="s">
        <v>39</v>
      </c>
      <c r="AF717" t="s">
        <v>39</v>
      </c>
      <c r="AG717" t="s">
        <v>39</v>
      </c>
      <c r="AH717" t="s">
        <v>39</v>
      </c>
      <c r="AI717" t="s">
        <v>39</v>
      </c>
      <c r="AJ717" t="s">
        <v>2744</v>
      </c>
      <c r="AK717">
        <v>14.8</v>
      </c>
      <c r="AL717" t="s">
        <v>39</v>
      </c>
      <c r="AM717" t="s">
        <v>39</v>
      </c>
      <c r="AN717">
        <v>3</v>
      </c>
      <c r="AO717">
        <v>45</v>
      </c>
      <c r="AP717">
        <v>35</v>
      </c>
      <c r="AQ717" t="s">
        <v>39</v>
      </c>
      <c r="AR717" t="s">
        <v>2627</v>
      </c>
    </row>
    <row r="718" spans="1:45" x14ac:dyDescent="0.35">
      <c r="A718" t="s">
        <v>1622</v>
      </c>
      <c r="B718" t="s">
        <v>2672</v>
      </c>
      <c r="C718" t="s">
        <v>2592</v>
      </c>
      <c r="D718" t="s">
        <v>187</v>
      </c>
      <c r="E718" t="s">
        <v>290</v>
      </c>
      <c r="F718" t="s">
        <v>39</v>
      </c>
      <c r="G718" t="s">
        <v>42</v>
      </c>
      <c r="H718" t="s">
        <v>40</v>
      </c>
      <c r="I718" t="s">
        <v>2866</v>
      </c>
      <c r="J718" t="s">
        <v>39</v>
      </c>
      <c r="K718" t="s">
        <v>39</v>
      </c>
      <c r="L718">
        <v>100</v>
      </c>
      <c r="M718" t="s">
        <v>41</v>
      </c>
      <c r="N718" t="s">
        <v>39</v>
      </c>
      <c r="O718">
        <v>2010</v>
      </c>
      <c r="P718">
        <v>2011</v>
      </c>
      <c r="Q718" t="s">
        <v>2738</v>
      </c>
      <c r="R718" t="s">
        <v>39</v>
      </c>
      <c r="S718" t="s">
        <v>39</v>
      </c>
      <c r="T718">
        <v>4</v>
      </c>
      <c r="U718" t="s">
        <v>2742</v>
      </c>
      <c r="V718" s="6" t="s">
        <v>39</v>
      </c>
      <c r="W718" s="6" t="s">
        <v>39</v>
      </c>
      <c r="X718" s="6" t="s">
        <v>39</v>
      </c>
      <c r="Y718" s="6" t="s">
        <v>39</v>
      </c>
      <c r="Z718" s="6" t="s">
        <v>39</v>
      </c>
      <c r="AA718" s="6" t="s">
        <v>2743</v>
      </c>
      <c r="AB718" s="6" t="s">
        <v>2756</v>
      </c>
      <c r="AC718">
        <f>4/(24*60)</f>
        <v>2.7777777777777779E-3</v>
      </c>
      <c r="AD718" t="s">
        <v>39</v>
      </c>
      <c r="AE718" t="s">
        <v>39</v>
      </c>
      <c r="AF718" t="s">
        <v>39</v>
      </c>
      <c r="AG718" t="s">
        <v>39</v>
      </c>
      <c r="AH718" t="s">
        <v>39</v>
      </c>
      <c r="AI718" t="s">
        <v>39</v>
      </c>
      <c r="AJ718" t="s">
        <v>2744</v>
      </c>
      <c r="AK718">
        <v>11.3</v>
      </c>
      <c r="AL718" t="s">
        <v>39</v>
      </c>
      <c r="AM718" t="s">
        <v>39</v>
      </c>
      <c r="AN718">
        <v>3</v>
      </c>
      <c r="AO718">
        <v>45</v>
      </c>
      <c r="AP718">
        <v>35</v>
      </c>
      <c r="AQ718" t="s">
        <v>39</v>
      </c>
      <c r="AR718" t="s">
        <v>2627</v>
      </c>
    </row>
    <row r="719" spans="1:45" s="13" customFormat="1" x14ac:dyDescent="0.35">
      <c r="A719" s="13" t="s">
        <v>1622</v>
      </c>
      <c r="B719" s="13" t="s">
        <v>2672</v>
      </c>
      <c r="C719" s="13" t="s">
        <v>2592</v>
      </c>
      <c r="D719" s="13" t="s">
        <v>187</v>
      </c>
      <c r="E719" s="13" t="s">
        <v>290</v>
      </c>
      <c r="F719" s="13" t="s">
        <v>39</v>
      </c>
      <c r="G719" s="13" t="s">
        <v>42</v>
      </c>
      <c r="H719" s="13" t="s">
        <v>40</v>
      </c>
      <c r="I719" s="13" t="s">
        <v>2866</v>
      </c>
      <c r="J719" s="13" t="s">
        <v>39</v>
      </c>
      <c r="K719" s="13" t="s">
        <v>39</v>
      </c>
      <c r="L719" s="13">
        <v>101</v>
      </c>
      <c r="M719" s="13" t="s">
        <v>41</v>
      </c>
      <c r="N719" s="13" t="s">
        <v>39</v>
      </c>
      <c r="O719" s="13">
        <v>2010</v>
      </c>
      <c r="P719" s="13">
        <v>2011</v>
      </c>
      <c r="Q719" s="13" t="s">
        <v>2738</v>
      </c>
      <c r="R719" s="13" t="s">
        <v>39</v>
      </c>
      <c r="S719" s="13" t="s">
        <v>39</v>
      </c>
      <c r="T719" s="13">
        <v>5</v>
      </c>
      <c r="U719" s="13" t="s">
        <v>2742</v>
      </c>
      <c r="V719" s="16" t="s">
        <v>39</v>
      </c>
      <c r="W719" s="16" t="s">
        <v>39</v>
      </c>
      <c r="X719" s="16" t="s">
        <v>39</v>
      </c>
      <c r="Y719" s="16" t="s">
        <v>39</v>
      </c>
      <c r="Z719" s="16" t="s">
        <v>39</v>
      </c>
      <c r="AA719" s="16" t="s">
        <v>2743</v>
      </c>
      <c r="AB719" s="16" t="s">
        <v>2756</v>
      </c>
      <c r="AC719" s="13">
        <f>2/(24*60)</f>
        <v>1.3888888888888889E-3</v>
      </c>
      <c r="AD719" s="13" t="s">
        <v>39</v>
      </c>
      <c r="AE719" s="13" t="s">
        <v>39</v>
      </c>
      <c r="AF719" s="13" t="s">
        <v>39</v>
      </c>
      <c r="AG719" s="13" t="s">
        <v>39</v>
      </c>
      <c r="AH719" s="13" t="s">
        <v>39</v>
      </c>
      <c r="AI719" s="13" t="s">
        <v>39</v>
      </c>
      <c r="AJ719" s="13" t="s">
        <v>2744</v>
      </c>
      <c r="AK719" s="13">
        <v>15.2</v>
      </c>
      <c r="AL719" s="13" t="s">
        <v>39</v>
      </c>
      <c r="AM719" s="13" t="s">
        <v>39</v>
      </c>
      <c r="AN719" s="13">
        <v>3</v>
      </c>
      <c r="AO719" s="13">
        <v>45</v>
      </c>
      <c r="AP719" s="13">
        <v>35</v>
      </c>
      <c r="AQ719" s="13" t="s">
        <v>39</v>
      </c>
      <c r="AR719" s="13" t="s">
        <v>2627</v>
      </c>
    </row>
    <row r="720" spans="1:45" x14ac:dyDescent="0.35">
      <c r="A720" t="s">
        <v>1724</v>
      </c>
      <c r="B720" t="s">
        <v>2672</v>
      </c>
      <c r="C720" t="s">
        <v>2592</v>
      </c>
      <c r="D720" t="s">
        <v>1722</v>
      </c>
      <c r="E720" t="s">
        <v>2758</v>
      </c>
      <c r="F720" t="s">
        <v>39</v>
      </c>
      <c r="G720" t="s">
        <v>42</v>
      </c>
      <c r="H720" t="s">
        <v>40</v>
      </c>
      <c r="I720" t="s">
        <v>2868</v>
      </c>
      <c r="J720">
        <v>41.15</v>
      </c>
      <c r="K720">
        <v>25.31</v>
      </c>
      <c r="L720" t="s">
        <v>39</v>
      </c>
      <c r="M720" t="s">
        <v>41</v>
      </c>
      <c r="N720" t="s">
        <v>39</v>
      </c>
      <c r="O720">
        <v>2006</v>
      </c>
      <c r="P720">
        <v>2007</v>
      </c>
      <c r="Q720" t="s">
        <v>2759</v>
      </c>
      <c r="R720" t="s">
        <v>39</v>
      </c>
      <c r="S720" t="s">
        <v>39</v>
      </c>
      <c r="T720" s="22" t="s">
        <v>2760</v>
      </c>
      <c r="U720" t="s">
        <v>2761</v>
      </c>
      <c r="V720" s="6" t="s">
        <v>2762</v>
      </c>
      <c r="W720" s="6" t="s">
        <v>2753</v>
      </c>
      <c r="X720" s="6" t="s">
        <v>2762</v>
      </c>
      <c r="Y720" s="6" t="s">
        <v>39</v>
      </c>
      <c r="Z720" s="22" t="s">
        <v>2763</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 t="shared" ref="AP720:AP739" si="3">7*7</f>
        <v>49</v>
      </c>
      <c r="AQ720" t="s">
        <v>39</v>
      </c>
      <c r="AR720" t="s">
        <v>2627</v>
      </c>
      <c r="AS720" t="s">
        <v>2766</v>
      </c>
    </row>
    <row r="721" spans="1:45" x14ac:dyDescent="0.35">
      <c r="A721" t="s">
        <v>1724</v>
      </c>
      <c r="B721" t="s">
        <v>2672</v>
      </c>
      <c r="C721" t="s">
        <v>2592</v>
      </c>
      <c r="D721" t="s">
        <v>1722</v>
      </c>
      <c r="E721" t="s">
        <v>2758</v>
      </c>
      <c r="F721" t="s">
        <v>39</v>
      </c>
      <c r="G721" t="s">
        <v>42</v>
      </c>
      <c r="H721" t="s">
        <v>40</v>
      </c>
      <c r="I721" t="s">
        <v>2868</v>
      </c>
      <c r="J721">
        <v>41.15</v>
      </c>
      <c r="K721">
        <v>25.31</v>
      </c>
      <c r="L721" t="s">
        <v>39</v>
      </c>
      <c r="M721" t="s">
        <v>41</v>
      </c>
      <c r="N721" t="s">
        <v>39</v>
      </c>
      <c r="O721">
        <v>2006</v>
      </c>
      <c r="P721">
        <v>2007</v>
      </c>
      <c r="Q721" t="s">
        <v>2759</v>
      </c>
      <c r="R721" t="s">
        <v>39</v>
      </c>
      <c r="S721" t="s">
        <v>39</v>
      </c>
      <c r="T721" s="22" t="s">
        <v>2760</v>
      </c>
      <c r="U721" t="s">
        <v>2628</v>
      </c>
      <c r="V721" s="6" t="s">
        <v>2760</v>
      </c>
      <c r="W721" s="6" t="s">
        <v>2753</v>
      </c>
      <c r="X721" s="6" t="s">
        <v>2762</v>
      </c>
      <c r="Y721" s="6" t="s">
        <v>39</v>
      </c>
      <c r="Z721" s="22" t="s">
        <v>2763</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2771</v>
      </c>
      <c r="AN721">
        <v>4</v>
      </c>
      <c r="AO721">
        <v>50</v>
      </c>
      <c r="AP721">
        <f t="shared" si="3"/>
        <v>49</v>
      </c>
      <c r="AQ721" t="s">
        <v>39</v>
      </c>
      <c r="AR721" t="s">
        <v>2627</v>
      </c>
      <c r="AS721" t="s">
        <v>2767</v>
      </c>
    </row>
    <row r="722" spans="1:45" x14ac:dyDescent="0.35">
      <c r="A722" t="s">
        <v>1724</v>
      </c>
      <c r="B722" t="s">
        <v>2672</v>
      </c>
      <c r="C722" t="s">
        <v>2592</v>
      </c>
      <c r="D722" t="s">
        <v>1722</v>
      </c>
      <c r="E722" t="s">
        <v>2758</v>
      </c>
      <c r="F722" t="s">
        <v>39</v>
      </c>
      <c r="G722" t="s">
        <v>42</v>
      </c>
      <c r="H722" t="s">
        <v>40</v>
      </c>
      <c r="I722" t="s">
        <v>2868</v>
      </c>
      <c r="J722">
        <v>41.15</v>
      </c>
      <c r="K722">
        <v>25.31</v>
      </c>
      <c r="L722" t="s">
        <v>39</v>
      </c>
      <c r="M722" t="s">
        <v>41</v>
      </c>
      <c r="N722" t="s">
        <v>39</v>
      </c>
      <c r="O722">
        <v>2006</v>
      </c>
      <c r="P722">
        <v>2007</v>
      </c>
      <c r="Q722" t="s">
        <v>2759</v>
      </c>
      <c r="R722" t="s">
        <v>39</v>
      </c>
      <c r="S722" t="s">
        <v>39</v>
      </c>
      <c r="T722" s="22" t="s">
        <v>2760</v>
      </c>
      <c r="U722" t="s">
        <v>2761</v>
      </c>
      <c r="V722" s="6" t="s">
        <v>2762</v>
      </c>
      <c r="W722" s="6" t="s">
        <v>2876</v>
      </c>
      <c r="X722" s="6" t="s">
        <v>2762</v>
      </c>
      <c r="Y722" s="6" t="s">
        <v>39</v>
      </c>
      <c r="Z722" s="22" t="s">
        <v>2763</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3"/>
        <v>49</v>
      </c>
      <c r="AQ722" t="s">
        <v>39</v>
      </c>
      <c r="AR722" t="s">
        <v>2627</v>
      </c>
      <c r="AS722" t="s">
        <v>2766</v>
      </c>
    </row>
    <row r="723" spans="1:45" x14ac:dyDescent="0.35">
      <c r="A723" t="s">
        <v>1724</v>
      </c>
      <c r="B723" t="s">
        <v>2672</v>
      </c>
      <c r="C723" t="s">
        <v>2592</v>
      </c>
      <c r="D723" t="s">
        <v>1722</v>
      </c>
      <c r="E723" t="s">
        <v>2758</v>
      </c>
      <c r="F723" t="s">
        <v>39</v>
      </c>
      <c r="G723" t="s">
        <v>42</v>
      </c>
      <c r="H723" t="s">
        <v>40</v>
      </c>
      <c r="I723" t="s">
        <v>2868</v>
      </c>
      <c r="J723">
        <v>41.15</v>
      </c>
      <c r="K723">
        <v>25.31</v>
      </c>
      <c r="L723" t="s">
        <v>39</v>
      </c>
      <c r="M723" t="s">
        <v>41</v>
      </c>
      <c r="N723" t="s">
        <v>39</v>
      </c>
      <c r="O723">
        <v>2006</v>
      </c>
      <c r="P723">
        <v>2007</v>
      </c>
      <c r="Q723" t="s">
        <v>2759</v>
      </c>
      <c r="R723" t="s">
        <v>39</v>
      </c>
      <c r="S723" t="s">
        <v>39</v>
      </c>
      <c r="T723" s="22" t="s">
        <v>2760</v>
      </c>
      <c r="U723" t="s">
        <v>2628</v>
      </c>
      <c r="V723" s="6" t="s">
        <v>2760</v>
      </c>
      <c r="W723" s="6" t="s">
        <v>2876</v>
      </c>
      <c r="X723" s="6" t="s">
        <v>2762</v>
      </c>
      <c r="Y723" s="6" t="s">
        <v>39</v>
      </c>
      <c r="Z723" s="22" t="s">
        <v>2763</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3"/>
        <v>49</v>
      </c>
      <c r="AQ723" t="s">
        <v>39</v>
      </c>
      <c r="AR723" t="s">
        <v>2627</v>
      </c>
      <c r="AS723" t="s">
        <v>2768</v>
      </c>
    </row>
    <row r="724" spans="1:45" x14ac:dyDescent="0.35">
      <c r="A724" t="s">
        <v>1724</v>
      </c>
      <c r="B724" t="s">
        <v>2672</v>
      </c>
      <c r="C724" t="s">
        <v>2592</v>
      </c>
      <c r="D724" t="s">
        <v>1722</v>
      </c>
      <c r="E724" t="s">
        <v>2758</v>
      </c>
      <c r="F724" t="s">
        <v>39</v>
      </c>
      <c r="G724" t="s">
        <v>42</v>
      </c>
      <c r="H724" t="s">
        <v>40</v>
      </c>
      <c r="I724" t="s">
        <v>2868</v>
      </c>
      <c r="J724">
        <v>41.15</v>
      </c>
      <c r="K724">
        <v>25.31</v>
      </c>
      <c r="L724" t="s">
        <v>39</v>
      </c>
      <c r="M724" t="s">
        <v>41</v>
      </c>
      <c r="N724" t="s">
        <v>39</v>
      </c>
      <c r="O724">
        <v>2006</v>
      </c>
      <c r="P724">
        <v>2007</v>
      </c>
      <c r="Q724" t="s">
        <v>2759</v>
      </c>
      <c r="R724" t="s">
        <v>39</v>
      </c>
      <c r="S724" t="s">
        <v>39</v>
      </c>
      <c r="T724" s="22" t="s">
        <v>2760</v>
      </c>
      <c r="U724" t="s">
        <v>2628</v>
      </c>
      <c r="V724" s="6" t="s">
        <v>2760</v>
      </c>
      <c r="W724" s="6" t="s">
        <v>2882</v>
      </c>
      <c r="X724" s="6" t="s">
        <v>2762</v>
      </c>
      <c r="Y724" s="6" t="s">
        <v>39</v>
      </c>
      <c r="Z724" s="22" t="s">
        <v>2763</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3"/>
        <v>49</v>
      </c>
      <c r="AQ724" t="s">
        <v>39</v>
      </c>
      <c r="AR724" t="s">
        <v>2627</v>
      </c>
      <c r="AS724" t="s">
        <v>2768</v>
      </c>
    </row>
    <row r="725" spans="1:45" x14ac:dyDescent="0.35">
      <c r="A725" t="s">
        <v>1724</v>
      </c>
      <c r="B725" t="s">
        <v>2672</v>
      </c>
      <c r="C725" t="s">
        <v>2592</v>
      </c>
      <c r="D725" t="s">
        <v>1722</v>
      </c>
      <c r="E725" t="s">
        <v>2758</v>
      </c>
      <c r="F725" t="s">
        <v>39</v>
      </c>
      <c r="G725" t="s">
        <v>42</v>
      </c>
      <c r="H725" t="s">
        <v>40</v>
      </c>
      <c r="I725" t="s">
        <v>2868</v>
      </c>
      <c r="J725">
        <v>41.15</v>
      </c>
      <c r="K725">
        <v>25.31</v>
      </c>
      <c r="L725" t="s">
        <v>39</v>
      </c>
      <c r="M725" t="s">
        <v>41</v>
      </c>
      <c r="N725" t="s">
        <v>39</v>
      </c>
      <c r="O725">
        <v>2006</v>
      </c>
      <c r="P725">
        <v>2007</v>
      </c>
      <c r="Q725" t="s">
        <v>2759</v>
      </c>
      <c r="R725" t="s">
        <v>39</v>
      </c>
      <c r="S725" t="s">
        <v>39</v>
      </c>
      <c r="T725" s="22" t="s">
        <v>2760</v>
      </c>
      <c r="U725" t="s">
        <v>2764</v>
      </c>
      <c r="V725" s="6" t="s">
        <v>2765</v>
      </c>
      <c r="W725" s="6" t="s">
        <v>2877</v>
      </c>
      <c r="X725" s="6" t="s">
        <v>2762</v>
      </c>
      <c r="Y725" s="6" t="s">
        <v>39</v>
      </c>
      <c r="Z725" s="22" t="s">
        <v>2763</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3"/>
        <v>49</v>
      </c>
      <c r="AQ725" t="s">
        <v>39</v>
      </c>
      <c r="AR725" t="s">
        <v>2627</v>
      </c>
      <c r="AS725" t="s">
        <v>2769</v>
      </c>
    </row>
    <row r="726" spans="1:45" x14ac:dyDescent="0.35">
      <c r="A726" t="s">
        <v>1724</v>
      </c>
      <c r="B726" t="s">
        <v>2672</v>
      </c>
      <c r="C726" t="s">
        <v>2592</v>
      </c>
      <c r="D726" t="s">
        <v>1722</v>
      </c>
      <c r="E726" t="s">
        <v>2758</v>
      </c>
      <c r="F726" t="s">
        <v>39</v>
      </c>
      <c r="G726" t="s">
        <v>42</v>
      </c>
      <c r="H726" t="s">
        <v>40</v>
      </c>
      <c r="I726" t="s">
        <v>2868</v>
      </c>
      <c r="J726">
        <v>41.15</v>
      </c>
      <c r="K726">
        <v>25.31</v>
      </c>
      <c r="L726" t="s">
        <v>39</v>
      </c>
      <c r="M726" t="s">
        <v>41</v>
      </c>
      <c r="N726" t="s">
        <v>39</v>
      </c>
      <c r="O726">
        <v>2006</v>
      </c>
      <c r="P726">
        <v>2007</v>
      </c>
      <c r="Q726" t="s">
        <v>2759</v>
      </c>
      <c r="R726" t="s">
        <v>39</v>
      </c>
      <c r="S726" t="s">
        <v>39</v>
      </c>
      <c r="T726" s="22" t="s">
        <v>2760</v>
      </c>
      <c r="U726" t="s">
        <v>2764</v>
      </c>
      <c r="V726" s="6" t="s">
        <v>2765</v>
      </c>
      <c r="W726" s="6" t="s">
        <v>2878</v>
      </c>
      <c r="X726" s="6" t="s">
        <v>2762</v>
      </c>
      <c r="Y726" s="6" t="s">
        <v>39</v>
      </c>
      <c r="Z726" s="22" t="s">
        <v>2763</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3"/>
        <v>49</v>
      </c>
      <c r="AQ726" t="s">
        <v>39</v>
      </c>
      <c r="AR726" t="s">
        <v>2627</v>
      </c>
      <c r="AS726" t="s">
        <v>2770</v>
      </c>
    </row>
    <row r="727" spans="1:45" x14ac:dyDescent="0.35">
      <c r="A727" t="s">
        <v>1724</v>
      </c>
      <c r="B727" t="s">
        <v>2672</v>
      </c>
      <c r="C727" t="s">
        <v>2592</v>
      </c>
      <c r="D727" t="s">
        <v>1722</v>
      </c>
      <c r="E727" t="s">
        <v>2758</v>
      </c>
      <c r="F727" t="s">
        <v>39</v>
      </c>
      <c r="G727" t="s">
        <v>42</v>
      </c>
      <c r="H727" t="s">
        <v>40</v>
      </c>
      <c r="I727" t="s">
        <v>2868</v>
      </c>
      <c r="J727">
        <v>41.15</v>
      </c>
      <c r="K727">
        <v>25.31</v>
      </c>
      <c r="L727" t="s">
        <v>39</v>
      </c>
      <c r="M727" t="s">
        <v>41</v>
      </c>
      <c r="N727" t="s">
        <v>39</v>
      </c>
      <c r="O727">
        <v>2006</v>
      </c>
      <c r="P727">
        <v>2007</v>
      </c>
      <c r="Q727" t="s">
        <v>2759</v>
      </c>
      <c r="R727" t="s">
        <v>39</v>
      </c>
      <c r="S727" t="s">
        <v>39</v>
      </c>
      <c r="T727" s="22" t="s">
        <v>2760</v>
      </c>
      <c r="U727" t="s">
        <v>2764</v>
      </c>
      <c r="V727" s="6" t="s">
        <v>2765</v>
      </c>
      <c r="W727" s="6" t="s">
        <v>2879</v>
      </c>
      <c r="X727" s="6" t="s">
        <v>2762</v>
      </c>
      <c r="Y727" s="6" t="s">
        <v>39</v>
      </c>
      <c r="Z727" s="22" t="s">
        <v>2763</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3"/>
        <v>49</v>
      </c>
      <c r="AQ727" t="s">
        <v>39</v>
      </c>
      <c r="AR727" t="s">
        <v>2627</v>
      </c>
      <c r="AS727" t="s">
        <v>2770</v>
      </c>
    </row>
    <row r="728" spans="1:45" x14ac:dyDescent="0.35">
      <c r="A728" t="s">
        <v>1724</v>
      </c>
      <c r="B728" t="s">
        <v>2672</v>
      </c>
      <c r="C728" t="s">
        <v>2592</v>
      </c>
      <c r="D728" t="s">
        <v>1722</v>
      </c>
      <c r="E728" t="s">
        <v>2758</v>
      </c>
      <c r="F728" t="s">
        <v>39</v>
      </c>
      <c r="G728" t="s">
        <v>42</v>
      </c>
      <c r="H728" t="s">
        <v>40</v>
      </c>
      <c r="I728" t="s">
        <v>2868</v>
      </c>
      <c r="J728">
        <v>41.15</v>
      </c>
      <c r="K728">
        <v>25.31</v>
      </c>
      <c r="L728" t="s">
        <v>39</v>
      </c>
      <c r="M728" t="s">
        <v>41</v>
      </c>
      <c r="N728" t="s">
        <v>39</v>
      </c>
      <c r="O728">
        <v>2006</v>
      </c>
      <c r="P728">
        <v>2007</v>
      </c>
      <c r="Q728" t="s">
        <v>2759</v>
      </c>
      <c r="R728" t="s">
        <v>39</v>
      </c>
      <c r="S728" t="s">
        <v>39</v>
      </c>
      <c r="T728" s="22" t="s">
        <v>2760</v>
      </c>
      <c r="U728" t="s">
        <v>2764</v>
      </c>
      <c r="V728" s="6" t="s">
        <v>2765</v>
      </c>
      <c r="W728" s="6" t="s">
        <v>2880</v>
      </c>
      <c r="X728" s="6" t="s">
        <v>2762</v>
      </c>
      <c r="Y728" s="6" t="s">
        <v>39</v>
      </c>
      <c r="Z728" s="22" t="s">
        <v>2763</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3"/>
        <v>49</v>
      </c>
      <c r="AQ728" t="s">
        <v>39</v>
      </c>
      <c r="AR728" t="s">
        <v>2627</v>
      </c>
      <c r="AS728" t="s">
        <v>2770</v>
      </c>
    </row>
    <row r="729" spans="1:45" x14ac:dyDescent="0.35">
      <c r="A729" t="s">
        <v>1724</v>
      </c>
      <c r="B729" t="s">
        <v>2672</v>
      </c>
      <c r="C729" t="s">
        <v>2592</v>
      </c>
      <c r="D729" t="s">
        <v>1722</v>
      </c>
      <c r="E729" t="s">
        <v>2758</v>
      </c>
      <c r="F729" t="s">
        <v>39</v>
      </c>
      <c r="G729" t="s">
        <v>42</v>
      </c>
      <c r="H729" t="s">
        <v>40</v>
      </c>
      <c r="I729" t="s">
        <v>2868</v>
      </c>
      <c r="J729">
        <v>41.15</v>
      </c>
      <c r="K729">
        <v>25.31</v>
      </c>
      <c r="L729" t="s">
        <v>39</v>
      </c>
      <c r="M729" t="s">
        <v>41</v>
      </c>
      <c r="N729" t="s">
        <v>39</v>
      </c>
      <c r="O729">
        <v>2006</v>
      </c>
      <c r="P729">
        <v>2007</v>
      </c>
      <c r="Q729" t="s">
        <v>2759</v>
      </c>
      <c r="R729" t="s">
        <v>39</v>
      </c>
      <c r="S729" t="s">
        <v>39</v>
      </c>
      <c r="T729" s="22" t="s">
        <v>2760</v>
      </c>
      <c r="U729" t="s">
        <v>48</v>
      </c>
      <c r="V729" s="6" t="s">
        <v>39</v>
      </c>
      <c r="W729" s="6" t="s">
        <v>39</v>
      </c>
      <c r="X729" s="6" t="s">
        <v>2762</v>
      </c>
      <c r="Y729" s="6" t="s">
        <v>39</v>
      </c>
      <c r="Z729" s="22" t="s">
        <v>2763</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3"/>
        <v>49</v>
      </c>
      <c r="AQ729" t="s">
        <v>39</v>
      </c>
      <c r="AR729" t="s">
        <v>2627</v>
      </c>
    </row>
    <row r="730" spans="1:45" x14ac:dyDescent="0.35">
      <c r="A730" t="s">
        <v>1724</v>
      </c>
      <c r="B730" t="s">
        <v>2672</v>
      </c>
      <c r="C730" t="s">
        <v>2592</v>
      </c>
      <c r="D730" t="s">
        <v>1722</v>
      </c>
      <c r="E730" t="s">
        <v>2758</v>
      </c>
      <c r="F730" t="s">
        <v>39</v>
      </c>
      <c r="G730" t="s">
        <v>42</v>
      </c>
      <c r="H730" t="s">
        <v>40</v>
      </c>
      <c r="I730" t="s">
        <v>2868</v>
      </c>
      <c r="J730">
        <v>41.15</v>
      </c>
      <c r="K730">
        <v>25.31</v>
      </c>
      <c r="L730" t="s">
        <v>39</v>
      </c>
      <c r="M730" t="s">
        <v>41</v>
      </c>
      <c r="N730" t="s">
        <v>39</v>
      </c>
      <c r="O730">
        <v>2006</v>
      </c>
      <c r="P730">
        <v>2007</v>
      </c>
      <c r="Q730" t="s">
        <v>2759</v>
      </c>
      <c r="R730" t="s">
        <v>39</v>
      </c>
      <c r="S730" t="s">
        <v>39</v>
      </c>
      <c r="T730" s="22" t="s">
        <v>2760</v>
      </c>
      <c r="U730" t="s">
        <v>2761</v>
      </c>
      <c r="V730" s="6" t="s">
        <v>2762</v>
      </c>
      <c r="W730" s="6" t="s">
        <v>2753</v>
      </c>
      <c r="X730" s="6" t="s">
        <v>2762</v>
      </c>
      <c r="Y730" s="6" t="s">
        <v>39</v>
      </c>
      <c r="Z730" s="22" t="s">
        <v>2763</v>
      </c>
      <c r="AA730" s="6" t="s">
        <v>39</v>
      </c>
      <c r="AB730" s="6" t="s">
        <v>39</v>
      </c>
      <c r="AC730" s="6" t="s">
        <v>39</v>
      </c>
      <c r="AD730" s="6" t="s">
        <v>39</v>
      </c>
      <c r="AE730" s="6" t="s">
        <v>39</v>
      </c>
      <c r="AF730" s="6" t="s">
        <v>39</v>
      </c>
      <c r="AG730" s="6" t="s">
        <v>39</v>
      </c>
      <c r="AH730" s="6" t="s">
        <v>39</v>
      </c>
      <c r="AI730" s="6" t="s">
        <v>39</v>
      </c>
      <c r="AJ730" s="6" t="s">
        <v>2772</v>
      </c>
      <c r="AK730">
        <v>0</v>
      </c>
      <c r="AL730" s="6" t="s">
        <v>39</v>
      </c>
      <c r="AM730" t="s">
        <v>39</v>
      </c>
      <c r="AN730">
        <v>4</v>
      </c>
      <c r="AO730">
        <v>50</v>
      </c>
      <c r="AP730">
        <f t="shared" si="3"/>
        <v>49</v>
      </c>
      <c r="AQ730" t="s">
        <v>39</v>
      </c>
      <c r="AR730" t="s">
        <v>2627</v>
      </c>
      <c r="AS730" t="s">
        <v>2766</v>
      </c>
    </row>
    <row r="731" spans="1:45" x14ac:dyDescent="0.35">
      <c r="A731" t="s">
        <v>1724</v>
      </c>
      <c r="B731" t="s">
        <v>2672</v>
      </c>
      <c r="C731" t="s">
        <v>2592</v>
      </c>
      <c r="D731" t="s">
        <v>1722</v>
      </c>
      <c r="E731" t="s">
        <v>2758</v>
      </c>
      <c r="F731" t="s">
        <v>39</v>
      </c>
      <c r="G731" t="s">
        <v>42</v>
      </c>
      <c r="H731" t="s">
        <v>40</v>
      </c>
      <c r="I731" t="s">
        <v>2868</v>
      </c>
      <c r="J731">
        <v>41.15</v>
      </c>
      <c r="K731">
        <v>25.31</v>
      </c>
      <c r="L731" t="s">
        <v>39</v>
      </c>
      <c r="M731" t="s">
        <v>41</v>
      </c>
      <c r="N731" t="s">
        <v>39</v>
      </c>
      <c r="O731">
        <v>2006</v>
      </c>
      <c r="P731">
        <v>2007</v>
      </c>
      <c r="Q731" t="s">
        <v>2759</v>
      </c>
      <c r="R731" t="s">
        <v>39</v>
      </c>
      <c r="S731" t="s">
        <v>39</v>
      </c>
      <c r="T731" s="22" t="s">
        <v>2760</v>
      </c>
      <c r="U731" t="s">
        <v>2628</v>
      </c>
      <c r="V731" s="6" t="s">
        <v>2760</v>
      </c>
      <c r="W731" s="6" t="s">
        <v>2753</v>
      </c>
      <c r="X731" s="6" t="s">
        <v>2762</v>
      </c>
      <c r="Y731" s="6" t="s">
        <v>39</v>
      </c>
      <c r="Z731" s="22" t="s">
        <v>2763</v>
      </c>
      <c r="AA731" s="6" t="s">
        <v>39</v>
      </c>
      <c r="AB731" s="6" t="s">
        <v>39</v>
      </c>
      <c r="AC731" s="6" t="s">
        <v>39</v>
      </c>
      <c r="AD731" s="6" t="s">
        <v>39</v>
      </c>
      <c r="AE731" s="6" t="s">
        <v>39</v>
      </c>
      <c r="AF731" s="6" t="s">
        <v>39</v>
      </c>
      <c r="AG731" s="6" t="s">
        <v>39</v>
      </c>
      <c r="AH731" s="6" t="s">
        <v>39</v>
      </c>
      <c r="AI731" s="6" t="s">
        <v>39</v>
      </c>
      <c r="AJ731" s="6" t="s">
        <v>2772</v>
      </c>
      <c r="AK731">
        <v>29.62</v>
      </c>
      <c r="AL731" s="6" t="s">
        <v>136</v>
      </c>
      <c r="AM731" s="6" t="s">
        <v>2773</v>
      </c>
      <c r="AN731">
        <v>4</v>
      </c>
      <c r="AO731">
        <v>50</v>
      </c>
      <c r="AP731">
        <f t="shared" si="3"/>
        <v>49</v>
      </c>
      <c r="AQ731" t="s">
        <v>39</v>
      </c>
      <c r="AR731" t="s">
        <v>2627</v>
      </c>
      <c r="AS731" t="s">
        <v>2767</v>
      </c>
    </row>
    <row r="732" spans="1:45" x14ac:dyDescent="0.35">
      <c r="A732" t="s">
        <v>1724</v>
      </c>
      <c r="B732" t="s">
        <v>2672</v>
      </c>
      <c r="C732" t="s">
        <v>2592</v>
      </c>
      <c r="D732" t="s">
        <v>1722</v>
      </c>
      <c r="E732" t="s">
        <v>2758</v>
      </c>
      <c r="F732" t="s">
        <v>39</v>
      </c>
      <c r="G732" t="s">
        <v>42</v>
      </c>
      <c r="H732" t="s">
        <v>40</v>
      </c>
      <c r="I732" t="s">
        <v>2868</v>
      </c>
      <c r="J732">
        <v>41.15</v>
      </c>
      <c r="K732">
        <v>25.31</v>
      </c>
      <c r="L732" t="s">
        <v>39</v>
      </c>
      <c r="M732" t="s">
        <v>41</v>
      </c>
      <c r="N732" t="s">
        <v>39</v>
      </c>
      <c r="O732">
        <v>2006</v>
      </c>
      <c r="P732">
        <v>2007</v>
      </c>
      <c r="Q732" t="s">
        <v>2759</v>
      </c>
      <c r="R732" t="s">
        <v>39</v>
      </c>
      <c r="S732" t="s">
        <v>39</v>
      </c>
      <c r="T732" s="22" t="s">
        <v>2760</v>
      </c>
      <c r="U732" t="s">
        <v>2761</v>
      </c>
      <c r="V732" s="6" t="s">
        <v>2762</v>
      </c>
      <c r="W732" s="6" t="s">
        <v>2876</v>
      </c>
      <c r="X732" s="6" t="s">
        <v>2762</v>
      </c>
      <c r="Y732" s="6" t="s">
        <v>39</v>
      </c>
      <c r="Z732" s="22" t="s">
        <v>2763</v>
      </c>
      <c r="AA732" s="6" t="s">
        <v>39</v>
      </c>
      <c r="AB732" s="6" t="s">
        <v>39</v>
      </c>
      <c r="AC732" s="6" t="s">
        <v>39</v>
      </c>
      <c r="AD732" s="6" t="s">
        <v>39</v>
      </c>
      <c r="AE732" s="6" t="s">
        <v>39</v>
      </c>
      <c r="AF732" s="6" t="s">
        <v>39</v>
      </c>
      <c r="AG732" s="6" t="s">
        <v>39</v>
      </c>
      <c r="AH732" s="6" t="s">
        <v>39</v>
      </c>
      <c r="AI732" s="6" t="s">
        <v>39</v>
      </c>
      <c r="AJ732" s="6" t="s">
        <v>2772</v>
      </c>
      <c r="AK732">
        <v>0</v>
      </c>
      <c r="AL732" s="6" t="s">
        <v>39</v>
      </c>
      <c r="AM732" s="6" t="s">
        <v>39</v>
      </c>
      <c r="AN732">
        <v>4</v>
      </c>
      <c r="AO732">
        <v>50</v>
      </c>
      <c r="AP732">
        <f t="shared" si="3"/>
        <v>49</v>
      </c>
      <c r="AQ732" t="s">
        <v>39</v>
      </c>
      <c r="AR732" t="s">
        <v>2627</v>
      </c>
      <c r="AS732" t="s">
        <v>2766</v>
      </c>
    </row>
    <row r="733" spans="1:45" x14ac:dyDescent="0.35">
      <c r="A733" t="s">
        <v>1724</v>
      </c>
      <c r="B733" t="s">
        <v>2672</v>
      </c>
      <c r="C733" t="s">
        <v>2592</v>
      </c>
      <c r="D733" t="s">
        <v>1722</v>
      </c>
      <c r="E733" t="s">
        <v>2758</v>
      </c>
      <c r="F733" t="s">
        <v>39</v>
      </c>
      <c r="G733" t="s">
        <v>42</v>
      </c>
      <c r="H733" t="s">
        <v>40</v>
      </c>
      <c r="I733" t="s">
        <v>2868</v>
      </c>
      <c r="J733">
        <v>41.15</v>
      </c>
      <c r="K733">
        <v>25.31</v>
      </c>
      <c r="L733" t="s">
        <v>39</v>
      </c>
      <c r="M733" t="s">
        <v>41</v>
      </c>
      <c r="N733" t="s">
        <v>39</v>
      </c>
      <c r="O733">
        <v>2006</v>
      </c>
      <c r="P733">
        <v>2007</v>
      </c>
      <c r="Q733" t="s">
        <v>2759</v>
      </c>
      <c r="R733" t="s">
        <v>39</v>
      </c>
      <c r="S733" t="s">
        <v>39</v>
      </c>
      <c r="T733" s="22" t="s">
        <v>2760</v>
      </c>
      <c r="U733" t="s">
        <v>2628</v>
      </c>
      <c r="V733" s="6" t="s">
        <v>2760</v>
      </c>
      <c r="W733" s="6" t="s">
        <v>2876</v>
      </c>
      <c r="X733" s="6" t="s">
        <v>2762</v>
      </c>
      <c r="Y733" s="6" t="s">
        <v>39</v>
      </c>
      <c r="Z733" s="22" t="s">
        <v>2763</v>
      </c>
      <c r="AA733" s="6" t="s">
        <v>39</v>
      </c>
      <c r="AB733" s="6" t="s">
        <v>39</v>
      </c>
      <c r="AC733" s="6" t="s">
        <v>39</v>
      </c>
      <c r="AD733" s="6" t="s">
        <v>39</v>
      </c>
      <c r="AE733" s="6" t="s">
        <v>39</v>
      </c>
      <c r="AF733" s="6" t="s">
        <v>39</v>
      </c>
      <c r="AG733" s="6" t="s">
        <v>39</v>
      </c>
      <c r="AH733" s="6" t="s">
        <v>39</v>
      </c>
      <c r="AI733" s="6" t="s">
        <v>39</v>
      </c>
      <c r="AJ733" s="6" t="s">
        <v>2772</v>
      </c>
      <c r="AK733">
        <v>13.33</v>
      </c>
      <c r="AL733" s="6" t="s">
        <v>136</v>
      </c>
      <c r="AM733">
        <v>1.1299999999999999</v>
      </c>
      <c r="AN733">
        <v>4</v>
      </c>
      <c r="AO733">
        <v>50</v>
      </c>
      <c r="AP733">
        <f t="shared" si="3"/>
        <v>49</v>
      </c>
      <c r="AQ733" t="s">
        <v>39</v>
      </c>
      <c r="AR733" t="s">
        <v>2627</v>
      </c>
      <c r="AS733" t="s">
        <v>2768</v>
      </c>
    </row>
    <row r="734" spans="1:45" x14ac:dyDescent="0.35">
      <c r="A734" t="s">
        <v>1724</v>
      </c>
      <c r="B734" t="s">
        <v>2672</v>
      </c>
      <c r="C734" t="s">
        <v>2592</v>
      </c>
      <c r="D734" t="s">
        <v>1722</v>
      </c>
      <c r="E734" t="s">
        <v>2758</v>
      </c>
      <c r="F734" t="s">
        <v>39</v>
      </c>
      <c r="G734" t="s">
        <v>42</v>
      </c>
      <c r="H734" t="s">
        <v>40</v>
      </c>
      <c r="I734" t="s">
        <v>2868</v>
      </c>
      <c r="J734">
        <v>41.15</v>
      </c>
      <c r="K734">
        <v>25.31</v>
      </c>
      <c r="L734" t="s">
        <v>39</v>
      </c>
      <c r="M734" t="s">
        <v>41</v>
      </c>
      <c r="N734" t="s">
        <v>39</v>
      </c>
      <c r="O734">
        <v>2006</v>
      </c>
      <c r="P734">
        <v>2007</v>
      </c>
      <c r="Q734" t="s">
        <v>2759</v>
      </c>
      <c r="R734" t="s">
        <v>39</v>
      </c>
      <c r="S734" t="s">
        <v>39</v>
      </c>
      <c r="T734" s="22" t="s">
        <v>2760</v>
      </c>
      <c r="U734" t="s">
        <v>2628</v>
      </c>
      <c r="V734" s="6" t="s">
        <v>2760</v>
      </c>
      <c r="W734" s="6" t="s">
        <v>2882</v>
      </c>
      <c r="X734" s="6" t="s">
        <v>2762</v>
      </c>
      <c r="Y734" s="6" t="s">
        <v>39</v>
      </c>
      <c r="Z734" s="22" t="s">
        <v>2763</v>
      </c>
      <c r="AA734" s="6" t="s">
        <v>39</v>
      </c>
      <c r="AB734" s="6" t="s">
        <v>39</v>
      </c>
      <c r="AC734" s="6" t="s">
        <v>39</v>
      </c>
      <c r="AD734" s="6" t="s">
        <v>39</v>
      </c>
      <c r="AE734" s="6" t="s">
        <v>39</v>
      </c>
      <c r="AF734" s="6" t="s">
        <v>39</v>
      </c>
      <c r="AG734" s="6" t="s">
        <v>39</v>
      </c>
      <c r="AH734" s="6" t="s">
        <v>39</v>
      </c>
      <c r="AI734" s="6" t="s">
        <v>39</v>
      </c>
      <c r="AJ734" s="6" t="s">
        <v>2772</v>
      </c>
      <c r="AK734">
        <v>11.26</v>
      </c>
      <c r="AL734" s="6" t="s">
        <v>136</v>
      </c>
      <c r="AM734">
        <v>0.73</v>
      </c>
      <c r="AN734">
        <v>4</v>
      </c>
      <c r="AO734">
        <v>50</v>
      </c>
      <c r="AP734">
        <f t="shared" si="3"/>
        <v>49</v>
      </c>
      <c r="AQ734" t="s">
        <v>39</v>
      </c>
      <c r="AR734" t="s">
        <v>2627</v>
      </c>
      <c r="AS734" t="s">
        <v>2768</v>
      </c>
    </row>
    <row r="735" spans="1:45" x14ac:dyDescent="0.35">
      <c r="A735" t="s">
        <v>1724</v>
      </c>
      <c r="B735" t="s">
        <v>2672</v>
      </c>
      <c r="C735" t="s">
        <v>2592</v>
      </c>
      <c r="D735" t="s">
        <v>1722</v>
      </c>
      <c r="E735" t="s">
        <v>2758</v>
      </c>
      <c r="F735" t="s">
        <v>39</v>
      </c>
      <c r="G735" t="s">
        <v>42</v>
      </c>
      <c r="H735" t="s">
        <v>40</v>
      </c>
      <c r="I735" t="s">
        <v>2868</v>
      </c>
      <c r="J735">
        <v>41.15</v>
      </c>
      <c r="K735">
        <v>25.31</v>
      </c>
      <c r="L735" t="s">
        <v>39</v>
      </c>
      <c r="M735" t="s">
        <v>41</v>
      </c>
      <c r="N735" t="s">
        <v>39</v>
      </c>
      <c r="O735">
        <v>2006</v>
      </c>
      <c r="P735">
        <v>2007</v>
      </c>
      <c r="Q735" t="s">
        <v>2759</v>
      </c>
      <c r="R735" t="s">
        <v>39</v>
      </c>
      <c r="S735" t="s">
        <v>39</v>
      </c>
      <c r="T735" s="22" t="s">
        <v>2760</v>
      </c>
      <c r="U735" t="s">
        <v>2764</v>
      </c>
      <c r="V735" s="6" t="s">
        <v>2765</v>
      </c>
      <c r="W735" s="6" t="s">
        <v>2877</v>
      </c>
      <c r="X735" s="6" t="s">
        <v>2762</v>
      </c>
      <c r="Y735" s="6" t="s">
        <v>39</v>
      </c>
      <c r="Z735" s="22" t="s">
        <v>2763</v>
      </c>
      <c r="AA735" s="6" t="s">
        <v>39</v>
      </c>
      <c r="AB735" s="6" t="s">
        <v>39</v>
      </c>
      <c r="AC735" s="6" t="s">
        <v>39</v>
      </c>
      <c r="AD735" s="6" t="s">
        <v>39</v>
      </c>
      <c r="AE735" s="6" t="s">
        <v>39</v>
      </c>
      <c r="AF735" s="6" t="s">
        <v>39</v>
      </c>
      <c r="AG735" s="6" t="s">
        <v>39</v>
      </c>
      <c r="AH735" s="6" t="s">
        <v>39</v>
      </c>
      <c r="AI735" s="6" t="s">
        <v>39</v>
      </c>
      <c r="AJ735" s="6" t="s">
        <v>2772</v>
      </c>
      <c r="AK735">
        <v>30.2</v>
      </c>
      <c r="AL735" s="6" t="s">
        <v>136</v>
      </c>
      <c r="AM735">
        <v>1.73</v>
      </c>
      <c r="AN735">
        <v>4</v>
      </c>
      <c r="AO735">
        <v>50</v>
      </c>
      <c r="AP735">
        <f t="shared" si="3"/>
        <v>49</v>
      </c>
      <c r="AQ735" t="s">
        <v>39</v>
      </c>
      <c r="AR735" t="s">
        <v>2627</v>
      </c>
      <c r="AS735" t="s">
        <v>2769</v>
      </c>
    </row>
    <row r="736" spans="1:45" x14ac:dyDescent="0.35">
      <c r="A736" t="s">
        <v>1724</v>
      </c>
      <c r="B736" t="s">
        <v>2672</v>
      </c>
      <c r="C736" t="s">
        <v>2592</v>
      </c>
      <c r="D736" t="s">
        <v>1722</v>
      </c>
      <c r="E736" t="s">
        <v>2758</v>
      </c>
      <c r="F736" t="s">
        <v>39</v>
      </c>
      <c r="G736" t="s">
        <v>42</v>
      </c>
      <c r="H736" t="s">
        <v>40</v>
      </c>
      <c r="I736" t="s">
        <v>2868</v>
      </c>
      <c r="J736">
        <v>41.15</v>
      </c>
      <c r="K736">
        <v>25.31</v>
      </c>
      <c r="L736" t="s">
        <v>39</v>
      </c>
      <c r="M736" t="s">
        <v>41</v>
      </c>
      <c r="N736" t="s">
        <v>39</v>
      </c>
      <c r="O736">
        <v>2006</v>
      </c>
      <c r="P736">
        <v>2007</v>
      </c>
      <c r="Q736" t="s">
        <v>2759</v>
      </c>
      <c r="R736" t="s">
        <v>39</v>
      </c>
      <c r="S736" t="s">
        <v>39</v>
      </c>
      <c r="T736" s="22" t="s">
        <v>2760</v>
      </c>
      <c r="U736" t="s">
        <v>2764</v>
      </c>
      <c r="V736" s="6" t="s">
        <v>2765</v>
      </c>
      <c r="W736" s="6" t="s">
        <v>2878</v>
      </c>
      <c r="X736" s="6" t="s">
        <v>2762</v>
      </c>
      <c r="Y736" s="6" t="s">
        <v>39</v>
      </c>
      <c r="Z736" s="22" t="s">
        <v>2763</v>
      </c>
      <c r="AA736" s="6" t="s">
        <v>39</v>
      </c>
      <c r="AB736" s="6" t="s">
        <v>39</v>
      </c>
      <c r="AC736" s="6" t="s">
        <v>39</v>
      </c>
      <c r="AD736" s="6" t="s">
        <v>39</v>
      </c>
      <c r="AE736" s="6" t="s">
        <v>39</v>
      </c>
      <c r="AF736" s="6" t="s">
        <v>39</v>
      </c>
      <c r="AG736" s="6" t="s">
        <v>39</v>
      </c>
      <c r="AH736" s="6" t="s">
        <v>39</v>
      </c>
      <c r="AI736" s="6" t="s">
        <v>39</v>
      </c>
      <c r="AJ736" s="6" t="s">
        <v>2772</v>
      </c>
      <c r="AK736">
        <v>13.84</v>
      </c>
      <c r="AL736" s="6" t="s">
        <v>136</v>
      </c>
      <c r="AM736">
        <v>0.73</v>
      </c>
      <c r="AN736">
        <v>4</v>
      </c>
      <c r="AO736">
        <v>50</v>
      </c>
      <c r="AP736">
        <f t="shared" si="3"/>
        <v>49</v>
      </c>
      <c r="AQ736" t="s">
        <v>39</v>
      </c>
      <c r="AR736" t="s">
        <v>2627</v>
      </c>
      <c r="AS736" t="s">
        <v>2770</v>
      </c>
    </row>
    <row r="737" spans="1:45" x14ac:dyDescent="0.35">
      <c r="A737" t="s">
        <v>1724</v>
      </c>
      <c r="B737" t="s">
        <v>2672</v>
      </c>
      <c r="C737" t="s">
        <v>2592</v>
      </c>
      <c r="D737" t="s">
        <v>1722</v>
      </c>
      <c r="E737" t="s">
        <v>2758</v>
      </c>
      <c r="F737" t="s">
        <v>39</v>
      </c>
      <c r="G737" t="s">
        <v>42</v>
      </c>
      <c r="H737" t="s">
        <v>40</v>
      </c>
      <c r="I737" t="s">
        <v>2868</v>
      </c>
      <c r="J737">
        <v>41.15</v>
      </c>
      <c r="K737">
        <v>25.31</v>
      </c>
      <c r="L737" t="s">
        <v>39</v>
      </c>
      <c r="M737" t="s">
        <v>41</v>
      </c>
      <c r="N737" t="s">
        <v>39</v>
      </c>
      <c r="O737">
        <v>2006</v>
      </c>
      <c r="P737">
        <v>2007</v>
      </c>
      <c r="Q737" t="s">
        <v>2759</v>
      </c>
      <c r="R737" t="s">
        <v>39</v>
      </c>
      <c r="S737" t="s">
        <v>39</v>
      </c>
      <c r="T737" s="22" t="s">
        <v>2760</v>
      </c>
      <c r="U737" t="s">
        <v>2764</v>
      </c>
      <c r="V737" s="6" t="s">
        <v>2765</v>
      </c>
      <c r="W737" s="6" t="s">
        <v>2879</v>
      </c>
      <c r="X737" s="6" t="s">
        <v>2762</v>
      </c>
      <c r="Y737" s="6" t="s">
        <v>39</v>
      </c>
      <c r="Z737" s="22" t="s">
        <v>2763</v>
      </c>
      <c r="AA737" s="6" t="s">
        <v>39</v>
      </c>
      <c r="AB737" s="6" t="s">
        <v>39</v>
      </c>
      <c r="AC737" s="6" t="s">
        <v>39</v>
      </c>
      <c r="AD737" s="6" t="s">
        <v>39</v>
      </c>
      <c r="AE737" s="6" t="s">
        <v>39</v>
      </c>
      <c r="AF737" s="6" t="s">
        <v>39</v>
      </c>
      <c r="AG737" s="6" t="s">
        <v>39</v>
      </c>
      <c r="AH737" s="6" t="s">
        <v>39</v>
      </c>
      <c r="AI737" s="6" t="s">
        <v>39</v>
      </c>
      <c r="AJ737" s="6" t="s">
        <v>2772</v>
      </c>
      <c r="AK737">
        <v>28.74</v>
      </c>
      <c r="AL737" s="6" t="s">
        <v>136</v>
      </c>
      <c r="AM737">
        <v>1.68</v>
      </c>
      <c r="AN737">
        <v>4</v>
      </c>
      <c r="AO737">
        <v>50</v>
      </c>
      <c r="AP737">
        <f t="shared" si="3"/>
        <v>49</v>
      </c>
      <c r="AQ737" t="s">
        <v>39</v>
      </c>
      <c r="AR737" t="s">
        <v>2627</v>
      </c>
      <c r="AS737" t="s">
        <v>2770</v>
      </c>
    </row>
    <row r="738" spans="1:45" x14ac:dyDescent="0.35">
      <c r="A738" t="s">
        <v>1724</v>
      </c>
      <c r="B738" t="s">
        <v>2672</v>
      </c>
      <c r="C738" t="s">
        <v>2592</v>
      </c>
      <c r="D738" t="s">
        <v>1722</v>
      </c>
      <c r="E738" t="s">
        <v>2758</v>
      </c>
      <c r="F738" t="s">
        <v>39</v>
      </c>
      <c r="G738" t="s">
        <v>42</v>
      </c>
      <c r="H738" t="s">
        <v>40</v>
      </c>
      <c r="I738" t="s">
        <v>2868</v>
      </c>
      <c r="J738">
        <v>41.15</v>
      </c>
      <c r="K738">
        <v>25.31</v>
      </c>
      <c r="L738" t="s">
        <v>39</v>
      </c>
      <c r="M738" t="s">
        <v>41</v>
      </c>
      <c r="N738" t="s">
        <v>39</v>
      </c>
      <c r="O738">
        <v>2006</v>
      </c>
      <c r="P738">
        <v>2007</v>
      </c>
      <c r="Q738" t="s">
        <v>2759</v>
      </c>
      <c r="R738" t="s">
        <v>39</v>
      </c>
      <c r="S738" t="s">
        <v>39</v>
      </c>
      <c r="T738" s="22" t="s">
        <v>2760</v>
      </c>
      <c r="U738" t="s">
        <v>2764</v>
      </c>
      <c r="V738" s="6" t="s">
        <v>2765</v>
      </c>
      <c r="W738" s="6" t="s">
        <v>2880</v>
      </c>
      <c r="X738" s="6" t="s">
        <v>2762</v>
      </c>
      <c r="Y738" s="6" t="s">
        <v>39</v>
      </c>
      <c r="Z738" s="22" t="s">
        <v>2763</v>
      </c>
      <c r="AA738" s="6" t="s">
        <v>39</v>
      </c>
      <c r="AB738" s="6" t="s">
        <v>39</v>
      </c>
      <c r="AC738" s="6" t="s">
        <v>39</v>
      </c>
      <c r="AD738" s="6" t="s">
        <v>39</v>
      </c>
      <c r="AE738" s="6" t="s">
        <v>39</v>
      </c>
      <c r="AF738" s="6" t="s">
        <v>39</v>
      </c>
      <c r="AG738" s="6" t="s">
        <v>39</v>
      </c>
      <c r="AH738" s="6" t="s">
        <v>39</v>
      </c>
      <c r="AI738" s="6" t="s">
        <v>39</v>
      </c>
      <c r="AJ738" s="6" t="s">
        <v>2772</v>
      </c>
      <c r="AK738">
        <v>13.75</v>
      </c>
      <c r="AL738" s="6" t="s">
        <v>136</v>
      </c>
      <c r="AM738">
        <v>1.23</v>
      </c>
      <c r="AN738">
        <v>4</v>
      </c>
      <c r="AO738">
        <v>50</v>
      </c>
      <c r="AP738">
        <f t="shared" si="3"/>
        <v>49</v>
      </c>
      <c r="AQ738" t="s">
        <v>39</v>
      </c>
      <c r="AR738" t="s">
        <v>2627</v>
      </c>
      <c r="AS738" t="s">
        <v>2770</v>
      </c>
    </row>
    <row r="739" spans="1:45" s="13" customFormat="1" x14ac:dyDescent="0.35">
      <c r="A739" s="13" t="s">
        <v>1724</v>
      </c>
      <c r="B739" s="13" t="s">
        <v>2672</v>
      </c>
      <c r="C739" s="13" t="s">
        <v>2592</v>
      </c>
      <c r="D739" s="13" t="s">
        <v>1722</v>
      </c>
      <c r="E739" s="13" t="s">
        <v>2758</v>
      </c>
      <c r="F739" s="13" t="s">
        <v>39</v>
      </c>
      <c r="G739" s="13" t="s">
        <v>42</v>
      </c>
      <c r="H739" s="13" t="s">
        <v>40</v>
      </c>
      <c r="I739" s="13" t="s">
        <v>2868</v>
      </c>
      <c r="J739" s="13">
        <v>41.15</v>
      </c>
      <c r="K739" s="13">
        <v>25.31</v>
      </c>
      <c r="L739" s="13" t="s">
        <v>39</v>
      </c>
      <c r="M739" s="13" t="s">
        <v>41</v>
      </c>
      <c r="N739" s="13" t="s">
        <v>39</v>
      </c>
      <c r="O739" s="13">
        <v>2006</v>
      </c>
      <c r="P739" s="13">
        <v>2007</v>
      </c>
      <c r="Q739" s="13" t="s">
        <v>2759</v>
      </c>
      <c r="R739" s="13" t="s">
        <v>39</v>
      </c>
      <c r="S739" s="13" t="s">
        <v>39</v>
      </c>
      <c r="T739" s="23" t="s">
        <v>2760</v>
      </c>
      <c r="U739" s="13" t="s">
        <v>48</v>
      </c>
      <c r="V739" s="16" t="s">
        <v>39</v>
      </c>
      <c r="W739" s="16" t="s">
        <v>39</v>
      </c>
      <c r="X739" s="16" t="s">
        <v>2762</v>
      </c>
      <c r="Y739" s="16" t="s">
        <v>39</v>
      </c>
      <c r="Z739" s="23" t="s">
        <v>2763</v>
      </c>
      <c r="AA739" s="16" t="s">
        <v>39</v>
      </c>
      <c r="AB739" s="16" t="s">
        <v>39</v>
      </c>
      <c r="AC739" s="16" t="s">
        <v>39</v>
      </c>
      <c r="AD739" s="16" t="s">
        <v>39</v>
      </c>
      <c r="AE739" s="16" t="s">
        <v>39</v>
      </c>
      <c r="AF739" s="16" t="s">
        <v>39</v>
      </c>
      <c r="AG739" s="16" t="s">
        <v>39</v>
      </c>
      <c r="AH739" s="16" t="s">
        <v>39</v>
      </c>
      <c r="AI739" s="16" t="s">
        <v>39</v>
      </c>
      <c r="AJ739" s="16" t="s">
        <v>2772</v>
      </c>
      <c r="AK739" s="13">
        <v>0</v>
      </c>
      <c r="AL739" s="16" t="s">
        <v>39</v>
      </c>
      <c r="AM739" s="13">
        <v>0</v>
      </c>
      <c r="AN739" s="13">
        <v>4</v>
      </c>
      <c r="AO739" s="13">
        <v>50</v>
      </c>
      <c r="AP739" s="13">
        <f t="shared" si="3"/>
        <v>49</v>
      </c>
      <c r="AQ739" s="13" t="s">
        <v>39</v>
      </c>
      <c r="AR739" s="13" t="s">
        <v>2627</v>
      </c>
    </row>
    <row r="740" spans="1:45" x14ac:dyDescent="0.35">
      <c r="A740" t="s">
        <v>1733</v>
      </c>
      <c r="B740" t="s">
        <v>2672</v>
      </c>
      <c r="C740" t="s">
        <v>2592</v>
      </c>
      <c r="D740" t="s">
        <v>666</v>
      </c>
      <c r="E740" t="s">
        <v>1732</v>
      </c>
      <c r="F740" t="s">
        <v>39</v>
      </c>
      <c r="G740" t="s">
        <v>42</v>
      </c>
      <c r="H740" t="s">
        <v>40</v>
      </c>
      <c r="I740" t="s">
        <v>2869</v>
      </c>
      <c r="J740">
        <v>41.22</v>
      </c>
      <c r="K740">
        <v>24.65</v>
      </c>
      <c r="L740">
        <v>123</v>
      </c>
      <c r="M740" t="s">
        <v>41</v>
      </c>
      <c r="N740" t="s">
        <v>39</v>
      </c>
      <c r="O740">
        <v>2015</v>
      </c>
      <c r="P740">
        <v>2016</v>
      </c>
      <c r="Q740" t="s">
        <v>2759</v>
      </c>
      <c r="R740" t="s">
        <v>39</v>
      </c>
      <c r="S740" t="s">
        <v>39</v>
      </c>
      <c r="T740" s="22" t="s">
        <v>2774</v>
      </c>
      <c r="U740" t="s">
        <v>2701</v>
      </c>
      <c r="V740" s="6" t="s">
        <v>2774</v>
      </c>
      <c r="W740">
        <v>0</v>
      </c>
      <c r="X740" s="6" t="s">
        <v>2762</v>
      </c>
      <c r="Y740" s="6" t="s">
        <v>39</v>
      </c>
      <c r="Z740" s="22" t="s">
        <v>2763</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2627</v>
      </c>
      <c r="AS740" t="s">
        <v>2780</v>
      </c>
    </row>
    <row r="741" spans="1:45" x14ac:dyDescent="0.35">
      <c r="A741" t="s">
        <v>1733</v>
      </c>
      <c r="B741" t="s">
        <v>2672</v>
      </c>
      <c r="C741" t="s">
        <v>2592</v>
      </c>
      <c r="D741" t="s">
        <v>666</v>
      </c>
      <c r="E741" t="s">
        <v>1732</v>
      </c>
      <c r="F741" t="s">
        <v>39</v>
      </c>
      <c r="G741" t="s">
        <v>42</v>
      </c>
      <c r="H741" t="s">
        <v>40</v>
      </c>
      <c r="I741" t="s">
        <v>2869</v>
      </c>
      <c r="J741">
        <v>41.22</v>
      </c>
      <c r="K741">
        <v>24.65</v>
      </c>
      <c r="L741">
        <v>123</v>
      </c>
      <c r="M741" t="s">
        <v>41</v>
      </c>
      <c r="N741" t="s">
        <v>39</v>
      </c>
      <c r="O741">
        <v>2015</v>
      </c>
      <c r="P741">
        <v>2016</v>
      </c>
      <c r="Q741" t="s">
        <v>2759</v>
      </c>
      <c r="R741" t="s">
        <v>39</v>
      </c>
      <c r="S741" t="s">
        <v>39</v>
      </c>
      <c r="T741" s="22" t="s">
        <v>2774</v>
      </c>
      <c r="U741" t="s">
        <v>2701</v>
      </c>
      <c r="V741" s="6" t="s">
        <v>2774</v>
      </c>
      <c r="W741" s="6" t="s">
        <v>2753</v>
      </c>
      <c r="X741" s="6" t="s">
        <v>2762</v>
      </c>
      <c r="Y741" s="6" t="s">
        <v>39</v>
      </c>
      <c r="Z741" s="22" t="s">
        <v>2763</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2627</v>
      </c>
      <c r="AS741" t="s">
        <v>2780</v>
      </c>
    </row>
    <row r="742" spans="1:45" x14ac:dyDescent="0.35">
      <c r="A742" t="s">
        <v>1733</v>
      </c>
      <c r="B742" t="s">
        <v>2672</v>
      </c>
      <c r="C742" t="s">
        <v>2592</v>
      </c>
      <c r="D742" t="s">
        <v>666</v>
      </c>
      <c r="E742" t="s">
        <v>1732</v>
      </c>
      <c r="F742" t="s">
        <v>39</v>
      </c>
      <c r="G742" t="s">
        <v>42</v>
      </c>
      <c r="H742" t="s">
        <v>40</v>
      </c>
      <c r="I742" t="s">
        <v>2869</v>
      </c>
      <c r="J742">
        <v>41.22</v>
      </c>
      <c r="K742">
        <v>24.65</v>
      </c>
      <c r="L742">
        <v>123</v>
      </c>
      <c r="M742" t="s">
        <v>41</v>
      </c>
      <c r="N742" t="s">
        <v>39</v>
      </c>
      <c r="O742">
        <v>2015</v>
      </c>
      <c r="P742">
        <v>2016</v>
      </c>
      <c r="Q742" t="s">
        <v>2759</v>
      </c>
      <c r="R742" t="s">
        <v>39</v>
      </c>
      <c r="S742" t="s">
        <v>39</v>
      </c>
      <c r="T742" s="22" t="s">
        <v>2774</v>
      </c>
      <c r="U742" t="s">
        <v>2701</v>
      </c>
      <c r="V742" s="6" t="s">
        <v>2774</v>
      </c>
      <c r="W742" s="6" t="s">
        <v>2876</v>
      </c>
      <c r="X742" s="6" t="s">
        <v>2762</v>
      </c>
      <c r="Y742" s="6" t="s">
        <v>39</v>
      </c>
      <c r="Z742" s="22" t="s">
        <v>2763</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2627</v>
      </c>
      <c r="AS742" t="s">
        <v>2780</v>
      </c>
    </row>
    <row r="743" spans="1:45" x14ac:dyDescent="0.35">
      <c r="A743" t="s">
        <v>1733</v>
      </c>
      <c r="B743" t="s">
        <v>2672</v>
      </c>
      <c r="C743" t="s">
        <v>2592</v>
      </c>
      <c r="D743" t="s">
        <v>666</v>
      </c>
      <c r="E743" t="s">
        <v>1732</v>
      </c>
      <c r="F743" t="s">
        <v>39</v>
      </c>
      <c r="G743" t="s">
        <v>42</v>
      </c>
      <c r="H743" t="s">
        <v>40</v>
      </c>
      <c r="I743" t="s">
        <v>2869</v>
      </c>
      <c r="J743">
        <v>41.22</v>
      </c>
      <c r="K743">
        <v>24.65</v>
      </c>
      <c r="L743">
        <v>123</v>
      </c>
      <c r="M743" t="s">
        <v>41</v>
      </c>
      <c r="N743" t="s">
        <v>39</v>
      </c>
      <c r="O743">
        <v>2015</v>
      </c>
      <c r="P743">
        <v>2016</v>
      </c>
      <c r="Q743" t="s">
        <v>2759</v>
      </c>
      <c r="R743" t="s">
        <v>39</v>
      </c>
      <c r="S743" t="s">
        <v>39</v>
      </c>
      <c r="T743" s="22" t="s">
        <v>2774</v>
      </c>
      <c r="U743" t="s">
        <v>2701</v>
      </c>
      <c r="V743" s="6" t="s">
        <v>2774</v>
      </c>
      <c r="W743">
        <v>0</v>
      </c>
      <c r="X743" s="6" t="s">
        <v>2762</v>
      </c>
      <c r="Y743" s="6" t="s">
        <v>39</v>
      </c>
      <c r="Z743" s="22" t="s">
        <v>2763</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2627</v>
      </c>
      <c r="AS743" t="s">
        <v>2781</v>
      </c>
    </row>
    <row r="744" spans="1:45" x14ac:dyDescent="0.35">
      <c r="A744" t="s">
        <v>1733</v>
      </c>
      <c r="B744" t="s">
        <v>2672</v>
      </c>
      <c r="C744" t="s">
        <v>2592</v>
      </c>
      <c r="D744" t="s">
        <v>666</v>
      </c>
      <c r="E744" t="s">
        <v>1732</v>
      </c>
      <c r="F744" t="s">
        <v>39</v>
      </c>
      <c r="G744" t="s">
        <v>42</v>
      </c>
      <c r="H744" t="s">
        <v>40</v>
      </c>
      <c r="I744" t="s">
        <v>2869</v>
      </c>
      <c r="J744">
        <v>41.22</v>
      </c>
      <c r="K744">
        <v>24.65</v>
      </c>
      <c r="L744">
        <v>123</v>
      </c>
      <c r="M744" t="s">
        <v>41</v>
      </c>
      <c r="N744" t="s">
        <v>39</v>
      </c>
      <c r="O744">
        <v>2015</v>
      </c>
      <c r="P744">
        <v>2016</v>
      </c>
      <c r="Q744" t="s">
        <v>2759</v>
      </c>
      <c r="R744" t="s">
        <v>39</v>
      </c>
      <c r="S744" t="s">
        <v>39</v>
      </c>
      <c r="T744" s="22" t="s">
        <v>2774</v>
      </c>
      <c r="U744" t="s">
        <v>2701</v>
      </c>
      <c r="V744" s="6" t="s">
        <v>2774</v>
      </c>
      <c r="W744" s="6" t="s">
        <v>2753</v>
      </c>
      <c r="X744" s="6" t="s">
        <v>2762</v>
      </c>
      <c r="Y744" s="6" t="s">
        <v>39</v>
      </c>
      <c r="Z744" s="22" t="s">
        <v>2763</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2627</v>
      </c>
      <c r="AS744" t="s">
        <v>2781</v>
      </c>
    </row>
    <row r="745" spans="1:45" x14ac:dyDescent="0.35">
      <c r="A745" t="s">
        <v>1733</v>
      </c>
      <c r="B745" t="s">
        <v>2672</v>
      </c>
      <c r="C745" t="s">
        <v>2592</v>
      </c>
      <c r="D745" t="s">
        <v>666</v>
      </c>
      <c r="E745" t="s">
        <v>1732</v>
      </c>
      <c r="F745" t="s">
        <v>39</v>
      </c>
      <c r="G745" t="s">
        <v>42</v>
      </c>
      <c r="H745" t="s">
        <v>40</v>
      </c>
      <c r="I745" t="s">
        <v>2869</v>
      </c>
      <c r="J745">
        <v>41.22</v>
      </c>
      <c r="K745">
        <v>24.65</v>
      </c>
      <c r="L745">
        <v>123</v>
      </c>
      <c r="M745" t="s">
        <v>41</v>
      </c>
      <c r="N745" t="s">
        <v>39</v>
      </c>
      <c r="O745">
        <v>2015</v>
      </c>
      <c r="P745">
        <v>2016</v>
      </c>
      <c r="Q745" t="s">
        <v>2759</v>
      </c>
      <c r="R745" t="s">
        <v>39</v>
      </c>
      <c r="S745" t="s">
        <v>39</v>
      </c>
      <c r="T745" s="22" t="s">
        <v>2774</v>
      </c>
      <c r="U745" t="s">
        <v>2701</v>
      </c>
      <c r="V745" s="6" t="s">
        <v>2774</v>
      </c>
      <c r="W745" s="6" t="s">
        <v>2876</v>
      </c>
      <c r="X745" s="6" t="s">
        <v>2762</v>
      </c>
      <c r="Y745" s="6" t="s">
        <v>39</v>
      </c>
      <c r="Z745" s="22" t="s">
        <v>2763</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2627</v>
      </c>
      <c r="AS745" t="s">
        <v>2781</v>
      </c>
    </row>
    <row r="746" spans="1:45" x14ac:dyDescent="0.35">
      <c r="A746" t="s">
        <v>1733</v>
      </c>
      <c r="B746" t="s">
        <v>2672</v>
      </c>
      <c r="C746" t="s">
        <v>2592</v>
      </c>
      <c r="D746" t="s">
        <v>666</v>
      </c>
      <c r="E746" t="s">
        <v>1732</v>
      </c>
      <c r="F746" t="s">
        <v>39</v>
      </c>
      <c r="G746" t="s">
        <v>42</v>
      </c>
      <c r="H746" t="s">
        <v>40</v>
      </c>
      <c r="I746" t="s">
        <v>2869</v>
      </c>
      <c r="J746">
        <v>41.22</v>
      </c>
      <c r="K746">
        <v>24.65</v>
      </c>
      <c r="L746">
        <v>123</v>
      </c>
      <c r="M746" t="s">
        <v>41</v>
      </c>
      <c r="N746" t="s">
        <v>39</v>
      </c>
      <c r="O746">
        <v>2015</v>
      </c>
      <c r="P746">
        <v>2016</v>
      </c>
      <c r="Q746" t="s">
        <v>2759</v>
      </c>
      <c r="R746" t="s">
        <v>39</v>
      </c>
      <c r="S746" t="s">
        <v>39</v>
      </c>
      <c r="T746" s="22" t="s">
        <v>2774</v>
      </c>
      <c r="U746" t="s">
        <v>2701</v>
      </c>
      <c r="V746" s="6" t="s">
        <v>2774</v>
      </c>
      <c r="W746">
        <v>0</v>
      </c>
      <c r="X746" s="6" t="s">
        <v>2762</v>
      </c>
      <c r="Y746" s="6" t="s">
        <v>39</v>
      </c>
      <c r="Z746" s="22" t="s">
        <v>2763</v>
      </c>
      <c r="AA746" t="s">
        <v>39</v>
      </c>
      <c r="AB746" t="s">
        <v>39</v>
      </c>
      <c r="AC746" t="s">
        <v>39</v>
      </c>
      <c r="AD746" t="s">
        <v>39</v>
      </c>
      <c r="AE746" t="s">
        <v>39</v>
      </c>
      <c r="AF746" t="s">
        <v>39</v>
      </c>
      <c r="AG746" t="s">
        <v>39</v>
      </c>
      <c r="AH746" t="s">
        <v>39</v>
      </c>
      <c r="AI746" t="s">
        <v>39</v>
      </c>
      <c r="AJ746" s="6" t="s">
        <v>2772</v>
      </c>
      <c r="AK746">
        <v>27.74</v>
      </c>
      <c r="AL746" s="6" t="s">
        <v>136</v>
      </c>
      <c r="AM746">
        <v>3.13</v>
      </c>
      <c r="AN746">
        <v>4</v>
      </c>
      <c r="AO746">
        <v>25</v>
      </c>
      <c r="AP746">
        <v>63</v>
      </c>
      <c r="AQ746" t="s">
        <v>39</v>
      </c>
      <c r="AR746" t="s">
        <v>2627</v>
      </c>
      <c r="AS746" t="s">
        <v>2780</v>
      </c>
    </row>
    <row r="747" spans="1:45" x14ac:dyDescent="0.35">
      <c r="A747" t="s">
        <v>1733</v>
      </c>
      <c r="B747" t="s">
        <v>2672</v>
      </c>
      <c r="C747" t="s">
        <v>2592</v>
      </c>
      <c r="D747" t="s">
        <v>666</v>
      </c>
      <c r="E747" t="s">
        <v>1732</v>
      </c>
      <c r="F747" t="s">
        <v>39</v>
      </c>
      <c r="G747" t="s">
        <v>42</v>
      </c>
      <c r="H747" t="s">
        <v>40</v>
      </c>
      <c r="I747" t="s">
        <v>2869</v>
      </c>
      <c r="J747">
        <v>41.22</v>
      </c>
      <c r="K747">
        <v>24.65</v>
      </c>
      <c r="L747">
        <v>123</v>
      </c>
      <c r="M747" t="s">
        <v>41</v>
      </c>
      <c r="N747" t="s">
        <v>39</v>
      </c>
      <c r="O747">
        <v>2015</v>
      </c>
      <c r="P747">
        <v>2016</v>
      </c>
      <c r="Q747" t="s">
        <v>2759</v>
      </c>
      <c r="R747" t="s">
        <v>39</v>
      </c>
      <c r="S747" t="s">
        <v>39</v>
      </c>
      <c r="T747" s="22" t="s">
        <v>2774</v>
      </c>
      <c r="U747" t="s">
        <v>2701</v>
      </c>
      <c r="V747" s="6" t="s">
        <v>2774</v>
      </c>
      <c r="W747" s="6" t="s">
        <v>2753</v>
      </c>
      <c r="X747" s="6" t="s">
        <v>2762</v>
      </c>
      <c r="Y747" s="6" t="s">
        <v>39</v>
      </c>
      <c r="Z747" s="22" t="s">
        <v>2763</v>
      </c>
      <c r="AA747" t="s">
        <v>39</v>
      </c>
      <c r="AB747" t="s">
        <v>39</v>
      </c>
      <c r="AC747" t="s">
        <v>39</v>
      </c>
      <c r="AD747" t="s">
        <v>39</v>
      </c>
      <c r="AE747" t="s">
        <v>39</v>
      </c>
      <c r="AF747" t="s">
        <v>39</v>
      </c>
      <c r="AG747" t="s">
        <v>39</v>
      </c>
      <c r="AH747" t="s">
        <v>39</v>
      </c>
      <c r="AI747" t="s">
        <v>39</v>
      </c>
      <c r="AJ747" s="6" t="s">
        <v>2772</v>
      </c>
      <c r="AK747">
        <v>17.22</v>
      </c>
      <c r="AL747" s="6" t="s">
        <v>136</v>
      </c>
      <c r="AM747">
        <v>2.73</v>
      </c>
      <c r="AN747">
        <v>4</v>
      </c>
      <c r="AO747">
        <v>25</v>
      </c>
      <c r="AP747">
        <v>63</v>
      </c>
      <c r="AQ747" t="s">
        <v>39</v>
      </c>
      <c r="AR747" t="s">
        <v>2627</v>
      </c>
      <c r="AS747" t="s">
        <v>2780</v>
      </c>
    </row>
    <row r="748" spans="1:45" x14ac:dyDescent="0.35">
      <c r="A748" t="s">
        <v>1733</v>
      </c>
      <c r="B748" t="s">
        <v>2672</v>
      </c>
      <c r="C748" t="s">
        <v>2592</v>
      </c>
      <c r="D748" t="s">
        <v>666</v>
      </c>
      <c r="E748" t="s">
        <v>1732</v>
      </c>
      <c r="F748" t="s">
        <v>39</v>
      </c>
      <c r="G748" t="s">
        <v>42</v>
      </c>
      <c r="H748" t="s">
        <v>40</v>
      </c>
      <c r="I748" t="s">
        <v>2869</v>
      </c>
      <c r="J748">
        <v>41.22</v>
      </c>
      <c r="K748">
        <v>24.65</v>
      </c>
      <c r="L748">
        <v>123</v>
      </c>
      <c r="M748" t="s">
        <v>41</v>
      </c>
      <c r="N748" t="s">
        <v>39</v>
      </c>
      <c r="O748">
        <v>2015</v>
      </c>
      <c r="P748">
        <v>2016</v>
      </c>
      <c r="Q748" t="s">
        <v>2759</v>
      </c>
      <c r="R748" t="s">
        <v>39</v>
      </c>
      <c r="S748" t="s">
        <v>39</v>
      </c>
      <c r="T748" s="22" t="s">
        <v>2774</v>
      </c>
      <c r="U748" t="s">
        <v>2701</v>
      </c>
      <c r="V748" s="6" t="s">
        <v>2774</v>
      </c>
      <c r="W748" s="6" t="s">
        <v>2876</v>
      </c>
      <c r="X748" s="6" t="s">
        <v>2762</v>
      </c>
      <c r="Y748" s="6" t="s">
        <v>39</v>
      </c>
      <c r="Z748" s="22" t="s">
        <v>2763</v>
      </c>
      <c r="AA748" t="s">
        <v>39</v>
      </c>
      <c r="AB748" t="s">
        <v>39</v>
      </c>
      <c r="AC748" t="s">
        <v>39</v>
      </c>
      <c r="AD748" t="s">
        <v>39</v>
      </c>
      <c r="AE748" t="s">
        <v>39</v>
      </c>
      <c r="AF748" t="s">
        <v>39</v>
      </c>
      <c r="AG748" t="s">
        <v>39</v>
      </c>
      <c r="AH748" t="s">
        <v>39</v>
      </c>
      <c r="AI748" t="s">
        <v>39</v>
      </c>
      <c r="AJ748" s="6" t="s">
        <v>2772</v>
      </c>
      <c r="AK748">
        <v>7.94</v>
      </c>
      <c r="AL748" s="6" t="s">
        <v>136</v>
      </c>
      <c r="AM748">
        <v>0.43</v>
      </c>
      <c r="AN748">
        <v>4</v>
      </c>
      <c r="AO748">
        <v>25</v>
      </c>
      <c r="AP748">
        <v>63</v>
      </c>
      <c r="AQ748" t="s">
        <v>39</v>
      </c>
      <c r="AR748" t="s">
        <v>2627</v>
      </c>
      <c r="AS748" t="s">
        <v>2780</v>
      </c>
    </row>
    <row r="749" spans="1:45" x14ac:dyDescent="0.35">
      <c r="A749" t="s">
        <v>1733</v>
      </c>
      <c r="B749" t="s">
        <v>2672</v>
      </c>
      <c r="C749" t="s">
        <v>2592</v>
      </c>
      <c r="D749" t="s">
        <v>666</v>
      </c>
      <c r="E749" t="s">
        <v>1732</v>
      </c>
      <c r="F749" t="s">
        <v>39</v>
      </c>
      <c r="G749" t="s">
        <v>42</v>
      </c>
      <c r="H749" t="s">
        <v>40</v>
      </c>
      <c r="I749" t="s">
        <v>2869</v>
      </c>
      <c r="J749">
        <v>41.22</v>
      </c>
      <c r="K749">
        <v>24.65</v>
      </c>
      <c r="L749">
        <v>123</v>
      </c>
      <c r="M749" t="s">
        <v>41</v>
      </c>
      <c r="N749" t="s">
        <v>39</v>
      </c>
      <c r="O749">
        <v>2015</v>
      </c>
      <c r="P749">
        <v>2016</v>
      </c>
      <c r="Q749" t="s">
        <v>2759</v>
      </c>
      <c r="R749" t="s">
        <v>39</v>
      </c>
      <c r="S749" t="s">
        <v>39</v>
      </c>
      <c r="T749" s="22" t="s">
        <v>2774</v>
      </c>
      <c r="U749" t="s">
        <v>2701</v>
      </c>
      <c r="V749" s="6" t="s">
        <v>2774</v>
      </c>
      <c r="W749">
        <v>0</v>
      </c>
      <c r="X749" s="6" t="s">
        <v>2762</v>
      </c>
      <c r="Y749" s="6" t="s">
        <v>39</v>
      </c>
      <c r="Z749" s="22" t="s">
        <v>2763</v>
      </c>
      <c r="AA749" t="s">
        <v>39</v>
      </c>
      <c r="AB749" t="s">
        <v>39</v>
      </c>
      <c r="AC749" t="s">
        <v>39</v>
      </c>
      <c r="AD749" t="s">
        <v>39</v>
      </c>
      <c r="AE749" t="s">
        <v>39</v>
      </c>
      <c r="AF749" t="s">
        <v>39</v>
      </c>
      <c r="AG749" t="s">
        <v>39</v>
      </c>
      <c r="AH749" t="s">
        <v>39</v>
      </c>
      <c r="AI749" t="s">
        <v>39</v>
      </c>
      <c r="AJ749" s="6" t="s">
        <v>2772</v>
      </c>
      <c r="AK749">
        <v>29.85</v>
      </c>
      <c r="AL749" s="6" t="s">
        <v>136</v>
      </c>
      <c r="AM749">
        <v>3.08</v>
      </c>
      <c r="AN749">
        <v>4</v>
      </c>
      <c r="AO749">
        <v>25</v>
      </c>
      <c r="AP749">
        <v>63</v>
      </c>
      <c r="AQ749" t="s">
        <v>39</v>
      </c>
      <c r="AR749" t="s">
        <v>2627</v>
      </c>
      <c r="AS749" t="s">
        <v>2781</v>
      </c>
    </row>
    <row r="750" spans="1:45" x14ac:dyDescent="0.35">
      <c r="A750" t="s">
        <v>1733</v>
      </c>
      <c r="B750" t="s">
        <v>2672</v>
      </c>
      <c r="C750" t="s">
        <v>2592</v>
      </c>
      <c r="D750" t="s">
        <v>666</v>
      </c>
      <c r="E750" t="s">
        <v>1732</v>
      </c>
      <c r="F750" t="s">
        <v>39</v>
      </c>
      <c r="G750" t="s">
        <v>42</v>
      </c>
      <c r="H750" t="s">
        <v>40</v>
      </c>
      <c r="I750" t="s">
        <v>2869</v>
      </c>
      <c r="J750">
        <v>41.22</v>
      </c>
      <c r="K750">
        <v>24.65</v>
      </c>
      <c r="L750">
        <v>123</v>
      </c>
      <c r="M750" t="s">
        <v>41</v>
      </c>
      <c r="N750" t="s">
        <v>39</v>
      </c>
      <c r="O750">
        <v>2015</v>
      </c>
      <c r="P750">
        <v>2016</v>
      </c>
      <c r="Q750" t="s">
        <v>2759</v>
      </c>
      <c r="R750" t="s">
        <v>39</v>
      </c>
      <c r="S750" t="s">
        <v>39</v>
      </c>
      <c r="T750" s="22" t="s">
        <v>2774</v>
      </c>
      <c r="U750" t="s">
        <v>2701</v>
      </c>
      <c r="V750" s="6" t="s">
        <v>2774</v>
      </c>
      <c r="W750" s="6" t="s">
        <v>2753</v>
      </c>
      <c r="X750" s="6" t="s">
        <v>2762</v>
      </c>
      <c r="Y750" s="6" t="s">
        <v>39</v>
      </c>
      <c r="Z750" s="22" t="s">
        <v>2763</v>
      </c>
      <c r="AA750" t="s">
        <v>39</v>
      </c>
      <c r="AB750" t="s">
        <v>39</v>
      </c>
      <c r="AC750" t="s">
        <v>39</v>
      </c>
      <c r="AD750" t="s">
        <v>39</v>
      </c>
      <c r="AE750" t="s">
        <v>39</v>
      </c>
      <c r="AF750" t="s">
        <v>39</v>
      </c>
      <c r="AG750" t="s">
        <v>39</v>
      </c>
      <c r="AH750" t="s">
        <v>39</v>
      </c>
      <c r="AI750" t="s">
        <v>39</v>
      </c>
      <c r="AJ750" s="6" t="s">
        <v>2772</v>
      </c>
      <c r="AK750">
        <v>17.440000000000001</v>
      </c>
      <c r="AL750" s="6" t="s">
        <v>136</v>
      </c>
      <c r="AM750">
        <v>2.34</v>
      </c>
      <c r="AN750">
        <v>4</v>
      </c>
      <c r="AO750">
        <v>25</v>
      </c>
      <c r="AP750">
        <v>63</v>
      </c>
      <c r="AQ750" t="s">
        <v>39</v>
      </c>
      <c r="AR750" t="s">
        <v>2627</v>
      </c>
      <c r="AS750" t="s">
        <v>2781</v>
      </c>
    </row>
    <row r="751" spans="1:45" x14ac:dyDescent="0.35">
      <c r="A751" t="s">
        <v>1733</v>
      </c>
      <c r="B751" t="s">
        <v>2672</v>
      </c>
      <c r="C751" t="s">
        <v>2592</v>
      </c>
      <c r="D751" t="s">
        <v>666</v>
      </c>
      <c r="E751" t="s">
        <v>1732</v>
      </c>
      <c r="F751" t="s">
        <v>39</v>
      </c>
      <c r="G751" t="s">
        <v>42</v>
      </c>
      <c r="H751" t="s">
        <v>40</v>
      </c>
      <c r="I751" t="s">
        <v>2869</v>
      </c>
      <c r="J751">
        <v>41.22</v>
      </c>
      <c r="K751">
        <v>24.65</v>
      </c>
      <c r="L751">
        <v>123</v>
      </c>
      <c r="M751" t="s">
        <v>41</v>
      </c>
      <c r="N751" t="s">
        <v>39</v>
      </c>
      <c r="O751">
        <v>2015</v>
      </c>
      <c r="P751">
        <v>2016</v>
      </c>
      <c r="Q751" t="s">
        <v>2759</v>
      </c>
      <c r="R751" t="s">
        <v>39</v>
      </c>
      <c r="S751" t="s">
        <v>39</v>
      </c>
      <c r="T751" s="22" t="s">
        <v>2774</v>
      </c>
      <c r="U751" t="s">
        <v>2701</v>
      </c>
      <c r="V751" s="6" t="s">
        <v>2774</v>
      </c>
      <c r="W751" s="6" t="s">
        <v>2876</v>
      </c>
      <c r="X751" s="6" t="s">
        <v>2762</v>
      </c>
      <c r="Y751" s="6" t="s">
        <v>39</v>
      </c>
      <c r="Z751" s="22" t="s">
        <v>2763</v>
      </c>
      <c r="AA751" t="s">
        <v>39</v>
      </c>
      <c r="AB751" t="s">
        <v>39</v>
      </c>
      <c r="AC751" t="s">
        <v>39</v>
      </c>
      <c r="AD751" t="s">
        <v>39</v>
      </c>
      <c r="AE751" t="s">
        <v>39</v>
      </c>
      <c r="AF751" t="s">
        <v>39</v>
      </c>
      <c r="AG751" t="s">
        <v>39</v>
      </c>
      <c r="AH751" t="s">
        <v>39</v>
      </c>
      <c r="AI751" t="s">
        <v>39</v>
      </c>
      <c r="AJ751" s="6" t="s">
        <v>2772</v>
      </c>
      <c r="AK751">
        <v>8.1199999999999992</v>
      </c>
      <c r="AL751" s="6" t="s">
        <v>136</v>
      </c>
      <c r="AM751">
        <v>0.38</v>
      </c>
      <c r="AN751">
        <v>4</v>
      </c>
      <c r="AO751">
        <v>25</v>
      </c>
      <c r="AP751">
        <v>63</v>
      </c>
      <c r="AQ751" t="s">
        <v>39</v>
      </c>
      <c r="AR751" t="s">
        <v>2627</v>
      </c>
      <c r="AS751" t="s">
        <v>2781</v>
      </c>
    </row>
    <row r="752" spans="1:45" x14ac:dyDescent="0.35">
      <c r="A752" t="s">
        <v>1733</v>
      </c>
      <c r="B752" t="s">
        <v>2672</v>
      </c>
      <c r="C752" t="s">
        <v>2592</v>
      </c>
      <c r="D752" t="s">
        <v>666</v>
      </c>
      <c r="E752" t="s">
        <v>1732</v>
      </c>
      <c r="F752" t="s">
        <v>39</v>
      </c>
      <c r="G752" t="s">
        <v>42</v>
      </c>
      <c r="H752" t="s">
        <v>40</v>
      </c>
      <c r="I752" t="s">
        <v>2869</v>
      </c>
      <c r="J752">
        <v>41.22</v>
      </c>
      <c r="K752">
        <v>24.65</v>
      </c>
      <c r="L752">
        <v>123</v>
      </c>
      <c r="M752" t="s">
        <v>41</v>
      </c>
      <c r="N752" t="s">
        <v>39</v>
      </c>
      <c r="O752">
        <v>2015</v>
      </c>
      <c r="P752">
        <v>2016</v>
      </c>
      <c r="Q752" t="s">
        <v>2759</v>
      </c>
      <c r="R752" t="s">
        <v>39</v>
      </c>
      <c r="S752" t="s">
        <v>39</v>
      </c>
      <c r="T752" s="22" t="s">
        <v>2775</v>
      </c>
      <c r="U752" t="s">
        <v>2783</v>
      </c>
      <c r="V752" s="6" t="s">
        <v>2774</v>
      </c>
      <c r="W752">
        <v>0</v>
      </c>
      <c r="X752" s="6" t="s">
        <v>2762</v>
      </c>
      <c r="Y752" s="6" t="s">
        <v>39</v>
      </c>
      <c r="Z752" s="22" t="s">
        <v>2763</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v>63</v>
      </c>
      <c r="AQ752" t="s">
        <v>39</v>
      </c>
      <c r="AR752" t="s">
        <v>2627</v>
      </c>
      <c r="AS752" t="s">
        <v>2788</v>
      </c>
    </row>
    <row r="753" spans="1:45" x14ac:dyDescent="0.35">
      <c r="A753" t="s">
        <v>1733</v>
      </c>
      <c r="B753" t="s">
        <v>2672</v>
      </c>
      <c r="C753" t="s">
        <v>2592</v>
      </c>
      <c r="D753" t="s">
        <v>666</v>
      </c>
      <c r="E753" t="s">
        <v>1732</v>
      </c>
      <c r="F753" t="s">
        <v>39</v>
      </c>
      <c r="G753" t="s">
        <v>42</v>
      </c>
      <c r="H753" t="s">
        <v>40</v>
      </c>
      <c r="I753" t="s">
        <v>2869</v>
      </c>
      <c r="J753">
        <v>41.22</v>
      </c>
      <c r="K753">
        <v>24.65</v>
      </c>
      <c r="L753">
        <v>123</v>
      </c>
      <c r="M753" t="s">
        <v>41</v>
      </c>
      <c r="N753" t="s">
        <v>39</v>
      </c>
      <c r="O753">
        <v>2015</v>
      </c>
      <c r="P753">
        <v>2016</v>
      </c>
      <c r="Q753" t="s">
        <v>2759</v>
      </c>
      <c r="R753" t="s">
        <v>39</v>
      </c>
      <c r="S753" t="s">
        <v>39</v>
      </c>
      <c r="T753" s="22" t="s">
        <v>2776</v>
      </c>
      <c r="U753" t="s">
        <v>2789</v>
      </c>
      <c r="V753" s="6" t="s">
        <v>2774</v>
      </c>
      <c r="W753">
        <v>30</v>
      </c>
      <c r="X753" s="6" t="s">
        <v>2762</v>
      </c>
      <c r="Y753" s="6" t="s">
        <v>39</v>
      </c>
      <c r="Z753" s="22" t="s">
        <v>2763</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v>63</v>
      </c>
      <c r="AQ753" t="s">
        <v>39</v>
      </c>
      <c r="AR753" t="s">
        <v>2692</v>
      </c>
      <c r="AS753" t="s">
        <v>2788</v>
      </c>
    </row>
    <row r="754" spans="1:45" x14ac:dyDescent="0.35">
      <c r="A754" t="s">
        <v>1733</v>
      </c>
      <c r="B754" t="s">
        <v>2672</v>
      </c>
      <c r="C754" t="s">
        <v>2592</v>
      </c>
      <c r="D754" t="s">
        <v>666</v>
      </c>
      <c r="E754" t="s">
        <v>1732</v>
      </c>
      <c r="F754" t="s">
        <v>39</v>
      </c>
      <c r="G754" t="s">
        <v>42</v>
      </c>
      <c r="H754" t="s">
        <v>40</v>
      </c>
      <c r="I754" t="s">
        <v>2869</v>
      </c>
      <c r="J754">
        <v>41.22</v>
      </c>
      <c r="K754">
        <v>24.65</v>
      </c>
      <c r="L754">
        <v>123</v>
      </c>
      <c r="M754" t="s">
        <v>41</v>
      </c>
      <c r="N754" t="s">
        <v>39</v>
      </c>
      <c r="O754">
        <v>2015</v>
      </c>
      <c r="P754">
        <v>2016</v>
      </c>
      <c r="Q754" t="s">
        <v>2759</v>
      </c>
      <c r="R754" t="s">
        <v>39</v>
      </c>
      <c r="S754" t="s">
        <v>39</v>
      </c>
      <c r="T754" s="22" t="s">
        <v>2777</v>
      </c>
      <c r="U754" t="s">
        <v>2790</v>
      </c>
      <c r="V754" s="6" t="s">
        <v>2774</v>
      </c>
      <c r="W754">
        <v>60</v>
      </c>
      <c r="X754" s="6" t="s">
        <v>2762</v>
      </c>
      <c r="Y754" s="6" t="s">
        <v>39</v>
      </c>
      <c r="Z754" s="22" t="s">
        <v>2763</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2692</v>
      </c>
      <c r="AS754" t="s">
        <v>2788</v>
      </c>
    </row>
    <row r="755" spans="1:45" x14ac:dyDescent="0.35">
      <c r="A755" t="s">
        <v>1733</v>
      </c>
      <c r="B755" t="s">
        <v>2672</v>
      </c>
      <c r="C755" t="s">
        <v>2592</v>
      </c>
      <c r="D755" t="s">
        <v>666</v>
      </c>
      <c r="E755" t="s">
        <v>1732</v>
      </c>
      <c r="F755" t="s">
        <v>39</v>
      </c>
      <c r="G755" t="s">
        <v>42</v>
      </c>
      <c r="H755" t="s">
        <v>40</v>
      </c>
      <c r="I755" t="s">
        <v>2869</v>
      </c>
      <c r="J755">
        <v>41.22</v>
      </c>
      <c r="K755">
        <v>24.65</v>
      </c>
      <c r="L755">
        <v>123</v>
      </c>
      <c r="M755" t="s">
        <v>41</v>
      </c>
      <c r="N755" t="s">
        <v>39</v>
      </c>
      <c r="O755">
        <v>2015</v>
      </c>
      <c r="P755">
        <v>2016</v>
      </c>
      <c r="Q755" t="s">
        <v>2759</v>
      </c>
      <c r="R755" t="s">
        <v>39</v>
      </c>
      <c r="S755" t="s">
        <v>39</v>
      </c>
      <c r="T755" s="22" t="s">
        <v>2778</v>
      </c>
      <c r="U755" t="s">
        <v>2791</v>
      </c>
      <c r="V755" s="6" t="s">
        <v>2774</v>
      </c>
      <c r="W755">
        <v>90</v>
      </c>
      <c r="X755" s="6" t="s">
        <v>2762</v>
      </c>
      <c r="Y755" s="6" t="s">
        <v>39</v>
      </c>
      <c r="Z755" s="22" t="s">
        <v>2763</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2692</v>
      </c>
      <c r="AS755" t="s">
        <v>2788</v>
      </c>
    </row>
    <row r="756" spans="1:45" x14ac:dyDescent="0.35">
      <c r="A756" t="s">
        <v>1733</v>
      </c>
      <c r="B756" t="s">
        <v>2672</v>
      </c>
      <c r="C756" t="s">
        <v>2592</v>
      </c>
      <c r="D756" t="s">
        <v>666</v>
      </c>
      <c r="E756" t="s">
        <v>1732</v>
      </c>
      <c r="F756" t="s">
        <v>39</v>
      </c>
      <c r="G756" t="s">
        <v>42</v>
      </c>
      <c r="H756" t="s">
        <v>40</v>
      </c>
      <c r="I756" t="s">
        <v>2869</v>
      </c>
      <c r="J756">
        <v>41.22</v>
      </c>
      <c r="K756">
        <v>24.65</v>
      </c>
      <c r="L756">
        <v>123</v>
      </c>
      <c r="M756" t="s">
        <v>41</v>
      </c>
      <c r="N756" t="s">
        <v>39</v>
      </c>
      <c r="O756">
        <v>2015</v>
      </c>
      <c r="P756">
        <v>2016</v>
      </c>
      <c r="Q756" t="s">
        <v>2759</v>
      </c>
      <c r="R756" t="s">
        <v>39</v>
      </c>
      <c r="S756" t="s">
        <v>39</v>
      </c>
      <c r="T756" s="22" t="s">
        <v>2779</v>
      </c>
      <c r="U756" t="s">
        <v>2792</v>
      </c>
      <c r="V756" s="6" t="s">
        <v>2774</v>
      </c>
      <c r="W756">
        <v>30</v>
      </c>
      <c r="X756" s="6" t="s">
        <v>2762</v>
      </c>
      <c r="Y756" s="6" t="s">
        <v>39</v>
      </c>
      <c r="Z756" s="22" t="s">
        <v>2763</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2692</v>
      </c>
      <c r="AS756" t="s">
        <v>2788</v>
      </c>
    </row>
    <row r="757" spans="1:45" x14ac:dyDescent="0.35">
      <c r="A757" t="s">
        <v>1733</v>
      </c>
      <c r="B757" t="s">
        <v>2672</v>
      </c>
      <c r="C757" t="s">
        <v>2592</v>
      </c>
      <c r="D757" t="s">
        <v>666</v>
      </c>
      <c r="E757" t="s">
        <v>1732</v>
      </c>
      <c r="F757" t="s">
        <v>39</v>
      </c>
      <c r="G757" t="s">
        <v>42</v>
      </c>
      <c r="H757" t="s">
        <v>40</v>
      </c>
      <c r="I757" t="s">
        <v>2869</v>
      </c>
      <c r="J757">
        <v>41.22</v>
      </c>
      <c r="K757">
        <v>24.65</v>
      </c>
      <c r="L757">
        <v>123</v>
      </c>
      <c r="M757" t="s">
        <v>41</v>
      </c>
      <c r="N757" t="s">
        <v>39</v>
      </c>
      <c r="O757">
        <v>2015</v>
      </c>
      <c r="P757">
        <v>2016</v>
      </c>
      <c r="Q757" t="s">
        <v>2759</v>
      </c>
      <c r="R757" t="s">
        <v>39</v>
      </c>
      <c r="S757" t="s">
        <v>39</v>
      </c>
      <c r="T757" s="22" t="s">
        <v>2782</v>
      </c>
      <c r="U757" t="s">
        <v>2794</v>
      </c>
      <c r="V757" s="6" t="s">
        <v>2774</v>
      </c>
      <c r="W757">
        <v>60</v>
      </c>
      <c r="X757" s="6" t="s">
        <v>2762</v>
      </c>
      <c r="Y757" s="6" t="s">
        <v>39</v>
      </c>
      <c r="Z757" s="22" t="s">
        <v>2763</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2692</v>
      </c>
      <c r="AS757" t="s">
        <v>2788</v>
      </c>
    </row>
    <row r="758" spans="1:45" x14ac:dyDescent="0.35">
      <c r="A758" t="s">
        <v>1733</v>
      </c>
      <c r="B758" t="s">
        <v>2672</v>
      </c>
      <c r="C758" t="s">
        <v>2592</v>
      </c>
      <c r="D758" t="s">
        <v>666</v>
      </c>
      <c r="E758" t="s">
        <v>1732</v>
      </c>
      <c r="F758" t="s">
        <v>39</v>
      </c>
      <c r="G758" t="s">
        <v>42</v>
      </c>
      <c r="H758" t="s">
        <v>40</v>
      </c>
      <c r="I758" t="s">
        <v>2869</v>
      </c>
      <c r="J758">
        <v>41.22</v>
      </c>
      <c r="K758">
        <v>24.65</v>
      </c>
      <c r="L758">
        <v>123</v>
      </c>
      <c r="M758" t="s">
        <v>41</v>
      </c>
      <c r="N758" t="s">
        <v>39</v>
      </c>
      <c r="O758">
        <v>2015</v>
      </c>
      <c r="P758">
        <v>2016</v>
      </c>
      <c r="Q758" t="s">
        <v>2759</v>
      </c>
      <c r="R758" t="s">
        <v>39</v>
      </c>
      <c r="S758" t="s">
        <v>39</v>
      </c>
      <c r="T758" s="22" t="s">
        <v>2784</v>
      </c>
      <c r="U758" t="s">
        <v>2793</v>
      </c>
      <c r="V758" s="6" t="s">
        <v>2774</v>
      </c>
      <c r="W758">
        <v>90</v>
      </c>
      <c r="X758" s="6" t="s">
        <v>2762</v>
      </c>
      <c r="Y758" s="6" t="s">
        <v>39</v>
      </c>
      <c r="Z758" s="22" t="s">
        <v>2763</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2692</v>
      </c>
      <c r="AS758" t="s">
        <v>2788</v>
      </c>
    </row>
    <row r="759" spans="1:45" x14ac:dyDescent="0.35">
      <c r="A759" t="s">
        <v>1733</v>
      </c>
      <c r="B759" t="s">
        <v>2672</v>
      </c>
      <c r="C759" t="s">
        <v>2592</v>
      </c>
      <c r="D759" t="s">
        <v>666</v>
      </c>
      <c r="E759" t="s">
        <v>1732</v>
      </c>
      <c r="F759" t="s">
        <v>39</v>
      </c>
      <c r="G759" t="s">
        <v>42</v>
      </c>
      <c r="H759" t="s">
        <v>40</v>
      </c>
      <c r="I759" t="s">
        <v>2869</v>
      </c>
      <c r="J759">
        <v>41.22</v>
      </c>
      <c r="K759">
        <v>24.65</v>
      </c>
      <c r="L759">
        <v>123</v>
      </c>
      <c r="M759" t="s">
        <v>41</v>
      </c>
      <c r="N759" t="s">
        <v>39</v>
      </c>
      <c r="O759">
        <v>2015</v>
      </c>
      <c r="P759">
        <v>2016</v>
      </c>
      <c r="Q759" t="s">
        <v>2759</v>
      </c>
      <c r="R759" t="s">
        <v>39</v>
      </c>
      <c r="S759" t="s">
        <v>39</v>
      </c>
      <c r="T759" s="22" t="s">
        <v>2785</v>
      </c>
      <c r="U759" t="s">
        <v>2795</v>
      </c>
      <c r="V759" s="6" t="s">
        <v>2774</v>
      </c>
      <c r="W759">
        <v>30</v>
      </c>
      <c r="X759" s="6" t="s">
        <v>2762</v>
      </c>
      <c r="Y759" s="6" t="s">
        <v>39</v>
      </c>
      <c r="Z759" s="22" t="s">
        <v>2763</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2692</v>
      </c>
      <c r="AS759" t="s">
        <v>2788</v>
      </c>
    </row>
    <row r="760" spans="1:45" x14ac:dyDescent="0.35">
      <c r="A760" t="s">
        <v>1733</v>
      </c>
      <c r="B760" t="s">
        <v>2672</v>
      </c>
      <c r="C760" t="s">
        <v>2592</v>
      </c>
      <c r="D760" t="s">
        <v>666</v>
      </c>
      <c r="E760" t="s">
        <v>1732</v>
      </c>
      <c r="F760" t="s">
        <v>39</v>
      </c>
      <c r="G760" t="s">
        <v>42</v>
      </c>
      <c r="H760" t="s">
        <v>40</v>
      </c>
      <c r="I760" t="s">
        <v>2869</v>
      </c>
      <c r="J760">
        <v>41.22</v>
      </c>
      <c r="K760">
        <v>24.65</v>
      </c>
      <c r="L760">
        <v>123</v>
      </c>
      <c r="M760" t="s">
        <v>41</v>
      </c>
      <c r="N760" t="s">
        <v>39</v>
      </c>
      <c r="O760">
        <v>2015</v>
      </c>
      <c r="P760">
        <v>2016</v>
      </c>
      <c r="Q760" t="s">
        <v>2759</v>
      </c>
      <c r="R760" t="s">
        <v>39</v>
      </c>
      <c r="S760" t="s">
        <v>39</v>
      </c>
      <c r="T760" s="22" t="s">
        <v>2786</v>
      </c>
      <c r="U760" t="s">
        <v>2796</v>
      </c>
      <c r="V760" s="6" t="s">
        <v>2774</v>
      </c>
      <c r="W760">
        <v>60</v>
      </c>
      <c r="X760" s="6" t="s">
        <v>2762</v>
      </c>
      <c r="Y760" s="6" t="s">
        <v>39</v>
      </c>
      <c r="Z760" s="22" t="s">
        <v>2763</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2692</v>
      </c>
      <c r="AS760" t="s">
        <v>2788</v>
      </c>
    </row>
    <row r="761" spans="1:45" x14ac:dyDescent="0.35">
      <c r="A761" t="s">
        <v>1733</v>
      </c>
      <c r="B761" t="s">
        <v>2672</v>
      </c>
      <c r="C761" t="s">
        <v>2592</v>
      </c>
      <c r="D761" t="s">
        <v>666</v>
      </c>
      <c r="E761" t="s">
        <v>1732</v>
      </c>
      <c r="F761" t="s">
        <v>39</v>
      </c>
      <c r="G761" t="s">
        <v>42</v>
      </c>
      <c r="H761" t="s">
        <v>40</v>
      </c>
      <c r="I761" t="s">
        <v>2869</v>
      </c>
      <c r="J761">
        <v>41.22</v>
      </c>
      <c r="K761">
        <v>24.65</v>
      </c>
      <c r="L761">
        <v>123</v>
      </c>
      <c r="M761" t="s">
        <v>41</v>
      </c>
      <c r="N761" t="s">
        <v>39</v>
      </c>
      <c r="O761">
        <v>2015</v>
      </c>
      <c r="P761">
        <v>2016</v>
      </c>
      <c r="Q761" t="s">
        <v>2759</v>
      </c>
      <c r="R761" t="s">
        <v>39</v>
      </c>
      <c r="S761" t="s">
        <v>39</v>
      </c>
      <c r="T761" s="22" t="s">
        <v>2787</v>
      </c>
      <c r="U761" t="s">
        <v>2797</v>
      </c>
      <c r="V761" s="6" t="s">
        <v>2774</v>
      </c>
      <c r="W761">
        <v>90</v>
      </c>
      <c r="X761" s="6" t="s">
        <v>2762</v>
      </c>
      <c r="Y761" s="6" t="s">
        <v>39</v>
      </c>
      <c r="Z761" s="22" t="s">
        <v>2763</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2692</v>
      </c>
      <c r="AS761" t="s">
        <v>2788</v>
      </c>
    </row>
    <row r="762" spans="1:45" x14ac:dyDescent="0.35">
      <c r="A762" t="s">
        <v>1733</v>
      </c>
      <c r="B762" t="s">
        <v>2672</v>
      </c>
      <c r="C762" t="s">
        <v>2592</v>
      </c>
      <c r="D762" t="s">
        <v>666</v>
      </c>
      <c r="E762" t="s">
        <v>1732</v>
      </c>
      <c r="F762" t="s">
        <v>39</v>
      </c>
      <c r="G762" t="s">
        <v>42</v>
      </c>
      <c r="H762" t="s">
        <v>40</v>
      </c>
      <c r="I762" t="s">
        <v>2869</v>
      </c>
      <c r="J762">
        <v>41.22</v>
      </c>
      <c r="K762">
        <v>24.65</v>
      </c>
      <c r="L762">
        <v>123</v>
      </c>
      <c r="M762" t="s">
        <v>41</v>
      </c>
      <c r="N762" t="s">
        <v>39</v>
      </c>
      <c r="O762">
        <v>2015</v>
      </c>
      <c r="P762">
        <v>2016</v>
      </c>
      <c r="Q762" t="s">
        <v>2759</v>
      </c>
      <c r="R762" t="s">
        <v>39</v>
      </c>
      <c r="S762" t="s">
        <v>39</v>
      </c>
      <c r="T762" s="22" t="s">
        <v>2775</v>
      </c>
      <c r="U762" t="s">
        <v>2783</v>
      </c>
      <c r="V762" s="6" t="s">
        <v>2774</v>
      </c>
      <c r="W762">
        <v>0</v>
      </c>
      <c r="X762" s="6" t="s">
        <v>2762</v>
      </c>
      <c r="Y762" s="6" t="s">
        <v>39</v>
      </c>
      <c r="Z762" s="22" t="s">
        <v>2763</v>
      </c>
      <c r="AA762" t="s">
        <v>39</v>
      </c>
      <c r="AB762" t="s">
        <v>39</v>
      </c>
      <c r="AC762" t="s">
        <v>39</v>
      </c>
      <c r="AD762" t="s">
        <v>39</v>
      </c>
      <c r="AE762" t="s">
        <v>39</v>
      </c>
      <c r="AF762" t="s">
        <v>39</v>
      </c>
      <c r="AG762" t="s">
        <v>39</v>
      </c>
      <c r="AH762" t="s">
        <v>39</v>
      </c>
      <c r="AI762" t="s">
        <v>39</v>
      </c>
      <c r="AJ762" s="6" t="s">
        <v>2772</v>
      </c>
      <c r="AK762">
        <v>0</v>
      </c>
      <c r="AL762" s="6" t="s">
        <v>39</v>
      </c>
      <c r="AM762" t="s">
        <v>39</v>
      </c>
      <c r="AN762">
        <v>4</v>
      </c>
      <c r="AO762">
        <v>25</v>
      </c>
      <c r="AP762">
        <v>63</v>
      </c>
      <c r="AQ762" t="s">
        <v>39</v>
      </c>
      <c r="AR762" t="s">
        <v>2692</v>
      </c>
      <c r="AS762" t="s">
        <v>2788</v>
      </c>
    </row>
    <row r="763" spans="1:45" x14ac:dyDescent="0.35">
      <c r="A763" t="s">
        <v>1733</v>
      </c>
      <c r="B763" t="s">
        <v>2672</v>
      </c>
      <c r="C763" t="s">
        <v>2592</v>
      </c>
      <c r="D763" t="s">
        <v>666</v>
      </c>
      <c r="E763" t="s">
        <v>1732</v>
      </c>
      <c r="F763" t="s">
        <v>39</v>
      </c>
      <c r="G763" t="s">
        <v>42</v>
      </c>
      <c r="H763" t="s">
        <v>40</v>
      </c>
      <c r="I763" t="s">
        <v>2869</v>
      </c>
      <c r="J763">
        <v>41.22</v>
      </c>
      <c r="K763">
        <v>24.65</v>
      </c>
      <c r="L763">
        <v>123</v>
      </c>
      <c r="M763" t="s">
        <v>41</v>
      </c>
      <c r="N763" t="s">
        <v>39</v>
      </c>
      <c r="O763">
        <v>2015</v>
      </c>
      <c r="P763">
        <v>2016</v>
      </c>
      <c r="Q763" t="s">
        <v>2759</v>
      </c>
      <c r="R763" t="s">
        <v>39</v>
      </c>
      <c r="S763" t="s">
        <v>39</v>
      </c>
      <c r="T763" s="22" t="s">
        <v>2776</v>
      </c>
      <c r="U763" t="s">
        <v>2789</v>
      </c>
      <c r="V763" s="6" t="s">
        <v>2774</v>
      </c>
      <c r="W763">
        <v>30</v>
      </c>
      <c r="X763" s="6" t="s">
        <v>2762</v>
      </c>
      <c r="Y763" s="6" t="s">
        <v>39</v>
      </c>
      <c r="Z763" s="22" t="s">
        <v>2763</v>
      </c>
      <c r="AA763" t="s">
        <v>39</v>
      </c>
      <c r="AB763" t="s">
        <v>39</v>
      </c>
      <c r="AC763" t="s">
        <v>39</v>
      </c>
      <c r="AD763" t="s">
        <v>39</v>
      </c>
      <c r="AE763" t="s">
        <v>39</v>
      </c>
      <c r="AF763" t="s">
        <v>39</v>
      </c>
      <c r="AG763" t="s">
        <v>39</v>
      </c>
      <c r="AH763" t="s">
        <v>39</v>
      </c>
      <c r="AI763" t="s">
        <v>39</v>
      </c>
      <c r="AJ763" s="6" t="s">
        <v>2772</v>
      </c>
      <c r="AK763">
        <v>0</v>
      </c>
      <c r="AL763" s="6" t="s">
        <v>39</v>
      </c>
      <c r="AM763" t="s">
        <v>39</v>
      </c>
      <c r="AN763">
        <v>4</v>
      </c>
      <c r="AO763">
        <v>25</v>
      </c>
      <c r="AP763">
        <v>63</v>
      </c>
      <c r="AQ763" t="s">
        <v>39</v>
      </c>
      <c r="AR763" t="s">
        <v>2692</v>
      </c>
      <c r="AS763" t="s">
        <v>2788</v>
      </c>
    </row>
    <row r="764" spans="1:45" x14ac:dyDescent="0.35">
      <c r="A764" t="s">
        <v>1733</v>
      </c>
      <c r="B764" t="s">
        <v>2672</v>
      </c>
      <c r="C764" t="s">
        <v>2592</v>
      </c>
      <c r="D764" t="s">
        <v>666</v>
      </c>
      <c r="E764" t="s">
        <v>1732</v>
      </c>
      <c r="F764" t="s">
        <v>39</v>
      </c>
      <c r="G764" t="s">
        <v>42</v>
      </c>
      <c r="H764" t="s">
        <v>40</v>
      </c>
      <c r="I764" t="s">
        <v>2869</v>
      </c>
      <c r="J764">
        <v>41.22</v>
      </c>
      <c r="K764">
        <v>24.65</v>
      </c>
      <c r="L764">
        <v>123</v>
      </c>
      <c r="M764" t="s">
        <v>41</v>
      </c>
      <c r="N764" t="s">
        <v>39</v>
      </c>
      <c r="O764">
        <v>2015</v>
      </c>
      <c r="P764">
        <v>2016</v>
      </c>
      <c r="Q764" t="s">
        <v>2759</v>
      </c>
      <c r="R764" t="s">
        <v>39</v>
      </c>
      <c r="S764" t="s">
        <v>39</v>
      </c>
      <c r="T764" s="22" t="s">
        <v>2777</v>
      </c>
      <c r="U764" t="s">
        <v>2790</v>
      </c>
      <c r="V764" s="6" t="s">
        <v>2774</v>
      </c>
      <c r="W764">
        <v>60</v>
      </c>
      <c r="X764" s="6" t="s">
        <v>2762</v>
      </c>
      <c r="Y764" s="6" t="s">
        <v>39</v>
      </c>
      <c r="Z764" s="22" t="s">
        <v>2763</v>
      </c>
      <c r="AA764" t="s">
        <v>39</v>
      </c>
      <c r="AB764" t="s">
        <v>39</v>
      </c>
      <c r="AC764" t="s">
        <v>39</v>
      </c>
      <c r="AD764" t="s">
        <v>39</v>
      </c>
      <c r="AE764" t="s">
        <v>39</v>
      </c>
      <c r="AF764" t="s">
        <v>39</v>
      </c>
      <c r="AG764" t="s">
        <v>39</v>
      </c>
      <c r="AH764" t="s">
        <v>39</v>
      </c>
      <c r="AI764" t="s">
        <v>39</v>
      </c>
      <c r="AJ764" s="6" t="s">
        <v>2772</v>
      </c>
      <c r="AK764">
        <v>12.27</v>
      </c>
      <c r="AL764" s="6" t="s">
        <v>136</v>
      </c>
      <c r="AM764">
        <v>0.94</v>
      </c>
      <c r="AN764">
        <v>4</v>
      </c>
      <c r="AO764">
        <v>25</v>
      </c>
      <c r="AP764">
        <v>63</v>
      </c>
      <c r="AQ764" t="s">
        <v>39</v>
      </c>
      <c r="AR764" t="s">
        <v>2692</v>
      </c>
      <c r="AS764" t="s">
        <v>2788</v>
      </c>
    </row>
    <row r="765" spans="1:45" x14ac:dyDescent="0.35">
      <c r="A765" t="s">
        <v>1733</v>
      </c>
      <c r="B765" t="s">
        <v>2672</v>
      </c>
      <c r="C765" t="s">
        <v>2592</v>
      </c>
      <c r="D765" t="s">
        <v>666</v>
      </c>
      <c r="E765" t="s">
        <v>1732</v>
      </c>
      <c r="F765" t="s">
        <v>39</v>
      </c>
      <c r="G765" t="s">
        <v>42</v>
      </c>
      <c r="H765" t="s">
        <v>40</v>
      </c>
      <c r="I765" t="s">
        <v>2869</v>
      </c>
      <c r="J765">
        <v>41.22</v>
      </c>
      <c r="K765">
        <v>24.65</v>
      </c>
      <c r="L765">
        <v>123</v>
      </c>
      <c r="M765" t="s">
        <v>41</v>
      </c>
      <c r="N765" t="s">
        <v>39</v>
      </c>
      <c r="O765">
        <v>2015</v>
      </c>
      <c r="P765">
        <v>2016</v>
      </c>
      <c r="Q765" t="s">
        <v>2759</v>
      </c>
      <c r="R765" t="s">
        <v>39</v>
      </c>
      <c r="S765" t="s">
        <v>39</v>
      </c>
      <c r="T765" s="22" t="s">
        <v>2778</v>
      </c>
      <c r="U765" t="s">
        <v>2791</v>
      </c>
      <c r="V765" s="6" t="s">
        <v>2774</v>
      </c>
      <c r="W765">
        <v>90</v>
      </c>
      <c r="X765" s="6" t="s">
        <v>2762</v>
      </c>
      <c r="Y765" s="6" t="s">
        <v>39</v>
      </c>
      <c r="Z765" s="22" t="s">
        <v>2763</v>
      </c>
      <c r="AA765" t="s">
        <v>39</v>
      </c>
      <c r="AB765" t="s">
        <v>39</v>
      </c>
      <c r="AC765" t="s">
        <v>39</v>
      </c>
      <c r="AD765" t="s">
        <v>39</v>
      </c>
      <c r="AE765" t="s">
        <v>39</v>
      </c>
      <c r="AF765" t="s">
        <v>39</v>
      </c>
      <c r="AG765" t="s">
        <v>39</v>
      </c>
      <c r="AH765" t="s">
        <v>39</v>
      </c>
      <c r="AI765" t="s">
        <v>39</v>
      </c>
      <c r="AJ765" s="6" t="s">
        <v>2772</v>
      </c>
      <c r="AK765">
        <v>8.07</v>
      </c>
      <c r="AL765" s="6" t="s">
        <v>136</v>
      </c>
      <c r="AM765">
        <v>1.1100000000000001</v>
      </c>
      <c r="AN765">
        <v>4</v>
      </c>
      <c r="AO765">
        <v>25</v>
      </c>
      <c r="AP765">
        <v>63</v>
      </c>
      <c r="AQ765" t="s">
        <v>39</v>
      </c>
      <c r="AR765" t="s">
        <v>2692</v>
      </c>
      <c r="AS765" t="s">
        <v>2788</v>
      </c>
    </row>
    <row r="766" spans="1:45" x14ac:dyDescent="0.35">
      <c r="A766" t="s">
        <v>1733</v>
      </c>
      <c r="B766" t="s">
        <v>2672</v>
      </c>
      <c r="C766" t="s">
        <v>2592</v>
      </c>
      <c r="D766" t="s">
        <v>666</v>
      </c>
      <c r="E766" t="s">
        <v>1732</v>
      </c>
      <c r="F766" t="s">
        <v>39</v>
      </c>
      <c r="G766" t="s">
        <v>42</v>
      </c>
      <c r="H766" t="s">
        <v>40</v>
      </c>
      <c r="I766" t="s">
        <v>2869</v>
      </c>
      <c r="J766">
        <v>41.22</v>
      </c>
      <c r="K766">
        <v>24.65</v>
      </c>
      <c r="L766">
        <v>123</v>
      </c>
      <c r="M766" t="s">
        <v>41</v>
      </c>
      <c r="N766" t="s">
        <v>39</v>
      </c>
      <c r="O766">
        <v>2015</v>
      </c>
      <c r="P766">
        <v>2016</v>
      </c>
      <c r="Q766" t="s">
        <v>2759</v>
      </c>
      <c r="R766" t="s">
        <v>39</v>
      </c>
      <c r="S766" t="s">
        <v>39</v>
      </c>
      <c r="T766" s="22" t="s">
        <v>2779</v>
      </c>
      <c r="U766" t="s">
        <v>2792</v>
      </c>
      <c r="V766" s="6" t="s">
        <v>2774</v>
      </c>
      <c r="W766">
        <v>30</v>
      </c>
      <c r="X766" s="6" t="s">
        <v>2762</v>
      </c>
      <c r="Y766" s="6" t="s">
        <v>39</v>
      </c>
      <c r="Z766" s="22" t="s">
        <v>2763</v>
      </c>
      <c r="AA766" t="s">
        <v>39</v>
      </c>
      <c r="AB766" t="s">
        <v>39</v>
      </c>
      <c r="AC766" t="s">
        <v>39</v>
      </c>
      <c r="AD766" t="s">
        <v>39</v>
      </c>
      <c r="AE766" t="s">
        <v>39</v>
      </c>
      <c r="AF766" t="s">
        <v>39</v>
      </c>
      <c r="AG766" t="s">
        <v>39</v>
      </c>
      <c r="AH766" t="s">
        <v>39</v>
      </c>
      <c r="AI766" t="s">
        <v>39</v>
      </c>
      <c r="AJ766" s="6" t="s">
        <v>2772</v>
      </c>
      <c r="AK766">
        <v>40.4</v>
      </c>
      <c r="AL766" s="6" t="s">
        <v>136</v>
      </c>
      <c r="AM766">
        <v>4.5999999999999996</v>
      </c>
      <c r="AN766">
        <v>4</v>
      </c>
      <c r="AO766">
        <v>25</v>
      </c>
      <c r="AP766">
        <v>63</v>
      </c>
      <c r="AQ766" t="s">
        <v>39</v>
      </c>
      <c r="AR766" t="s">
        <v>2692</v>
      </c>
      <c r="AS766" t="s">
        <v>2788</v>
      </c>
    </row>
    <row r="767" spans="1:45" x14ac:dyDescent="0.35">
      <c r="A767" t="s">
        <v>1733</v>
      </c>
      <c r="B767" t="s">
        <v>2672</v>
      </c>
      <c r="C767" t="s">
        <v>2592</v>
      </c>
      <c r="D767" t="s">
        <v>666</v>
      </c>
      <c r="E767" t="s">
        <v>1732</v>
      </c>
      <c r="F767" t="s">
        <v>39</v>
      </c>
      <c r="G767" t="s">
        <v>42</v>
      </c>
      <c r="H767" t="s">
        <v>40</v>
      </c>
      <c r="I767" t="s">
        <v>2869</v>
      </c>
      <c r="J767">
        <v>41.22</v>
      </c>
      <c r="K767">
        <v>24.65</v>
      </c>
      <c r="L767">
        <v>123</v>
      </c>
      <c r="M767" t="s">
        <v>41</v>
      </c>
      <c r="N767" t="s">
        <v>39</v>
      </c>
      <c r="O767">
        <v>2015</v>
      </c>
      <c r="P767">
        <v>2016</v>
      </c>
      <c r="Q767" t="s">
        <v>2759</v>
      </c>
      <c r="R767" t="s">
        <v>39</v>
      </c>
      <c r="S767" t="s">
        <v>39</v>
      </c>
      <c r="T767" s="22" t="s">
        <v>2782</v>
      </c>
      <c r="U767" t="s">
        <v>2794</v>
      </c>
      <c r="V767" s="6" t="s">
        <v>2774</v>
      </c>
      <c r="W767">
        <v>60</v>
      </c>
      <c r="X767" s="6" t="s">
        <v>2762</v>
      </c>
      <c r="Y767" s="6" t="s">
        <v>39</v>
      </c>
      <c r="Z767" s="22" t="s">
        <v>2763</v>
      </c>
      <c r="AA767" t="s">
        <v>39</v>
      </c>
      <c r="AB767" t="s">
        <v>39</v>
      </c>
      <c r="AC767" t="s">
        <v>39</v>
      </c>
      <c r="AD767" t="s">
        <v>39</v>
      </c>
      <c r="AE767" t="s">
        <v>39</v>
      </c>
      <c r="AF767" t="s">
        <v>39</v>
      </c>
      <c r="AG767" t="s">
        <v>39</v>
      </c>
      <c r="AH767" t="s">
        <v>39</v>
      </c>
      <c r="AI767" t="s">
        <v>39</v>
      </c>
      <c r="AJ767" s="6" t="s">
        <v>2772</v>
      </c>
      <c r="AK767">
        <v>20.059999999999999</v>
      </c>
      <c r="AL767" s="6" t="s">
        <v>136</v>
      </c>
      <c r="AM767">
        <v>1.63</v>
      </c>
      <c r="AN767">
        <v>4</v>
      </c>
      <c r="AO767">
        <v>25</v>
      </c>
      <c r="AP767">
        <v>63</v>
      </c>
      <c r="AQ767" t="s">
        <v>39</v>
      </c>
      <c r="AR767" t="s">
        <v>2692</v>
      </c>
      <c r="AS767" t="s">
        <v>2788</v>
      </c>
    </row>
    <row r="768" spans="1:45" x14ac:dyDescent="0.35">
      <c r="A768" t="s">
        <v>1733</v>
      </c>
      <c r="B768" t="s">
        <v>2672</v>
      </c>
      <c r="C768" t="s">
        <v>2592</v>
      </c>
      <c r="D768" t="s">
        <v>666</v>
      </c>
      <c r="E768" t="s">
        <v>1732</v>
      </c>
      <c r="F768" t="s">
        <v>39</v>
      </c>
      <c r="G768" t="s">
        <v>42</v>
      </c>
      <c r="H768" t="s">
        <v>40</v>
      </c>
      <c r="I768" t="s">
        <v>2869</v>
      </c>
      <c r="J768">
        <v>41.22</v>
      </c>
      <c r="K768">
        <v>24.65</v>
      </c>
      <c r="L768">
        <v>123</v>
      </c>
      <c r="M768" t="s">
        <v>41</v>
      </c>
      <c r="N768" t="s">
        <v>39</v>
      </c>
      <c r="O768">
        <v>2015</v>
      </c>
      <c r="P768">
        <v>2016</v>
      </c>
      <c r="Q768" t="s">
        <v>2759</v>
      </c>
      <c r="R768" t="s">
        <v>39</v>
      </c>
      <c r="S768" t="s">
        <v>39</v>
      </c>
      <c r="T768" s="22" t="s">
        <v>2784</v>
      </c>
      <c r="U768" t="s">
        <v>2793</v>
      </c>
      <c r="V768" s="6" t="s">
        <v>2774</v>
      </c>
      <c r="W768">
        <v>90</v>
      </c>
      <c r="X768" s="6" t="s">
        <v>2762</v>
      </c>
      <c r="Y768" s="6" t="s">
        <v>39</v>
      </c>
      <c r="Z768" s="22" t="s">
        <v>2763</v>
      </c>
      <c r="AA768" t="s">
        <v>39</v>
      </c>
      <c r="AB768" t="s">
        <v>39</v>
      </c>
      <c r="AC768" t="s">
        <v>39</v>
      </c>
      <c r="AD768" t="s">
        <v>39</v>
      </c>
      <c r="AE768" t="s">
        <v>39</v>
      </c>
      <c r="AF768" t="s">
        <v>39</v>
      </c>
      <c r="AG768" t="s">
        <v>39</v>
      </c>
      <c r="AH768" t="s">
        <v>39</v>
      </c>
      <c r="AI768" t="s">
        <v>39</v>
      </c>
      <c r="AJ768" s="6" t="s">
        <v>2772</v>
      </c>
      <c r="AK768">
        <v>10.96</v>
      </c>
      <c r="AL768" s="6" t="s">
        <v>136</v>
      </c>
      <c r="AM768">
        <v>2.5</v>
      </c>
      <c r="AN768">
        <v>4</v>
      </c>
      <c r="AO768">
        <v>25</v>
      </c>
      <c r="AP768">
        <v>63</v>
      </c>
      <c r="AQ768" t="s">
        <v>39</v>
      </c>
      <c r="AR768" t="s">
        <v>2692</v>
      </c>
      <c r="AS768" t="s">
        <v>2788</v>
      </c>
    </row>
    <row r="769" spans="1:45" x14ac:dyDescent="0.35">
      <c r="A769" t="s">
        <v>1733</v>
      </c>
      <c r="B769" t="s">
        <v>2672</v>
      </c>
      <c r="C769" t="s">
        <v>2592</v>
      </c>
      <c r="D769" t="s">
        <v>666</v>
      </c>
      <c r="E769" t="s">
        <v>1732</v>
      </c>
      <c r="F769" t="s">
        <v>39</v>
      </c>
      <c r="G769" t="s">
        <v>42</v>
      </c>
      <c r="H769" t="s">
        <v>40</v>
      </c>
      <c r="I769" t="s">
        <v>2869</v>
      </c>
      <c r="J769">
        <v>41.22</v>
      </c>
      <c r="K769">
        <v>24.65</v>
      </c>
      <c r="L769">
        <v>123</v>
      </c>
      <c r="M769" t="s">
        <v>41</v>
      </c>
      <c r="N769" t="s">
        <v>39</v>
      </c>
      <c r="O769">
        <v>2015</v>
      </c>
      <c r="P769">
        <v>2016</v>
      </c>
      <c r="Q769" t="s">
        <v>2759</v>
      </c>
      <c r="R769" t="s">
        <v>39</v>
      </c>
      <c r="S769" t="s">
        <v>39</v>
      </c>
      <c r="T769" s="22" t="s">
        <v>2785</v>
      </c>
      <c r="U769" t="s">
        <v>2795</v>
      </c>
      <c r="V769" s="6" t="s">
        <v>2774</v>
      </c>
      <c r="W769">
        <v>30</v>
      </c>
      <c r="X769" s="6" t="s">
        <v>2762</v>
      </c>
      <c r="Y769" s="6" t="s">
        <v>39</v>
      </c>
      <c r="Z769" s="22" t="s">
        <v>2763</v>
      </c>
      <c r="AA769" t="s">
        <v>39</v>
      </c>
      <c r="AB769" t="s">
        <v>39</v>
      </c>
      <c r="AC769" t="s">
        <v>39</v>
      </c>
      <c r="AD769" t="s">
        <v>39</v>
      </c>
      <c r="AE769" t="s">
        <v>39</v>
      </c>
      <c r="AF769" t="s">
        <v>39</v>
      </c>
      <c r="AG769" t="s">
        <v>39</v>
      </c>
      <c r="AH769" t="s">
        <v>39</v>
      </c>
      <c r="AI769" t="s">
        <v>39</v>
      </c>
      <c r="AJ769" s="6" t="s">
        <v>2772</v>
      </c>
      <c r="AK769">
        <v>22.02</v>
      </c>
      <c r="AL769" s="6" t="s">
        <v>136</v>
      </c>
      <c r="AM769">
        <v>2.35</v>
      </c>
      <c r="AN769">
        <v>4</v>
      </c>
      <c r="AO769">
        <v>25</v>
      </c>
      <c r="AP769">
        <v>63</v>
      </c>
      <c r="AQ769" t="s">
        <v>39</v>
      </c>
      <c r="AR769" t="s">
        <v>2692</v>
      </c>
      <c r="AS769" t="s">
        <v>2788</v>
      </c>
    </row>
    <row r="770" spans="1:45" x14ac:dyDescent="0.35">
      <c r="A770" t="s">
        <v>1733</v>
      </c>
      <c r="B770" t="s">
        <v>2672</v>
      </c>
      <c r="C770" t="s">
        <v>2592</v>
      </c>
      <c r="D770" t="s">
        <v>666</v>
      </c>
      <c r="E770" t="s">
        <v>1732</v>
      </c>
      <c r="F770" t="s">
        <v>39</v>
      </c>
      <c r="G770" t="s">
        <v>42</v>
      </c>
      <c r="H770" t="s">
        <v>40</v>
      </c>
      <c r="I770" t="s">
        <v>2869</v>
      </c>
      <c r="J770">
        <v>41.22</v>
      </c>
      <c r="K770">
        <v>24.65</v>
      </c>
      <c r="L770">
        <v>123</v>
      </c>
      <c r="M770" t="s">
        <v>41</v>
      </c>
      <c r="N770" t="s">
        <v>39</v>
      </c>
      <c r="O770">
        <v>2015</v>
      </c>
      <c r="P770">
        <v>2016</v>
      </c>
      <c r="Q770" t="s">
        <v>2759</v>
      </c>
      <c r="R770" t="s">
        <v>39</v>
      </c>
      <c r="S770" t="s">
        <v>39</v>
      </c>
      <c r="T770" s="22" t="s">
        <v>2786</v>
      </c>
      <c r="U770" t="s">
        <v>2796</v>
      </c>
      <c r="V770" s="6" t="s">
        <v>2774</v>
      </c>
      <c r="W770">
        <v>60</v>
      </c>
      <c r="X770" s="6" t="s">
        <v>2762</v>
      </c>
      <c r="Y770" s="6" t="s">
        <v>39</v>
      </c>
      <c r="Z770" s="22" t="s">
        <v>2763</v>
      </c>
      <c r="AA770" t="s">
        <v>39</v>
      </c>
      <c r="AB770" t="s">
        <v>39</v>
      </c>
      <c r="AC770" t="s">
        <v>39</v>
      </c>
      <c r="AD770" t="s">
        <v>39</v>
      </c>
      <c r="AE770" t="s">
        <v>39</v>
      </c>
      <c r="AF770" t="s">
        <v>39</v>
      </c>
      <c r="AG770" t="s">
        <v>39</v>
      </c>
      <c r="AH770" t="s">
        <v>39</v>
      </c>
      <c r="AI770" t="s">
        <v>39</v>
      </c>
      <c r="AJ770" s="6" t="s">
        <v>2772</v>
      </c>
      <c r="AK770">
        <v>12.07</v>
      </c>
      <c r="AL770" s="6" t="s">
        <v>136</v>
      </c>
      <c r="AM770">
        <v>1.39</v>
      </c>
      <c r="AN770">
        <v>4</v>
      </c>
      <c r="AO770">
        <v>25</v>
      </c>
      <c r="AP770">
        <v>63</v>
      </c>
      <c r="AQ770" t="s">
        <v>39</v>
      </c>
      <c r="AR770" t="s">
        <v>2692</v>
      </c>
      <c r="AS770" t="s">
        <v>2788</v>
      </c>
    </row>
    <row r="771" spans="1:45" s="13" customFormat="1" x14ac:dyDescent="0.35">
      <c r="A771" s="13" t="s">
        <v>1733</v>
      </c>
      <c r="B771" s="13" t="s">
        <v>2672</v>
      </c>
      <c r="C771" s="13" t="s">
        <v>2592</v>
      </c>
      <c r="D771" s="13" t="s">
        <v>666</v>
      </c>
      <c r="E771" s="13" t="s">
        <v>1732</v>
      </c>
      <c r="F771" s="13" t="s">
        <v>39</v>
      </c>
      <c r="G771" s="13" t="s">
        <v>42</v>
      </c>
      <c r="H771" s="13" t="s">
        <v>40</v>
      </c>
      <c r="I771" s="13" t="s">
        <v>2869</v>
      </c>
      <c r="J771" s="13">
        <v>41.22</v>
      </c>
      <c r="K771" s="13">
        <v>24.65</v>
      </c>
      <c r="L771" s="13">
        <v>123</v>
      </c>
      <c r="M771" s="13" t="s">
        <v>41</v>
      </c>
      <c r="N771" s="13" t="s">
        <v>39</v>
      </c>
      <c r="O771" s="13">
        <v>2015</v>
      </c>
      <c r="P771" s="13">
        <v>2016</v>
      </c>
      <c r="Q771" s="13" t="s">
        <v>2759</v>
      </c>
      <c r="R771" s="13" t="s">
        <v>39</v>
      </c>
      <c r="S771" s="13" t="s">
        <v>39</v>
      </c>
      <c r="T771" s="23" t="s">
        <v>2787</v>
      </c>
      <c r="U771" s="13" t="s">
        <v>2797</v>
      </c>
      <c r="V771" s="16" t="s">
        <v>2774</v>
      </c>
      <c r="W771" s="13">
        <v>90</v>
      </c>
      <c r="X771" s="16" t="s">
        <v>2762</v>
      </c>
      <c r="Y771" s="16" t="s">
        <v>39</v>
      </c>
      <c r="Z771" s="23" t="s">
        <v>2763</v>
      </c>
      <c r="AA771" s="13" t="s">
        <v>39</v>
      </c>
      <c r="AB771" s="13" t="s">
        <v>39</v>
      </c>
      <c r="AC771" s="13" t="s">
        <v>39</v>
      </c>
      <c r="AD771" s="13" t="s">
        <v>39</v>
      </c>
      <c r="AE771" s="13" t="s">
        <v>39</v>
      </c>
      <c r="AF771" s="13" t="s">
        <v>39</v>
      </c>
      <c r="AG771" s="13" t="s">
        <v>39</v>
      </c>
      <c r="AH771" s="13" t="s">
        <v>39</v>
      </c>
      <c r="AI771" s="13" t="s">
        <v>39</v>
      </c>
      <c r="AJ771" s="16" t="s">
        <v>2772</v>
      </c>
      <c r="AK771" s="13">
        <v>10.33</v>
      </c>
      <c r="AL771" s="16" t="s">
        <v>136</v>
      </c>
      <c r="AM771" s="13">
        <v>1.81</v>
      </c>
      <c r="AN771" s="13">
        <v>4</v>
      </c>
      <c r="AO771" s="13">
        <v>25</v>
      </c>
      <c r="AP771" s="13">
        <v>63</v>
      </c>
      <c r="AQ771" s="13" t="s">
        <v>39</v>
      </c>
      <c r="AR771" s="13" t="s">
        <v>2692</v>
      </c>
      <c r="AS771" s="13" t="s">
        <v>2788</v>
      </c>
    </row>
    <row r="772" spans="1:45" x14ac:dyDescent="0.35">
      <c r="A772" t="s">
        <v>1738</v>
      </c>
      <c r="B772" t="s">
        <v>2672</v>
      </c>
      <c r="C772" t="s">
        <v>2592</v>
      </c>
      <c r="D772" t="s">
        <v>780</v>
      </c>
      <c r="E772" t="s">
        <v>1737</v>
      </c>
      <c r="F772" t="s">
        <v>39</v>
      </c>
      <c r="G772" t="s">
        <v>40</v>
      </c>
      <c r="H772" t="s">
        <v>40</v>
      </c>
      <c r="I772" t="s">
        <v>2872</v>
      </c>
      <c r="J772">
        <v>52.13</v>
      </c>
      <c r="K772">
        <v>21</v>
      </c>
      <c r="L772">
        <v>104</v>
      </c>
      <c r="M772" t="s">
        <v>41</v>
      </c>
      <c r="N772" t="s">
        <v>39</v>
      </c>
      <c r="O772">
        <v>2016</v>
      </c>
      <c r="P772" t="s">
        <v>39</v>
      </c>
      <c r="Q772" t="s">
        <v>2798</v>
      </c>
      <c r="R772">
        <v>7</v>
      </c>
      <c r="S772" t="s">
        <v>39</v>
      </c>
      <c r="T772" s="22" t="s">
        <v>2799</v>
      </c>
      <c r="U772" t="s">
        <v>2701</v>
      </c>
      <c r="V772" s="6" t="s">
        <v>2800</v>
      </c>
      <c r="W772">
        <v>84</v>
      </c>
      <c r="X772" s="6">
        <v>25</v>
      </c>
      <c r="Y772" s="6" t="s">
        <v>39</v>
      </c>
      <c r="Z772" s="6">
        <v>12</v>
      </c>
      <c r="AA772" t="s">
        <v>39</v>
      </c>
      <c r="AB772" t="s">
        <v>39</v>
      </c>
      <c r="AC772" t="s">
        <v>39</v>
      </c>
      <c r="AD772" t="s">
        <v>39</v>
      </c>
      <c r="AE772" t="s">
        <v>39</v>
      </c>
      <c r="AF772" t="s">
        <v>39</v>
      </c>
      <c r="AG772" t="s">
        <v>39</v>
      </c>
      <c r="AH772" t="s">
        <v>39</v>
      </c>
      <c r="AI772" t="s">
        <v>39</v>
      </c>
      <c r="AJ772" s="6" t="s">
        <v>2602</v>
      </c>
      <c r="AK772">
        <v>81.3</v>
      </c>
      <c r="AL772" s="6" t="s">
        <v>39</v>
      </c>
      <c r="AM772" s="6" t="s">
        <v>39</v>
      </c>
      <c r="AN772">
        <v>3</v>
      </c>
      <c r="AO772">
        <v>100</v>
      </c>
      <c r="AP772" t="s">
        <v>39</v>
      </c>
      <c r="AQ772" t="s">
        <v>39</v>
      </c>
      <c r="AR772" t="s">
        <v>2692</v>
      </c>
    </row>
    <row r="773" spans="1:45" x14ac:dyDescent="0.35">
      <c r="A773" t="s">
        <v>1738</v>
      </c>
      <c r="B773" t="s">
        <v>2672</v>
      </c>
      <c r="C773" t="s">
        <v>2592</v>
      </c>
      <c r="D773" t="s">
        <v>780</v>
      </c>
      <c r="E773" t="s">
        <v>2801</v>
      </c>
      <c r="F773" t="s">
        <v>39</v>
      </c>
      <c r="G773" t="s">
        <v>40</v>
      </c>
      <c r="H773" t="s">
        <v>40</v>
      </c>
      <c r="I773" t="s">
        <v>2872</v>
      </c>
      <c r="J773">
        <v>52.13</v>
      </c>
      <c r="K773">
        <v>21</v>
      </c>
      <c r="L773">
        <v>104</v>
      </c>
      <c r="M773" t="s">
        <v>41</v>
      </c>
      <c r="N773" t="s">
        <v>39</v>
      </c>
      <c r="O773">
        <v>2016</v>
      </c>
      <c r="P773" t="s">
        <v>39</v>
      </c>
      <c r="Q773" t="s">
        <v>2798</v>
      </c>
      <c r="R773">
        <v>7</v>
      </c>
      <c r="S773" t="s">
        <v>39</v>
      </c>
      <c r="T773" s="22" t="s">
        <v>2799</v>
      </c>
      <c r="U773" t="s">
        <v>2701</v>
      </c>
      <c r="V773" s="6" t="s">
        <v>2800</v>
      </c>
      <c r="W773">
        <v>84</v>
      </c>
      <c r="X773" s="6">
        <v>25</v>
      </c>
      <c r="Y773" s="6" t="s">
        <v>39</v>
      </c>
      <c r="Z773" s="6">
        <v>12</v>
      </c>
      <c r="AA773" t="s">
        <v>39</v>
      </c>
      <c r="AB773" t="s">
        <v>39</v>
      </c>
      <c r="AC773" t="s">
        <v>39</v>
      </c>
      <c r="AD773" t="s">
        <v>39</v>
      </c>
      <c r="AE773" t="s">
        <v>39</v>
      </c>
      <c r="AF773" t="s">
        <v>39</v>
      </c>
      <c r="AG773" t="s">
        <v>39</v>
      </c>
      <c r="AH773" t="s">
        <v>39</v>
      </c>
      <c r="AI773" t="s">
        <v>39</v>
      </c>
      <c r="AJ773" s="6" t="s">
        <v>2602</v>
      </c>
      <c r="AK773">
        <v>74.3</v>
      </c>
      <c r="AL773" s="6" t="s">
        <v>39</v>
      </c>
      <c r="AM773" s="6" t="s">
        <v>39</v>
      </c>
      <c r="AN773">
        <v>3</v>
      </c>
      <c r="AO773">
        <v>100</v>
      </c>
      <c r="AP773" t="s">
        <v>39</v>
      </c>
      <c r="AQ773" t="s">
        <v>39</v>
      </c>
      <c r="AR773" t="s">
        <v>2692</v>
      </c>
    </row>
    <row r="774" spans="1:45" x14ac:dyDescent="0.35">
      <c r="A774" t="s">
        <v>1738</v>
      </c>
      <c r="B774" t="s">
        <v>2672</v>
      </c>
      <c r="C774" t="s">
        <v>2592</v>
      </c>
      <c r="D774" t="s">
        <v>780</v>
      </c>
      <c r="E774" t="s">
        <v>2802</v>
      </c>
      <c r="F774" t="s">
        <v>39</v>
      </c>
      <c r="G774" t="s">
        <v>40</v>
      </c>
      <c r="H774" t="s">
        <v>40</v>
      </c>
      <c r="I774" t="s">
        <v>2872</v>
      </c>
      <c r="J774">
        <v>52.13</v>
      </c>
      <c r="K774">
        <v>21</v>
      </c>
      <c r="L774">
        <v>104</v>
      </c>
      <c r="M774" t="s">
        <v>41</v>
      </c>
      <c r="N774" t="s">
        <v>39</v>
      </c>
      <c r="O774">
        <v>2016</v>
      </c>
      <c r="P774" t="s">
        <v>39</v>
      </c>
      <c r="Q774" t="s">
        <v>2798</v>
      </c>
      <c r="R774">
        <v>7</v>
      </c>
      <c r="S774" t="s">
        <v>39</v>
      </c>
      <c r="T774" s="22" t="s">
        <v>2799</v>
      </c>
      <c r="U774" t="s">
        <v>2701</v>
      </c>
      <c r="V774" s="6" t="s">
        <v>2800</v>
      </c>
      <c r="W774">
        <v>84</v>
      </c>
      <c r="X774" s="6">
        <v>25</v>
      </c>
      <c r="Y774" s="6" t="s">
        <v>39</v>
      </c>
      <c r="Z774" s="6">
        <v>12</v>
      </c>
      <c r="AA774" t="s">
        <v>39</v>
      </c>
      <c r="AB774" t="s">
        <v>39</v>
      </c>
      <c r="AC774" t="s">
        <v>39</v>
      </c>
      <c r="AD774" t="s">
        <v>39</v>
      </c>
      <c r="AE774" t="s">
        <v>39</v>
      </c>
      <c r="AF774" t="s">
        <v>39</v>
      </c>
      <c r="AG774" t="s">
        <v>39</v>
      </c>
      <c r="AH774" t="s">
        <v>39</v>
      </c>
      <c r="AI774" t="s">
        <v>39</v>
      </c>
      <c r="AJ774" s="6" t="s">
        <v>2602</v>
      </c>
      <c r="AK774">
        <v>56.7</v>
      </c>
      <c r="AL774" s="6" t="s">
        <v>39</v>
      </c>
      <c r="AM774" s="6" t="s">
        <v>39</v>
      </c>
      <c r="AN774">
        <v>3</v>
      </c>
      <c r="AO774">
        <v>100</v>
      </c>
      <c r="AP774" t="s">
        <v>39</v>
      </c>
      <c r="AQ774" t="s">
        <v>39</v>
      </c>
      <c r="AR774" t="s">
        <v>2692</v>
      </c>
    </row>
    <row r="775" spans="1:45" x14ac:dyDescent="0.35">
      <c r="A775" t="s">
        <v>1738</v>
      </c>
      <c r="B775" t="s">
        <v>2672</v>
      </c>
      <c r="C775" t="s">
        <v>2592</v>
      </c>
      <c r="D775" t="s">
        <v>780</v>
      </c>
      <c r="E775" t="s">
        <v>1737</v>
      </c>
      <c r="F775" t="s">
        <v>39</v>
      </c>
      <c r="G775" t="s">
        <v>40</v>
      </c>
      <c r="H775" t="s">
        <v>40</v>
      </c>
      <c r="I775" t="s">
        <v>2872</v>
      </c>
      <c r="J775">
        <v>52.13</v>
      </c>
      <c r="K775">
        <v>21</v>
      </c>
      <c r="L775">
        <v>104</v>
      </c>
      <c r="M775" t="s">
        <v>41</v>
      </c>
      <c r="N775" t="s">
        <v>39</v>
      </c>
      <c r="O775">
        <v>2016</v>
      </c>
      <c r="P775" t="s">
        <v>39</v>
      </c>
      <c r="Q775" t="s">
        <v>2798</v>
      </c>
      <c r="R775">
        <v>7</v>
      </c>
      <c r="S775" t="s">
        <v>39</v>
      </c>
      <c r="T775" s="22" t="s">
        <v>2799</v>
      </c>
      <c r="U775" t="s">
        <v>2701</v>
      </c>
      <c r="V775" s="6" t="s">
        <v>2749</v>
      </c>
      <c r="W775">
        <v>84</v>
      </c>
      <c r="X775" s="6">
        <v>25</v>
      </c>
      <c r="Y775" s="6" t="s">
        <v>39</v>
      </c>
      <c r="Z775" s="6">
        <v>12</v>
      </c>
      <c r="AA775" t="s">
        <v>39</v>
      </c>
      <c r="AB775" t="s">
        <v>39</v>
      </c>
      <c r="AC775" t="s">
        <v>39</v>
      </c>
      <c r="AD775" t="s">
        <v>39</v>
      </c>
      <c r="AE775" t="s">
        <v>39</v>
      </c>
      <c r="AF775" t="s">
        <v>39</v>
      </c>
      <c r="AG775" t="s">
        <v>39</v>
      </c>
      <c r="AH775" t="s">
        <v>39</v>
      </c>
      <c r="AI775" t="s">
        <v>39</v>
      </c>
      <c r="AJ775" s="6" t="s">
        <v>2602</v>
      </c>
      <c r="AK775">
        <v>76</v>
      </c>
      <c r="AL775" s="6" t="s">
        <v>39</v>
      </c>
      <c r="AM775" s="6" t="s">
        <v>39</v>
      </c>
      <c r="AN775">
        <v>3</v>
      </c>
      <c r="AO775">
        <v>100</v>
      </c>
      <c r="AP775" t="s">
        <v>39</v>
      </c>
      <c r="AQ775" t="s">
        <v>39</v>
      </c>
      <c r="AR775" t="s">
        <v>2692</v>
      </c>
    </row>
    <row r="776" spans="1:45" x14ac:dyDescent="0.35">
      <c r="A776" t="s">
        <v>1738</v>
      </c>
      <c r="B776" t="s">
        <v>2672</v>
      </c>
      <c r="C776" t="s">
        <v>2592</v>
      </c>
      <c r="D776" t="s">
        <v>780</v>
      </c>
      <c r="E776" t="s">
        <v>2801</v>
      </c>
      <c r="F776" t="s">
        <v>39</v>
      </c>
      <c r="G776" t="s">
        <v>40</v>
      </c>
      <c r="H776" t="s">
        <v>40</v>
      </c>
      <c r="I776" t="s">
        <v>2872</v>
      </c>
      <c r="J776">
        <v>52.13</v>
      </c>
      <c r="K776">
        <v>21</v>
      </c>
      <c r="L776">
        <v>104</v>
      </c>
      <c r="M776" t="s">
        <v>41</v>
      </c>
      <c r="N776" t="s">
        <v>39</v>
      </c>
      <c r="O776">
        <v>2016</v>
      </c>
      <c r="P776" t="s">
        <v>39</v>
      </c>
      <c r="Q776" t="s">
        <v>2798</v>
      </c>
      <c r="R776">
        <v>7</v>
      </c>
      <c r="S776" t="s">
        <v>39</v>
      </c>
      <c r="T776" s="22" t="s">
        <v>2799</v>
      </c>
      <c r="U776" t="s">
        <v>2701</v>
      </c>
      <c r="V776" s="6" t="s">
        <v>2749</v>
      </c>
      <c r="W776">
        <v>84</v>
      </c>
      <c r="X776" s="6">
        <v>25</v>
      </c>
      <c r="Y776" s="6" t="s">
        <v>39</v>
      </c>
      <c r="Z776" s="6">
        <v>12</v>
      </c>
      <c r="AA776" t="s">
        <v>39</v>
      </c>
      <c r="AB776" t="s">
        <v>39</v>
      </c>
      <c r="AC776" t="s">
        <v>39</v>
      </c>
      <c r="AD776" t="s">
        <v>39</v>
      </c>
      <c r="AE776" t="s">
        <v>39</v>
      </c>
      <c r="AF776" t="s">
        <v>39</v>
      </c>
      <c r="AG776" t="s">
        <v>39</v>
      </c>
      <c r="AH776" t="s">
        <v>39</v>
      </c>
      <c r="AI776" t="s">
        <v>39</v>
      </c>
      <c r="AJ776" s="6" t="s">
        <v>2602</v>
      </c>
      <c r="AK776">
        <v>78.3</v>
      </c>
      <c r="AL776" s="6" t="s">
        <v>39</v>
      </c>
      <c r="AM776" s="6" t="s">
        <v>39</v>
      </c>
      <c r="AN776">
        <v>3</v>
      </c>
      <c r="AO776">
        <v>100</v>
      </c>
      <c r="AP776" t="s">
        <v>39</v>
      </c>
      <c r="AQ776" t="s">
        <v>39</v>
      </c>
      <c r="AR776" t="s">
        <v>2692</v>
      </c>
    </row>
    <row r="777" spans="1:45" x14ac:dyDescent="0.35">
      <c r="A777" t="s">
        <v>1738</v>
      </c>
      <c r="B777" t="s">
        <v>2672</v>
      </c>
      <c r="C777" t="s">
        <v>2592</v>
      </c>
      <c r="D777" t="s">
        <v>780</v>
      </c>
      <c r="E777" t="s">
        <v>2802</v>
      </c>
      <c r="F777" t="s">
        <v>39</v>
      </c>
      <c r="G777" t="s">
        <v>40</v>
      </c>
      <c r="H777" t="s">
        <v>40</v>
      </c>
      <c r="I777" t="s">
        <v>2872</v>
      </c>
      <c r="J777">
        <v>52.13</v>
      </c>
      <c r="K777">
        <v>21</v>
      </c>
      <c r="L777">
        <v>104</v>
      </c>
      <c r="M777" t="s">
        <v>41</v>
      </c>
      <c r="N777" t="s">
        <v>39</v>
      </c>
      <c r="O777">
        <v>2016</v>
      </c>
      <c r="P777" t="s">
        <v>39</v>
      </c>
      <c r="Q777" t="s">
        <v>2798</v>
      </c>
      <c r="R777">
        <v>7</v>
      </c>
      <c r="S777" t="s">
        <v>39</v>
      </c>
      <c r="T777" s="22" t="s">
        <v>2799</v>
      </c>
      <c r="U777" t="s">
        <v>2701</v>
      </c>
      <c r="V777" s="6" t="s">
        <v>2749</v>
      </c>
      <c r="W777">
        <v>84</v>
      </c>
      <c r="X777" s="6">
        <v>25</v>
      </c>
      <c r="Y777" s="6" t="s">
        <v>39</v>
      </c>
      <c r="Z777" s="6">
        <v>12</v>
      </c>
      <c r="AA777" t="s">
        <v>39</v>
      </c>
      <c r="AB777" t="s">
        <v>39</v>
      </c>
      <c r="AC777" t="s">
        <v>39</v>
      </c>
      <c r="AD777" t="s">
        <v>39</v>
      </c>
      <c r="AE777" t="s">
        <v>39</v>
      </c>
      <c r="AF777" t="s">
        <v>39</v>
      </c>
      <c r="AG777" t="s">
        <v>39</v>
      </c>
      <c r="AH777" t="s">
        <v>39</v>
      </c>
      <c r="AI777" t="s">
        <v>39</v>
      </c>
      <c r="AJ777" s="6" t="s">
        <v>2602</v>
      </c>
      <c r="AK777">
        <v>58.7</v>
      </c>
      <c r="AL777" s="6" t="s">
        <v>39</v>
      </c>
      <c r="AM777" s="6" t="s">
        <v>39</v>
      </c>
      <c r="AN777">
        <v>3</v>
      </c>
      <c r="AO777">
        <v>100</v>
      </c>
      <c r="AP777" t="s">
        <v>39</v>
      </c>
      <c r="AQ777" t="s">
        <v>39</v>
      </c>
      <c r="AR777" t="s">
        <v>2692</v>
      </c>
    </row>
    <row r="778" spans="1:45" x14ac:dyDescent="0.35">
      <c r="A778" t="s">
        <v>1738</v>
      </c>
      <c r="B778" t="s">
        <v>2672</v>
      </c>
      <c r="C778" t="s">
        <v>2592</v>
      </c>
      <c r="D778" t="s">
        <v>780</v>
      </c>
      <c r="E778" t="s">
        <v>1737</v>
      </c>
      <c r="F778" t="s">
        <v>39</v>
      </c>
      <c r="G778" t="s">
        <v>40</v>
      </c>
      <c r="H778" t="s">
        <v>40</v>
      </c>
      <c r="I778" t="s">
        <v>2872</v>
      </c>
      <c r="J778">
        <v>52.13</v>
      </c>
      <c r="K778">
        <v>21</v>
      </c>
      <c r="L778">
        <v>104</v>
      </c>
      <c r="M778" t="s">
        <v>41</v>
      </c>
      <c r="N778" t="s">
        <v>39</v>
      </c>
      <c r="O778">
        <v>2016</v>
      </c>
      <c r="P778" t="s">
        <v>39</v>
      </c>
      <c r="Q778" t="s">
        <v>2798</v>
      </c>
      <c r="R778">
        <v>7</v>
      </c>
      <c r="S778" t="s">
        <v>39</v>
      </c>
      <c r="T778" s="22" t="s">
        <v>2799</v>
      </c>
      <c r="U778" t="s">
        <v>2701</v>
      </c>
      <c r="V778" s="6" t="s">
        <v>2803</v>
      </c>
      <c r="W778">
        <v>84</v>
      </c>
      <c r="X778" s="6">
        <v>25</v>
      </c>
      <c r="Y778" s="6" t="s">
        <v>39</v>
      </c>
      <c r="Z778" s="6">
        <v>12</v>
      </c>
      <c r="AA778" t="s">
        <v>39</v>
      </c>
      <c r="AB778" t="s">
        <v>39</v>
      </c>
      <c r="AC778" t="s">
        <v>39</v>
      </c>
      <c r="AD778" t="s">
        <v>39</v>
      </c>
      <c r="AE778" t="s">
        <v>39</v>
      </c>
      <c r="AF778" t="s">
        <v>39</v>
      </c>
      <c r="AG778" t="s">
        <v>39</v>
      </c>
      <c r="AH778" t="s">
        <v>39</v>
      </c>
      <c r="AI778" t="s">
        <v>39</v>
      </c>
      <c r="AJ778" s="6" t="s">
        <v>2602</v>
      </c>
      <c r="AK778">
        <v>80.7</v>
      </c>
      <c r="AL778" s="6" t="s">
        <v>39</v>
      </c>
      <c r="AM778" s="6" t="s">
        <v>39</v>
      </c>
      <c r="AN778">
        <v>3</v>
      </c>
      <c r="AO778">
        <v>100</v>
      </c>
      <c r="AP778" t="s">
        <v>39</v>
      </c>
      <c r="AQ778" t="s">
        <v>39</v>
      </c>
      <c r="AR778" t="s">
        <v>2692</v>
      </c>
    </row>
    <row r="779" spans="1:45" x14ac:dyDescent="0.35">
      <c r="A779" t="s">
        <v>1738</v>
      </c>
      <c r="B779" t="s">
        <v>2672</v>
      </c>
      <c r="C779" t="s">
        <v>2592</v>
      </c>
      <c r="D779" t="s">
        <v>780</v>
      </c>
      <c r="E779" t="s">
        <v>2801</v>
      </c>
      <c r="F779" t="s">
        <v>39</v>
      </c>
      <c r="G779" t="s">
        <v>40</v>
      </c>
      <c r="H779" t="s">
        <v>40</v>
      </c>
      <c r="I779" t="s">
        <v>2872</v>
      </c>
      <c r="J779">
        <v>52.13</v>
      </c>
      <c r="K779">
        <v>21</v>
      </c>
      <c r="L779">
        <v>104</v>
      </c>
      <c r="M779" t="s">
        <v>41</v>
      </c>
      <c r="N779" t="s">
        <v>39</v>
      </c>
      <c r="O779">
        <v>2016</v>
      </c>
      <c r="P779" t="s">
        <v>39</v>
      </c>
      <c r="Q779" t="s">
        <v>2798</v>
      </c>
      <c r="R779">
        <v>7</v>
      </c>
      <c r="S779" t="s">
        <v>39</v>
      </c>
      <c r="T779" s="22" t="s">
        <v>2799</v>
      </c>
      <c r="U779" t="s">
        <v>2701</v>
      </c>
      <c r="V779" s="6" t="s">
        <v>2803</v>
      </c>
      <c r="W779">
        <v>84</v>
      </c>
      <c r="X779" s="6">
        <v>25</v>
      </c>
      <c r="Y779" s="6" t="s">
        <v>39</v>
      </c>
      <c r="Z779" s="6">
        <v>12</v>
      </c>
      <c r="AA779" t="s">
        <v>39</v>
      </c>
      <c r="AB779" t="s">
        <v>39</v>
      </c>
      <c r="AC779" t="s">
        <v>39</v>
      </c>
      <c r="AD779" t="s">
        <v>39</v>
      </c>
      <c r="AE779" t="s">
        <v>39</v>
      </c>
      <c r="AF779" t="s">
        <v>39</v>
      </c>
      <c r="AG779" t="s">
        <v>39</v>
      </c>
      <c r="AH779" t="s">
        <v>39</v>
      </c>
      <c r="AI779" t="s">
        <v>39</v>
      </c>
      <c r="AJ779" s="6" t="s">
        <v>2602</v>
      </c>
      <c r="AK779">
        <v>73</v>
      </c>
      <c r="AL779" s="6" t="s">
        <v>39</v>
      </c>
      <c r="AM779" s="6" t="s">
        <v>39</v>
      </c>
      <c r="AN779">
        <v>3</v>
      </c>
      <c r="AO779">
        <v>100</v>
      </c>
      <c r="AP779" t="s">
        <v>39</v>
      </c>
      <c r="AQ779" t="s">
        <v>39</v>
      </c>
      <c r="AR779" t="s">
        <v>2692</v>
      </c>
    </row>
    <row r="780" spans="1:45" x14ac:dyDescent="0.35">
      <c r="A780" t="s">
        <v>1738</v>
      </c>
      <c r="B780" t="s">
        <v>2672</v>
      </c>
      <c r="C780" t="s">
        <v>2592</v>
      </c>
      <c r="D780" t="s">
        <v>780</v>
      </c>
      <c r="E780" t="s">
        <v>2802</v>
      </c>
      <c r="F780" t="s">
        <v>39</v>
      </c>
      <c r="G780" t="s">
        <v>40</v>
      </c>
      <c r="H780" t="s">
        <v>40</v>
      </c>
      <c r="I780" t="s">
        <v>2872</v>
      </c>
      <c r="J780">
        <v>52.13</v>
      </c>
      <c r="K780">
        <v>21</v>
      </c>
      <c r="L780">
        <v>104</v>
      </c>
      <c r="M780" t="s">
        <v>41</v>
      </c>
      <c r="N780" t="s">
        <v>39</v>
      </c>
      <c r="O780">
        <v>2016</v>
      </c>
      <c r="P780" t="s">
        <v>39</v>
      </c>
      <c r="Q780" t="s">
        <v>2798</v>
      </c>
      <c r="R780">
        <v>7</v>
      </c>
      <c r="S780" t="s">
        <v>39</v>
      </c>
      <c r="T780" s="22" t="s">
        <v>2799</v>
      </c>
      <c r="U780" t="s">
        <v>2701</v>
      </c>
      <c r="V780" s="6" t="s">
        <v>2803</v>
      </c>
      <c r="W780">
        <v>84</v>
      </c>
      <c r="X780" s="6">
        <v>25</v>
      </c>
      <c r="Y780" s="6" t="s">
        <v>39</v>
      </c>
      <c r="Z780" s="6">
        <v>12</v>
      </c>
      <c r="AA780" t="s">
        <v>39</v>
      </c>
      <c r="AB780" t="s">
        <v>39</v>
      </c>
      <c r="AC780" t="s">
        <v>39</v>
      </c>
      <c r="AD780" t="s">
        <v>39</v>
      </c>
      <c r="AE780" t="s">
        <v>39</v>
      </c>
      <c r="AF780" t="s">
        <v>39</v>
      </c>
      <c r="AG780" t="s">
        <v>39</v>
      </c>
      <c r="AH780" t="s">
        <v>39</v>
      </c>
      <c r="AI780" t="s">
        <v>39</v>
      </c>
      <c r="AJ780" s="6" t="s">
        <v>2602</v>
      </c>
      <c r="AK780">
        <v>45.7</v>
      </c>
      <c r="AL780" s="6" t="s">
        <v>39</v>
      </c>
      <c r="AM780" s="6" t="s">
        <v>39</v>
      </c>
      <c r="AN780">
        <v>3</v>
      </c>
      <c r="AO780">
        <v>100</v>
      </c>
      <c r="AP780" t="s">
        <v>39</v>
      </c>
      <c r="AQ780" t="s">
        <v>39</v>
      </c>
      <c r="AR780" t="s">
        <v>2692</v>
      </c>
    </row>
    <row r="781" spans="1:45" x14ac:dyDescent="0.35">
      <c r="A781" t="s">
        <v>1738</v>
      </c>
      <c r="B781" t="s">
        <v>2672</v>
      </c>
      <c r="C781" t="s">
        <v>2592</v>
      </c>
      <c r="D781" t="s">
        <v>780</v>
      </c>
      <c r="E781" t="s">
        <v>1737</v>
      </c>
      <c r="F781" t="s">
        <v>39</v>
      </c>
      <c r="G781" t="s">
        <v>40</v>
      </c>
      <c r="H781" t="s">
        <v>40</v>
      </c>
      <c r="I781" t="s">
        <v>2872</v>
      </c>
      <c r="J781">
        <v>52.13</v>
      </c>
      <c r="K781">
        <v>21</v>
      </c>
      <c r="L781">
        <v>104</v>
      </c>
      <c r="M781" t="s">
        <v>41</v>
      </c>
      <c r="N781" t="s">
        <v>39</v>
      </c>
      <c r="O781">
        <v>2016</v>
      </c>
      <c r="P781" t="s">
        <v>39</v>
      </c>
      <c r="Q781" t="s">
        <v>2798</v>
      </c>
      <c r="R781">
        <v>7</v>
      </c>
      <c r="S781" t="s">
        <v>39</v>
      </c>
      <c r="T781" s="22" t="s">
        <v>2799</v>
      </c>
      <c r="U781" t="s">
        <v>2701</v>
      </c>
      <c r="V781" s="6" t="s">
        <v>2800</v>
      </c>
      <c r="W781">
        <v>84</v>
      </c>
      <c r="X781" s="6">
        <v>25</v>
      </c>
      <c r="Y781" s="6" t="s">
        <v>39</v>
      </c>
      <c r="Z781" s="6">
        <v>12</v>
      </c>
      <c r="AA781" t="s">
        <v>39</v>
      </c>
      <c r="AB781" t="s">
        <v>39</v>
      </c>
      <c r="AC781" t="s">
        <v>39</v>
      </c>
      <c r="AD781" t="s">
        <v>39</v>
      </c>
      <c r="AE781" t="s">
        <v>39</v>
      </c>
      <c r="AF781" t="s">
        <v>39</v>
      </c>
      <c r="AG781" t="s">
        <v>39</v>
      </c>
      <c r="AH781" t="s">
        <v>39</v>
      </c>
      <c r="AI781" t="s">
        <v>39</v>
      </c>
      <c r="AJ781" s="6" t="s">
        <v>2772</v>
      </c>
      <c r="AK781">
        <v>4</v>
      </c>
      <c r="AL781" s="6" t="s">
        <v>39</v>
      </c>
      <c r="AM781" s="6" t="s">
        <v>39</v>
      </c>
      <c r="AN781">
        <v>3</v>
      </c>
      <c r="AO781">
        <v>100</v>
      </c>
      <c r="AP781" t="s">
        <v>39</v>
      </c>
      <c r="AQ781" t="s">
        <v>39</v>
      </c>
      <c r="AR781" t="s">
        <v>2692</v>
      </c>
    </row>
    <row r="782" spans="1:45" x14ac:dyDescent="0.35">
      <c r="A782" t="s">
        <v>1738</v>
      </c>
      <c r="B782" t="s">
        <v>2672</v>
      </c>
      <c r="C782" t="s">
        <v>2592</v>
      </c>
      <c r="D782" t="s">
        <v>780</v>
      </c>
      <c r="E782" t="s">
        <v>2801</v>
      </c>
      <c r="F782" t="s">
        <v>39</v>
      </c>
      <c r="G782" t="s">
        <v>40</v>
      </c>
      <c r="H782" t="s">
        <v>40</v>
      </c>
      <c r="I782" t="s">
        <v>2872</v>
      </c>
      <c r="J782">
        <v>52.13</v>
      </c>
      <c r="K782">
        <v>21</v>
      </c>
      <c r="L782">
        <v>104</v>
      </c>
      <c r="M782" t="s">
        <v>41</v>
      </c>
      <c r="N782" t="s">
        <v>39</v>
      </c>
      <c r="O782">
        <v>2016</v>
      </c>
      <c r="P782" t="s">
        <v>39</v>
      </c>
      <c r="Q782" t="s">
        <v>2798</v>
      </c>
      <c r="R782">
        <v>7</v>
      </c>
      <c r="S782" t="s">
        <v>39</v>
      </c>
      <c r="T782" s="22" t="s">
        <v>2799</v>
      </c>
      <c r="U782" t="s">
        <v>2701</v>
      </c>
      <c r="V782" s="6" t="s">
        <v>2800</v>
      </c>
      <c r="W782">
        <v>84</v>
      </c>
      <c r="X782" s="6">
        <v>25</v>
      </c>
      <c r="Y782" s="6" t="s">
        <v>39</v>
      </c>
      <c r="Z782" s="6">
        <v>12</v>
      </c>
      <c r="AA782" t="s">
        <v>39</v>
      </c>
      <c r="AB782" t="s">
        <v>39</v>
      </c>
      <c r="AC782" t="s">
        <v>39</v>
      </c>
      <c r="AD782" t="s">
        <v>39</v>
      </c>
      <c r="AE782" t="s">
        <v>39</v>
      </c>
      <c r="AF782" t="s">
        <v>39</v>
      </c>
      <c r="AG782" t="s">
        <v>39</v>
      </c>
      <c r="AH782" t="s">
        <v>39</v>
      </c>
      <c r="AI782" t="s">
        <v>39</v>
      </c>
      <c r="AJ782" s="6" t="s">
        <v>2772</v>
      </c>
      <c r="AK782">
        <v>3.9</v>
      </c>
      <c r="AL782" s="6" t="s">
        <v>39</v>
      </c>
      <c r="AM782" s="6" t="s">
        <v>39</v>
      </c>
      <c r="AN782">
        <v>3</v>
      </c>
      <c r="AO782">
        <v>100</v>
      </c>
      <c r="AP782" t="s">
        <v>39</v>
      </c>
      <c r="AQ782" t="s">
        <v>39</v>
      </c>
      <c r="AR782" t="s">
        <v>2692</v>
      </c>
    </row>
    <row r="783" spans="1:45" x14ac:dyDescent="0.35">
      <c r="A783" t="s">
        <v>1738</v>
      </c>
      <c r="B783" t="s">
        <v>2672</v>
      </c>
      <c r="C783" t="s">
        <v>2592</v>
      </c>
      <c r="D783" t="s">
        <v>780</v>
      </c>
      <c r="E783" t="s">
        <v>2802</v>
      </c>
      <c r="F783" t="s">
        <v>39</v>
      </c>
      <c r="G783" t="s">
        <v>40</v>
      </c>
      <c r="H783" t="s">
        <v>40</v>
      </c>
      <c r="I783" t="s">
        <v>2872</v>
      </c>
      <c r="J783">
        <v>52.13</v>
      </c>
      <c r="K783">
        <v>21</v>
      </c>
      <c r="L783">
        <v>104</v>
      </c>
      <c r="M783" t="s">
        <v>41</v>
      </c>
      <c r="N783" t="s">
        <v>39</v>
      </c>
      <c r="O783">
        <v>2016</v>
      </c>
      <c r="P783" t="s">
        <v>39</v>
      </c>
      <c r="Q783" t="s">
        <v>2798</v>
      </c>
      <c r="R783">
        <v>7</v>
      </c>
      <c r="S783" t="s">
        <v>39</v>
      </c>
      <c r="T783" s="22" t="s">
        <v>2799</v>
      </c>
      <c r="U783" t="s">
        <v>2701</v>
      </c>
      <c r="V783" s="6" t="s">
        <v>2800</v>
      </c>
      <c r="W783">
        <v>84</v>
      </c>
      <c r="X783" s="6">
        <v>25</v>
      </c>
      <c r="Y783" s="6" t="s">
        <v>39</v>
      </c>
      <c r="Z783" s="6">
        <v>12</v>
      </c>
      <c r="AA783" t="s">
        <v>39</v>
      </c>
      <c r="AB783" t="s">
        <v>39</v>
      </c>
      <c r="AC783" t="s">
        <v>39</v>
      </c>
      <c r="AD783" t="s">
        <v>39</v>
      </c>
      <c r="AE783" t="s">
        <v>39</v>
      </c>
      <c r="AF783" t="s">
        <v>39</v>
      </c>
      <c r="AG783" t="s">
        <v>39</v>
      </c>
      <c r="AH783" t="s">
        <v>39</v>
      </c>
      <c r="AI783" t="s">
        <v>39</v>
      </c>
      <c r="AJ783" s="6" t="s">
        <v>2772</v>
      </c>
      <c r="AK783">
        <v>4.7</v>
      </c>
      <c r="AL783" s="6" t="s">
        <v>39</v>
      </c>
      <c r="AM783" s="6" t="s">
        <v>39</v>
      </c>
      <c r="AN783">
        <v>3</v>
      </c>
      <c r="AO783">
        <v>100</v>
      </c>
      <c r="AP783" t="s">
        <v>39</v>
      </c>
      <c r="AQ783" t="s">
        <v>39</v>
      </c>
      <c r="AR783" t="s">
        <v>2692</v>
      </c>
    </row>
    <row r="784" spans="1:45" x14ac:dyDescent="0.35">
      <c r="A784" t="s">
        <v>1738</v>
      </c>
      <c r="B784" t="s">
        <v>2672</v>
      </c>
      <c r="C784" t="s">
        <v>2592</v>
      </c>
      <c r="D784" t="s">
        <v>780</v>
      </c>
      <c r="E784" t="s">
        <v>1737</v>
      </c>
      <c r="F784" t="s">
        <v>39</v>
      </c>
      <c r="G784" t="s">
        <v>40</v>
      </c>
      <c r="H784" t="s">
        <v>40</v>
      </c>
      <c r="I784" t="s">
        <v>2872</v>
      </c>
      <c r="J784">
        <v>52.13</v>
      </c>
      <c r="K784">
        <v>21</v>
      </c>
      <c r="L784">
        <v>104</v>
      </c>
      <c r="M784" t="s">
        <v>41</v>
      </c>
      <c r="N784" t="s">
        <v>39</v>
      </c>
      <c r="O784">
        <v>2016</v>
      </c>
      <c r="P784" t="s">
        <v>39</v>
      </c>
      <c r="Q784" t="s">
        <v>2798</v>
      </c>
      <c r="R784">
        <v>7</v>
      </c>
      <c r="S784" t="s">
        <v>39</v>
      </c>
      <c r="T784" s="22" t="s">
        <v>2799</v>
      </c>
      <c r="U784" t="s">
        <v>2701</v>
      </c>
      <c r="V784" s="6" t="s">
        <v>2749</v>
      </c>
      <c r="W784">
        <v>84</v>
      </c>
      <c r="X784" s="6">
        <v>25</v>
      </c>
      <c r="Y784" s="6" t="s">
        <v>39</v>
      </c>
      <c r="Z784" s="6">
        <v>12</v>
      </c>
      <c r="AA784" t="s">
        <v>39</v>
      </c>
      <c r="AB784" t="s">
        <v>39</v>
      </c>
      <c r="AC784" t="s">
        <v>39</v>
      </c>
      <c r="AD784" t="s">
        <v>39</v>
      </c>
      <c r="AE784" t="s">
        <v>39</v>
      </c>
      <c r="AF784" t="s">
        <v>39</v>
      </c>
      <c r="AG784" t="s">
        <v>39</v>
      </c>
      <c r="AH784" t="s">
        <v>39</v>
      </c>
      <c r="AI784" t="s">
        <v>39</v>
      </c>
      <c r="AJ784" s="6" t="s">
        <v>2772</v>
      </c>
      <c r="AK784">
        <v>4.3</v>
      </c>
      <c r="AL784" s="6" t="s">
        <v>39</v>
      </c>
      <c r="AM784" s="6" t="s">
        <v>39</v>
      </c>
      <c r="AN784">
        <v>3</v>
      </c>
      <c r="AO784">
        <v>100</v>
      </c>
      <c r="AP784" t="s">
        <v>39</v>
      </c>
      <c r="AQ784" t="s">
        <v>39</v>
      </c>
      <c r="AR784" t="s">
        <v>2692</v>
      </c>
    </row>
    <row r="785" spans="1:44" x14ac:dyDescent="0.35">
      <c r="A785" t="s">
        <v>1738</v>
      </c>
      <c r="B785" t="s">
        <v>2672</v>
      </c>
      <c r="C785" t="s">
        <v>2592</v>
      </c>
      <c r="D785" t="s">
        <v>780</v>
      </c>
      <c r="E785" t="s">
        <v>2801</v>
      </c>
      <c r="F785" t="s">
        <v>39</v>
      </c>
      <c r="G785" t="s">
        <v>40</v>
      </c>
      <c r="H785" t="s">
        <v>40</v>
      </c>
      <c r="I785" t="s">
        <v>2872</v>
      </c>
      <c r="J785">
        <v>52.13</v>
      </c>
      <c r="K785">
        <v>21</v>
      </c>
      <c r="L785">
        <v>104</v>
      </c>
      <c r="M785" t="s">
        <v>41</v>
      </c>
      <c r="N785" t="s">
        <v>39</v>
      </c>
      <c r="O785">
        <v>2016</v>
      </c>
      <c r="P785" t="s">
        <v>39</v>
      </c>
      <c r="Q785" t="s">
        <v>2798</v>
      </c>
      <c r="R785">
        <v>7</v>
      </c>
      <c r="S785" t="s">
        <v>39</v>
      </c>
      <c r="T785" s="22" t="s">
        <v>2799</v>
      </c>
      <c r="U785" t="s">
        <v>2701</v>
      </c>
      <c r="V785" s="6" t="s">
        <v>2749</v>
      </c>
      <c r="W785">
        <v>84</v>
      </c>
      <c r="X785" s="6">
        <v>25</v>
      </c>
      <c r="Y785" s="6" t="s">
        <v>39</v>
      </c>
      <c r="Z785" s="6">
        <v>12</v>
      </c>
      <c r="AA785" t="s">
        <v>39</v>
      </c>
      <c r="AB785" t="s">
        <v>39</v>
      </c>
      <c r="AC785" t="s">
        <v>39</v>
      </c>
      <c r="AD785" t="s">
        <v>39</v>
      </c>
      <c r="AE785" t="s">
        <v>39</v>
      </c>
      <c r="AF785" t="s">
        <v>39</v>
      </c>
      <c r="AG785" t="s">
        <v>39</v>
      </c>
      <c r="AH785" t="s">
        <v>39</v>
      </c>
      <c r="AI785" t="s">
        <v>39</v>
      </c>
      <c r="AJ785" s="6" t="s">
        <v>2772</v>
      </c>
      <c r="AK785">
        <v>5.2</v>
      </c>
      <c r="AL785" s="6" t="s">
        <v>39</v>
      </c>
      <c r="AM785" s="6" t="s">
        <v>39</v>
      </c>
      <c r="AN785">
        <v>3</v>
      </c>
      <c r="AO785">
        <v>100</v>
      </c>
      <c r="AP785" t="s">
        <v>39</v>
      </c>
      <c r="AQ785" t="s">
        <v>39</v>
      </c>
      <c r="AR785" t="s">
        <v>2692</v>
      </c>
    </row>
    <row r="786" spans="1:44" x14ac:dyDescent="0.35">
      <c r="A786" t="s">
        <v>1738</v>
      </c>
      <c r="B786" t="s">
        <v>2672</v>
      </c>
      <c r="C786" t="s">
        <v>2592</v>
      </c>
      <c r="D786" t="s">
        <v>780</v>
      </c>
      <c r="E786" t="s">
        <v>2802</v>
      </c>
      <c r="F786" t="s">
        <v>39</v>
      </c>
      <c r="G786" t="s">
        <v>40</v>
      </c>
      <c r="H786" t="s">
        <v>40</v>
      </c>
      <c r="I786" t="s">
        <v>2872</v>
      </c>
      <c r="J786">
        <v>52.13</v>
      </c>
      <c r="K786">
        <v>21</v>
      </c>
      <c r="L786">
        <v>104</v>
      </c>
      <c r="M786" t="s">
        <v>41</v>
      </c>
      <c r="N786" t="s">
        <v>39</v>
      </c>
      <c r="O786">
        <v>2016</v>
      </c>
      <c r="P786" t="s">
        <v>39</v>
      </c>
      <c r="Q786" t="s">
        <v>2798</v>
      </c>
      <c r="R786">
        <v>7</v>
      </c>
      <c r="S786" t="s">
        <v>39</v>
      </c>
      <c r="T786" s="22" t="s">
        <v>2799</v>
      </c>
      <c r="U786" t="s">
        <v>2701</v>
      </c>
      <c r="V786" s="6" t="s">
        <v>2749</v>
      </c>
      <c r="W786">
        <v>84</v>
      </c>
      <c r="X786" s="6">
        <v>25</v>
      </c>
      <c r="Y786" s="6" t="s">
        <v>39</v>
      </c>
      <c r="Z786" s="6">
        <v>12</v>
      </c>
      <c r="AA786" t="s">
        <v>39</v>
      </c>
      <c r="AB786" t="s">
        <v>39</v>
      </c>
      <c r="AC786" t="s">
        <v>39</v>
      </c>
      <c r="AD786" t="s">
        <v>39</v>
      </c>
      <c r="AE786" t="s">
        <v>39</v>
      </c>
      <c r="AF786" t="s">
        <v>39</v>
      </c>
      <c r="AG786" t="s">
        <v>39</v>
      </c>
      <c r="AH786" t="s">
        <v>39</v>
      </c>
      <c r="AI786" t="s">
        <v>39</v>
      </c>
      <c r="AJ786" s="6" t="s">
        <v>2772</v>
      </c>
      <c r="AK786">
        <v>5.6</v>
      </c>
      <c r="AL786" s="6" t="s">
        <v>39</v>
      </c>
      <c r="AM786" s="6" t="s">
        <v>39</v>
      </c>
      <c r="AN786">
        <v>3</v>
      </c>
      <c r="AO786">
        <v>100</v>
      </c>
      <c r="AP786" t="s">
        <v>39</v>
      </c>
      <c r="AQ786" t="s">
        <v>39</v>
      </c>
      <c r="AR786" t="s">
        <v>2692</v>
      </c>
    </row>
    <row r="787" spans="1:44" x14ac:dyDescent="0.35">
      <c r="A787" t="s">
        <v>1738</v>
      </c>
      <c r="B787" t="s">
        <v>2672</v>
      </c>
      <c r="C787" t="s">
        <v>2592</v>
      </c>
      <c r="D787" t="s">
        <v>780</v>
      </c>
      <c r="E787" t="s">
        <v>1737</v>
      </c>
      <c r="F787" t="s">
        <v>39</v>
      </c>
      <c r="G787" t="s">
        <v>40</v>
      </c>
      <c r="H787" t="s">
        <v>40</v>
      </c>
      <c r="I787" t="s">
        <v>2872</v>
      </c>
      <c r="J787">
        <v>52.13</v>
      </c>
      <c r="K787">
        <v>21</v>
      </c>
      <c r="L787">
        <v>104</v>
      </c>
      <c r="M787" t="s">
        <v>41</v>
      </c>
      <c r="N787" t="s">
        <v>39</v>
      </c>
      <c r="O787">
        <v>2016</v>
      </c>
      <c r="P787" t="s">
        <v>39</v>
      </c>
      <c r="Q787" t="s">
        <v>2798</v>
      </c>
      <c r="R787">
        <v>7</v>
      </c>
      <c r="S787" t="s">
        <v>39</v>
      </c>
      <c r="T787" s="22" t="s">
        <v>2799</v>
      </c>
      <c r="U787" t="s">
        <v>2701</v>
      </c>
      <c r="V787" s="6" t="s">
        <v>2803</v>
      </c>
      <c r="W787">
        <v>84</v>
      </c>
      <c r="X787" s="6">
        <v>25</v>
      </c>
      <c r="Y787" s="6" t="s">
        <v>39</v>
      </c>
      <c r="Z787" s="6">
        <v>12</v>
      </c>
      <c r="AA787" t="s">
        <v>39</v>
      </c>
      <c r="AB787" t="s">
        <v>39</v>
      </c>
      <c r="AC787" t="s">
        <v>39</v>
      </c>
      <c r="AD787" t="s">
        <v>39</v>
      </c>
      <c r="AE787" t="s">
        <v>39</v>
      </c>
      <c r="AF787" t="s">
        <v>39</v>
      </c>
      <c r="AG787" t="s">
        <v>39</v>
      </c>
      <c r="AH787" t="s">
        <v>39</v>
      </c>
      <c r="AI787" t="s">
        <v>39</v>
      </c>
      <c r="AJ787" s="6" t="s">
        <v>2772</v>
      </c>
      <c r="AK787">
        <v>4.2</v>
      </c>
      <c r="AL787" s="6" t="s">
        <v>39</v>
      </c>
      <c r="AM787" s="6" t="s">
        <v>39</v>
      </c>
      <c r="AN787">
        <v>3</v>
      </c>
      <c r="AO787">
        <v>100</v>
      </c>
      <c r="AP787" t="s">
        <v>39</v>
      </c>
      <c r="AQ787" t="s">
        <v>39</v>
      </c>
      <c r="AR787" t="s">
        <v>2692</v>
      </c>
    </row>
    <row r="788" spans="1:44" x14ac:dyDescent="0.35">
      <c r="A788" t="s">
        <v>1738</v>
      </c>
      <c r="B788" t="s">
        <v>2672</v>
      </c>
      <c r="C788" t="s">
        <v>2592</v>
      </c>
      <c r="D788" t="s">
        <v>780</v>
      </c>
      <c r="E788" t="s">
        <v>2801</v>
      </c>
      <c r="F788" t="s">
        <v>39</v>
      </c>
      <c r="G788" t="s">
        <v>40</v>
      </c>
      <c r="H788" t="s">
        <v>40</v>
      </c>
      <c r="I788" t="s">
        <v>2872</v>
      </c>
      <c r="J788">
        <v>52.13</v>
      </c>
      <c r="K788">
        <v>21</v>
      </c>
      <c r="L788">
        <v>104</v>
      </c>
      <c r="M788" t="s">
        <v>41</v>
      </c>
      <c r="N788" t="s">
        <v>39</v>
      </c>
      <c r="O788">
        <v>2016</v>
      </c>
      <c r="P788" t="s">
        <v>39</v>
      </c>
      <c r="Q788" t="s">
        <v>2798</v>
      </c>
      <c r="R788">
        <v>7</v>
      </c>
      <c r="S788" t="s">
        <v>39</v>
      </c>
      <c r="T788" s="22" t="s">
        <v>2799</v>
      </c>
      <c r="U788" t="s">
        <v>2701</v>
      </c>
      <c r="V788" s="6" t="s">
        <v>2803</v>
      </c>
      <c r="W788">
        <v>84</v>
      </c>
      <c r="X788" s="6">
        <v>25</v>
      </c>
      <c r="Y788" s="6" t="s">
        <v>39</v>
      </c>
      <c r="Z788" s="6">
        <v>12</v>
      </c>
      <c r="AA788" t="s">
        <v>39</v>
      </c>
      <c r="AB788" t="s">
        <v>39</v>
      </c>
      <c r="AC788" t="s">
        <v>39</v>
      </c>
      <c r="AD788" t="s">
        <v>39</v>
      </c>
      <c r="AE788" t="s">
        <v>39</v>
      </c>
      <c r="AF788" t="s">
        <v>39</v>
      </c>
      <c r="AG788" t="s">
        <v>39</v>
      </c>
      <c r="AH788" t="s">
        <v>39</v>
      </c>
      <c r="AI788" t="s">
        <v>39</v>
      </c>
      <c r="AJ788" s="6" t="s">
        <v>2772</v>
      </c>
      <c r="AK788">
        <v>5.3</v>
      </c>
      <c r="AL788" s="6" t="s">
        <v>39</v>
      </c>
      <c r="AM788" s="6" t="s">
        <v>39</v>
      </c>
      <c r="AN788">
        <v>3</v>
      </c>
      <c r="AO788">
        <v>100</v>
      </c>
      <c r="AP788" t="s">
        <v>39</v>
      </c>
      <c r="AQ788" t="s">
        <v>39</v>
      </c>
      <c r="AR788" t="s">
        <v>2692</v>
      </c>
    </row>
    <row r="789" spans="1:44" x14ac:dyDescent="0.35">
      <c r="A789" t="s">
        <v>1738</v>
      </c>
      <c r="B789" t="s">
        <v>2672</v>
      </c>
      <c r="C789" t="s">
        <v>2592</v>
      </c>
      <c r="D789" t="s">
        <v>780</v>
      </c>
      <c r="E789" t="s">
        <v>2802</v>
      </c>
      <c r="F789" t="s">
        <v>39</v>
      </c>
      <c r="G789" t="s">
        <v>40</v>
      </c>
      <c r="H789" t="s">
        <v>40</v>
      </c>
      <c r="I789" t="s">
        <v>2872</v>
      </c>
      <c r="J789">
        <v>52.13</v>
      </c>
      <c r="K789">
        <v>21</v>
      </c>
      <c r="L789">
        <v>104</v>
      </c>
      <c r="M789" t="s">
        <v>41</v>
      </c>
      <c r="N789" t="s">
        <v>39</v>
      </c>
      <c r="O789">
        <v>2016</v>
      </c>
      <c r="P789" t="s">
        <v>39</v>
      </c>
      <c r="Q789" t="s">
        <v>2798</v>
      </c>
      <c r="R789">
        <v>7</v>
      </c>
      <c r="S789" t="s">
        <v>39</v>
      </c>
      <c r="T789" s="22" t="s">
        <v>2799</v>
      </c>
      <c r="U789" t="s">
        <v>2701</v>
      </c>
      <c r="V789" s="6" t="s">
        <v>2803</v>
      </c>
      <c r="W789">
        <v>84</v>
      </c>
      <c r="X789" s="6">
        <v>25</v>
      </c>
      <c r="Y789" s="6" t="s">
        <v>39</v>
      </c>
      <c r="Z789" s="6">
        <v>12</v>
      </c>
      <c r="AA789" t="s">
        <v>39</v>
      </c>
      <c r="AB789" t="s">
        <v>39</v>
      </c>
      <c r="AC789" t="s">
        <v>39</v>
      </c>
      <c r="AD789" t="s">
        <v>39</v>
      </c>
      <c r="AE789" t="s">
        <v>39</v>
      </c>
      <c r="AF789" t="s">
        <v>39</v>
      </c>
      <c r="AG789" t="s">
        <v>39</v>
      </c>
      <c r="AH789" t="s">
        <v>39</v>
      </c>
      <c r="AI789" t="s">
        <v>39</v>
      </c>
      <c r="AJ789" s="6" t="s">
        <v>2772</v>
      </c>
      <c r="AK789">
        <v>5.6</v>
      </c>
      <c r="AL789" s="6" t="s">
        <v>39</v>
      </c>
      <c r="AM789" s="6" t="s">
        <v>39</v>
      </c>
      <c r="AN789">
        <v>3</v>
      </c>
      <c r="AO789">
        <v>100</v>
      </c>
      <c r="AP789" t="s">
        <v>39</v>
      </c>
      <c r="AQ789" t="s">
        <v>39</v>
      </c>
      <c r="AR789" t="s">
        <v>2692</v>
      </c>
    </row>
    <row r="790" spans="1:44" x14ac:dyDescent="0.35">
      <c r="A790" t="s">
        <v>1738</v>
      </c>
      <c r="B790" t="s">
        <v>2672</v>
      </c>
      <c r="C790" t="s">
        <v>2592</v>
      </c>
      <c r="D790" t="s">
        <v>780</v>
      </c>
      <c r="E790" t="s">
        <v>1737</v>
      </c>
      <c r="F790" t="s">
        <v>39</v>
      </c>
      <c r="G790" t="s">
        <v>40</v>
      </c>
      <c r="H790" t="s">
        <v>40</v>
      </c>
      <c r="I790" t="s">
        <v>2872</v>
      </c>
      <c r="J790">
        <v>52.13</v>
      </c>
      <c r="K790">
        <v>21</v>
      </c>
      <c r="L790">
        <v>104</v>
      </c>
      <c r="M790" t="s">
        <v>41</v>
      </c>
      <c r="N790" t="s">
        <v>39</v>
      </c>
      <c r="O790">
        <v>2016</v>
      </c>
      <c r="P790" t="s">
        <v>39</v>
      </c>
      <c r="Q790" t="s">
        <v>2798</v>
      </c>
      <c r="R790">
        <v>7</v>
      </c>
      <c r="S790" t="s">
        <v>39</v>
      </c>
      <c r="T790" t="s">
        <v>2799</v>
      </c>
      <c r="U790" t="s">
        <v>2701</v>
      </c>
      <c r="V790" s="6" t="s">
        <v>2800</v>
      </c>
      <c r="W790">
        <v>84</v>
      </c>
      <c r="X790" s="6">
        <v>25</v>
      </c>
      <c r="Y790" t="s">
        <v>39</v>
      </c>
      <c r="Z790" s="6">
        <v>12</v>
      </c>
      <c r="AA790" t="s">
        <v>39</v>
      </c>
      <c r="AB790" t="s">
        <v>39</v>
      </c>
      <c r="AC790" t="s">
        <v>39</v>
      </c>
      <c r="AD790" t="s">
        <v>39</v>
      </c>
      <c r="AE790" t="s">
        <v>39</v>
      </c>
      <c r="AF790" t="s">
        <v>39</v>
      </c>
      <c r="AG790" t="s">
        <v>39</v>
      </c>
      <c r="AH790" t="s">
        <v>39</v>
      </c>
      <c r="AI790" t="s">
        <v>39</v>
      </c>
      <c r="AJ790" s="6" t="s">
        <v>2804</v>
      </c>
      <c r="AK790">
        <v>10.074999999999999</v>
      </c>
      <c r="AL790" s="6" t="s">
        <v>136</v>
      </c>
      <c r="AM790" s="21">
        <v>15.676</v>
      </c>
      <c r="AN790">
        <v>3</v>
      </c>
      <c r="AO790">
        <v>100</v>
      </c>
      <c r="AP790" s="20">
        <v>1.3149999999999999</v>
      </c>
      <c r="AQ790" t="s">
        <v>39</v>
      </c>
      <c r="AR790" t="s">
        <v>2641</v>
      </c>
    </row>
    <row r="791" spans="1:44" x14ac:dyDescent="0.35">
      <c r="A791" t="s">
        <v>1738</v>
      </c>
      <c r="B791" t="s">
        <v>2672</v>
      </c>
      <c r="C791" t="s">
        <v>2592</v>
      </c>
      <c r="D791" t="s">
        <v>780</v>
      </c>
      <c r="E791" t="s">
        <v>1737</v>
      </c>
      <c r="F791" t="s">
        <v>39</v>
      </c>
      <c r="G791" t="s">
        <v>40</v>
      </c>
      <c r="H791" t="s">
        <v>40</v>
      </c>
      <c r="I791" t="s">
        <v>2872</v>
      </c>
      <c r="J791">
        <v>52.13</v>
      </c>
      <c r="K791">
        <v>21</v>
      </c>
      <c r="L791">
        <v>104</v>
      </c>
      <c r="M791" t="s">
        <v>41</v>
      </c>
      <c r="N791" t="s">
        <v>39</v>
      </c>
      <c r="O791">
        <v>2016</v>
      </c>
      <c r="P791" t="s">
        <v>39</v>
      </c>
      <c r="Q791" t="s">
        <v>2798</v>
      </c>
      <c r="R791">
        <v>7</v>
      </c>
      <c r="S791" t="s">
        <v>39</v>
      </c>
      <c r="T791" t="s">
        <v>2799</v>
      </c>
      <c r="U791" t="s">
        <v>2701</v>
      </c>
      <c r="V791" s="6" t="s">
        <v>2800</v>
      </c>
      <c r="W791">
        <v>84</v>
      </c>
      <c r="X791" s="6">
        <v>25</v>
      </c>
      <c r="Y791" t="s">
        <v>39</v>
      </c>
      <c r="Z791" s="6">
        <v>12</v>
      </c>
      <c r="AA791" t="s">
        <v>39</v>
      </c>
      <c r="AB791" t="s">
        <v>39</v>
      </c>
      <c r="AC791" t="s">
        <v>39</v>
      </c>
      <c r="AD791" t="s">
        <v>39</v>
      </c>
      <c r="AE791" t="s">
        <v>39</v>
      </c>
      <c r="AF791" t="s">
        <v>39</v>
      </c>
      <c r="AG791" t="s">
        <v>39</v>
      </c>
      <c r="AH791" t="s">
        <v>39</v>
      </c>
      <c r="AI791" t="s">
        <v>39</v>
      </c>
      <c r="AJ791" s="6" t="s">
        <v>2804</v>
      </c>
      <c r="AK791" s="19">
        <v>30.783999999999999</v>
      </c>
      <c r="AL791" s="6" t="s">
        <v>136</v>
      </c>
      <c r="AM791" s="21">
        <v>25.757000000000001</v>
      </c>
      <c r="AN791">
        <v>3</v>
      </c>
      <c r="AO791">
        <v>100</v>
      </c>
      <c r="AP791" s="20">
        <v>1.9930000000000001</v>
      </c>
      <c r="AQ791" t="s">
        <v>39</v>
      </c>
      <c r="AR791" t="s">
        <v>2641</v>
      </c>
    </row>
    <row r="792" spans="1:44" x14ac:dyDescent="0.35">
      <c r="A792" t="s">
        <v>1738</v>
      </c>
      <c r="B792" t="s">
        <v>2672</v>
      </c>
      <c r="C792" t="s">
        <v>2592</v>
      </c>
      <c r="D792" t="s">
        <v>780</v>
      </c>
      <c r="E792" t="s">
        <v>1737</v>
      </c>
      <c r="F792" t="s">
        <v>39</v>
      </c>
      <c r="G792" t="s">
        <v>40</v>
      </c>
      <c r="H792" t="s">
        <v>40</v>
      </c>
      <c r="I792" t="s">
        <v>2872</v>
      </c>
      <c r="J792">
        <v>52.13</v>
      </c>
      <c r="K792">
        <v>21</v>
      </c>
      <c r="L792">
        <v>104</v>
      </c>
      <c r="M792" t="s">
        <v>41</v>
      </c>
      <c r="N792" t="s">
        <v>39</v>
      </c>
      <c r="O792">
        <v>2016</v>
      </c>
      <c r="P792" t="s">
        <v>39</v>
      </c>
      <c r="Q792" t="s">
        <v>2798</v>
      </c>
      <c r="R792">
        <v>7</v>
      </c>
      <c r="S792" t="s">
        <v>39</v>
      </c>
      <c r="T792" t="s">
        <v>2799</v>
      </c>
      <c r="U792" t="s">
        <v>2701</v>
      </c>
      <c r="V792" s="6" t="s">
        <v>2800</v>
      </c>
      <c r="W792">
        <v>84</v>
      </c>
      <c r="X792" s="6">
        <v>25</v>
      </c>
      <c r="Y792" t="s">
        <v>39</v>
      </c>
      <c r="Z792" s="6">
        <v>12</v>
      </c>
      <c r="AA792" t="s">
        <v>39</v>
      </c>
      <c r="AB792" t="s">
        <v>39</v>
      </c>
      <c r="AC792" t="s">
        <v>39</v>
      </c>
      <c r="AD792" t="s">
        <v>39</v>
      </c>
      <c r="AE792" t="s">
        <v>39</v>
      </c>
      <c r="AF792" t="s">
        <v>39</v>
      </c>
      <c r="AG792" t="s">
        <v>39</v>
      </c>
      <c r="AH792" t="s">
        <v>39</v>
      </c>
      <c r="AI792" t="s">
        <v>39</v>
      </c>
      <c r="AJ792" s="6" t="s">
        <v>2804</v>
      </c>
      <c r="AK792" s="19">
        <v>43.47</v>
      </c>
      <c r="AL792" s="6" t="s">
        <v>136</v>
      </c>
      <c r="AM792" s="21">
        <v>16.808</v>
      </c>
      <c r="AN792">
        <v>3</v>
      </c>
      <c r="AO792">
        <v>100</v>
      </c>
      <c r="AP792" s="20">
        <v>3.0619999999999998</v>
      </c>
      <c r="AQ792" t="s">
        <v>39</v>
      </c>
      <c r="AR792" t="s">
        <v>2641</v>
      </c>
    </row>
    <row r="793" spans="1:44" x14ac:dyDescent="0.35">
      <c r="A793" t="s">
        <v>1738</v>
      </c>
      <c r="B793" t="s">
        <v>2672</v>
      </c>
      <c r="C793" t="s">
        <v>2592</v>
      </c>
      <c r="D793" t="s">
        <v>780</v>
      </c>
      <c r="E793" t="s">
        <v>1737</v>
      </c>
      <c r="F793" t="s">
        <v>39</v>
      </c>
      <c r="G793" t="s">
        <v>40</v>
      </c>
      <c r="H793" t="s">
        <v>40</v>
      </c>
      <c r="I793" t="s">
        <v>2872</v>
      </c>
      <c r="J793">
        <v>52.13</v>
      </c>
      <c r="K793">
        <v>21</v>
      </c>
      <c r="L793">
        <v>104</v>
      </c>
      <c r="M793" t="s">
        <v>41</v>
      </c>
      <c r="N793" t="s">
        <v>39</v>
      </c>
      <c r="O793">
        <v>2016</v>
      </c>
      <c r="P793" t="s">
        <v>39</v>
      </c>
      <c r="Q793" t="s">
        <v>2798</v>
      </c>
      <c r="R793">
        <v>7</v>
      </c>
      <c r="S793" t="s">
        <v>39</v>
      </c>
      <c r="T793" t="s">
        <v>2799</v>
      </c>
      <c r="U793" t="s">
        <v>2701</v>
      </c>
      <c r="V793" s="6" t="s">
        <v>2800</v>
      </c>
      <c r="W793">
        <v>84</v>
      </c>
      <c r="X793" s="6">
        <v>25</v>
      </c>
      <c r="Y793" t="s">
        <v>39</v>
      </c>
      <c r="Z793" s="6">
        <v>12</v>
      </c>
      <c r="AA793" t="s">
        <v>39</v>
      </c>
      <c r="AB793" t="s">
        <v>39</v>
      </c>
      <c r="AC793" t="s">
        <v>39</v>
      </c>
      <c r="AD793" t="s">
        <v>39</v>
      </c>
      <c r="AE793" t="s">
        <v>39</v>
      </c>
      <c r="AF793" t="s">
        <v>39</v>
      </c>
      <c r="AG793" t="s">
        <v>39</v>
      </c>
      <c r="AH793" t="s">
        <v>39</v>
      </c>
      <c r="AI793" t="s">
        <v>39</v>
      </c>
      <c r="AJ793" s="6" t="s">
        <v>2804</v>
      </c>
      <c r="AK793" s="19">
        <v>51.679000000000002</v>
      </c>
      <c r="AL793" s="6" t="s">
        <v>136</v>
      </c>
      <c r="AM793" s="21">
        <v>13.081</v>
      </c>
      <c r="AN793">
        <v>3</v>
      </c>
      <c r="AO793">
        <v>100</v>
      </c>
      <c r="AP793" s="20">
        <v>4.0890000000000004</v>
      </c>
      <c r="AQ793" t="s">
        <v>39</v>
      </c>
      <c r="AR793" t="s">
        <v>2641</v>
      </c>
    </row>
    <row r="794" spans="1:44" x14ac:dyDescent="0.35">
      <c r="A794" t="s">
        <v>1738</v>
      </c>
      <c r="B794" t="s">
        <v>2672</v>
      </c>
      <c r="C794" t="s">
        <v>2592</v>
      </c>
      <c r="D794" t="s">
        <v>780</v>
      </c>
      <c r="E794" t="s">
        <v>1737</v>
      </c>
      <c r="F794" t="s">
        <v>39</v>
      </c>
      <c r="G794" t="s">
        <v>40</v>
      </c>
      <c r="H794" t="s">
        <v>40</v>
      </c>
      <c r="I794" t="s">
        <v>2872</v>
      </c>
      <c r="J794">
        <v>52.13</v>
      </c>
      <c r="K794">
        <v>21</v>
      </c>
      <c r="L794">
        <v>104</v>
      </c>
      <c r="M794" t="s">
        <v>41</v>
      </c>
      <c r="N794" t="s">
        <v>39</v>
      </c>
      <c r="O794">
        <v>2016</v>
      </c>
      <c r="P794" t="s">
        <v>39</v>
      </c>
      <c r="Q794" t="s">
        <v>2798</v>
      </c>
      <c r="R794">
        <v>7</v>
      </c>
      <c r="S794" t="s">
        <v>39</v>
      </c>
      <c r="T794" t="s">
        <v>2799</v>
      </c>
      <c r="U794" t="s">
        <v>2701</v>
      </c>
      <c r="V794" s="6" t="s">
        <v>2800</v>
      </c>
      <c r="W794">
        <v>84</v>
      </c>
      <c r="X794" s="6">
        <v>25</v>
      </c>
      <c r="Y794" t="s">
        <v>39</v>
      </c>
      <c r="Z794" s="6">
        <v>12</v>
      </c>
      <c r="AA794" t="s">
        <v>39</v>
      </c>
      <c r="AB794" t="s">
        <v>39</v>
      </c>
      <c r="AC794" t="s">
        <v>39</v>
      </c>
      <c r="AD794" t="s">
        <v>39</v>
      </c>
      <c r="AE794" t="s">
        <v>39</v>
      </c>
      <c r="AF794" t="s">
        <v>39</v>
      </c>
      <c r="AG794" t="s">
        <v>39</v>
      </c>
      <c r="AH794" t="s">
        <v>39</v>
      </c>
      <c r="AI794" t="s">
        <v>39</v>
      </c>
      <c r="AJ794" s="6" t="s">
        <v>2804</v>
      </c>
      <c r="AK794" s="19">
        <v>61.381</v>
      </c>
      <c r="AL794" s="6" t="s">
        <v>136</v>
      </c>
      <c r="AM794" s="21">
        <v>17.167999999999999</v>
      </c>
      <c r="AN794">
        <v>3</v>
      </c>
      <c r="AO794">
        <v>100</v>
      </c>
      <c r="AP794" s="20">
        <v>5.1159999999999997</v>
      </c>
      <c r="AQ794" t="s">
        <v>39</v>
      </c>
      <c r="AR794" t="s">
        <v>2641</v>
      </c>
    </row>
    <row r="795" spans="1:44" x14ac:dyDescent="0.35">
      <c r="A795" t="s">
        <v>1738</v>
      </c>
      <c r="B795" t="s">
        <v>2672</v>
      </c>
      <c r="C795" t="s">
        <v>2592</v>
      </c>
      <c r="D795" t="s">
        <v>780</v>
      </c>
      <c r="E795" t="s">
        <v>1737</v>
      </c>
      <c r="F795" t="s">
        <v>39</v>
      </c>
      <c r="G795" t="s">
        <v>40</v>
      </c>
      <c r="H795" t="s">
        <v>40</v>
      </c>
      <c r="I795" t="s">
        <v>2872</v>
      </c>
      <c r="J795">
        <v>52.13</v>
      </c>
      <c r="K795">
        <v>21</v>
      </c>
      <c r="L795">
        <v>104</v>
      </c>
      <c r="M795" t="s">
        <v>41</v>
      </c>
      <c r="N795" t="s">
        <v>39</v>
      </c>
      <c r="O795">
        <v>2016</v>
      </c>
      <c r="P795" t="s">
        <v>39</v>
      </c>
      <c r="Q795" t="s">
        <v>2798</v>
      </c>
      <c r="R795">
        <v>7</v>
      </c>
      <c r="S795" t="s">
        <v>39</v>
      </c>
      <c r="T795" t="s">
        <v>2799</v>
      </c>
      <c r="U795" t="s">
        <v>2701</v>
      </c>
      <c r="V795" s="6" t="s">
        <v>2800</v>
      </c>
      <c r="W795">
        <v>84</v>
      </c>
      <c r="X795" s="6">
        <v>25</v>
      </c>
      <c r="Y795" t="s">
        <v>39</v>
      </c>
      <c r="Z795" s="6">
        <v>12</v>
      </c>
      <c r="AA795" t="s">
        <v>39</v>
      </c>
      <c r="AB795" t="s">
        <v>39</v>
      </c>
      <c r="AC795" t="s">
        <v>39</v>
      </c>
      <c r="AD795" t="s">
        <v>39</v>
      </c>
      <c r="AE795" t="s">
        <v>39</v>
      </c>
      <c r="AF795" t="s">
        <v>39</v>
      </c>
      <c r="AG795" t="s">
        <v>39</v>
      </c>
      <c r="AH795" t="s">
        <v>39</v>
      </c>
      <c r="AI795" t="s">
        <v>39</v>
      </c>
      <c r="AJ795" s="6" t="s">
        <v>2804</v>
      </c>
      <c r="AK795" s="19">
        <v>63.619</v>
      </c>
      <c r="AL795" s="6" t="s">
        <v>136</v>
      </c>
      <c r="AM795" s="21">
        <v>14.93</v>
      </c>
      <c r="AN795">
        <v>3</v>
      </c>
      <c r="AO795">
        <v>100</v>
      </c>
      <c r="AP795" s="20">
        <v>6.1440000000000001</v>
      </c>
      <c r="AQ795" t="s">
        <v>39</v>
      </c>
      <c r="AR795" t="s">
        <v>2641</v>
      </c>
    </row>
    <row r="796" spans="1:44" x14ac:dyDescent="0.35">
      <c r="A796" t="s">
        <v>1738</v>
      </c>
      <c r="B796" t="s">
        <v>2672</v>
      </c>
      <c r="C796" t="s">
        <v>2592</v>
      </c>
      <c r="D796" t="s">
        <v>780</v>
      </c>
      <c r="E796" t="s">
        <v>1737</v>
      </c>
      <c r="F796" t="s">
        <v>39</v>
      </c>
      <c r="G796" t="s">
        <v>40</v>
      </c>
      <c r="H796" t="s">
        <v>40</v>
      </c>
      <c r="I796" t="s">
        <v>2872</v>
      </c>
      <c r="J796">
        <v>52.13</v>
      </c>
      <c r="K796">
        <v>21</v>
      </c>
      <c r="L796">
        <v>104</v>
      </c>
      <c r="M796" t="s">
        <v>41</v>
      </c>
      <c r="N796" t="s">
        <v>39</v>
      </c>
      <c r="O796">
        <v>2016</v>
      </c>
      <c r="P796" t="s">
        <v>39</v>
      </c>
      <c r="Q796" t="s">
        <v>2798</v>
      </c>
      <c r="R796">
        <v>7</v>
      </c>
      <c r="S796" t="s">
        <v>39</v>
      </c>
      <c r="T796" t="s">
        <v>2799</v>
      </c>
      <c r="U796" t="s">
        <v>2701</v>
      </c>
      <c r="V796" s="6" t="s">
        <v>2800</v>
      </c>
      <c r="W796">
        <v>84</v>
      </c>
      <c r="X796" s="6">
        <v>25</v>
      </c>
      <c r="Y796" t="s">
        <v>39</v>
      </c>
      <c r="Z796" s="6">
        <v>12</v>
      </c>
      <c r="AA796" t="s">
        <v>39</v>
      </c>
      <c r="AB796" t="s">
        <v>39</v>
      </c>
      <c r="AC796" t="s">
        <v>39</v>
      </c>
      <c r="AD796" t="s">
        <v>39</v>
      </c>
      <c r="AE796" t="s">
        <v>39</v>
      </c>
      <c r="AF796" t="s">
        <v>39</v>
      </c>
      <c r="AG796" t="s">
        <v>39</v>
      </c>
      <c r="AH796" t="s">
        <v>39</v>
      </c>
      <c r="AI796" t="s">
        <v>39</v>
      </c>
      <c r="AJ796" s="6" t="s">
        <v>2804</v>
      </c>
      <c r="AK796" s="19">
        <v>66.603999999999999</v>
      </c>
      <c r="AL796" s="6" t="s">
        <v>136</v>
      </c>
      <c r="AM796" s="21">
        <v>9.3279999999999994</v>
      </c>
      <c r="AN796">
        <v>3</v>
      </c>
      <c r="AO796">
        <v>100</v>
      </c>
      <c r="AP796" s="20">
        <v>7.1710000000000003</v>
      </c>
      <c r="AQ796" t="s">
        <v>39</v>
      </c>
      <c r="AR796" t="s">
        <v>2641</v>
      </c>
    </row>
    <row r="797" spans="1:44" x14ac:dyDescent="0.35">
      <c r="A797" t="s">
        <v>1738</v>
      </c>
      <c r="B797" t="s">
        <v>2672</v>
      </c>
      <c r="C797" t="s">
        <v>2592</v>
      </c>
      <c r="D797" t="s">
        <v>780</v>
      </c>
      <c r="E797" t="s">
        <v>1737</v>
      </c>
      <c r="F797" t="s">
        <v>39</v>
      </c>
      <c r="G797" t="s">
        <v>40</v>
      </c>
      <c r="H797" t="s">
        <v>40</v>
      </c>
      <c r="I797" t="s">
        <v>2872</v>
      </c>
      <c r="J797">
        <v>52.13</v>
      </c>
      <c r="K797">
        <v>21</v>
      </c>
      <c r="L797">
        <v>104</v>
      </c>
      <c r="M797" t="s">
        <v>41</v>
      </c>
      <c r="N797" t="s">
        <v>39</v>
      </c>
      <c r="O797">
        <v>2016</v>
      </c>
      <c r="P797" t="s">
        <v>39</v>
      </c>
      <c r="Q797" t="s">
        <v>2798</v>
      </c>
      <c r="R797">
        <v>7</v>
      </c>
      <c r="S797" t="s">
        <v>39</v>
      </c>
      <c r="T797" t="s">
        <v>2799</v>
      </c>
      <c r="U797" t="s">
        <v>2701</v>
      </c>
      <c r="V797" s="6" t="s">
        <v>2800</v>
      </c>
      <c r="W797">
        <v>84</v>
      </c>
      <c r="X797" s="6">
        <v>25</v>
      </c>
      <c r="Y797" t="s">
        <v>39</v>
      </c>
      <c r="Z797" s="6">
        <v>12</v>
      </c>
      <c r="AA797" t="s">
        <v>39</v>
      </c>
      <c r="AB797" t="s">
        <v>39</v>
      </c>
      <c r="AC797" t="s">
        <v>39</v>
      </c>
      <c r="AD797" t="s">
        <v>39</v>
      </c>
      <c r="AE797" t="s">
        <v>39</v>
      </c>
      <c r="AF797" t="s">
        <v>39</v>
      </c>
      <c r="AG797" t="s">
        <v>39</v>
      </c>
      <c r="AH797" t="s">
        <v>39</v>
      </c>
      <c r="AI797" t="s">
        <v>39</v>
      </c>
      <c r="AJ797" s="6" t="s">
        <v>2804</v>
      </c>
      <c r="AK797" s="19">
        <v>68.843000000000004</v>
      </c>
      <c r="AL797" s="6" t="s">
        <v>136</v>
      </c>
      <c r="AM797" s="21">
        <v>10.448</v>
      </c>
      <c r="AN797">
        <v>3</v>
      </c>
      <c r="AO797">
        <v>100</v>
      </c>
      <c r="AP797" s="14">
        <v>8.1579999999999995</v>
      </c>
      <c r="AQ797" t="s">
        <v>39</v>
      </c>
      <c r="AR797" t="s">
        <v>2641</v>
      </c>
    </row>
    <row r="798" spans="1:44" x14ac:dyDescent="0.35">
      <c r="A798" t="s">
        <v>1738</v>
      </c>
      <c r="B798" t="s">
        <v>2672</v>
      </c>
      <c r="C798" t="s">
        <v>2592</v>
      </c>
      <c r="D798" t="s">
        <v>780</v>
      </c>
      <c r="E798" t="s">
        <v>1737</v>
      </c>
      <c r="F798" t="s">
        <v>39</v>
      </c>
      <c r="G798" t="s">
        <v>40</v>
      </c>
      <c r="H798" t="s">
        <v>40</v>
      </c>
      <c r="I798" t="s">
        <v>2872</v>
      </c>
      <c r="J798">
        <v>52.13</v>
      </c>
      <c r="K798">
        <v>21</v>
      </c>
      <c r="L798">
        <v>104</v>
      </c>
      <c r="M798" t="s">
        <v>41</v>
      </c>
      <c r="N798" t="s">
        <v>39</v>
      </c>
      <c r="O798">
        <v>2016</v>
      </c>
      <c r="P798" t="s">
        <v>39</v>
      </c>
      <c r="Q798" t="s">
        <v>2798</v>
      </c>
      <c r="R798">
        <v>7</v>
      </c>
      <c r="S798" t="s">
        <v>39</v>
      </c>
      <c r="T798" t="s">
        <v>2799</v>
      </c>
      <c r="U798" t="s">
        <v>2701</v>
      </c>
      <c r="V798" s="6" t="s">
        <v>2800</v>
      </c>
      <c r="W798">
        <v>84</v>
      </c>
      <c r="X798" s="6">
        <v>25</v>
      </c>
      <c r="Y798" t="s">
        <v>39</v>
      </c>
      <c r="Z798" s="6">
        <v>12</v>
      </c>
      <c r="AA798" t="s">
        <v>39</v>
      </c>
      <c r="AB798" t="s">
        <v>39</v>
      </c>
      <c r="AC798" t="s">
        <v>39</v>
      </c>
      <c r="AD798" t="s">
        <v>39</v>
      </c>
      <c r="AE798" t="s">
        <v>39</v>
      </c>
      <c r="AF798" t="s">
        <v>39</v>
      </c>
      <c r="AG798" t="s">
        <v>39</v>
      </c>
      <c r="AH798" t="s">
        <v>39</v>
      </c>
      <c r="AI798" t="s">
        <v>39</v>
      </c>
      <c r="AJ798" s="6" t="s">
        <v>2804</v>
      </c>
      <c r="AK798" s="19">
        <v>70.709000000000003</v>
      </c>
      <c r="AL798" s="6" t="s">
        <v>136</v>
      </c>
      <c r="AM798" s="21">
        <v>9.7010000000000005</v>
      </c>
      <c r="AN798">
        <v>3</v>
      </c>
      <c r="AO798">
        <v>100</v>
      </c>
      <c r="AP798" s="14">
        <v>9.2260000000000009</v>
      </c>
      <c r="AQ798" t="s">
        <v>39</v>
      </c>
      <c r="AR798" t="s">
        <v>2641</v>
      </c>
    </row>
    <row r="799" spans="1:44" x14ac:dyDescent="0.35">
      <c r="A799" t="s">
        <v>1738</v>
      </c>
      <c r="B799" t="s">
        <v>2672</v>
      </c>
      <c r="C799" t="s">
        <v>2592</v>
      </c>
      <c r="D799" t="s">
        <v>780</v>
      </c>
      <c r="E799" t="s">
        <v>1737</v>
      </c>
      <c r="F799" t="s">
        <v>39</v>
      </c>
      <c r="G799" t="s">
        <v>40</v>
      </c>
      <c r="H799" t="s">
        <v>40</v>
      </c>
      <c r="I799" t="s">
        <v>2872</v>
      </c>
      <c r="J799">
        <v>52.13</v>
      </c>
      <c r="K799">
        <v>21</v>
      </c>
      <c r="L799">
        <v>104</v>
      </c>
      <c r="M799" t="s">
        <v>41</v>
      </c>
      <c r="N799" t="s">
        <v>39</v>
      </c>
      <c r="O799">
        <v>2016</v>
      </c>
      <c r="P799" t="s">
        <v>39</v>
      </c>
      <c r="Q799" t="s">
        <v>2798</v>
      </c>
      <c r="R799">
        <v>7</v>
      </c>
      <c r="S799" t="s">
        <v>39</v>
      </c>
      <c r="T799" t="s">
        <v>2799</v>
      </c>
      <c r="U799" t="s">
        <v>2701</v>
      </c>
      <c r="V799" s="6" t="s">
        <v>2800</v>
      </c>
      <c r="W799">
        <v>84</v>
      </c>
      <c r="X799" s="6">
        <v>25</v>
      </c>
      <c r="Y799" t="s">
        <v>39</v>
      </c>
      <c r="Z799" s="6">
        <v>12</v>
      </c>
      <c r="AA799" t="s">
        <v>39</v>
      </c>
      <c r="AB799" t="s">
        <v>39</v>
      </c>
      <c r="AC799" t="s">
        <v>39</v>
      </c>
      <c r="AD799" t="s">
        <v>39</v>
      </c>
      <c r="AE799" t="s">
        <v>39</v>
      </c>
      <c r="AF799" t="s">
        <v>39</v>
      </c>
      <c r="AG799" t="s">
        <v>39</v>
      </c>
      <c r="AH799" t="s">
        <v>39</v>
      </c>
      <c r="AI799" t="s">
        <v>39</v>
      </c>
      <c r="AJ799" s="6" t="s">
        <v>2804</v>
      </c>
      <c r="AK799" s="19">
        <v>72.575000000000003</v>
      </c>
      <c r="AL799" s="6" t="s">
        <v>136</v>
      </c>
      <c r="AM799" s="21">
        <v>9.7089999999999996</v>
      </c>
      <c r="AN799">
        <v>3</v>
      </c>
      <c r="AO799">
        <v>100</v>
      </c>
      <c r="AP799" s="14">
        <v>10.212</v>
      </c>
      <c r="AQ799" t="s">
        <v>39</v>
      </c>
      <c r="AR799" t="s">
        <v>2641</v>
      </c>
    </row>
    <row r="800" spans="1:44" x14ac:dyDescent="0.35">
      <c r="A800" t="s">
        <v>1738</v>
      </c>
      <c r="B800" t="s">
        <v>2672</v>
      </c>
      <c r="C800" t="s">
        <v>2592</v>
      </c>
      <c r="D800" t="s">
        <v>780</v>
      </c>
      <c r="E800" t="s">
        <v>1737</v>
      </c>
      <c r="F800" t="s">
        <v>39</v>
      </c>
      <c r="G800" t="s">
        <v>40</v>
      </c>
      <c r="H800" t="s">
        <v>40</v>
      </c>
      <c r="I800" t="s">
        <v>2872</v>
      </c>
      <c r="J800">
        <v>52.13</v>
      </c>
      <c r="K800">
        <v>21</v>
      </c>
      <c r="L800">
        <v>104</v>
      </c>
      <c r="M800" t="s">
        <v>41</v>
      </c>
      <c r="N800" t="s">
        <v>39</v>
      </c>
      <c r="O800">
        <v>2016</v>
      </c>
      <c r="P800" t="s">
        <v>39</v>
      </c>
      <c r="Q800" t="s">
        <v>2798</v>
      </c>
      <c r="R800">
        <v>7</v>
      </c>
      <c r="S800" t="s">
        <v>39</v>
      </c>
      <c r="T800" t="s">
        <v>2799</v>
      </c>
      <c r="U800" t="s">
        <v>2701</v>
      </c>
      <c r="V800" s="6" t="s">
        <v>2800</v>
      </c>
      <c r="W800">
        <v>84</v>
      </c>
      <c r="X800" s="6">
        <v>25</v>
      </c>
      <c r="Y800" t="s">
        <v>39</v>
      </c>
      <c r="Z800" s="6">
        <v>12</v>
      </c>
      <c r="AA800" t="s">
        <v>39</v>
      </c>
      <c r="AB800" t="s">
        <v>39</v>
      </c>
      <c r="AC800" t="s">
        <v>39</v>
      </c>
      <c r="AD800" t="s">
        <v>39</v>
      </c>
      <c r="AE800" t="s">
        <v>39</v>
      </c>
      <c r="AF800" t="s">
        <v>39</v>
      </c>
      <c r="AG800" t="s">
        <v>39</v>
      </c>
      <c r="AH800" t="s">
        <v>39</v>
      </c>
      <c r="AI800" t="s">
        <v>39</v>
      </c>
      <c r="AJ800" s="6" t="s">
        <v>2804</v>
      </c>
      <c r="AK800" s="19">
        <v>74.813000000000002</v>
      </c>
      <c r="AL800" s="6" t="s">
        <v>136</v>
      </c>
      <c r="AM800" s="21">
        <v>9.7089999999999996</v>
      </c>
      <c r="AN800">
        <v>3</v>
      </c>
      <c r="AO800">
        <v>100</v>
      </c>
      <c r="AP800" s="14">
        <v>11.363</v>
      </c>
      <c r="AQ800" t="s">
        <v>39</v>
      </c>
      <c r="AR800" t="s">
        <v>2641</v>
      </c>
    </row>
    <row r="801" spans="1:44" x14ac:dyDescent="0.35">
      <c r="A801" t="s">
        <v>1738</v>
      </c>
      <c r="B801" t="s">
        <v>2672</v>
      </c>
      <c r="C801" t="s">
        <v>2592</v>
      </c>
      <c r="D801" t="s">
        <v>780</v>
      </c>
      <c r="E801" t="s">
        <v>1737</v>
      </c>
      <c r="F801" t="s">
        <v>39</v>
      </c>
      <c r="G801" t="s">
        <v>40</v>
      </c>
      <c r="H801" t="s">
        <v>40</v>
      </c>
      <c r="I801" t="s">
        <v>2872</v>
      </c>
      <c r="J801">
        <v>52.13</v>
      </c>
      <c r="K801">
        <v>21</v>
      </c>
      <c r="L801">
        <v>104</v>
      </c>
      <c r="M801" t="s">
        <v>41</v>
      </c>
      <c r="N801" t="s">
        <v>39</v>
      </c>
      <c r="O801">
        <v>2016</v>
      </c>
      <c r="P801" t="s">
        <v>39</v>
      </c>
      <c r="Q801" t="s">
        <v>2798</v>
      </c>
      <c r="R801">
        <v>7</v>
      </c>
      <c r="S801" t="s">
        <v>39</v>
      </c>
      <c r="T801" t="s">
        <v>2799</v>
      </c>
      <c r="U801" t="s">
        <v>2701</v>
      </c>
      <c r="V801" s="6" t="s">
        <v>2800</v>
      </c>
      <c r="W801">
        <v>84</v>
      </c>
      <c r="X801" s="6">
        <v>25</v>
      </c>
      <c r="Y801" t="s">
        <v>39</v>
      </c>
      <c r="Z801" s="6">
        <v>12</v>
      </c>
      <c r="AA801" t="s">
        <v>39</v>
      </c>
      <c r="AB801" t="s">
        <v>39</v>
      </c>
      <c r="AC801" t="s">
        <v>39</v>
      </c>
      <c r="AD801" t="s">
        <v>39</v>
      </c>
      <c r="AE801" t="s">
        <v>39</v>
      </c>
      <c r="AF801" t="s">
        <v>39</v>
      </c>
      <c r="AG801" t="s">
        <v>39</v>
      </c>
      <c r="AH801" t="s">
        <v>39</v>
      </c>
      <c r="AI801" t="s">
        <v>39</v>
      </c>
      <c r="AJ801" s="6" t="s">
        <v>2804</v>
      </c>
      <c r="AK801" s="19">
        <v>77.052000000000007</v>
      </c>
      <c r="AL801" s="6" t="s">
        <v>136</v>
      </c>
      <c r="AM801" s="21">
        <v>10.082000000000001</v>
      </c>
      <c r="AN801">
        <v>3</v>
      </c>
      <c r="AO801">
        <v>100</v>
      </c>
      <c r="AP801" s="14">
        <v>12.473000000000001</v>
      </c>
      <c r="AQ801" t="s">
        <v>39</v>
      </c>
      <c r="AR801" t="s">
        <v>2641</v>
      </c>
    </row>
    <row r="802" spans="1:44" x14ac:dyDescent="0.35">
      <c r="A802" t="s">
        <v>1738</v>
      </c>
      <c r="B802" t="s">
        <v>2672</v>
      </c>
      <c r="C802" t="s">
        <v>2592</v>
      </c>
      <c r="D802" t="s">
        <v>780</v>
      </c>
      <c r="E802" t="s">
        <v>1737</v>
      </c>
      <c r="F802" t="s">
        <v>39</v>
      </c>
      <c r="G802" t="s">
        <v>40</v>
      </c>
      <c r="H802" t="s">
        <v>40</v>
      </c>
      <c r="I802" t="s">
        <v>2872</v>
      </c>
      <c r="J802">
        <v>52.13</v>
      </c>
      <c r="K802">
        <v>21</v>
      </c>
      <c r="L802">
        <v>104</v>
      </c>
      <c r="M802" t="s">
        <v>41</v>
      </c>
      <c r="N802" t="s">
        <v>39</v>
      </c>
      <c r="O802">
        <v>2016</v>
      </c>
      <c r="P802" t="s">
        <v>39</v>
      </c>
      <c r="Q802" t="s">
        <v>2798</v>
      </c>
      <c r="R802">
        <v>7</v>
      </c>
      <c r="S802" t="s">
        <v>39</v>
      </c>
      <c r="T802" t="s">
        <v>2799</v>
      </c>
      <c r="U802" t="s">
        <v>2701</v>
      </c>
      <c r="V802" s="6" t="s">
        <v>2800</v>
      </c>
      <c r="W802">
        <v>84</v>
      </c>
      <c r="X802" s="6">
        <v>25</v>
      </c>
      <c r="Y802" t="s">
        <v>39</v>
      </c>
      <c r="Z802" s="6">
        <v>12</v>
      </c>
      <c r="AA802" t="s">
        <v>39</v>
      </c>
      <c r="AB802" t="s">
        <v>39</v>
      </c>
      <c r="AC802" t="s">
        <v>39</v>
      </c>
      <c r="AD802" t="s">
        <v>39</v>
      </c>
      <c r="AE802" t="s">
        <v>39</v>
      </c>
      <c r="AF802" t="s">
        <v>39</v>
      </c>
      <c r="AG802" t="s">
        <v>39</v>
      </c>
      <c r="AH802" t="s">
        <v>39</v>
      </c>
      <c r="AI802" t="s">
        <v>39</v>
      </c>
      <c r="AJ802" s="6" t="s">
        <v>2804</v>
      </c>
      <c r="AK802" s="19">
        <v>77.424999999999997</v>
      </c>
      <c r="AL802" s="6" t="s">
        <v>136</v>
      </c>
      <c r="AM802" s="21">
        <v>11.567</v>
      </c>
      <c r="AN802">
        <v>3</v>
      </c>
      <c r="AO802">
        <v>100</v>
      </c>
      <c r="AP802" s="14">
        <v>13.541</v>
      </c>
      <c r="AQ802" t="s">
        <v>39</v>
      </c>
      <c r="AR802" t="s">
        <v>2641</v>
      </c>
    </row>
    <row r="803" spans="1:44" x14ac:dyDescent="0.35">
      <c r="A803" t="s">
        <v>1738</v>
      </c>
      <c r="B803" t="s">
        <v>2672</v>
      </c>
      <c r="C803" t="s">
        <v>2592</v>
      </c>
      <c r="D803" t="s">
        <v>780</v>
      </c>
      <c r="E803" t="s">
        <v>1737</v>
      </c>
      <c r="F803" t="s">
        <v>39</v>
      </c>
      <c r="G803" t="s">
        <v>40</v>
      </c>
      <c r="H803" t="s">
        <v>40</v>
      </c>
      <c r="I803" t="s">
        <v>2872</v>
      </c>
      <c r="J803">
        <v>52.13</v>
      </c>
      <c r="K803">
        <v>21</v>
      </c>
      <c r="L803">
        <v>104</v>
      </c>
      <c r="M803" t="s">
        <v>41</v>
      </c>
      <c r="N803" t="s">
        <v>39</v>
      </c>
      <c r="O803">
        <v>2016</v>
      </c>
      <c r="P803" t="s">
        <v>39</v>
      </c>
      <c r="Q803" t="s">
        <v>2798</v>
      </c>
      <c r="R803">
        <v>7</v>
      </c>
      <c r="S803" t="s">
        <v>39</v>
      </c>
      <c r="T803" t="s">
        <v>2799</v>
      </c>
      <c r="U803" t="s">
        <v>2701</v>
      </c>
      <c r="V803" s="6" t="s">
        <v>2800</v>
      </c>
      <c r="W803">
        <v>84</v>
      </c>
      <c r="X803" s="6">
        <v>25</v>
      </c>
      <c r="Y803" t="s">
        <v>39</v>
      </c>
      <c r="Z803" s="6">
        <v>12</v>
      </c>
      <c r="AA803" t="s">
        <v>39</v>
      </c>
      <c r="AB803" t="s">
        <v>39</v>
      </c>
      <c r="AC803" t="s">
        <v>39</v>
      </c>
      <c r="AD803" t="s">
        <v>39</v>
      </c>
      <c r="AE803" t="s">
        <v>39</v>
      </c>
      <c r="AF803" t="s">
        <v>39</v>
      </c>
      <c r="AG803" t="s">
        <v>39</v>
      </c>
      <c r="AH803" t="s">
        <v>39</v>
      </c>
      <c r="AI803" t="s">
        <v>39</v>
      </c>
      <c r="AJ803" s="6" t="s">
        <v>2804</v>
      </c>
      <c r="AK803" s="19">
        <v>77.799000000000007</v>
      </c>
      <c r="AL803" s="6" t="s">
        <v>136</v>
      </c>
      <c r="AM803" s="17">
        <v>12.319000000000001</v>
      </c>
      <c r="AN803">
        <v>3</v>
      </c>
      <c r="AO803">
        <v>100</v>
      </c>
      <c r="AP803" s="14">
        <v>14.692</v>
      </c>
      <c r="AQ803" t="s">
        <v>39</v>
      </c>
      <c r="AR803" t="s">
        <v>2641</v>
      </c>
    </row>
    <row r="804" spans="1:44" x14ac:dyDescent="0.35">
      <c r="A804" t="s">
        <v>1738</v>
      </c>
      <c r="B804" t="s">
        <v>2672</v>
      </c>
      <c r="C804" t="s">
        <v>2592</v>
      </c>
      <c r="D804" t="s">
        <v>780</v>
      </c>
      <c r="E804" t="s">
        <v>1737</v>
      </c>
      <c r="F804" t="s">
        <v>39</v>
      </c>
      <c r="G804" t="s">
        <v>40</v>
      </c>
      <c r="H804" t="s">
        <v>40</v>
      </c>
      <c r="I804" t="s">
        <v>2872</v>
      </c>
      <c r="J804">
        <v>52.13</v>
      </c>
      <c r="K804">
        <v>21</v>
      </c>
      <c r="L804">
        <v>104</v>
      </c>
      <c r="M804" t="s">
        <v>41</v>
      </c>
      <c r="N804" t="s">
        <v>39</v>
      </c>
      <c r="O804">
        <v>2016</v>
      </c>
      <c r="P804" t="s">
        <v>39</v>
      </c>
      <c r="Q804" t="s">
        <v>2798</v>
      </c>
      <c r="R804">
        <v>7</v>
      </c>
      <c r="S804" t="s">
        <v>39</v>
      </c>
      <c r="T804" t="s">
        <v>2799</v>
      </c>
      <c r="U804" t="s">
        <v>2701</v>
      </c>
      <c r="V804" s="6" t="s">
        <v>2800</v>
      </c>
      <c r="W804">
        <v>84</v>
      </c>
      <c r="X804" s="6">
        <v>25</v>
      </c>
      <c r="Y804" t="s">
        <v>39</v>
      </c>
      <c r="Z804" s="6">
        <v>12</v>
      </c>
      <c r="AA804" t="s">
        <v>39</v>
      </c>
      <c r="AB804" t="s">
        <v>39</v>
      </c>
      <c r="AC804" t="s">
        <v>39</v>
      </c>
      <c r="AD804" t="s">
        <v>39</v>
      </c>
      <c r="AE804" t="s">
        <v>39</v>
      </c>
      <c r="AF804" t="s">
        <v>39</v>
      </c>
      <c r="AG804" t="s">
        <v>39</v>
      </c>
      <c r="AH804" t="s">
        <v>39</v>
      </c>
      <c r="AI804" t="s">
        <v>39</v>
      </c>
      <c r="AJ804" s="6" t="s">
        <v>2804</v>
      </c>
      <c r="AK804">
        <v>78.545000000000002</v>
      </c>
      <c r="AL804" s="6" t="s">
        <v>136</v>
      </c>
      <c r="AM804" s="17">
        <v>14.179</v>
      </c>
      <c r="AN804">
        <v>3</v>
      </c>
      <c r="AO804">
        <v>100</v>
      </c>
      <c r="AP804" s="14">
        <v>15.76</v>
      </c>
      <c r="AQ804" t="s">
        <v>39</v>
      </c>
      <c r="AR804" t="s">
        <v>2641</v>
      </c>
    </row>
    <row r="805" spans="1:44" x14ac:dyDescent="0.35">
      <c r="A805" t="s">
        <v>1738</v>
      </c>
      <c r="B805" t="s">
        <v>2672</v>
      </c>
      <c r="C805" t="s">
        <v>2592</v>
      </c>
      <c r="D805" t="s">
        <v>780</v>
      </c>
      <c r="E805" t="s">
        <v>1737</v>
      </c>
      <c r="F805" t="s">
        <v>39</v>
      </c>
      <c r="G805" t="s">
        <v>40</v>
      </c>
      <c r="H805" t="s">
        <v>40</v>
      </c>
      <c r="I805" t="s">
        <v>2872</v>
      </c>
      <c r="J805">
        <v>52.13</v>
      </c>
      <c r="K805">
        <v>21</v>
      </c>
      <c r="L805">
        <v>104</v>
      </c>
      <c r="M805" t="s">
        <v>41</v>
      </c>
      <c r="N805" t="s">
        <v>39</v>
      </c>
      <c r="O805">
        <v>2016</v>
      </c>
      <c r="P805" t="s">
        <v>39</v>
      </c>
      <c r="Q805" t="s">
        <v>2798</v>
      </c>
      <c r="R805">
        <v>7</v>
      </c>
      <c r="S805" t="s">
        <v>39</v>
      </c>
      <c r="T805" t="s">
        <v>2799</v>
      </c>
      <c r="U805" t="s">
        <v>2701</v>
      </c>
      <c r="V805" s="6" t="s">
        <v>2800</v>
      </c>
      <c r="W805">
        <v>84</v>
      </c>
      <c r="X805" s="6">
        <v>25</v>
      </c>
      <c r="Y805" t="s">
        <v>39</v>
      </c>
      <c r="Z805" s="6">
        <v>12</v>
      </c>
      <c r="AA805" t="s">
        <v>39</v>
      </c>
      <c r="AB805" t="s">
        <v>39</v>
      </c>
      <c r="AC805" t="s">
        <v>39</v>
      </c>
      <c r="AD805" t="s">
        <v>39</v>
      </c>
      <c r="AE805" t="s">
        <v>39</v>
      </c>
      <c r="AF805" t="s">
        <v>39</v>
      </c>
      <c r="AG805" t="s">
        <v>39</v>
      </c>
      <c r="AH805" t="s">
        <v>39</v>
      </c>
      <c r="AI805" t="s">
        <v>39</v>
      </c>
      <c r="AJ805" s="6" t="s">
        <v>2804</v>
      </c>
      <c r="AK805">
        <v>79.664000000000001</v>
      </c>
      <c r="AL805" s="6" t="s">
        <v>136</v>
      </c>
      <c r="AM805" s="17">
        <v>12.686999999999999</v>
      </c>
      <c r="AN805">
        <v>3</v>
      </c>
      <c r="AO805">
        <v>100</v>
      </c>
      <c r="AP805" s="14">
        <v>16.911000000000001</v>
      </c>
      <c r="AQ805" t="s">
        <v>39</v>
      </c>
      <c r="AR805" t="s">
        <v>2641</v>
      </c>
    </row>
    <row r="806" spans="1:44" x14ac:dyDescent="0.35">
      <c r="A806" t="s">
        <v>1738</v>
      </c>
      <c r="B806" t="s">
        <v>2672</v>
      </c>
      <c r="C806" t="s">
        <v>2592</v>
      </c>
      <c r="D806" t="s">
        <v>780</v>
      </c>
      <c r="E806" t="s">
        <v>1737</v>
      </c>
      <c r="F806" t="s">
        <v>39</v>
      </c>
      <c r="G806" t="s">
        <v>40</v>
      </c>
      <c r="H806" t="s">
        <v>40</v>
      </c>
      <c r="I806" t="s">
        <v>2872</v>
      </c>
      <c r="J806">
        <v>52.13</v>
      </c>
      <c r="K806">
        <v>21</v>
      </c>
      <c r="L806">
        <v>104</v>
      </c>
      <c r="M806" t="s">
        <v>41</v>
      </c>
      <c r="N806" t="s">
        <v>39</v>
      </c>
      <c r="O806">
        <v>2016</v>
      </c>
      <c r="P806" t="s">
        <v>39</v>
      </c>
      <c r="Q806" t="s">
        <v>2798</v>
      </c>
      <c r="R806">
        <v>7</v>
      </c>
      <c r="S806" t="s">
        <v>39</v>
      </c>
      <c r="T806" t="s">
        <v>2799</v>
      </c>
      <c r="U806" t="s">
        <v>2701</v>
      </c>
      <c r="V806" s="6" t="s">
        <v>2800</v>
      </c>
      <c r="W806">
        <v>84</v>
      </c>
      <c r="X806" s="6">
        <v>25</v>
      </c>
      <c r="Y806" t="s">
        <v>39</v>
      </c>
      <c r="Z806" s="6">
        <v>12</v>
      </c>
      <c r="AA806" t="s">
        <v>39</v>
      </c>
      <c r="AB806" t="s">
        <v>39</v>
      </c>
      <c r="AC806" t="s">
        <v>39</v>
      </c>
      <c r="AD806" t="s">
        <v>39</v>
      </c>
      <c r="AE806" t="s">
        <v>39</v>
      </c>
      <c r="AF806" t="s">
        <v>39</v>
      </c>
      <c r="AG806" t="s">
        <v>39</v>
      </c>
      <c r="AH806" t="s">
        <v>39</v>
      </c>
      <c r="AI806" t="s">
        <v>39</v>
      </c>
      <c r="AJ806" s="6" t="s">
        <v>2804</v>
      </c>
      <c r="AK806">
        <v>80.037000000000006</v>
      </c>
      <c r="AL806" s="6" t="s">
        <v>136</v>
      </c>
      <c r="AM806" s="17">
        <v>11.946</v>
      </c>
      <c r="AN806">
        <v>3</v>
      </c>
      <c r="AO806">
        <v>100</v>
      </c>
      <c r="AP806" s="14">
        <v>17.937999999999999</v>
      </c>
      <c r="AQ806" t="s">
        <v>39</v>
      </c>
      <c r="AR806" t="s">
        <v>2641</v>
      </c>
    </row>
    <row r="807" spans="1:44" x14ac:dyDescent="0.35">
      <c r="A807" t="s">
        <v>1738</v>
      </c>
      <c r="B807" t="s">
        <v>2672</v>
      </c>
      <c r="C807" t="s">
        <v>2592</v>
      </c>
      <c r="D807" t="s">
        <v>780</v>
      </c>
      <c r="E807" t="s">
        <v>1737</v>
      </c>
      <c r="F807" t="s">
        <v>39</v>
      </c>
      <c r="G807" t="s">
        <v>40</v>
      </c>
      <c r="H807" t="s">
        <v>40</v>
      </c>
      <c r="I807" t="s">
        <v>2872</v>
      </c>
      <c r="J807">
        <v>52.13</v>
      </c>
      <c r="K807">
        <v>21</v>
      </c>
      <c r="L807">
        <v>104</v>
      </c>
      <c r="M807" t="s">
        <v>41</v>
      </c>
      <c r="N807" t="s">
        <v>39</v>
      </c>
      <c r="O807">
        <v>2016</v>
      </c>
      <c r="P807" t="s">
        <v>39</v>
      </c>
      <c r="Q807" t="s">
        <v>2798</v>
      </c>
      <c r="R807">
        <v>7</v>
      </c>
      <c r="S807" t="s">
        <v>39</v>
      </c>
      <c r="T807" t="s">
        <v>2799</v>
      </c>
      <c r="U807" t="s">
        <v>2701</v>
      </c>
      <c r="V807" s="6" t="s">
        <v>2800</v>
      </c>
      <c r="W807">
        <v>84</v>
      </c>
      <c r="X807" s="6">
        <v>25</v>
      </c>
      <c r="Y807" t="s">
        <v>39</v>
      </c>
      <c r="Z807" s="6">
        <v>12</v>
      </c>
      <c r="AA807" t="s">
        <v>39</v>
      </c>
      <c r="AB807" t="s">
        <v>39</v>
      </c>
      <c r="AC807" t="s">
        <v>39</v>
      </c>
      <c r="AD807" t="s">
        <v>39</v>
      </c>
      <c r="AE807" t="s">
        <v>39</v>
      </c>
      <c r="AF807" t="s">
        <v>39</v>
      </c>
      <c r="AG807" t="s">
        <v>39</v>
      </c>
      <c r="AH807" t="s">
        <v>39</v>
      </c>
      <c r="AI807" t="s">
        <v>39</v>
      </c>
      <c r="AJ807" s="6" t="s">
        <v>2804</v>
      </c>
      <c r="AK807">
        <v>80.784000000000006</v>
      </c>
      <c r="AL807" s="6" t="s">
        <v>136</v>
      </c>
      <c r="AM807" s="17">
        <v>13.438000000000001</v>
      </c>
      <c r="AN807">
        <v>3</v>
      </c>
      <c r="AO807">
        <v>100</v>
      </c>
      <c r="AP807" s="14">
        <v>18.884</v>
      </c>
      <c r="AQ807" t="s">
        <v>39</v>
      </c>
      <c r="AR807" t="s">
        <v>2641</v>
      </c>
    </row>
    <row r="808" spans="1:44" x14ac:dyDescent="0.35">
      <c r="A808" t="s">
        <v>1738</v>
      </c>
      <c r="B808" t="s">
        <v>2672</v>
      </c>
      <c r="C808" t="s">
        <v>2592</v>
      </c>
      <c r="D808" t="s">
        <v>780</v>
      </c>
      <c r="E808" t="s">
        <v>1737</v>
      </c>
      <c r="F808" t="s">
        <v>39</v>
      </c>
      <c r="G808" t="s">
        <v>40</v>
      </c>
      <c r="H808" t="s">
        <v>40</v>
      </c>
      <c r="I808" t="s">
        <v>2872</v>
      </c>
      <c r="J808">
        <v>52.13</v>
      </c>
      <c r="K808">
        <v>21</v>
      </c>
      <c r="L808">
        <v>104</v>
      </c>
      <c r="M808" t="s">
        <v>41</v>
      </c>
      <c r="N808" t="s">
        <v>39</v>
      </c>
      <c r="O808">
        <v>2016</v>
      </c>
      <c r="P808" t="s">
        <v>39</v>
      </c>
      <c r="Q808" t="s">
        <v>2798</v>
      </c>
      <c r="R808">
        <v>7</v>
      </c>
      <c r="S808" t="s">
        <v>39</v>
      </c>
      <c r="T808" t="s">
        <v>2799</v>
      </c>
      <c r="U808" t="s">
        <v>2701</v>
      </c>
      <c r="V808" s="6" t="s">
        <v>2800</v>
      </c>
      <c r="W808">
        <v>84</v>
      </c>
      <c r="X808" s="6">
        <v>25</v>
      </c>
      <c r="Y808" t="s">
        <v>39</v>
      </c>
      <c r="Z808" s="6">
        <v>12</v>
      </c>
      <c r="AA808" t="s">
        <v>39</v>
      </c>
      <c r="AB808" t="s">
        <v>39</v>
      </c>
      <c r="AC808" t="s">
        <v>39</v>
      </c>
      <c r="AD808" t="s">
        <v>39</v>
      </c>
      <c r="AE808" t="s">
        <v>39</v>
      </c>
      <c r="AF808" t="s">
        <v>39</v>
      </c>
      <c r="AG808" t="s">
        <v>39</v>
      </c>
      <c r="AH808" t="s">
        <v>39</v>
      </c>
      <c r="AI808" t="s">
        <v>39</v>
      </c>
      <c r="AJ808" s="6" t="s">
        <v>2804</v>
      </c>
      <c r="AK808">
        <v>81.53</v>
      </c>
      <c r="AL808" s="6" t="s">
        <v>136</v>
      </c>
      <c r="AM808" s="17">
        <v>13.06</v>
      </c>
      <c r="AN808">
        <v>3</v>
      </c>
      <c r="AO808">
        <v>100</v>
      </c>
      <c r="AP808" s="14">
        <v>19.747</v>
      </c>
      <c r="AQ808" t="s">
        <v>39</v>
      </c>
      <c r="AR808" t="s">
        <v>2641</v>
      </c>
    </row>
    <row r="809" spans="1:44" x14ac:dyDescent="0.35">
      <c r="A809" t="s">
        <v>1738</v>
      </c>
      <c r="B809" t="s">
        <v>2672</v>
      </c>
      <c r="C809" t="s">
        <v>2592</v>
      </c>
      <c r="D809" t="s">
        <v>780</v>
      </c>
      <c r="E809" t="s">
        <v>1737</v>
      </c>
      <c r="F809" t="s">
        <v>39</v>
      </c>
      <c r="G809" t="s">
        <v>40</v>
      </c>
      <c r="H809" t="s">
        <v>40</v>
      </c>
      <c r="I809" t="s">
        <v>2872</v>
      </c>
      <c r="J809">
        <v>52.13</v>
      </c>
      <c r="K809">
        <v>21</v>
      </c>
      <c r="L809">
        <v>104</v>
      </c>
      <c r="M809" t="s">
        <v>41</v>
      </c>
      <c r="N809" t="s">
        <v>39</v>
      </c>
      <c r="O809">
        <v>2016</v>
      </c>
      <c r="P809" t="s">
        <v>39</v>
      </c>
      <c r="Q809" t="s">
        <v>2798</v>
      </c>
      <c r="R809">
        <v>7</v>
      </c>
      <c r="S809" t="s">
        <v>39</v>
      </c>
      <c r="T809" t="s">
        <v>2799</v>
      </c>
      <c r="U809" t="s">
        <v>2701</v>
      </c>
      <c r="V809" s="6" t="s">
        <v>2800</v>
      </c>
      <c r="W809">
        <v>84</v>
      </c>
      <c r="X809" s="6">
        <v>25</v>
      </c>
      <c r="Y809" t="s">
        <v>39</v>
      </c>
      <c r="Z809" s="6">
        <v>12</v>
      </c>
      <c r="AA809" t="s">
        <v>39</v>
      </c>
      <c r="AB809" t="s">
        <v>39</v>
      </c>
      <c r="AC809" t="s">
        <v>39</v>
      </c>
      <c r="AD809" t="s">
        <v>39</v>
      </c>
      <c r="AE809" t="s">
        <v>39</v>
      </c>
      <c r="AF809" t="s">
        <v>39</v>
      </c>
      <c r="AG809" t="s">
        <v>39</v>
      </c>
      <c r="AH809" t="s">
        <v>39</v>
      </c>
      <c r="AI809" t="s">
        <v>39</v>
      </c>
      <c r="AJ809" s="6" t="s">
        <v>2804</v>
      </c>
      <c r="AK809">
        <v>81.903000000000006</v>
      </c>
      <c r="AL809" s="6" t="s">
        <v>136</v>
      </c>
      <c r="AM809" s="17">
        <v>12.686999999999999</v>
      </c>
      <c r="AN809">
        <v>3</v>
      </c>
      <c r="AO809">
        <v>100</v>
      </c>
      <c r="AP809" s="14">
        <v>20.692</v>
      </c>
      <c r="AQ809" t="s">
        <v>39</v>
      </c>
      <c r="AR809" t="s">
        <v>2641</v>
      </c>
    </row>
    <row r="810" spans="1:44" x14ac:dyDescent="0.35">
      <c r="A810" t="s">
        <v>1738</v>
      </c>
      <c r="B810" t="s">
        <v>2672</v>
      </c>
      <c r="C810" t="s">
        <v>2592</v>
      </c>
      <c r="D810" t="s">
        <v>780</v>
      </c>
      <c r="E810" t="s">
        <v>2801</v>
      </c>
      <c r="F810" t="s">
        <v>39</v>
      </c>
      <c r="G810" t="s">
        <v>40</v>
      </c>
      <c r="H810" t="s">
        <v>40</v>
      </c>
      <c r="I810" t="s">
        <v>2872</v>
      </c>
      <c r="J810">
        <v>52.13</v>
      </c>
      <c r="K810">
        <v>21</v>
      </c>
      <c r="L810">
        <v>104</v>
      </c>
      <c r="M810" t="s">
        <v>41</v>
      </c>
      <c r="N810" t="s">
        <v>39</v>
      </c>
      <c r="O810">
        <v>2016</v>
      </c>
      <c r="P810" t="s">
        <v>39</v>
      </c>
      <c r="Q810" t="s">
        <v>2798</v>
      </c>
      <c r="R810">
        <v>7</v>
      </c>
      <c r="S810" t="s">
        <v>39</v>
      </c>
      <c r="T810" t="s">
        <v>2799</v>
      </c>
      <c r="U810" t="s">
        <v>2701</v>
      </c>
      <c r="V810" s="6" t="s">
        <v>2800</v>
      </c>
      <c r="W810">
        <v>84</v>
      </c>
      <c r="X810" s="6">
        <v>25</v>
      </c>
      <c r="Y810" t="s">
        <v>39</v>
      </c>
      <c r="Z810" s="6">
        <v>12</v>
      </c>
      <c r="AA810" t="s">
        <v>39</v>
      </c>
      <c r="AB810" t="s">
        <v>39</v>
      </c>
      <c r="AC810" t="s">
        <v>39</v>
      </c>
      <c r="AD810" t="s">
        <v>39</v>
      </c>
      <c r="AE810" t="s">
        <v>39</v>
      </c>
      <c r="AF810" t="s">
        <v>39</v>
      </c>
      <c r="AG810" t="s">
        <v>39</v>
      </c>
      <c r="AH810" t="s">
        <v>39</v>
      </c>
      <c r="AI810" t="s">
        <v>39</v>
      </c>
      <c r="AJ810" s="6" t="s">
        <v>2804</v>
      </c>
      <c r="AK810" s="19">
        <v>7.4349999999999996</v>
      </c>
      <c r="AL810" s="6" t="s">
        <v>136</v>
      </c>
      <c r="AM810" s="17">
        <v>11.896000000000001</v>
      </c>
      <c r="AN810">
        <v>3</v>
      </c>
      <c r="AO810">
        <v>100</v>
      </c>
      <c r="AP810" s="14">
        <v>1.054</v>
      </c>
      <c r="AQ810" t="s">
        <v>39</v>
      </c>
      <c r="AR810" t="s">
        <v>2641</v>
      </c>
    </row>
    <row r="811" spans="1:44" x14ac:dyDescent="0.35">
      <c r="A811" t="s">
        <v>1738</v>
      </c>
      <c r="B811" t="s">
        <v>2672</v>
      </c>
      <c r="C811" t="s">
        <v>2592</v>
      </c>
      <c r="D811" t="s">
        <v>780</v>
      </c>
      <c r="E811" t="s">
        <v>2801</v>
      </c>
      <c r="F811" t="s">
        <v>39</v>
      </c>
      <c r="G811" t="s">
        <v>40</v>
      </c>
      <c r="H811" t="s">
        <v>40</v>
      </c>
      <c r="I811" t="s">
        <v>2872</v>
      </c>
      <c r="J811">
        <v>52.13</v>
      </c>
      <c r="K811">
        <v>21</v>
      </c>
      <c r="L811">
        <v>104</v>
      </c>
      <c r="M811" t="s">
        <v>41</v>
      </c>
      <c r="N811" t="s">
        <v>39</v>
      </c>
      <c r="O811">
        <v>2016</v>
      </c>
      <c r="P811" t="s">
        <v>39</v>
      </c>
      <c r="Q811" t="s">
        <v>2798</v>
      </c>
      <c r="R811">
        <v>7</v>
      </c>
      <c r="S811" t="s">
        <v>39</v>
      </c>
      <c r="T811" t="s">
        <v>2799</v>
      </c>
      <c r="U811" t="s">
        <v>2701</v>
      </c>
      <c r="V811" s="6" t="s">
        <v>2800</v>
      </c>
      <c r="W811">
        <v>84</v>
      </c>
      <c r="X811" s="6">
        <v>25</v>
      </c>
      <c r="Y811" t="s">
        <v>39</v>
      </c>
      <c r="Z811" s="6">
        <v>12</v>
      </c>
      <c r="AA811" t="s">
        <v>39</v>
      </c>
      <c r="AB811" t="s">
        <v>39</v>
      </c>
      <c r="AC811" t="s">
        <v>39</v>
      </c>
      <c r="AD811" t="s">
        <v>39</v>
      </c>
      <c r="AE811" t="s">
        <v>39</v>
      </c>
      <c r="AF811" t="s">
        <v>39</v>
      </c>
      <c r="AG811" t="s">
        <v>39</v>
      </c>
      <c r="AH811" t="s">
        <v>39</v>
      </c>
      <c r="AI811" t="s">
        <v>39</v>
      </c>
      <c r="AJ811" s="6" t="s">
        <v>2804</v>
      </c>
      <c r="AK811" s="19">
        <v>24.721</v>
      </c>
      <c r="AL811" s="6" t="s">
        <v>136</v>
      </c>
      <c r="AM811" s="21">
        <v>23.792000000000002</v>
      </c>
      <c r="AN811">
        <v>3</v>
      </c>
      <c r="AO811">
        <v>100</v>
      </c>
      <c r="AP811" s="20">
        <v>2.1280000000000001</v>
      </c>
      <c r="AQ811" t="s">
        <v>39</v>
      </c>
      <c r="AR811" t="s">
        <v>2641</v>
      </c>
    </row>
    <row r="812" spans="1:44" x14ac:dyDescent="0.35">
      <c r="A812" t="s">
        <v>1738</v>
      </c>
      <c r="B812" t="s">
        <v>2672</v>
      </c>
      <c r="C812" t="s">
        <v>2592</v>
      </c>
      <c r="D812" t="s">
        <v>780</v>
      </c>
      <c r="E812" t="s">
        <v>2801</v>
      </c>
      <c r="F812" t="s">
        <v>39</v>
      </c>
      <c r="G812" t="s">
        <v>40</v>
      </c>
      <c r="H812" t="s">
        <v>40</v>
      </c>
      <c r="I812" t="s">
        <v>2872</v>
      </c>
      <c r="J812">
        <v>52.13</v>
      </c>
      <c r="K812">
        <v>21</v>
      </c>
      <c r="L812">
        <v>104</v>
      </c>
      <c r="M812" t="s">
        <v>41</v>
      </c>
      <c r="N812" t="s">
        <v>39</v>
      </c>
      <c r="O812">
        <v>2016</v>
      </c>
      <c r="P812" t="s">
        <v>39</v>
      </c>
      <c r="Q812" t="s">
        <v>2798</v>
      </c>
      <c r="R812">
        <v>7</v>
      </c>
      <c r="S812" t="s">
        <v>39</v>
      </c>
      <c r="T812" t="s">
        <v>2799</v>
      </c>
      <c r="U812" t="s">
        <v>2701</v>
      </c>
      <c r="V812" s="6" t="s">
        <v>2800</v>
      </c>
      <c r="W812">
        <v>84</v>
      </c>
      <c r="X812" s="6">
        <v>25</v>
      </c>
      <c r="Y812" t="s">
        <v>39</v>
      </c>
      <c r="Z812" s="6">
        <v>12</v>
      </c>
      <c r="AA812" t="s">
        <v>39</v>
      </c>
      <c r="AB812" t="s">
        <v>39</v>
      </c>
      <c r="AC812" t="s">
        <v>39</v>
      </c>
      <c r="AD812" t="s">
        <v>39</v>
      </c>
      <c r="AE812" t="s">
        <v>39</v>
      </c>
      <c r="AF812" t="s">
        <v>39</v>
      </c>
      <c r="AG812" t="s">
        <v>39</v>
      </c>
      <c r="AH812" t="s">
        <v>39</v>
      </c>
      <c r="AI812" t="s">
        <v>39</v>
      </c>
      <c r="AJ812" s="6" t="s">
        <v>2804</v>
      </c>
      <c r="AK812" s="19">
        <v>36.988999999999997</v>
      </c>
      <c r="AL812" s="6" t="s">
        <v>136</v>
      </c>
      <c r="AM812" s="21">
        <v>35.686999999999998</v>
      </c>
      <c r="AN812">
        <v>3</v>
      </c>
      <c r="AO812">
        <v>100</v>
      </c>
      <c r="AP812" s="20">
        <v>3.02</v>
      </c>
      <c r="AQ812" t="s">
        <v>39</v>
      </c>
      <c r="AR812" t="s">
        <v>2641</v>
      </c>
    </row>
    <row r="813" spans="1:44" x14ac:dyDescent="0.35">
      <c r="A813" t="s">
        <v>1738</v>
      </c>
      <c r="B813" t="s">
        <v>2672</v>
      </c>
      <c r="C813" t="s">
        <v>2592</v>
      </c>
      <c r="D813" t="s">
        <v>780</v>
      </c>
      <c r="E813" t="s">
        <v>2801</v>
      </c>
      <c r="F813" t="s">
        <v>39</v>
      </c>
      <c r="G813" t="s">
        <v>40</v>
      </c>
      <c r="H813" t="s">
        <v>40</v>
      </c>
      <c r="I813" t="s">
        <v>2872</v>
      </c>
      <c r="J813">
        <v>52.13</v>
      </c>
      <c r="K813">
        <v>21</v>
      </c>
      <c r="L813">
        <v>104</v>
      </c>
      <c r="M813" t="s">
        <v>41</v>
      </c>
      <c r="N813" t="s">
        <v>39</v>
      </c>
      <c r="O813">
        <v>2016</v>
      </c>
      <c r="P813" t="s">
        <v>39</v>
      </c>
      <c r="Q813" t="s">
        <v>2798</v>
      </c>
      <c r="R813">
        <v>7</v>
      </c>
      <c r="S813" t="s">
        <v>39</v>
      </c>
      <c r="T813" t="s">
        <v>2799</v>
      </c>
      <c r="U813" t="s">
        <v>2701</v>
      </c>
      <c r="V813" s="6" t="s">
        <v>2800</v>
      </c>
      <c r="W813">
        <v>84</v>
      </c>
      <c r="X813" s="6">
        <v>25</v>
      </c>
      <c r="Y813" t="s">
        <v>39</v>
      </c>
      <c r="Z813" s="6">
        <v>12</v>
      </c>
      <c r="AA813" t="s">
        <v>39</v>
      </c>
      <c r="AB813" t="s">
        <v>39</v>
      </c>
      <c r="AC813" t="s">
        <v>39</v>
      </c>
      <c r="AD813" t="s">
        <v>39</v>
      </c>
      <c r="AE813" t="s">
        <v>39</v>
      </c>
      <c r="AF813" t="s">
        <v>39</v>
      </c>
      <c r="AG813" t="s">
        <v>39</v>
      </c>
      <c r="AH813" t="s">
        <v>39</v>
      </c>
      <c r="AI813" t="s">
        <v>39</v>
      </c>
      <c r="AJ813" s="6" t="s">
        <v>2804</v>
      </c>
      <c r="AK813" s="19">
        <v>50</v>
      </c>
      <c r="AL813" s="6" t="s">
        <v>136</v>
      </c>
      <c r="AM813" s="21">
        <v>37.173999999999999</v>
      </c>
      <c r="AN813">
        <v>3</v>
      </c>
      <c r="AO813">
        <v>100</v>
      </c>
      <c r="AP813" s="20">
        <v>3.8719999999999999</v>
      </c>
      <c r="AQ813" t="s">
        <v>39</v>
      </c>
      <c r="AR813" t="s">
        <v>2641</v>
      </c>
    </row>
    <row r="814" spans="1:44" x14ac:dyDescent="0.35">
      <c r="A814" t="s">
        <v>1738</v>
      </c>
      <c r="B814" t="s">
        <v>2672</v>
      </c>
      <c r="C814" t="s">
        <v>2592</v>
      </c>
      <c r="D814" t="s">
        <v>780</v>
      </c>
      <c r="E814" t="s">
        <v>2801</v>
      </c>
      <c r="F814" t="s">
        <v>39</v>
      </c>
      <c r="G814" t="s">
        <v>40</v>
      </c>
      <c r="H814" t="s">
        <v>40</v>
      </c>
      <c r="I814" t="s">
        <v>2872</v>
      </c>
      <c r="J814">
        <v>52.13</v>
      </c>
      <c r="K814">
        <v>21</v>
      </c>
      <c r="L814">
        <v>104</v>
      </c>
      <c r="M814" t="s">
        <v>41</v>
      </c>
      <c r="N814" t="s">
        <v>39</v>
      </c>
      <c r="O814">
        <v>2016</v>
      </c>
      <c r="P814" t="s">
        <v>39</v>
      </c>
      <c r="Q814" t="s">
        <v>2798</v>
      </c>
      <c r="R814">
        <v>7</v>
      </c>
      <c r="S814" t="s">
        <v>39</v>
      </c>
      <c r="T814" t="s">
        <v>2799</v>
      </c>
      <c r="U814" t="s">
        <v>2701</v>
      </c>
      <c r="V814" s="6" t="s">
        <v>2800</v>
      </c>
      <c r="W814">
        <v>84</v>
      </c>
      <c r="X814" s="6">
        <v>25</v>
      </c>
      <c r="Y814" t="s">
        <v>39</v>
      </c>
      <c r="Z814" s="6">
        <v>12</v>
      </c>
      <c r="AA814" t="s">
        <v>39</v>
      </c>
      <c r="AB814" t="s">
        <v>39</v>
      </c>
      <c r="AC814" t="s">
        <v>39</v>
      </c>
      <c r="AD814" t="s">
        <v>39</v>
      </c>
      <c r="AE814" t="s">
        <v>39</v>
      </c>
      <c r="AF814" t="s">
        <v>39</v>
      </c>
      <c r="AG814" t="s">
        <v>39</v>
      </c>
      <c r="AH814" t="s">
        <v>39</v>
      </c>
      <c r="AI814" t="s">
        <v>39</v>
      </c>
      <c r="AJ814" s="6" t="s">
        <v>2804</v>
      </c>
      <c r="AK814" s="19">
        <v>58.55</v>
      </c>
      <c r="AL814" s="6" t="s">
        <v>136</v>
      </c>
      <c r="AM814" s="21">
        <v>52.787999999999997</v>
      </c>
      <c r="AN814">
        <v>3</v>
      </c>
      <c r="AO814">
        <v>100</v>
      </c>
      <c r="AP814" s="20">
        <v>4.9260000000000002</v>
      </c>
      <c r="AQ814" t="s">
        <v>39</v>
      </c>
      <c r="AR814" t="s">
        <v>2641</v>
      </c>
    </row>
    <row r="815" spans="1:44" x14ac:dyDescent="0.35">
      <c r="A815" t="s">
        <v>1738</v>
      </c>
      <c r="B815" t="s">
        <v>2672</v>
      </c>
      <c r="C815" t="s">
        <v>2592</v>
      </c>
      <c r="D815" t="s">
        <v>780</v>
      </c>
      <c r="E815" t="s">
        <v>2801</v>
      </c>
      <c r="F815" t="s">
        <v>39</v>
      </c>
      <c r="G815" t="s">
        <v>40</v>
      </c>
      <c r="H815" t="s">
        <v>40</v>
      </c>
      <c r="I815" t="s">
        <v>2872</v>
      </c>
      <c r="J815">
        <v>52.13</v>
      </c>
      <c r="K815">
        <v>21</v>
      </c>
      <c r="L815">
        <v>104</v>
      </c>
      <c r="M815" t="s">
        <v>41</v>
      </c>
      <c r="N815" t="s">
        <v>39</v>
      </c>
      <c r="O815">
        <v>2016</v>
      </c>
      <c r="P815" t="s">
        <v>39</v>
      </c>
      <c r="Q815" t="s">
        <v>2798</v>
      </c>
      <c r="R815">
        <v>7</v>
      </c>
      <c r="S815" t="s">
        <v>39</v>
      </c>
      <c r="T815" t="s">
        <v>2799</v>
      </c>
      <c r="U815" t="s">
        <v>2701</v>
      </c>
      <c r="V815" s="6" t="s">
        <v>2800</v>
      </c>
      <c r="W815">
        <v>84</v>
      </c>
      <c r="X815" s="6">
        <v>25</v>
      </c>
      <c r="Y815" t="s">
        <v>39</v>
      </c>
      <c r="Z815" s="6">
        <v>12</v>
      </c>
      <c r="AA815" t="s">
        <v>39</v>
      </c>
      <c r="AB815" t="s">
        <v>39</v>
      </c>
      <c r="AC815" t="s">
        <v>39</v>
      </c>
      <c r="AD815" t="s">
        <v>39</v>
      </c>
      <c r="AE815" t="s">
        <v>39</v>
      </c>
      <c r="AF815" t="s">
        <v>39</v>
      </c>
      <c r="AG815" t="s">
        <v>39</v>
      </c>
      <c r="AH815" t="s">
        <v>39</v>
      </c>
      <c r="AI815" t="s">
        <v>39</v>
      </c>
      <c r="AJ815" s="6" t="s">
        <v>2804</v>
      </c>
      <c r="AK815" s="19">
        <v>61.895000000000003</v>
      </c>
      <c r="AL815" s="6" t="s">
        <v>136</v>
      </c>
      <c r="AM815" s="21">
        <v>57.249000000000002</v>
      </c>
      <c r="AN815">
        <v>3</v>
      </c>
      <c r="AO815">
        <v>100</v>
      </c>
      <c r="AP815" s="20">
        <v>5.9390000000000001</v>
      </c>
      <c r="AQ815" t="s">
        <v>39</v>
      </c>
      <c r="AR815" t="s">
        <v>2641</v>
      </c>
    </row>
    <row r="816" spans="1:44" x14ac:dyDescent="0.35">
      <c r="A816" t="s">
        <v>1738</v>
      </c>
      <c r="B816" t="s">
        <v>2672</v>
      </c>
      <c r="C816" t="s">
        <v>2592</v>
      </c>
      <c r="D816" t="s">
        <v>780</v>
      </c>
      <c r="E816" t="s">
        <v>2801</v>
      </c>
      <c r="F816" t="s">
        <v>39</v>
      </c>
      <c r="G816" t="s">
        <v>40</v>
      </c>
      <c r="H816" t="s">
        <v>40</v>
      </c>
      <c r="I816" t="s">
        <v>2872</v>
      </c>
      <c r="J816">
        <v>52.13</v>
      </c>
      <c r="K816">
        <v>21</v>
      </c>
      <c r="L816">
        <v>104</v>
      </c>
      <c r="M816" t="s">
        <v>41</v>
      </c>
      <c r="N816" t="s">
        <v>39</v>
      </c>
      <c r="O816">
        <v>2016</v>
      </c>
      <c r="P816" t="s">
        <v>39</v>
      </c>
      <c r="Q816" t="s">
        <v>2798</v>
      </c>
      <c r="R816">
        <v>7</v>
      </c>
      <c r="S816" t="s">
        <v>39</v>
      </c>
      <c r="T816" t="s">
        <v>2799</v>
      </c>
      <c r="U816" t="s">
        <v>2701</v>
      </c>
      <c r="V816" s="6" t="s">
        <v>2800</v>
      </c>
      <c r="W816">
        <v>84</v>
      </c>
      <c r="X816" s="6">
        <v>25</v>
      </c>
      <c r="Y816" t="s">
        <v>39</v>
      </c>
      <c r="Z816" s="6">
        <v>12</v>
      </c>
      <c r="AA816" t="s">
        <v>39</v>
      </c>
      <c r="AB816" t="s">
        <v>39</v>
      </c>
      <c r="AC816" t="s">
        <v>39</v>
      </c>
      <c r="AD816" t="s">
        <v>39</v>
      </c>
      <c r="AE816" t="s">
        <v>39</v>
      </c>
      <c r="AF816" t="s">
        <v>39</v>
      </c>
      <c r="AG816" t="s">
        <v>39</v>
      </c>
      <c r="AH816" t="s">
        <v>39</v>
      </c>
      <c r="AI816" t="s">
        <v>39</v>
      </c>
      <c r="AJ816" s="6" t="s">
        <v>2804</v>
      </c>
      <c r="AK816" s="19">
        <v>67.099999999999994</v>
      </c>
      <c r="AL816" s="6" t="s">
        <v>136</v>
      </c>
      <c r="AM816" s="21">
        <v>50.929000000000002</v>
      </c>
      <c r="AN816">
        <v>3</v>
      </c>
      <c r="AO816">
        <v>100</v>
      </c>
      <c r="AP816" s="20">
        <v>7.0339999999999998</v>
      </c>
      <c r="AQ816" t="s">
        <v>39</v>
      </c>
      <c r="AR816" t="s">
        <v>2641</v>
      </c>
    </row>
    <row r="817" spans="1:44" x14ac:dyDescent="0.35">
      <c r="A817" t="s">
        <v>1738</v>
      </c>
      <c r="B817" t="s">
        <v>2672</v>
      </c>
      <c r="C817" t="s">
        <v>2592</v>
      </c>
      <c r="D817" t="s">
        <v>780</v>
      </c>
      <c r="E817" t="s">
        <v>2801</v>
      </c>
      <c r="F817" t="s">
        <v>39</v>
      </c>
      <c r="G817" t="s">
        <v>40</v>
      </c>
      <c r="H817" t="s">
        <v>40</v>
      </c>
      <c r="I817" t="s">
        <v>2872</v>
      </c>
      <c r="J817">
        <v>52.13</v>
      </c>
      <c r="K817">
        <v>21</v>
      </c>
      <c r="L817">
        <v>104</v>
      </c>
      <c r="M817" t="s">
        <v>41</v>
      </c>
      <c r="N817" t="s">
        <v>39</v>
      </c>
      <c r="O817">
        <v>2016</v>
      </c>
      <c r="P817" t="s">
        <v>39</v>
      </c>
      <c r="Q817" t="s">
        <v>2798</v>
      </c>
      <c r="R817">
        <v>7</v>
      </c>
      <c r="S817" t="s">
        <v>39</v>
      </c>
      <c r="T817" t="s">
        <v>2799</v>
      </c>
      <c r="U817" t="s">
        <v>2701</v>
      </c>
      <c r="V817" s="6" t="s">
        <v>2800</v>
      </c>
      <c r="W817">
        <v>84</v>
      </c>
      <c r="X817" s="6">
        <v>25</v>
      </c>
      <c r="Y817" t="s">
        <v>39</v>
      </c>
      <c r="Z817" s="6">
        <v>12</v>
      </c>
      <c r="AA817" t="s">
        <v>39</v>
      </c>
      <c r="AB817" t="s">
        <v>39</v>
      </c>
      <c r="AC817" t="s">
        <v>39</v>
      </c>
      <c r="AD817" t="s">
        <v>39</v>
      </c>
      <c r="AE817" t="s">
        <v>39</v>
      </c>
      <c r="AF817" t="s">
        <v>39</v>
      </c>
      <c r="AG817" t="s">
        <v>39</v>
      </c>
      <c r="AH817" t="s">
        <v>39</v>
      </c>
      <c r="AI817" t="s">
        <v>39</v>
      </c>
      <c r="AJ817" s="6" t="s">
        <v>2804</v>
      </c>
      <c r="AK817" s="19">
        <v>69.33</v>
      </c>
      <c r="AL817" s="6" t="s">
        <v>136</v>
      </c>
      <c r="AM817" s="21">
        <v>40.15</v>
      </c>
      <c r="AN817">
        <v>3</v>
      </c>
      <c r="AO817">
        <v>100</v>
      </c>
      <c r="AP817" s="20">
        <v>8.0470000000000006</v>
      </c>
      <c r="AQ817" t="s">
        <v>39</v>
      </c>
      <c r="AR817" t="s">
        <v>2641</v>
      </c>
    </row>
    <row r="818" spans="1:44" x14ac:dyDescent="0.35">
      <c r="A818" t="s">
        <v>1738</v>
      </c>
      <c r="B818" t="s">
        <v>2672</v>
      </c>
      <c r="C818" t="s">
        <v>2592</v>
      </c>
      <c r="D818" t="s">
        <v>780</v>
      </c>
      <c r="E818" t="s">
        <v>2801</v>
      </c>
      <c r="F818" t="s">
        <v>39</v>
      </c>
      <c r="G818" t="s">
        <v>40</v>
      </c>
      <c r="H818" t="s">
        <v>40</v>
      </c>
      <c r="I818" t="s">
        <v>2872</v>
      </c>
      <c r="J818">
        <v>52.13</v>
      </c>
      <c r="K818">
        <v>21</v>
      </c>
      <c r="L818">
        <v>104</v>
      </c>
      <c r="M818" t="s">
        <v>41</v>
      </c>
      <c r="N818" t="s">
        <v>39</v>
      </c>
      <c r="O818">
        <v>2016</v>
      </c>
      <c r="P818" t="s">
        <v>39</v>
      </c>
      <c r="Q818" t="s">
        <v>2798</v>
      </c>
      <c r="R818">
        <v>7</v>
      </c>
      <c r="S818" t="s">
        <v>39</v>
      </c>
      <c r="T818" t="s">
        <v>2799</v>
      </c>
      <c r="U818" t="s">
        <v>2701</v>
      </c>
      <c r="V818" s="6" t="s">
        <v>2800</v>
      </c>
      <c r="W818">
        <v>84</v>
      </c>
      <c r="X818" s="6">
        <v>25</v>
      </c>
      <c r="Y818" t="s">
        <v>39</v>
      </c>
      <c r="Z818" s="6">
        <v>12</v>
      </c>
      <c r="AA818" t="s">
        <v>39</v>
      </c>
      <c r="AB818" t="s">
        <v>39</v>
      </c>
      <c r="AC818" t="s">
        <v>39</v>
      </c>
      <c r="AD818" t="s">
        <v>39</v>
      </c>
      <c r="AE818" t="s">
        <v>39</v>
      </c>
      <c r="AF818" t="s">
        <v>39</v>
      </c>
      <c r="AG818" t="s">
        <v>39</v>
      </c>
      <c r="AH818" t="s">
        <v>39</v>
      </c>
      <c r="AI818" t="s">
        <v>39</v>
      </c>
      <c r="AJ818" s="6" t="s">
        <v>2804</v>
      </c>
      <c r="AK818" s="19">
        <v>70.816999999999993</v>
      </c>
      <c r="AL818" s="6" t="s">
        <v>136</v>
      </c>
      <c r="AM818" s="21">
        <v>38.662999999999997</v>
      </c>
      <c r="AN818">
        <v>3</v>
      </c>
      <c r="AO818">
        <v>100</v>
      </c>
      <c r="AP818" s="20">
        <v>9.02</v>
      </c>
      <c r="AQ818" t="s">
        <v>39</v>
      </c>
      <c r="AR818" t="s">
        <v>2641</v>
      </c>
    </row>
    <row r="819" spans="1:44" x14ac:dyDescent="0.35">
      <c r="A819" t="s">
        <v>1738</v>
      </c>
      <c r="B819" t="s">
        <v>2672</v>
      </c>
      <c r="C819" t="s">
        <v>2592</v>
      </c>
      <c r="D819" t="s">
        <v>780</v>
      </c>
      <c r="E819" t="s">
        <v>2801</v>
      </c>
      <c r="F819" t="s">
        <v>39</v>
      </c>
      <c r="G819" t="s">
        <v>40</v>
      </c>
      <c r="H819" t="s">
        <v>40</v>
      </c>
      <c r="I819" t="s">
        <v>2872</v>
      </c>
      <c r="J819">
        <v>52.13</v>
      </c>
      <c r="K819">
        <v>21</v>
      </c>
      <c r="L819">
        <v>104</v>
      </c>
      <c r="M819" t="s">
        <v>41</v>
      </c>
      <c r="N819" t="s">
        <v>39</v>
      </c>
      <c r="O819">
        <v>2016</v>
      </c>
      <c r="P819" t="s">
        <v>39</v>
      </c>
      <c r="Q819" t="s">
        <v>2798</v>
      </c>
      <c r="R819">
        <v>7</v>
      </c>
      <c r="S819" t="s">
        <v>39</v>
      </c>
      <c r="T819" t="s">
        <v>2799</v>
      </c>
      <c r="U819" t="s">
        <v>2701</v>
      </c>
      <c r="V819" s="6" t="s">
        <v>2800</v>
      </c>
      <c r="W819">
        <v>84</v>
      </c>
      <c r="X819" s="6">
        <v>25</v>
      </c>
      <c r="Y819" t="s">
        <v>39</v>
      </c>
      <c r="Z819" s="6">
        <v>12</v>
      </c>
      <c r="AA819" t="s">
        <v>39</v>
      </c>
      <c r="AB819" t="s">
        <v>39</v>
      </c>
      <c r="AC819" t="s">
        <v>39</v>
      </c>
      <c r="AD819" t="s">
        <v>39</v>
      </c>
      <c r="AE819" t="s">
        <v>39</v>
      </c>
      <c r="AF819" t="s">
        <v>39</v>
      </c>
      <c r="AG819" t="s">
        <v>39</v>
      </c>
      <c r="AH819" t="s">
        <v>39</v>
      </c>
      <c r="AI819" t="s">
        <v>39</v>
      </c>
      <c r="AJ819" s="6" t="s">
        <v>2804</v>
      </c>
      <c r="AK819" s="19">
        <v>72.304000000000002</v>
      </c>
      <c r="AL819" s="6" t="s">
        <v>136</v>
      </c>
      <c r="AM819" s="21">
        <v>34.572000000000003</v>
      </c>
      <c r="AN819">
        <v>3</v>
      </c>
      <c r="AO819">
        <v>100</v>
      </c>
      <c r="AP819" s="20">
        <v>10.154999999999999</v>
      </c>
      <c r="AQ819" t="s">
        <v>39</v>
      </c>
      <c r="AR819" t="s">
        <v>2641</v>
      </c>
    </row>
    <row r="820" spans="1:44" x14ac:dyDescent="0.35">
      <c r="A820" t="s">
        <v>1738</v>
      </c>
      <c r="B820" t="s">
        <v>2672</v>
      </c>
      <c r="C820" t="s">
        <v>2592</v>
      </c>
      <c r="D820" t="s">
        <v>780</v>
      </c>
      <c r="E820" t="s">
        <v>2801</v>
      </c>
      <c r="F820" t="s">
        <v>39</v>
      </c>
      <c r="G820" t="s">
        <v>40</v>
      </c>
      <c r="H820" t="s">
        <v>40</v>
      </c>
      <c r="I820" t="s">
        <v>2872</v>
      </c>
      <c r="J820">
        <v>52.13</v>
      </c>
      <c r="K820">
        <v>21</v>
      </c>
      <c r="L820">
        <v>104</v>
      </c>
      <c r="M820" t="s">
        <v>41</v>
      </c>
      <c r="N820" t="s">
        <v>39</v>
      </c>
      <c r="O820">
        <v>2016</v>
      </c>
      <c r="P820" t="s">
        <v>39</v>
      </c>
      <c r="Q820" t="s">
        <v>2798</v>
      </c>
      <c r="R820">
        <v>7</v>
      </c>
      <c r="S820" t="s">
        <v>39</v>
      </c>
      <c r="T820" t="s">
        <v>2799</v>
      </c>
      <c r="U820" t="s">
        <v>2701</v>
      </c>
      <c r="V820" s="6" t="s">
        <v>2800</v>
      </c>
      <c r="W820">
        <v>84</v>
      </c>
      <c r="X820" s="6">
        <v>25</v>
      </c>
      <c r="Y820" t="s">
        <v>39</v>
      </c>
      <c r="Z820" s="6">
        <v>12</v>
      </c>
      <c r="AA820" t="s">
        <v>39</v>
      </c>
      <c r="AB820" t="s">
        <v>39</v>
      </c>
      <c r="AC820" t="s">
        <v>39</v>
      </c>
      <c r="AD820" t="s">
        <v>39</v>
      </c>
      <c r="AE820" t="s">
        <v>39</v>
      </c>
      <c r="AF820" t="s">
        <v>39</v>
      </c>
      <c r="AG820" t="s">
        <v>39</v>
      </c>
      <c r="AH820" t="s">
        <v>39</v>
      </c>
      <c r="AI820" t="s">
        <v>39</v>
      </c>
      <c r="AJ820" s="6" t="s">
        <v>2804</v>
      </c>
      <c r="AK820" s="19">
        <v>74.534999999999997</v>
      </c>
      <c r="AL820" s="6" t="s">
        <v>136</v>
      </c>
      <c r="AM820" s="21">
        <v>34.203000000000003</v>
      </c>
      <c r="AN820">
        <v>3</v>
      </c>
      <c r="AO820">
        <v>100</v>
      </c>
      <c r="AP820" s="20">
        <v>11.209</v>
      </c>
      <c r="AQ820" t="s">
        <v>39</v>
      </c>
      <c r="AR820" t="s">
        <v>2641</v>
      </c>
    </row>
    <row r="821" spans="1:44" x14ac:dyDescent="0.35">
      <c r="A821" t="s">
        <v>1738</v>
      </c>
      <c r="B821" t="s">
        <v>2672</v>
      </c>
      <c r="C821" t="s">
        <v>2592</v>
      </c>
      <c r="D821" t="s">
        <v>780</v>
      </c>
      <c r="E821" t="s">
        <v>2801</v>
      </c>
      <c r="F821" t="s">
        <v>39</v>
      </c>
      <c r="G821" t="s">
        <v>40</v>
      </c>
      <c r="H821" t="s">
        <v>40</v>
      </c>
      <c r="I821" t="s">
        <v>2872</v>
      </c>
      <c r="J821">
        <v>52.13</v>
      </c>
      <c r="K821">
        <v>21</v>
      </c>
      <c r="L821">
        <v>104</v>
      </c>
      <c r="M821" t="s">
        <v>41</v>
      </c>
      <c r="N821" t="s">
        <v>39</v>
      </c>
      <c r="O821">
        <v>2016</v>
      </c>
      <c r="P821" t="s">
        <v>39</v>
      </c>
      <c r="Q821" t="s">
        <v>2798</v>
      </c>
      <c r="R821">
        <v>7</v>
      </c>
      <c r="S821" t="s">
        <v>39</v>
      </c>
      <c r="T821" t="s">
        <v>2799</v>
      </c>
      <c r="U821" t="s">
        <v>2701</v>
      </c>
      <c r="V821" s="6" t="s">
        <v>2800</v>
      </c>
      <c r="W821">
        <v>84</v>
      </c>
      <c r="X821" s="6">
        <v>25</v>
      </c>
      <c r="Y821" t="s">
        <v>39</v>
      </c>
      <c r="Z821" s="6">
        <v>12</v>
      </c>
      <c r="AA821" t="s">
        <v>39</v>
      </c>
      <c r="AB821" t="s">
        <v>39</v>
      </c>
      <c r="AC821" t="s">
        <v>39</v>
      </c>
      <c r="AD821" t="s">
        <v>39</v>
      </c>
      <c r="AE821" t="s">
        <v>39</v>
      </c>
      <c r="AF821" t="s">
        <v>39</v>
      </c>
      <c r="AG821" t="s">
        <v>39</v>
      </c>
      <c r="AH821" t="s">
        <v>39</v>
      </c>
      <c r="AI821" t="s">
        <v>39</v>
      </c>
      <c r="AJ821" s="6" t="s">
        <v>2804</v>
      </c>
      <c r="AK821" s="19">
        <v>74.534999999999997</v>
      </c>
      <c r="AL821" s="6" t="s">
        <v>136</v>
      </c>
      <c r="AM821" s="21">
        <v>34.203000000000003</v>
      </c>
      <c r="AN821">
        <v>3</v>
      </c>
      <c r="AO821">
        <v>100</v>
      </c>
      <c r="AP821" s="20">
        <v>12.426</v>
      </c>
      <c r="AQ821" t="s">
        <v>39</v>
      </c>
      <c r="AR821" t="s">
        <v>2641</v>
      </c>
    </row>
    <row r="822" spans="1:44" x14ac:dyDescent="0.35">
      <c r="A822" t="s">
        <v>1738</v>
      </c>
      <c r="B822" t="s">
        <v>2672</v>
      </c>
      <c r="C822" t="s">
        <v>2592</v>
      </c>
      <c r="D822" t="s">
        <v>780</v>
      </c>
      <c r="E822" t="s">
        <v>2801</v>
      </c>
      <c r="F822" t="s">
        <v>39</v>
      </c>
      <c r="G822" t="s">
        <v>40</v>
      </c>
      <c r="H822" t="s">
        <v>40</v>
      </c>
      <c r="I822" t="s">
        <v>2872</v>
      </c>
      <c r="J822">
        <v>52.13</v>
      </c>
      <c r="K822">
        <v>21</v>
      </c>
      <c r="L822">
        <v>104</v>
      </c>
      <c r="M822" t="s">
        <v>41</v>
      </c>
      <c r="N822" t="s">
        <v>39</v>
      </c>
      <c r="O822">
        <v>2016</v>
      </c>
      <c r="P822" t="s">
        <v>39</v>
      </c>
      <c r="Q822" t="s">
        <v>2798</v>
      </c>
      <c r="R822">
        <v>7</v>
      </c>
      <c r="S822" t="s">
        <v>39</v>
      </c>
      <c r="T822" t="s">
        <v>2799</v>
      </c>
      <c r="U822" t="s">
        <v>2701</v>
      </c>
      <c r="V822" s="6" t="s">
        <v>2800</v>
      </c>
      <c r="W822">
        <v>84</v>
      </c>
      <c r="X822" s="6">
        <v>25</v>
      </c>
      <c r="Y822" t="s">
        <v>39</v>
      </c>
      <c r="Z822" s="6">
        <v>12</v>
      </c>
      <c r="AA822" t="s">
        <v>39</v>
      </c>
      <c r="AB822" t="s">
        <v>39</v>
      </c>
      <c r="AC822" t="s">
        <v>39</v>
      </c>
      <c r="AD822" t="s">
        <v>39</v>
      </c>
      <c r="AE822" t="s">
        <v>39</v>
      </c>
      <c r="AF822" t="s">
        <v>39</v>
      </c>
      <c r="AG822" t="s">
        <v>39</v>
      </c>
      <c r="AH822" t="s">
        <v>39</v>
      </c>
      <c r="AI822" t="s">
        <v>39</v>
      </c>
      <c r="AJ822" s="6" t="s">
        <v>2804</v>
      </c>
      <c r="AK822">
        <v>75.650000000000006</v>
      </c>
      <c r="AL822" s="6" t="s">
        <v>136</v>
      </c>
      <c r="AM822" s="21">
        <v>35.686999999999998</v>
      </c>
      <c r="AN822">
        <v>3</v>
      </c>
      <c r="AO822">
        <v>100</v>
      </c>
      <c r="AP822" s="20">
        <v>13.48</v>
      </c>
      <c r="AQ822" t="s">
        <v>39</v>
      </c>
      <c r="AR822" t="s">
        <v>2641</v>
      </c>
    </row>
    <row r="823" spans="1:44" x14ac:dyDescent="0.35">
      <c r="A823" t="s">
        <v>1738</v>
      </c>
      <c r="B823" t="s">
        <v>2672</v>
      </c>
      <c r="C823" t="s">
        <v>2592</v>
      </c>
      <c r="D823" t="s">
        <v>780</v>
      </c>
      <c r="E823" t="s">
        <v>2801</v>
      </c>
      <c r="F823" t="s">
        <v>39</v>
      </c>
      <c r="G823" t="s">
        <v>40</v>
      </c>
      <c r="H823" t="s">
        <v>40</v>
      </c>
      <c r="I823" t="s">
        <v>2872</v>
      </c>
      <c r="J823">
        <v>52.13</v>
      </c>
      <c r="K823">
        <v>21</v>
      </c>
      <c r="L823">
        <v>104</v>
      </c>
      <c r="M823" t="s">
        <v>41</v>
      </c>
      <c r="N823" t="s">
        <v>39</v>
      </c>
      <c r="O823">
        <v>2016</v>
      </c>
      <c r="P823" t="s">
        <v>39</v>
      </c>
      <c r="Q823" t="s">
        <v>2798</v>
      </c>
      <c r="R823">
        <v>7</v>
      </c>
      <c r="S823" t="s">
        <v>39</v>
      </c>
      <c r="T823" t="s">
        <v>2799</v>
      </c>
      <c r="U823" t="s">
        <v>2701</v>
      </c>
      <c r="V823" s="6" t="s">
        <v>2800</v>
      </c>
      <c r="W823">
        <v>84</v>
      </c>
      <c r="X823" s="6">
        <v>25</v>
      </c>
      <c r="Y823" t="s">
        <v>39</v>
      </c>
      <c r="Z823" s="6">
        <v>12</v>
      </c>
      <c r="AA823" t="s">
        <v>39</v>
      </c>
      <c r="AB823" t="s">
        <v>39</v>
      </c>
      <c r="AC823" t="s">
        <v>39</v>
      </c>
      <c r="AD823" t="s">
        <v>39</v>
      </c>
      <c r="AE823" t="s">
        <v>39</v>
      </c>
      <c r="AF823" t="s">
        <v>39</v>
      </c>
      <c r="AG823" t="s">
        <v>39</v>
      </c>
      <c r="AH823" t="s">
        <v>39</v>
      </c>
      <c r="AI823" t="s">
        <v>39</v>
      </c>
      <c r="AJ823" s="6" t="s">
        <v>2804</v>
      </c>
      <c r="AK823">
        <v>79.367000000000004</v>
      </c>
      <c r="AL823" s="6" t="s">
        <v>136</v>
      </c>
      <c r="AM823" s="21">
        <v>30.855</v>
      </c>
      <c r="AN823">
        <v>3</v>
      </c>
      <c r="AO823">
        <v>100</v>
      </c>
      <c r="AP823" s="20">
        <v>14.493</v>
      </c>
      <c r="AQ823" t="s">
        <v>39</v>
      </c>
      <c r="AR823" t="s">
        <v>2641</v>
      </c>
    </row>
    <row r="824" spans="1:44" x14ac:dyDescent="0.35">
      <c r="A824" t="s">
        <v>1738</v>
      </c>
      <c r="B824" t="s">
        <v>2672</v>
      </c>
      <c r="C824" t="s">
        <v>2592</v>
      </c>
      <c r="D824" t="s">
        <v>780</v>
      </c>
      <c r="E824" t="s">
        <v>2801</v>
      </c>
      <c r="F824" t="s">
        <v>39</v>
      </c>
      <c r="G824" t="s">
        <v>40</v>
      </c>
      <c r="H824" t="s">
        <v>40</v>
      </c>
      <c r="I824" t="s">
        <v>2872</v>
      </c>
      <c r="J824">
        <v>52.13</v>
      </c>
      <c r="K824">
        <v>21</v>
      </c>
      <c r="L824">
        <v>104</v>
      </c>
      <c r="M824" t="s">
        <v>41</v>
      </c>
      <c r="N824" t="s">
        <v>39</v>
      </c>
      <c r="O824">
        <v>2016</v>
      </c>
      <c r="P824" t="s">
        <v>39</v>
      </c>
      <c r="Q824" t="s">
        <v>2798</v>
      </c>
      <c r="R824">
        <v>7</v>
      </c>
      <c r="S824" t="s">
        <v>39</v>
      </c>
      <c r="T824" t="s">
        <v>2799</v>
      </c>
      <c r="U824" t="s">
        <v>2701</v>
      </c>
      <c r="V824" s="6" t="s">
        <v>2800</v>
      </c>
      <c r="W824">
        <v>84</v>
      </c>
      <c r="X824" s="6">
        <v>25</v>
      </c>
      <c r="Y824" t="s">
        <v>39</v>
      </c>
      <c r="Z824" s="6">
        <v>12</v>
      </c>
      <c r="AA824" t="s">
        <v>39</v>
      </c>
      <c r="AB824" t="s">
        <v>39</v>
      </c>
      <c r="AC824" t="s">
        <v>39</v>
      </c>
      <c r="AD824" t="s">
        <v>39</v>
      </c>
      <c r="AE824" t="s">
        <v>39</v>
      </c>
      <c r="AF824" t="s">
        <v>39</v>
      </c>
      <c r="AG824" t="s">
        <v>39</v>
      </c>
      <c r="AH824" t="s">
        <v>39</v>
      </c>
      <c r="AI824" t="s">
        <v>39</v>
      </c>
      <c r="AJ824" s="6" t="s">
        <v>2804</v>
      </c>
      <c r="AK824">
        <v>82.340999999999994</v>
      </c>
      <c r="AL824" s="6" t="s">
        <v>136</v>
      </c>
      <c r="AM824" s="17">
        <v>25.65</v>
      </c>
      <c r="AN824">
        <v>3</v>
      </c>
      <c r="AO824">
        <v>100</v>
      </c>
      <c r="AP824" s="14">
        <v>15.709</v>
      </c>
      <c r="AQ824" t="s">
        <v>39</v>
      </c>
      <c r="AR824" t="s">
        <v>2641</v>
      </c>
    </row>
    <row r="825" spans="1:44" x14ac:dyDescent="0.35">
      <c r="A825" t="s">
        <v>1738</v>
      </c>
      <c r="B825" t="s">
        <v>2672</v>
      </c>
      <c r="C825" t="s">
        <v>2592</v>
      </c>
      <c r="D825" t="s">
        <v>780</v>
      </c>
      <c r="E825" t="s">
        <v>2801</v>
      </c>
      <c r="F825" t="s">
        <v>39</v>
      </c>
      <c r="G825" t="s">
        <v>40</v>
      </c>
      <c r="H825" t="s">
        <v>40</v>
      </c>
      <c r="I825" t="s">
        <v>2872</v>
      </c>
      <c r="J825">
        <v>52.13</v>
      </c>
      <c r="K825">
        <v>21</v>
      </c>
      <c r="L825">
        <v>104</v>
      </c>
      <c r="M825" t="s">
        <v>41</v>
      </c>
      <c r="N825" t="s">
        <v>39</v>
      </c>
      <c r="O825">
        <v>2016</v>
      </c>
      <c r="P825" t="s">
        <v>39</v>
      </c>
      <c r="Q825" t="s">
        <v>2798</v>
      </c>
      <c r="R825">
        <v>7</v>
      </c>
      <c r="S825" t="s">
        <v>39</v>
      </c>
      <c r="T825" t="s">
        <v>2799</v>
      </c>
      <c r="U825" t="s">
        <v>2701</v>
      </c>
      <c r="V825" s="6" t="s">
        <v>2800</v>
      </c>
      <c r="W825">
        <v>84</v>
      </c>
      <c r="X825" s="6">
        <v>25</v>
      </c>
      <c r="Y825" t="s">
        <v>39</v>
      </c>
      <c r="Z825" s="6">
        <v>12</v>
      </c>
      <c r="AA825" t="s">
        <v>39</v>
      </c>
      <c r="AB825" t="s">
        <v>39</v>
      </c>
      <c r="AC825" t="s">
        <v>39</v>
      </c>
      <c r="AD825" t="s">
        <v>39</v>
      </c>
      <c r="AE825" t="s">
        <v>39</v>
      </c>
      <c r="AF825" t="s">
        <v>39</v>
      </c>
      <c r="AG825" t="s">
        <v>39</v>
      </c>
      <c r="AH825" t="s">
        <v>39</v>
      </c>
      <c r="AI825" t="s">
        <v>39</v>
      </c>
      <c r="AJ825" s="6" t="s">
        <v>2804</v>
      </c>
      <c r="AK825">
        <v>82.340999999999994</v>
      </c>
      <c r="AL825" s="6" t="s">
        <v>136</v>
      </c>
      <c r="AM825" s="17">
        <v>24.91</v>
      </c>
      <c r="AN825">
        <v>3</v>
      </c>
      <c r="AO825">
        <v>100</v>
      </c>
      <c r="AP825" s="14">
        <v>16.722999999999999</v>
      </c>
      <c r="AQ825" t="s">
        <v>39</v>
      </c>
      <c r="AR825" t="s">
        <v>2641</v>
      </c>
    </row>
    <row r="826" spans="1:44" x14ac:dyDescent="0.35">
      <c r="A826" t="s">
        <v>1738</v>
      </c>
      <c r="B826" t="s">
        <v>2672</v>
      </c>
      <c r="C826" t="s">
        <v>2592</v>
      </c>
      <c r="D826" t="s">
        <v>780</v>
      </c>
      <c r="E826" t="s">
        <v>2801</v>
      </c>
      <c r="F826" t="s">
        <v>39</v>
      </c>
      <c r="G826" t="s">
        <v>40</v>
      </c>
      <c r="H826" t="s">
        <v>40</v>
      </c>
      <c r="I826" t="s">
        <v>2872</v>
      </c>
      <c r="J826">
        <v>52.13</v>
      </c>
      <c r="K826">
        <v>21</v>
      </c>
      <c r="L826">
        <v>104</v>
      </c>
      <c r="M826" t="s">
        <v>41</v>
      </c>
      <c r="N826" t="s">
        <v>39</v>
      </c>
      <c r="O826">
        <v>2016</v>
      </c>
      <c r="P826" t="s">
        <v>39</v>
      </c>
      <c r="Q826" t="s">
        <v>2798</v>
      </c>
      <c r="R826">
        <v>7</v>
      </c>
      <c r="S826" t="s">
        <v>39</v>
      </c>
      <c r="T826" t="s">
        <v>2799</v>
      </c>
      <c r="U826" t="s">
        <v>2701</v>
      </c>
      <c r="V826" s="6" t="s">
        <v>2800</v>
      </c>
      <c r="W826">
        <v>84</v>
      </c>
      <c r="X826" s="6">
        <v>25</v>
      </c>
      <c r="Y826" t="s">
        <v>39</v>
      </c>
      <c r="Z826" s="6">
        <v>12</v>
      </c>
      <c r="AA826" t="s">
        <v>39</v>
      </c>
      <c r="AB826" t="s">
        <v>39</v>
      </c>
      <c r="AC826" t="s">
        <v>39</v>
      </c>
      <c r="AD826" t="s">
        <v>39</v>
      </c>
      <c r="AE826" t="s">
        <v>39</v>
      </c>
      <c r="AF826" t="s">
        <v>39</v>
      </c>
      <c r="AG826" t="s">
        <v>39</v>
      </c>
      <c r="AH826" t="s">
        <v>39</v>
      </c>
      <c r="AI826" t="s">
        <v>39</v>
      </c>
      <c r="AJ826" s="6" t="s">
        <v>2804</v>
      </c>
      <c r="AK826">
        <v>81.97</v>
      </c>
      <c r="AL826" s="6" t="s">
        <v>136</v>
      </c>
      <c r="AM826" s="17">
        <v>24.538</v>
      </c>
      <c r="AN826">
        <v>3</v>
      </c>
      <c r="AO826">
        <v>100</v>
      </c>
      <c r="AP826" s="14">
        <v>17.614999999999998</v>
      </c>
      <c r="AQ826" t="s">
        <v>39</v>
      </c>
      <c r="AR826" t="s">
        <v>2641</v>
      </c>
    </row>
    <row r="827" spans="1:44" x14ac:dyDescent="0.35">
      <c r="A827" t="s">
        <v>1738</v>
      </c>
      <c r="B827" t="s">
        <v>2672</v>
      </c>
      <c r="C827" t="s">
        <v>2592</v>
      </c>
      <c r="D827" t="s">
        <v>780</v>
      </c>
      <c r="E827" t="s">
        <v>2801</v>
      </c>
      <c r="F827" t="s">
        <v>39</v>
      </c>
      <c r="G827" t="s">
        <v>40</v>
      </c>
      <c r="H827" t="s">
        <v>40</v>
      </c>
      <c r="I827" t="s">
        <v>2872</v>
      </c>
      <c r="J827">
        <v>52.13</v>
      </c>
      <c r="K827">
        <v>21</v>
      </c>
      <c r="L827">
        <v>104</v>
      </c>
      <c r="M827" t="s">
        <v>41</v>
      </c>
      <c r="N827" t="s">
        <v>39</v>
      </c>
      <c r="O827">
        <v>2016</v>
      </c>
      <c r="P827" t="s">
        <v>39</v>
      </c>
      <c r="Q827" t="s">
        <v>2798</v>
      </c>
      <c r="R827">
        <v>7</v>
      </c>
      <c r="S827" t="s">
        <v>39</v>
      </c>
      <c r="T827" t="s">
        <v>2799</v>
      </c>
      <c r="U827" t="s">
        <v>2701</v>
      </c>
      <c r="V827" s="6" t="s">
        <v>2800</v>
      </c>
      <c r="W827">
        <v>84</v>
      </c>
      <c r="X827" s="6">
        <v>25</v>
      </c>
      <c r="Y827" t="s">
        <v>39</v>
      </c>
      <c r="Z827" s="6">
        <v>12</v>
      </c>
      <c r="AA827" t="s">
        <v>39</v>
      </c>
      <c r="AB827" t="s">
        <v>39</v>
      </c>
      <c r="AC827" t="s">
        <v>39</v>
      </c>
      <c r="AD827" t="s">
        <v>39</v>
      </c>
      <c r="AE827" t="s">
        <v>39</v>
      </c>
      <c r="AF827" t="s">
        <v>39</v>
      </c>
      <c r="AG827" t="s">
        <v>39</v>
      </c>
      <c r="AH827" t="s">
        <v>39</v>
      </c>
      <c r="AI827" t="s">
        <v>39</v>
      </c>
      <c r="AJ827" s="6" t="s">
        <v>2804</v>
      </c>
      <c r="AK827">
        <v>82.340999999999994</v>
      </c>
      <c r="AL827" s="6" t="s">
        <v>136</v>
      </c>
      <c r="AM827" s="17">
        <v>24.91</v>
      </c>
      <c r="AN827">
        <v>3</v>
      </c>
      <c r="AO827">
        <v>100</v>
      </c>
      <c r="AP827" s="14">
        <v>18.588000000000001</v>
      </c>
      <c r="AQ827" t="s">
        <v>39</v>
      </c>
      <c r="AR827" t="s">
        <v>2641</v>
      </c>
    </row>
    <row r="828" spans="1:44" x14ac:dyDescent="0.35">
      <c r="A828" t="s">
        <v>1738</v>
      </c>
      <c r="B828" t="s">
        <v>2672</v>
      </c>
      <c r="C828" t="s">
        <v>2592</v>
      </c>
      <c r="D828" t="s">
        <v>780</v>
      </c>
      <c r="E828" t="s">
        <v>2801</v>
      </c>
      <c r="F828" t="s">
        <v>39</v>
      </c>
      <c r="G828" t="s">
        <v>40</v>
      </c>
      <c r="H828" t="s">
        <v>40</v>
      </c>
      <c r="I828" t="s">
        <v>2872</v>
      </c>
      <c r="J828">
        <v>52.13</v>
      </c>
      <c r="K828">
        <v>21</v>
      </c>
      <c r="L828">
        <v>104</v>
      </c>
      <c r="M828" t="s">
        <v>41</v>
      </c>
      <c r="N828" t="s">
        <v>39</v>
      </c>
      <c r="O828">
        <v>2016</v>
      </c>
      <c r="P828" t="s">
        <v>39</v>
      </c>
      <c r="Q828" t="s">
        <v>2798</v>
      </c>
      <c r="R828">
        <v>7</v>
      </c>
      <c r="S828" t="s">
        <v>39</v>
      </c>
      <c r="T828" t="s">
        <v>2799</v>
      </c>
      <c r="U828" t="s">
        <v>2701</v>
      </c>
      <c r="V828" s="6" t="s">
        <v>2800</v>
      </c>
      <c r="W828">
        <v>84</v>
      </c>
      <c r="X828" s="6">
        <v>25</v>
      </c>
      <c r="Y828" t="s">
        <v>39</v>
      </c>
      <c r="Z828" s="6">
        <v>12</v>
      </c>
      <c r="AA828" t="s">
        <v>39</v>
      </c>
      <c r="AB828" t="s">
        <v>39</v>
      </c>
      <c r="AC828" t="s">
        <v>39</v>
      </c>
      <c r="AD828" t="s">
        <v>39</v>
      </c>
      <c r="AE828" t="s">
        <v>39</v>
      </c>
      <c r="AF828" t="s">
        <v>39</v>
      </c>
      <c r="AG828" t="s">
        <v>39</v>
      </c>
      <c r="AH828" t="s">
        <v>39</v>
      </c>
      <c r="AI828" t="s">
        <v>39</v>
      </c>
      <c r="AJ828" s="6" t="s">
        <v>2804</v>
      </c>
      <c r="AK828">
        <v>81.97</v>
      </c>
      <c r="AL828" s="6" t="s">
        <v>136</v>
      </c>
      <c r="AM828" s="17">
        <v>25.280999999999999</v>
      </c>
      <c r="AN828">
        <v>3</v>
      </c>
      <c r="AO828">
        <v>100</v>
      </c>
      <c r="AP828" s="14">
        <v>19.561</v>
      </c>
      <c r="AQ828" t="s">
        <v>39</v>
      </c>
      <c r="AR828" t="s">
        <v>2641</v>
      </c>
    </row>
    <row r="829" spans="1:44" x14ac:dyDescent="0.35">
      <c r="A829" t="s">
        <v>1738</v>
      </c>
      <c r="B829" t="s">
        <v>2672</v>
      </c>
      <c r="C829" t="s">
        <v>2592</v>
      </c>
      <c r="D829" t="s">
        <v>780</v>
      </c>
      <c r="E829" t="s">
        <v>2801</v>
      </c>
      <c r="F829" t="s">
        <v>39</v>
      </c>
      <c r="G829" t="s">
        <v>40</v>
      </c>
      <c r="H829" t="s">
        <v>40</v>
      </c>
      <c r="I829" t="s">
        <v>2872</v>
      </c>
      <c r="J829">
        <v>52.13</v>
      </c>
      <c r="K829">
        <v>21</v>
      </c>
      <c r="L829">
        <v>104</v>
      </c>
      <c r="M829" t="s">
        <v>41</v>
      </c>
      <c r="N829" t="s">
        <v>39</v>
      </c>
      <c r="O829">
        <v>2016</v>
      </c>
      <c r="P829" t="s">
        <v>39</v>
      </c>
      <c r="Q829" t="s">
        <v>2798</v>
      </c>
      <c r="R829">
        <v>7</v>
      </c>
      <c r="S829" t="s">
        <v>39</v>
      </c>
      <c r="T829" t="s">
        <v>2799</v>
      </c>
      <c r="U829" t="s">
        <v>2701</v>
      </c>
      <c r="V829" s="6" t="s">
        <v>2800</v>
      </c>
      <c r="W829">
        <v>84</v>
      </c>
      <c r="X829" s="6">
        <v>25</v>
      </c>
      <c r="Y829" t="s">
        <v>39</v>
      </c>
      <c r="Z829" s="6">
        <v>12</v>
      </c>
      <c r="AA829" t="s">
        <v>39</v>
      </c>
      <c r="AB829" t="s">
        <v>39</v>
      </c>
      <c r="AC829" t="s">
        <v>39</v>
      </c>
      <c r="AD829" t="s">
        <v>39</v>
      </c>
      <c r="AE829" t="s">
        <v>39</v>
      </c>
      <c r="AF829" t="s">
        <v>39</v>
      </c>
      <c r="AG829" t="s">
        <v>39</v>
      </c>
      <c r="AH829" t="s">
        <v>39</v>
      </c>
      <c r="AI829" t="s">
        <v>39</v>
      </c>
      <c r="AJ829" s="6" t="s">
        <v>2804</v>
      </c>
      <c r="AK829">
        <v>81.97</v>
      </c>
      <c r="AL829" s="6" t="s">
        <v>136</v>
      </c>
      <c r="AM829" s="17">
        <v>25.279</v>
      </c>
      <c r="AN829">
        <v>3</v>
      </c>
      <c r="AO829">
        <v>100</v>
      </c>
      <c r="AP829" s="14">
        <v>20.574000000000002</v>
      </c>
      <c r="AQ829" t="s">
        <v>39</v>
      </c>
      <c r="AR829" t="s">
        <v>2641</v>
      </c>
    </row>
    <row r="830" spans="1:44" x14ac:dyDescent="0.35">
      <c r="A830" t="s">
        <v>1738</v>
      </c>
      <c r="B830" t="s">
        <v>2672</v>
      </c>
      <c r="C830" t="s">
        <v>2592</v>
      </c>
      <c r="D830" t="s">
        <v>780</v>
      </c>
      <c r="E830" t="s">
        <v>2802</v>
      </c>
      <c r="F830" t="s">
        <v>39</v>
      </c>
      <c r="G830" t="s">
        <v>40</v>
      </c>
      <c r="H830" t="s">
        <v>40</v>
      </c>
      <c r="I830" t="s">
        <v>2872</v>
      </c>
      <c r="J830">
        <v>52.13</v>
      </c>
      <c r="K830">
        <v>21</v>
      </c>
      <c r="L830">
        <v>104</v>
      </c>
      <c r="M830" t="s">
        <v>41</v>
      </c>
      <c r="N830" t="s">
        <v>39</v>
      </c>
      <c r="O830">
        <v>2016</v>
      </c>
      <c r="P830" t="s">
        <v>39</v>
      </c>
      <c r="Q830" t="s">
        <v>2798</v>
      </c>
      <c r="R830">
        <v>7</v>
      </c>
      <c r="S830" t="s">
        <v>39</v>
      </c>
      <c r="T830" t="s">
        <v>2799</v>
      </c>
      <c r="U830" t="s">
        <v>2701</v>
      </c>
      <c r="V830" s="6" t="s">
        <v>2800</v>
      </c>
      <c r="W830">
        <v>84</v>
      </c>
      <c r="X830" s="6">
        <v>25</v>
      </c>
      <c r="Y830" t="s">
        <v>39</v>
      </c>
      <c r="Z830" s="6">
        <v>12</v>
      </c>
      <c r="AA830" t="s">
        <v>39</v>
      </c>
      <c r="AB830" t="s">
        <v>39</v>
      </c>
      <c r="AC830" t="s">
        <v>39</v>
      </c>
      <c r="AD830" t="s">
        <v>39</v>
      </c>
      <c r="AE830" t="s">
        <v>39</v>
      </c>
      <c r="AF830" t="s">
        <v>39</v>
      </c>
      <c r="AG830" t="s">
        <v>39</v>
      </c>
      <c r="AH830" t="s">
        <v>39</v>
      </c>
      <c r="AI830" t="s">
        <v>39</v>
      </c>
      <c r="AJ830" s="6" t="s">
        <v>2804</v>
      </c>
      <c r="AK830" s="19">
        <v>5.1849999999999996</v>
      </c>
      <c r="AL830" s="6" t="s">
        <v>136</v>
      </c>
      <c r="AM830" s="17">
        <v>8.5190000000000001</v>
      </c>
      <c r="AN830">
        <v>3</v>
      </c>
      <c r="AO830">
        <v>100</v>
      </c>
      <c r="AP830" s="20">
        <v>1.381</v>
      </c>
      <c r="AQ830" t="s">
        <v>39</v>
      </c>
      <c r="AR830" t="s">
        <v>2641</v>
      </c>
    </row>
    <row r="831" spans="1:44" x14ac:dyDescent="0.35">
      <c r="A831" t="s">
        <v>1738</v>
      </c>
      <c r="B831" t="s">
        <v>2672</v>
      </c>
      <c r="C831" t="s">
        <v>2592</v>
      </c>
      <c r="D831" t="s">
        <v>780</v>
      </c>
      <c r="E831" t="s">
        <v>2802</v>
      </c>
      <c r="F831" t="s">
        <v>39</v>
      </c>
      <c r="G831" t="s">
        <v>40</v>
      </c>
      <c r="H831" t="s">
        <v>40</v>
      </c>
      <c r="I831" t="s">
        <v>2872</v>
      </c>
      <c r="J831">
        <v>52.13</v>
      </c>
      <c r="K831">
        <v>21</v>
      </c>
      <c r="L831">
        <v>104</v>
      </c>
      <c r="M831" t="s">
        <v>41</v>
      </c>
      <c r="N831" t="s">
        <v>39</v>
      </c>
      <c r="O831">
        <v>2016</v>
      </c>
      <c r="P831" t="s">
        <v>39</v>
      </c>
      <c r="Q831" t="s">
        <v>2798</v>
      </c>
      <c r="R831">
        <v>7</v>
      </c>
      <c r="S831" t="s">
        <v>39</v>
      </c>
      <c r="T831" t="s">
        <v>2799</v>
      </c>
      <c r="U831" t="s">
        <v>2701</v>
      </c>
      <c r="V831" s="6" t="s">
        <v>2800</v>
      </c>
      <c r="W831">
        <v>84</v>
      </c>
      <c r="X831" s="6">
        <v>25</v>
      </c>
      <c r="Y831" t="s">
        <v>39</v>
      </c>
      <c r="Z831" s="6">
        <v>12</v>
      </c>
      <c r="AA831" t="s">
        <v>39</v>
      </c>
      <c r="AB831" t="s">
        <v>39</v>
      </c>
      <c r="AC831" t="s">
        <v>39</v>
      </c>
      <c r="AD831" t="s">
        <v>39</v>
      </c>
      <c r="AE831" t="s">
        <v>39</v>
      </c>
      <c r="AF831" t="s">
        <v>39</v>
      </c>
      <c r="AG831" t="s">
        <v>39</v>
      </c>
      <c r="AH831" t="s">
        <v>39</v>
      </c>
      <c r="AI831" t="s">
        <v>39</v>
      </c>
      <c r="AJ831" s="6" t="s">
        <v>2804</v>
      </c>
      <c r="AK831" s="19">
        <v>18.332999999999998</v>
      </c>
      <c r="AL831" s="6" t="s">
        <v>136</v>
      </c>
      <c r="AM831" s="21">
        <v>31.484000000000002</v>
      </c>
      <c r="AN831">
        <v>3</v>
      </c>
      <c r="AO831">
        <v>100</v>
      </c>
      <c r="AP831" s="20">
        <v>2.254</v>
      </c>
      <c r="AQ831" t="s">
        <v>39</v>
      </c>
      <c r="AR831" t="s">
        <v>2641</v>
      </c>
    </row>
    <row r="832" spans="1:44" x14ac:dyDescent="0.35">
      <c r="A832" t="s">
        <v>1738</v>
      </c>
      <c r="B832" t="s">
        <v>2672</v>
      </c>
      <c r="C832" t="s">
        <v>2592</v>
      </c>
      <c r="D832" t="s">
        <v>780</v>
      </c>
      <c r="E832" t="s">
        <v>2802</v>
      </c>
      <c r="F832" t="s">
        <v>39</v>
      </c>
      <c r="G832" t="s">
        <v>40</v>
      </c>
      <c r="H832" t="s">
        <v>40</v>
      </c>
      <c r="I832" t="s">
        <v>2872</v>
      </c>
      <c r="J832">
        <v>52.13</v>
      </c>
      <c r="K832">
        <v>21</v>
      </c>
      <c r="L832">
        <v>104</v>
      </c>
      <c r="M832" t="s">
        <v>41</v>
      </c>
      <c r="N832" t="s">
        <v>39</v>
      </c>
      <c r="O832">
        <v>2016</v>
      </c>
      <c r="P832" t="s">
        <v>39</v>
      </c>
      <c r="Q832" t="s">
        <v>2798</v>
      </c>
      <c r="R832">
        <v>7</v>
      </c>
      <c r="S832" t="s">
        <v>39</v>
      </c>
      <c r="T832" t="s">
        <v>2799</v>
      </c>
      <c r="U832" t="s">
        <v>2701</v>
      </c>
      <c r="V832" s="6" t="s">
        <v>2800</v>
      </c>
      <c r="W832">
        <v>84</v>
      </c>
      <c r="X832" s="6">
        <v>25</v>
      </c>
      <c r="Y832" t="s">
        <v>39</v>
      </c>
      <c r="Z832" s="6">
        <v>12</v>
      </c>
      <c r="AA832" t="s">
        <v>39</v>
      </c>
      <c r="AB832" t="s">
        <v>39</v>
      </c>
      <c r="AC832" t="s">
        <v>39</v>
      </c>
      <c r="AD832" t="s">
        <v>39</v>
      </c>
      <c r="AE832" t="s">
        <v>39</v>
      </c>
      <c r="AF832" t="s">
        <v>39</v>
      </c>
      <c r="AG832" t="s">
        <v>39</v>
      </c>
      <c r="AH832" t="s">
        <v>39</v>
      </c>
      <c r="AI832" t="s">
        <v>39</v>
      </c>
      <c r="AJ832" s="6" t="s">
        <v>2804</v>
      </c>
      <c r="AK832" s="19">
        <v>34.630000000000003</v>
      </c>
      <c r="AL832" s="6" t="s">
        <v>136</v>
      </c>
      <c r="AM832" s="21">
        <v>43.332999999999998</v>
      </c>
      <c r="AN832">
        <v>3</v>
      </c>
      <c r="AO832">
        <v>100</v>
      </c>
      <c r="AP832" s="20">
        <v>3.27</v>
      </c>
      <c r="AQ832" t="s">
        <v>39</v>
      </c>
      <c r="AR832" t="s">
        <v>2641</v>
      </c>
    </row>
    <row r="833" spans="1:44" x14ac:dyDescent="0.35">
      <c r="A833" t="s">
        <v>1738</v>
      </c>
      <c r="B833" t="s">
        <v>2672</v>
      </c>
      <c r="C833" t="s">
        <v>2592</v>
      </c>
      <c r="D833" t="s">
        <v>780</v>
      </c>
      <c r="E833" t="s">
        <v>2802</v>
      </c>
      <c r="F833" t="s">
        <v>39</v>
      </c>
      <c r="G833" t="s">
        <v>40</v>
      </c>
      <c r="H833" t="s">
        <v>40</v>
      </c>
      <c r="I833" t="s">
        <v>2872</v>
      </c>
      <c r="J833">
        <v>52.13</v>
      </c>
      <c r="K833">
        <v>21</v>
      </c>
      <c r="L833">
        <v>104</v>
      </c>
      <c r="M833" t="s">
        <v>41</v>
      </c>
      <c r="N833" t="s">
        <v>39</v>
      </c>
      <c r="O833">
        <v>2016</v>
      </c>
      <c r="P833" t="s">
        <v>39</v>
      </c>
      <c r="Q833" t="s">
        <v>2798</v>
      </c>
      <c r="R833">
        <v>7</v>
      </c>
      <c r="S833" t="s">
        <v>39</v>
      </c>
      <c r="T833" t="s">
        <v>2799</v>
      </c>
      <c r="U833" t="s">
        <v>2701</v>
      </c>
      <c r="V833" s="6" t="s">
        <v>2800</v>
      </c>
      <c r="W833">
        <v>84</v>
      </c>
      <c r="X833" s="6">
        <v>25</v>
      </c>
      <c r="Y833" t="s">
        <v>39</v>
      </c>
      <c r="Z833" s="6">
        <v>12</v>
      </c>
      <c r="AA833" t="s">
        <v>39</v>
      </c>
      <c r="AB833" t="s">
        <v>39</v>
      </c>
      <c r="AC833" t="s">
        <v>39</v>
      </c>
      <c r="AD833" t="s">
        <v>39</v>
      </c>
      <c r="AE833" t="s">
        <v>39</v>
      </c>
      <c r="AF833" t="s">
        <v>39</v>
      </c>
      <c r="AG833" t="s">
        <v>39</v>
      </c>
      <c r="AH833" t="s">
        <v>39</v>
      </c>
      <c r="AI833" t="s">
        <v>39</v>
      </c>
      <c r="AJ833" s="6" t="s">
        <v>2804</v>
      </c>
      <c r="AK833" s="19">
        <v>46.110999999999997</v>
      </c>
      <c r="AL833" s="6" t="s">
        <v>136</v>
      </c>
      <c r="AM833" s="21">
        <v>40.002000000000002</v>
      </c>
      <c r="AN833">
        <v>3</v>
      </c>
      <c r="AO833">
        <v>100</v>
      </c>
      <c r="AP833" s="20">
        <v>4.2450000000000001</v>
      </c>
      <c r="AQ833" t="s">
        <v>39</v>
      </c>
      <c r="AR833" t="s">
        <v>2641</v>
      </c>
    </row>
    <row r="834" spans="1:44" x14ac:dyDescent="0.35">
      <c r="A834" t="s">
        <v>1738</v>
      </c>
      <c r="B834" t="s">
        <v>2672</v>
      </c>
      <c r="C834" t="s">
        <v>2592</v>
      </c>
      <c r="D834" t="s">
        <v>780</v>
      </c>
      <c r="E834" t="s">
        <v>2802</v>
      </c>
      <c r="F834" t="s">
        <v>39</v>
      </c>
      <c r="G834" t="s">
        <v>40</v>
      </c>
      <c r="H834" t="s">
        <v>40</v>
      </c>
      <c r="I834" t="s">
        <v>2872</v>
      </c>
      <c r="J834">
        <v>52.13</v>
      </c>
      <c r="K834">
        <v>21</v>
      </c>
      <c r="L834">
        <v>104</v>
      </c>
      <c r="M834" t="s">
        <v>41</v>
      </c>
      <c r="N834" t="s">
        <v>39</v>
      </c>
      <c r="O834">
        <v>2016</v>
      </c>
      <c r="P834" t="s">
        <v>39</v>
      </c>
      <c r="Q834" t="s">
        <v>2798</v>
      </c>
      <c r="R834">
        <v>7</v>
      </c>
      <c r="S834" t="s">
        <v>39</v>
      </c>
      <c r="T834" t="s">
        <v>2799</v>
      </c>
      <c r="U834" t="s">
        <v>2701</v>
      </c>
      <c r="V834" s="6" t="s">
        <v>2800</v>
      </c>
      <c r="W834">
        <v>84</v>
      </c>
      <c r="X834" s="6">
        <v>25</v>
      </c>
      <c r="Y834" t="s">
        <v>39</v>
      </c>
      <c r="Z834" s="6">
        <v>12</v>
      </c>
      <c r="AA834" t="s">
        <v>39</v>
      </c>
      <c r="AB834" t="s">
        <v>39</v>
      </c>
      <c r="AC834" t="s">
        <v>39</v>
      </c>
      <c r="AD834" t="s">
        <v>39</v>
      </c>
      <c r="AE834" t="s">
        <v>39</v>
      </c>
      <c r="AF834" t="s">
        <v>39</v>
      </c>
      <c r="AG834" t="s">
        <v>39</v>
      </c>
      <c r="AH834" t="s">
        <v>39</v>
      </c>
      <c r="AI834" t="s">
        <v>39</v>
      </c>
      <c r="AJ834" s="6" t="s">
        <v>2804</v>
      </c>
      <c r="AK834" s="19">
        <v>48.332999999999998</v>
      </c>
      <c r="AL834" s="6" t="s">
        <v>136</v>
      </c>
      <c r="AM834" s="21">
        <v>36.668999999999997</v>
      </c>
      <c r="AN834">
        <v>3</v>
      </c>
      <c r="AO834">
        <v>100</v>
      </c>
      <c r="AP834" s="20">
        <v>5.26</v>
      </c>
      <c r="AQ834" t="s">
        <v>39</v>
      </c>
      <c r="AR834" t="s">
        <v>2641</v>
      </c>
    </row>
    <row r="835" spans="1:44" x14ac:dyDescent="0.35">
      <c r="A835" t="s">
        <v>1738</v>
      </c>
      <c r="B835" t="s">
        <v>2672</v>
      </c>
      <c r="C835" t="s">
        <v>2592</v>
      </c>
      <c r="D835" t="s">
        <v>780</v>
      </c>
      <c r="E835" t="s">
        <v>2802</v>
      </c>
      <c r="F835" t="s">
        <v>39</v>
      </c>
      <c r="G835" t="s">
        <v>40</v>
      </c>
      <c r="H835" t="s">
        <v>40</v>
      </c>
      <c r="I835" t="s">
        <v>2872</v>
      </c>
      <c r="J835">
        <v>52.13</v>
      </c>
      <c r="K835">
        <v>21</v>
      </c>
      <c r="L835">
        <v>104</v>
      </c>
      <c r="M835" t="s">
        <v>41</v>
      </c>
      <c r="N835" t="s">
        <v>39</v>
      </c>
      <c r="O835">
        <v>2016</v>
      </c>
      <c r="P835" t="s">
        <v>39</v>
      </c>
      <c r="Q835" t="s">
        <v>2798</v>
      </c>
      <c r="R835">
        <v>7</v>
      </c>
      <c r="S835" t="s">
        <v>39</v>
      </c>
      <c r="T835" t="s">
        <v>2799</v>
      </c>
      <c r="U835" t="s">
        <v>2701</v>
      </c>
      <c r="V835" s="6" t="s">
        <v>2800</v>
      </c>
      <c r="W835">
        <v>84</v>
      </c>
      <c r="X835" s="6">
        <v>25</v>
      </c>
      <c r="Y835" t="s">
        <v>39</v>
      </c>
      <c r="Z835" s="6">
        <v>12</v>
      </c>
      <c r="AA835" t="s">
        <v>39</v>
      </c>
      <c r="AB835" t="s">
        <v>39</v>
      </c>
      <c r="AC835" t="s">
        <v>39</v>
      </c>
      <c r="AD835" t="s">
        <v>39</v>
      </c>
      <c r="AE835" t="s">
        <v>39</v>
      </c>
      <c r="AF835" t="s">
        <v>39</v>
      </c>
      <c r="AG835" t="s">
        <v>39</v>
      </c>
      <c r="AH835" t="s">
        <v>39</v>
      </c>
      <c r="AI835" t="s">
        <v>39</v>
      </c>
      <c r="AJ835" s="6" t="s">
        <v>2804</v>
      </c>
      <c r="AK835" s="19">
        <v>50.185000000000002</v>
      </c>
      <c r="AL835" s="6" t="s">
        <v>136</v>
      </c>
      <c r="AM835" s="21">
        <v>38.15</v>
      </c>
      <c r="AN835">
        <v>3</v>
      </c>
      <c r="AO835">
        <v>100</v>
      </c>
      <c r="AP835" s="20">
        <v>6.3159999999999998</v>
      </c>
      <c r="AQ835" t="s">
        <v>39</v>
      </c>
      <c r="AR835" t="s">
        <v>2641</v>
      </c>
    </row>
    <row r="836" spans="1:44" x14ac:dyDescent="0.35">
      <c r="A836" t="s">
        <v>1738</v>
      </c>
      <c r="B836" t="s">
        <v>2672</v>
      </c>
      <c r="C836" t="s">
        <v>2592</v>
      </c>
      <c r="D836" t="s">
        <v>780</v>
      </c>
      <c r="E836" t="s">
        <v>2802</v>
      </c>
      <c r="F836" t="s">
        <v>39</v>
      </c>
      <c r="G836" t="s">
        <v>40</v>
      </c>
      <c r="H836" t="s">
        <v>40</v>
      </c>
      <c r="I836" t="s">
        <v>2872</v>
      </c>
      <c r="J836">
        <v>52.13</v>
      </c>
      <c r="K836">
        <v>21</v>
      </c>
      <c r="L836">
        <v>104</v>
      </c>
      <c r="M836" t="s">
        <v>41</v>
      </c>
      <c r="N836" t="s">
        <v>39</v>
      </c>
      <c r="O836">
        <v>2016</v>
      </c>
      <c r="P836" t="s">
        <v>39</v>
      </c>
      <c r="Q836" t="s">
        <v>2798</v>
      </c>
      <c r="R836">
        <v>7</v>
      </c>
      <c r="S836" t="s">
        <v>39</v>
      </c>
      <c r="T836" t="s">
        <v>2799</v>
      </c>
      <c r="U836" t="s">
        <v>2701</v>
      </c>
      <c r="V836" s="6" t="s">
        <v>2800</v>
      </c>
      <c r="W836">
        <v>84</v>
      </c>
      <c r="X836" s="6">
        <v>25</v>
      </c>
      <c r="Y836" t="s">
        <v>39</v>
      </c>
      <c r="Z836" s="6">
        <v>12</v>
      </c>
      <c r="AA836" t="s">
        <v>39</v>
      </c>
      <c r="AB836" t="s">
        <v>39</v>
      </c>
      <c r="AC836" t="s">
        <v>39</v>
      </c>
      <c r="AD836" t="s">
        <v>39</v>
      </c>
      <c r="AE836" t="s">
        <v>39</v>
      </c>
      <c r="AF836" t="s">
        <v>39</v>
      </c>
      <c r="AG836" t="s">
        <v>39</v>
      </c>
      <c r="AH836" t="s">
        <v>39</v>
      </c>
      <c r="AI836" t="s">
        <v>39</v>
      </c>
      <c r="AJ836" s="6" t="s">
        <v>2804</v>
      </c>
      <c r="AK836" s="19">
        <v>52.406999999999996</v>
      </c>
      <c r="AL836" s="6" t="s">
        <v>136</v>
      </c>
      <c r="AM836" s="21">
        <v>32.965000000000003</v>
      </c>
      <c r="AN836">
        <v>3</v>
      </c>
      <c r="AO836">
        <v>100</v>
      </c>
      <c r="AP836" s="20">
        <v>7.25</v>
      </c>
      <c r="AQ836" t="s">
        <v>39</v>
      </c>
      <c r="AR836" t="s">
        <v>2641</v>
      </c>
    </row>
    <row r="837" spans="1:44" x14ac:dyDescent="0.35">
      <c r="A837" t="s">
        <v>1738</v>
      </c>
      <c r="B837" t="s">
        <v>2672</v>
      </c>
      <c r="C837" t="s">
        <v>2592</v>
      </c>
      <c r="D837" t="s">
        <v>780</v>
      </c>
      <c r="E837" t="s">
        <v>2802</v>
      </c>
      <c r="F837" t="s">
        <v>39</v>
      </c>
      <c r="G837" t="s">
        <v>40</v>
      </c>
      <c r="H837" t="s">
        <v>40</v>
      </c>
      <c r="I837" t="s">
        <v>2872</v>
      </c>
      <c r="J837">
        <v>52.13</v>
      </c>
      <c r="K837">
        <v>21</v>
      </c>
      <c r="L837">
        <v>104</v>
      </c>
      <c r="M837" t="s">
        <v>41</v>
      </c>
      <c r="N837" t="s">
        <v>39</v>
      </c>
      <c r="O837">
        <v>2016</v>
      </c>
      <c r="P837" t="s">
        <v>39</v>
      </c>
      <c r="Q837" t="s">
        <v>2798</v>
      </c>
      <c r="R837">
        <v>7</v>
      </c>
      <c r="S837" t="s">
        <v>39</v>
      </c>
      <c r="T837" t="s">
        <v>2799</v>
      </c>
      <c r="U837" t="s">
        <v>2701</v>
      </c>
      <c r="V837" s="6" t="s">
        <v>2800</v>
      </c>
      <c r="W837">
        <v>84</v>
      </c>
      <c r="X837" s="6">
        <v>25</v>
      </c>
      <c r="Y837" t="s">
        <v>39</v>
      </c>
      <c r="Z837" s="6">
        <v>12</v>
      </c>
      <c r="AA837" t="s">
        <v>39</v>
      </c>
      <c r="AB837" t="s">
        <v>39</v>
      </c>
      <c r="AC837" t="s">
        <v>39</v>
      </c>
      <c r="AD837" t="s">
        <v>39</v>
      </c>
      <c r="AE837" t="s">
        <v>39</v>
      </c>
      <c r="AF837" t="s">
        <v>39</v>
      </c>
      <c r="AG837" t="s">
        <v>39</v>
      </c>
      <c r="AH837" t="s">
        <v>39</v>
      </c>
      <c r="AI837" t="s">
        <v>39</v>
      </c>
      <c r="AJ837" s="6" t="s">
        <v>2804</v>
      </c>
      <c r="AK837" s="19">
        <v>55</v>
      </c>
      <c r="AL837" s="6" t="s">
        <v>136</v>
      </c>
      <c r="AM837" s="21">
        <v>32.594999999999999</v>
      </c>
      <c r="AN837">
        <v>3</v>
      </c>
      <c r="AO837">
        <v>100</v>
      </c>
      <c r="AP837" s="20">
        <v>8.2379999999999995</v>
      </c>
      <c r="AQ837" t="s">
        <v>39</v>
      </c>
      <c r="AR837" t="s">
        <v>2641</v>
      </c>
    </row>
    <row r="838" spans="1:44" x14ac:dyDescent="0.35">
      <c r="A838" t="s">
        <v>1738</v>
      </c>
      <c r="B838" t="s">
        <v>2672</v>
      </c>
      <c r="C838" t="s">
        <v>2592</v>
      </c>
      <c r="D838" t="s">
        <v>780</v>
      </c>
      <c r="E838" t="s">
        <v>2802</v>
      </c>
      <c r="F838" t="s">
        <v>39</v>
      </c>
      <c r="G838" t="s">
        <v>40</v>
      </c>
      <c r="H838" t="s">
        <v>40</v>
      </c>
      <c r="I838" t="s">
        <v>2872</v>
      </c>
      <c r="J838">
        <v>52.13</v>
      </c>
      <c r="K838">
        <v>21</v>
      </c>
      <c r="L838">
        <v>104</v>
      </c>
      <c r="M838" t="s">
        <v>41</v>
      </c>
      <c r="N838" t="s">
        <v>39</v>
      </c>
      <c r="O838">
        <v>2016</v>
      </c>
      <c r="P838" t="s">
        <v>39</v>
      </c>
      <c r="Q838" t="s">
        <v>2798</v>
      </c>
      <c r="R838">
        <v>7</v>
      </c>
      <c r="S838" t="s">
        <v>39</v>
      </c>
      <c r="T838" t="s">
        <v>2799</v>
      </c>
      <c r="U838" t="s">
        <v>2701</v>
      </c>
      <c r="V838" s="6" t="s">
        <v>2800</v>
      </c>
      <c r="W838">
        <v>84</v>
      </c>
      <c r="X838" s="6">
        <v>25</v>
      </c>
      <c r="Y838" t="s">
        <v>39</v>
      </c>
      <c r="Z838" s="6">
        <v>12</v>
      </c>
      <c r="AA838" t="s">
        <v>39</v>
      </c>
      <c r="AB838" t="s">
        <v>39</v>
      </c>
      <c r="AC838" t="s">
        <v>39</v>
      </c>
      <c r="AD838" t="s">
        <v>39</v>
      </c>
      <c r="AE838" t="s">
        <v>39</v>
      </c>
      <c r="AF838" t="s">
        <v>39</v>
      </c>
      <c r="AG838" t="s">
        <v>39</v>
      </c>
      <c r="AH838" t="s">
        <v>39</v>
      </c>
      <c r="AI838" t="s">
        <v>39</v>
      </c>
      <c r="AJ838" s="6" t="s">
        <v>2804</v>
      </c>
      <c r="AK838" s="19">
        <v>57.963000000000001</v>
      </c>
      <c r="AL838" s="6" t="s">
        <v>136</v>
      </c>
      <c r="AM838" s="21">
        <v>34.817</v>
      </c>
      <c r="AN838">
        <v>3</v>
      </c>
      <c r="AO838">
        <v>100</v>
      </c>
      <c r="AP838" s="20">
        <v>9.2579999999999991</v>
      </c>
      <c r="AQ838" t="s">
        <v>39</v>
      </c>
      <c r="AR838" t="s">
        <v>2641</v>
      </c>
    </row>
    <row r="839" spans="1:44" x14ac:dyDescent="0.35">
      <c r="A839" t="s">
        <v>1738</v>
      </c>
      <c r="B839" t="s">
        <v>2672</v>
      </c>
      <c r="C839" t="s">
        <v>2592</v>
      </c>
      <c r="D839" t="s">
        <v>780</v>
      </c>
      <c r="E839" t="s">
        <v>2802</v>
      </c>
      <c r="F839" t="s">
        <v>39</v>
      </c>
      <c r="G839" t="s">
        <v>40</v>
      </c>
      <c r="H839" t="s">
        <v>40</v>
      </c>
      <c r="I839" t="s">
        <v>2872</v>
      </c>
      <c r="J839">
        <v>52.13</v>
      </c>
      <c r="K839">
        <v>21</v>
      </c>
      <c r="L839">
        <v>104</v>
      </c>
      <c r="M839" t="s">
        <v>41</v>
      </c>
      <c r="N839" t="s">
        <v>39</v>
      </c>
      <c r="O839">
        <v>2016</v>
      </c>
      <c r="P839" t="s">
        <v>39</v>
      </c>
      <c r="Q839" t="s">
        <v>2798</v>
      </c>
      <c r="R839">
        <v>7</v>
      </c>
      <c r="S839" t="s">
        <v>39</v>
      </c>
      <c r="T839" t="s">
        <v>2799</v>
      </c>
      <c r="U839" t="s">
        <v>2701</v>
      </c>
      <c r="V839" s="6" t="s">
        <v>2800</v>
      </c>
      <c r="W839">
        <v>84</v>
      </c>
      <c r="X839" s="6">
        <v>25</v>
      </c>
      <c r="Y839" t="s">
        <v>39</v>
      </c>
      <c r="Z839" s="6">
        <v>12</v>
      </c>
      <c r="AA839" t="s">
        <v>39</v>
      </c>
      <c r="AB839" t="s">
        <v>39</v>
      </c>
      <c r="AC839" t="s">
        <v>39</v>
      </c>
      <c r="AD839" t="s">
        <v>39</v>
      </c>
      <c r="AE839" t="s">
        <v>39</v>
      </c>
      <c r="AF839" t="s">
        <v>39</v>
      </c>
      <c r="AG839" t="s">
        <v>39</v>
      </c>
      <c r="AH839" t="s">
        <v>39</v>
      </c>
      <c r="AI839" t="s">
        <v>39</v>
      </c>
      <c r="AJ839" s="6" t="s">
        <v>2804</v>
      </c>
      <c r="AK839" s="19">
        <v>57.963000000000001</v>
      </c>
      <c r="AL839" s="6" t="s">
        <v>136</v>
      </c>
      <c r="AM839" s="21">
        <v>34.444000000000003</v>
      </c>
      <c r="AN839">
        <v>3</v>
      </c>
      <c r="AO839">
        <v>100</v>
      </c>
      <c r="AP839" s="20">
        <v>10.409000000000001</v>
      </c>
      <c r="AQ839" t="s">
        <v>39</v>
      </c>
      <c r="AR839" t="s">
        <v>2641</v>
      </c>
    </row>
    <row r="840" spans="1:44" x14ac:dyDescent="0.35">
      <c r="A840" t="s">
        <v>1738</v>
      </c>
      <c r="B840" t="s">
        <v>2672</v>
      </c>
      <c r="C840" t="s">
        <v>2592</v>
      </c>
      <c r="D840" t="s">
        <v>780</v>
      </c>
      <c r="E840" t="s">
        <v>2802</v>
      </c>
      <c r="F840" t="s">
        <v>39</v>
      </c>
      <c r="G840" t="s">
        <v>40</v>
      </c>
      <c r="H840" t="s">
        <v>40</v>
      </c>
      <c r="I840" t="s">
        <v>2872</v>
      </c>
      <c r="J840">
        <v>52.13</v>
      </c>
      <c r="K840">
        <v>21</v>
      </c>
      <c r="L840">
        <v>104</v>
      </c>
      <c r="M840" t="s">
        <v>41</v>
      </c>
      <c r="N840" t="s">
        <v>39</v>
      </c>
      <c r="O840">
        <v>2016</v>
      </c>
      <c r="P840" t="s">
        <v>39</v>
      </c>
      <c r="Q840" t="s">
        <v>2798</v>
      </c>
      <c r="R840">
        <v>7</v>
      </c>
      <c r="S840" t="s">
        <v>39</v>
      </c>
      <c r="T840" t="s">
        <v>2799</v>
      </c>
      <c r="U840" t="s">
        <v>2701</v>
      </c>
      <c r="V840" s="6" t="s">
        <v>2800</v>
      </c>
      <c r="W840">
        <v>84</v>
      </c>
      <c r="X840" s="6">
        <v>25</v>
      </c>
      <c r="Y840" t="s">
        <v>39</v>
      </c>
      <c r="Z840" s="6">
        <v>12</v>
      </c>
      <c r="AA840" t="s">
        <v>39</v>
      </c>
      <c r="AB840" t="s">
        <v>39</v>
      </c>
      <c r="AC840" t="s">
        <v>39</v>
      </c>
      <c r="AD840" t="s">
        <v>39</v>
      </c>
      <c r="AE840" t="s">
        <v>39</v>
      </c>
      <c r="AF840" t="s">
        <v>39</v>
      </c>
      <c r="AG840" t="s">
        <v>39</v>
      </c>
      <c r="AH840" t="s">
        <v>39</v>
      </c>
      <c r="AI840" t="s">
        <v>39</v>
      </c>
      <c r="AJ840" s="6" t="s">
        <v>2804</v>
      </c>
      <c r="AK840" s="19">
        <v>59.444000000000003</v>
      </c>
      <c r="AL840" s="6" t="s">
        <v>136</v>
      </c>
      <c r="AM840" s="21">
        <v>34.076000000000001</v>
      </c>
      <c r="AN840">
        <v>3</v>
      </c>
      <c r="AO840">
        <v>100</v>
      </c>
      <c r="AP840" s="20">
        <v>11.3</v>
      </c>
      <c r="AQ840" t="s">
        <v>39</v>
      </c>
      <c r="AR840" t="s">
        <v>2641</v>
      </c>
    </row>
    <row r="841" spans="1:44" x14ac:dyDescent="0.35">
      <c r="A841" t="s">
        <v>1738</v>
      </c>
      <c r="B841" t="s">
        <v>2672</v>
      </c>
      <c r="C841" t="s">
        <v>2592</v>
      </c>
      <c r="D841" t="s">
        <v>780</v>
      </c>
      <c r="E841" t="s">
        <v>2802</v>
      </c>
      <c r="F841" t="s">
        <v>39</v>
      </c>
      <c r="G841" t="s">
        <v>40</v>
      </c>
      <c r="H841" t="s">
        <v>40</v>
      </c>
      <c r="I841" t="s">
        <v>2872</v>
      </c>
      <c r="J841">
        <v>52.13</v>
      </c>
      <c r="K841">
        <v>21</v>
      </c>
      <c r="L841">
        <v>104</v>
      </c>
      <c r="M841" t="s">
        <v>41</v>
      </c>
      <c r="N841" t="s">
        <v>39</v>
      </c>
      <c r="O841">
        <v>2016</v>
      </c>
      <c r="P841" t="s">
        <v>39</v>
      </c>
      <c r="Q841" t="s">
        <v>2798</v>
      </c>
      <c r="R841">
        <v>7</v>
      </c>
      <c r="S841" t="s">
        <v>39</v>
      </c>
      <c r="T841" t="s">
        <v>2799</v>
      </c>
      <c r="U841" t="s">
        <v>2701</v>
      </c>
      <c r="V841" s="6" t="s">
        <v>2800</v>
      </c>
      <c r="W841">
        <v>84</v>
      </c>
      <c r="X841" s="6">
        <v>25</v>
      </c>
      <c r="Y841" t="s">
        <v>39</v>
      </c>
      <c r="Z841" s="6">
        <v>12</v>
      </c>
      <c r="AA841" t="s">
        <v>39</v>
      </c>
      <c r="AB841" t="s">
        <v>39</v>
      </c>
      <c r="AC841" t="s">
        <v>39</v>
      </c>
      <c r="AD841" t="s">
        <v>39</v>
      </c>
      <c r="AE841" t="s">
        <v>39</v>
      </c>
      <c r="AF841" t="s">
        <v>39</v>
      </c>
      <c r="AG841" t="s">
        <v>39</v>
      </c>
      <c r="AH841" t="s">
        <v>39</v>
      </c>
      <c r="AI841" t="s">
        <v>39</v>
      </c>
      <c r="AJ841" s="6" t="s">
        <v>2804</v>
      </c>
      <c r="AK841" s="19">
        <v>61.667000000000002</v>
      </c>
      <c r="AL841" s="6" t="s">
        <v>136</v>
      </c>
      <c r="AM841" s="21">
        <v>30.741</v>
      </c>
      <c r="AN841">
        <v>3</v>
      </c>
      <c r="AO841">
        <v>100</v>
      </c>
      <c r="AP841" s="20">
        <v>12.375999999999999</v>
      </c>
      <c r="AQ841" t="s">
        <v>39</v>
      </c>
      <c r="AR841" t="s">
        <v>2641</v>
      </c>
    </row>
    <row r="842" spans="1:44" x14ac:dyDescent="0.35">
      <c r="A842" t="s">
        <v>1738</v>
      </c>
      <c r="B842" t="s">
        <v>2672</v>
      </c>
      <c r="C842" t="s">
        <v>2592</v>
      </c>
      <c r="D842" t="s">
        <v>780</v>
      </c>
      <c r="E842" t="s">
        <v>2802</v>
      </c>
      <c r="F842" t="s">
        <v>39</v>
      </c>
      <c r="G842" t="s">
        <v>40</v>
      </c>
      <c r="H842" t="s">
        <v>40</v>
      </c>
      <c r="I842" t="s">
        <v>2872</v>
      </c>
      <c r="J842">
        <v>52.13</v>
      </c>
      <c r="K842">
        <v>21</v>
      </c>
      <c r="L842">
        <v>104</v>
      </c>
      <c r="M842" t="s">
        <v>41</v>
      </c>
      <c r="N842" t="s">
        <v>39</v>
      </c>
      <c r="O842">
        <v>2016</v>
      </c>
      <c r="P842" t="s">
        <v>39</v>
      </c>
      <c r="Q842" t="s">
        <v>2798</v>
      </c>
      <c r="R842">
        <v>7</v>
      </c>
      <c r="S842" t="s">
        <v>39</v>
      </c>
      <c r="T842" t="s">
        <v>2799</v>
      </c>
      <c r="U842" t="s">
        <v>2701</v>
      </c>
      <c r="V842" s="6" t="s">
        <v>2800</v>
      </c>
      <c r="W842">
        <v>84</v>
      </c>
      <c r="X842" s="6">
        <v>25</v>
      </c>
      <c r="Y842" t="s">
        <v>39</v>
      </c>
      <c r="Z842" s="6">
        <v>12</v>
      </c>
      <c r="AA842" t="s">
        <v>39</v>
      </c>
      <c r="AB842" t="s">
        <v>39</v>
      </c>
      <c r="AC842" t="s">
        <v>39</v>
      </c>
      <c r="AD842" t="s">
        <v>39</v>
      </c>
      <c r="AE842" t="s">
        <v>39</v>
      </c>
      <c r="AF842" t="s">
        <v>39</v>
      </c>
      <c r="AG842" t="s">
        <v>39</v>
      </c>
      <c r="AH842" t="s">
        <v>39</v>
      </c>
      <c r="AI842" t="s">
        <v>39</v>
      </c>
      <c r="AJ842" s="6" t="s">
        <v>2804</v>
      </c>
      <c r="AK842" s="19">
        <v>61.667000000000002</v>
      </c>
      <c r="AL842" s="6" t="s">
        <v>136</v>
      </c>
      <c r="AM842" s="21">
        <v>32.594999999999999</v>
      </c>
      <c r="AN842">
        <v>3</v>
      </c>
      <c r="AO842">
        <v>100</v>
      </c>
      <c r="AP842" s="14">
        <v>13.414999999999999</v>
      </c>
      <c r="AQ842" t="s">
        <v>39</v>
      </c>
      <c r="AR842" t="s">
        <v>2641</v>
      </c>
    </row>
    <row r="843" spans="1:44" x14ac:dyDescent="0.35">
      <c r="A843" t="s">
        <v>1738</v>
      </c>
      <c r="B843" t="s">
        <v>2672</v>
      </c>
      <c r="C843" t="s">
        <v>2592</v>
      </c>
      <c r="D843" t="s">
        <v>780</v>
      </c>
      <c r="E843" t="s">
        <v>2802</v>
      </c>
      <c r="F843" t="s">
        <v>39</v>
      </c>
      <c r="G843" t="s">
        <v>40</v>
      </c>
      <c r="H843" t="s">
        <v>40</v>
      </c>
      <c r="I843" t="s">
        <v>2872</v>
      </c>
      <c r="J843">
        <v>52.13</v>
      </c>
      <c r="K843">
        <v>21</v>
      </c>
      <c r="L843">
        <v>104</v>
      </c>
      <c r="M843" t="s">
        <v>41</v>
      </c>
      <c r="N843" t="s">
        <v>39</v>
      </c>
      <c r="O843">
        <v>2016</v>
      </c>
      <c r="P843" t="s">
        <v>39</v>
      </c>
      <c r="Q843" t="s">
        <v>2798</v>
      </c>
      <c r="R843">
        <v>7</v>
      </c>
      <c r="S843" t="s">
        <v>39</v>
      </c>
      <c r="T843" t="s">
        <v>2799</v>
      </c>
      <c r="U843" t="s">
        <v>2701</v>
      </c>
      <c r="V843" s="6" t="s">
        <v>2800</v>
      </c>
      <c r="W843">
        <v>84</v>
      </c>
      <c r="X843" s="6">
        <v>25</v>
      </c>
      <c r="Y843" t="s">
        <v>39</v>
      </c>
      <c r="Z843" s="6">
        <v>12</v>
      </c>
      <c r="AA843" t="s">
        <v>39</v>
      </c>
      <c r="AB843" t="s">
        <v>39</v>
      </c>
      <c r="AC843" t="s">
        <v>39</v>
      </c>
      <c r="AD843" t="s">
        <v>39</v>
      </c>
      <c r="AE843" t="s">
        <v>39</v>
      </c>
      <c r="AF843" t="s">
        <v>39</v>
      </c>
      <c r="AG843" t="s">
        <v>39</v>
      </c>
      <c r="AH843" t="s">
        <v>39</v>
      </c>
      <c r="AI843" t="s">
        <v>39</v>
      </c>
      <c r="AJ843" s="6" t="s">
        <v>2804</v>
      </c>
      <c r="AK843">
        <v>62.406999999999996</v>
      </c>
      <c r="AL843" s="6" t="s">
        <v>136</v>
      </c>
      <c r="AM843" s="21">
        <v>30</v>
      </c>
      <c r="AN843">
        <v>3</v>
      </c>
      <c r="AO843">
        <v>100</v>
      </c>
      <c r="AP843" s="14">
        <v>14.584</v>
      </c>
      <c r="AQ843" t="s">
        <v>39</v>
      </c>
      <c r="AR843" t="s">
        <v>2641</v>
      </c>
    </row>
    <row r="844" spans="1:44" x14ac:dyDescent="0.35">
      <c r="A844" t="s">
        <v>1738</v>
      </c>
      <c r="B844" t="s">
        <v>2672</v>
      </c>
      <c r="C844" t="s">
        <v>2592</v>
      </c>
      <c r="D844" t="s">
        <v>780</v>
      </c>
      <c r="E844" t="s">
        <v>2802</v>
      </c>
      <c r="F844" t="s">
        <v>39</v>
      </c>
      <c r="G844" t="s">
        <v>40</v>
      </c>
      <c r="H844" t="s">
        <v>40</v>
      </c>
      <c r="I844" t="s">
        <v>2872</v>
      </c>
      <c r="J844">
        <v>52.13</v>
      </c>
      <c r="K844">
        <v>21</v>
      </c>
      <c r="L844">
        <v>104</v>
      </c>
      <c r="M844" t="s">
        <v>41</v>
      </c>
      <c r="N844" t="s">
        <v>39</v>
      </c>
      <c r="O844">
        <v>2016</v>
      </c>
      <c r="P844" t="s">
        <v>39</v>
      </c>
      <c r="Q844" t="s">
        <v>2798</v>
      </c>
      <c r="R844">
        <v>7</v>
      </c>
      <c r="S844" t="s">
        <v>39</v>
      </c>
      <c r="T844" t="s">
        <v>2799</v>
      </c>
      <c r="U844" t="s">
        <v>2701</v>
      </c>
      <c r="V844" s="6" t="s">
        <v>2800</v>
      </c>
      <c r="W844">
        <v>84</v>
      </c>
      <c r="X844" s="6">
        <v>25</v>
      </c>
      <c r="Y844" t="s">
        <v>39</v>
      </c>
      <c r="Z844" s="6">
        <v>12</v>
      </c>
      <c r="AA844" t="s">
        <v>39</v>
      </c>
      <c r="AB844" t="s">
        <v>39</v>
      </c>
      <c r="AC844" t="s">
        <v>39</v>
      </c>
      <c r="AD844" t="s">
        <v>39</v>
      </c>
      <c r="AE844" t="s">
        <v>39</v>
      </c>
      <c r="AF844" t="s">
        <v>39</v>
      </c>
      <c r="AG844" t="s">
        <v>39</v>
      </c>
      <c r="AH844" t="s">
        <v>39</v>
      </c>
      <c r="AI844" t="s">
        <v>39</v>
      </c>
      <c r="AJ844" s="6" t="s">
        <v>2804</v>
      </c>
      <c r="AK844">
        <v>62.777999999999999</v>
      </c>
      <c r="AL844" s="6" t="s">
        <v>136</v>
      </c>
      <c r="AM844" s="17">
        <v>29.259</v>
      </c>
      <c r="AN844">
        <v>3</v>
      </c>
      <c r="AO844">
        <v>100</v>
      </c>
      <c r="AP844" s="14">
        <v>15.641999999999999</v>
      </c>
      <c r="AQ844" t="s">
        <v>39</v>
      </c>
      <c r="AR844" t="s">
        <v>2641</v>
      </c>
    </row>
    <row r="845" spans="1:44" x14ac:dyDescent="0.35">
      <c r="A845" t="s">
        <v>1738</v>
      </c>
      <c r="B845" t="s">
        <v>2672</v>
      </c>
      <c r="C845" t="s">
        <v>2592</v>
      </c>
      <c r="D845" t="s">
        <v>780</v>
      </c>
      <c r="E845" t="s">
        <v>2802</v>
      </c>
      <c r="F845" t="s">
        <v>39</v>
      </c>
      <c r="G845" t="s">
        <v>40</v>
      </c>
      <c r="H845" t="s">
        <v>40</v>
      </c>
      <c r="I845" t="s">
        <v>2872</v>
      </c>
      <c r="J845">
        <v>52.13</v>
      </c>
      <c r="K845">
        <v>21</v>
      </c>
      <c r="L845">
        <v>104</v>
      </c>
      <c r="M845" t="s">
        <v>41</v>
      </c>
      <c r="N845" t="s">
        <v>39</v>
      </c>
      <c r="O845">
        <v>2016</v>
      </c>
      <c r="P845" t="s">
        <v>39</v>
      </c>
      <c r="Q845" t="s">
        <v>2798</v>
      </c>
      <c r="R845">
        <v>7</v>
      </c>
      <c r="S845" t="s">
        <v>39</v>
      </c>
      <c r="T845" t="s">
        <v>2799</v>
      </c>
      <c r="U845" t="s">
        <v>2701</v>
      </c>
      <c r="V845" s="6" t="s">
        <v>2800</v>
      </c>
      <c r="W845">
        <v>84</v>
      </c>
      <c r="X845" s="6">
        <v>25</v>
      </c>
      <c r="Y845" t="s">
        <v>39</v>
      </c>
      <c r="Z845" s="6">
        <v>12</v>
      </c>
      <c r="AA845" t="s">
        <v>39</v>
      </c>
      <c r="AB845" t="s">
        <v>39</v>
      </c>
      <c r="AC845" t="s">
        <v>39</v>
      </c>
      <c r="AD845" t="s">
        <v>39</v>
      </c>
      <c r="AE845" t="s">
        <v>39</v>
      </c>
      <c r="AF845" t="s">
        <v>39</v>
      </c>
      <c r="AG845" t="s">
        <v>39</v>
      </c>
      <c r="AH845" t="s">
        <v>39</v>
      </c>
      <c r="AI845" t="s">
        <v>39</v>
      </c>
      <c r="AJ845" s="6" t="s">
        <v>2804</v>
      </c>
      <c r="AK845">
        <v>63.148000000000003</v>
      </c>
      <c r="AL845" s="6" t="s">
        <v>136</v>
      </c>
      <c r="AM845" s="17">
        <v>30.741</v>
      </c>
      <c r="AN845">
        <v>3</v>
      </c>
      <c r="AO845">
        <v>100</v>
      </c>
      <c r="AP845" s="14">
        <v>16.681000000000001</v>
      </c>
      <c r="AQ845" t="s">
        <v>39</v>
      </c>
      <c r="AR845" t="s">
        <v>2641</v>
      </c>
    </row>
    <row r="846" spans="1:44" x14ac:dyDescent="0.35">
      <c r="A846" t="s">
        <v>1738</v>
      </c>
      <c r="B846" t="s">
        <v>2672</v>
      </c>
      <c r="C846" t="s">
        <v>2592</v>
      </c>
      <c r="D846" t="s">
        <v>780</v>
      </c>
      <c r="E846" t="s">
        <v>2802</v>
      </c>
      <c r="F846" t="s">
        <v>39</v>
      </c>
      <c r="G846" t="s">
        <v>40</v>
      </c>
      <c r="H846" t="s">
        <v>40</v>
      </c>
      <c r="I846" t="s">
        <v>2872</v>
      </c>
      <c r="J846">
        <v>52.13</v>
      </c>
      <c r="K846">
        <v>21</v>
      </c>
      <c r="L846">
        <v>104</v>
      </c>
      <c r="M846" t="s">
        <v>41</v>
      </c>
      <c r="N846" t="s">
        <v>39</v>
      </c>
      <c r="O846">
        <v>2016</v>
      </c>
      <c r="P846" t="s">
        <v>39</v>
      </c>
      <c r="Q846" t="s">
        <v>2798</v>
      </c>
      <c r="R846">
        <v>7</v>
      </c>
      <c r="S846" t="s">
        <v>39</v>
      </c>
      <c r="T846" t="s">
        <v>2799</v>
      </c>
      <c r="U846" t="s">
        <v>2701</v>
      </c>
      <c r="V846" s="6" t="s">
        <v>2800</v>
      </c>
      <c r="W846">
        <v>84</v>
      </c>
      <c r="X846" s="6">
        <v>25</v>
      </c>
      <c r="Y846" t="s">
        <v>39</v>
      </c>
      <c r="Z846" s="6">
        <v>12</v>
      </c>
      <c r="AA846" t="s">
        <v>39</v>
      </c>
      <c r="AB846" t="s">
        <v>39</v>
      </c>
      <c r="AC846" t="s">
        <v>39</v>
      </c>
      <c r="AD846" t="s">
        <v>39</v>
      </c>
      <c r="AE846" t="s">
        <v>39</v>
      </c>
      <c r="AF846" t="s">
        <v>39</v>
      </c>
      <c r="AG846" t="s">
        <v>39</v>
      </c>
      <c r="AH846" t="s">
        <v>39</v>
      </c>
      <c r="AI846" t="s">
        <v>39</v>
      </c>
      <c r="AJ846" s="6" t="s">
        <v>2804</v>
      </c>
      <c r="AK846">
        <v>63.148000000000003</v>
      </c>
      <c r="AL846" s="6" t="s">
        <v>136</v>
      </c>
      <c r="AM846" s="17">
        <v>30.373000000000001</v>
      </c>
      <c r="AN846">
        <v>3</v>
      </c>
      <c r="AO846">
        <v>100</v>
      </c>
      <c r="AP846" s="14">
        <v>17.683</v>
      </c>
      <c r="AQ846" t="s">
        <v>39</v>
      </c>
      <c r="AR846" t="s">
        <v>2641</v>
      </c>
    </row>
    <row r="847" spans="1:44" x14ac:dyDescent="0.35">
      <c r="A847" t="s">
        <v>1738</v>
      </c>
      <c r="B847" t="s">
        <v>2672</v>
      </c>
      <c r="C847" t="s">
        <v>2592</v>
      </c>
      <c r="D847" t="s">
        <v>780</v>
      </c>
      <c r="E847" t="s">
        <v>2802</v>
      </c>
      <c r="F847" t="s">
        <v>39</v>
      </c>
      <c r="G847" t="s">
        <v>40</v>
      </c>
      <c r="H847" t="s">
        <v>40</v>
      </c>
      <c r="I847" t="s">
        <v>2872</v>
      </c>
      <c r="J847">
        <v>52.13</v>
      </c>
      <c r="K847">
        <v>21</v>
      </c>
      <c r="L847">
        <v>104</v>
      </c>
      <c r="M847" t="s">
        <v>41</v>
      </c>
      <c r="N847" t="s">
        <v>39</v>
      </c>
      <c r="O847">
        <v>2016</v>
      </c>
      <c r="P847" t="s">
        <v>39</v>
      </c>
      <c r="Q847" t="s">
        <v>2798</v>
      </c>
      <c r="R847">
        <v>7</v>
      </c>
      <c r="S847" t="s">
        <v>39</v>
      </c>
      <c r="T847" t="s">
        <v>2799</v>
      </c>
      <c r="U847" t="s">
        <v>2701</v>
      </c>
      <c r="V847" s="6" t="s">
        <v>2800</v>
      </c>
      <c r="W847">
        <v>84</v>
      </c>
      <c r="X847" s="6">
        <v>25</v>
      </c>
      <c r="Y847" t="s">
        <v>39</v>
      </c>
      <c r="Z847" s="6">
        <v>12</v>
      </c>
      <c r="AA847" t="s">
        <v>39</v>
      </c>
      <c r="AB847" t="s">
        <v>39</v>
      </c>
      <c r="AC847" t="s">
        <v>39</v>
      </c>
      <c r="AD847" t="s">
        <v>39</v>
      </c>
      <c r="AE847" t="s">
        <v>39</v>
      </c>
      <c r="AF847" t="s">
        <v>39</v>
      </c>
      <c r="AG847" t="s">
        <v>39</v>
      </c>
      <c r="AH847" t="s">
        <v>39</v>
      </c>
      <c r="AI847" t="s">
        <v>39</v>
      </c>
      <c r="AJ847" s="6" t="s">
        <v>2804</v>
      </c>
      <c r="AK847">
        <v>64.63</v>
      </c>
      <c r="AL847" s="6" t="s">
        <v>136</v>
      </c>
      <c r="AM847" s="17">
        <v>31.484000000000002</v>
      </c>
      <c r="AN847">
        <v>3</v>
      </c>
      <c r="AO847">
        <v>100</v>
      </c>
      <c r="AP847" s="14">
        <v>18.686</v>
      </c>
      <c r="AQ847" t="s">
        <v>39</v>
      </c>
      <c r="AR847" t="s">
        <v>2641</v>
      </c>
    </row>
    <row r="848" spans="1:44" x14ac:dyDescent="0.35">
      <c r="A848" t="s">
        <v>1738</v>
      </c>
      <c r="B848" t="s">
        <v>2672</v>
      </c>
      <c r="C848" t="s">
        <v>2592</v>
      </c>
      <c r="D848" t="s">
        <v>780</v>
      </c>
      <c r="E848" t="s">
        <v>2802</v>
      </c>
      <c r="F848" t="s">
        <v>39</v>
      </c>
      <c r="G848" t="s">
        <v>40</v>
      </c>
      <c r="H848" t="s">
        <v>40</v>
      </c>
      <c r="I848" t="s">
        <v>2872</v>
      </c>
      <c r="J848">
        <v>52.13</v>
      </c>
      <c r="K848">
        <v>21</v>
      </c>
      <c r="L848">
        <v>104</v>
      </c>
      <c r="M848" t="s">
        <v>41</v>
      </c>
      <c r="N848" t="s">
        <v>39</v>
      </c>
      <c r="O848">
        <v>2016</v>
      </c>
      <c r="P848" t="s">
        <v>39</v>
      </c>
      <c r="Q848" t="s">
        <v>2798</v>
      </c>
      <c r="R848">
        <v>7</v>
      </c>
      <c r="S848" t="s">
        <v>39</v>
      </c>
      <c r="T848" t="s">
        <v>2799</v>
      </c>
      <c r="U848" t="s">
        <v>2701</v>
      </c>
      <c r="V848" s="6" t="s">
        <v>2800</v>
      </c>
      <c r="W848">
        <v>84</v>
      </c>
      <c r="X848" s="6">
        <v>25</v>
      </c>
      <c r="Y848" t="s">
        <v>39</v>
      </c>
      <c r="Z848" s="6">
        <v>12</v>
      </c>
      <c r="AA848" t="s">
        <v>39</v>
      </c>
      <c r="AB848" t="s">
        <v>39</v>
      </c>
      <c r="AC848" t="s">
        <v>39</v>
      </c>
      <c r="AD848" t="s">
        <v>39</v>
      </c>
      <c r="AE848" t="s">
        <v>39</v>
      </c>
      <c r="AF848" t="s">
        <v>39</v>
      </c>
      <c r="AG848" t="s">
        <v>39</v>
      </c>
      <c r="AH848" t="s">
        <v>39</v>
      </c>
      <c r="AI848" t="s">
        <v>39</v>
      </c>
      <c r="AJ848" s="6" t="s">
        <v>2804</v>
      </c>
      <c r="AK848">
        <v>65.37</v>
      </c>
      <c r="AL848" s="6" t="s">
        <v>136</v>
      </c>
      <c r="AM848" s="17">
        <v>32.594999999999999</v>
      </c>
      <c r="AN848">
        <v>3</v>
      </c>
      <c r="AO848">
        <v>100</v>
      </c>
      <c r="AP848" s="14">
        <v>19.576000000000001</v>
      </c>
      <c r="AQ848" t="s">
        <v>39</v>
      </c>
      <c r="AR848" t="s">
        <v>2641</v>
      </c>
    </row>
    <row r="849" spans="1:44" x14ac:dyDescent="0.35">
      <c r="A849" t="s">
        <v>1738</v>
      </c>
      <c r="B849" t="s">
        <v>2672</v>
      </c>
      <c r="C849" t="s">
        <v>2592</v>
      </c>
      <c r="D849" t="s">
        <v>780</v>
      </c>
      <c r="E849" t="s">
        <v>2802</v>
      </c>
      <c r="F849" t="s">
        <v>39</v>
      </c>
      <c r="G849" t="s">
        <v>40</v>
      </c>
      <c r="H849" t="s">
        <v>40</v>
      </c>
      <c r="I849" t="s">
        <v>2872</v>
      </c>
      <c r="J849">
        <v>52.13</v>
      </c>
      <c r="K849">
        <v>21</v>
      </c>
      <c r="L849">
        <v>104</v>
      </c>
      <c r="M849" t="s">
        <v>41</v>
      </c>
      <c r="N849" t="s">
        <v>39</v>
      </c>
      <c r="O849">
        <v>2016</v>
      </c>
      <c r="P849" t="s">
        <v>39</v>
      </c>
      <c r="Q849" t="s">
        <v>2798</v>
      </c>
      <c r="R849">
        <v>7</v>
      </c>
      <c r="S849" t="s">
        <v>39</v>
      </c>
      <c r="T849" t="s">
        <v>2799</v>
      </c>
      <c r="U849" t="s">
        <v>2701</v>
      </c>
      <c r="V849" s="6" t="s">
        <v>2800</v>
      </c>
      <c r="W849">
        <v>84</v>
      </c>
      <c r="X849" s="6">
        <v>25</v>
      </c>
      <c r="Y849" t="s">
        <v>39</v>
      </c>
      <c r="Z849" s="6">
        <v>12</v>
      </c>
      <c r="AA849" t="s">
        <v>39</v>
      </c>
      <c r="AB849" t="s">
        <v>39</v>
      </c>
      <c r="AC849" t="s">
        <v>39</v>
      </c>
      <c r="AD849" t="s">
        <v>39</v>
      </c>
      <c r="AE849" t="s">
        <v>39</v>
      </c>
      <c r="AF849" t="s">
        <v>39</v>
      </c>
      <c r="AG849" t="s">
        <v>39</v>
      </c>
      <c r="AH849" t="s">
        <v>39</v>
      </c>
      <c r="AI849" t="s">
        <v>39</v>
      </c>
      <c r="AJ849" s="6" t="s">
        <v>2804</v>
      </c>
      <c r="AK849">
        <v>65.37</v>
      </c>
      <c r="AL849" s="6" t="s">
        <v>136</v>
      </c>
      <c r="AM849" s="17">
        <v>32.222000000000001</v>
      </c>
      <c r="AN849">
        <v>3</v>
      </c>
      <c r="AO849">
        <v>100</v>
      </c>
      <c r="AP849" s="14">
        <v>21</v>
      </c>
      <c r="AQ849" t="s">
        <v>39</v>
      </c>
      <c r="AR849" t="s">
        <v>2641</v>
      </c>
    </row>
    <row r="850" spans="1:44" x14ac:dyDescent="0.35">
      <c r="A850" t="s">
        <v>1738</v>
      </c>
      <c r="B850" t="s">
        <v>2672</v>
      </c>
      <c r="C850" t="s">
        <v>2592</v>
      </c>
      <c r="D850" t="s">
        <v>780</v>
      </c>
      <c r="E850" t="s">
        <v>1737</v>
      </c>
      <c r="F850" t="s">
        <v>39</v>
      </c>
      <c r="G850" t="s">
        <v>40</v>
      </c>
      <c r="H850" t="s">
        <v>40</v>
      </c>
      <c r="I850" t="s">
        <v>2872</v>
      </c>
      <c r="J850">
        <v>52.13</v>
      </c>
      <c r="K850">
        <v>21</v>
      </c>
      <c r="L850">
        <v>104</v>
      </c>
      <c r="M850" t="s">
        <v>41</v>
      </c>
      <c r="N850" t="s">
        <v>39</v>
      </c>
      <c r="O850">
        <v>2016</v>
      </c>
      <c r="P850" t="s">
        <v>39</v>
      </c>
      <c r="Q850" t="s">
        <v>2798</v>
      </c>
      <c r="R850">
        <v>7</v>
      </c>
      <c r="S850" t="s">
        <v>39</v>
      </c>
      <c r="T850" t="s">
        <v>2799</v>
      </c>
      <c r="U850" t="s">
        <v>2701</v>
      </c>
      <c r="V850" s="6" t="s">
        <v>2749</v>
      </c>
      <c r="W850">
        <v>84</v>
      </c>
      <c r="X850" s="6">
        <v>25</v>
      </c>
      <c r="Y850" t="s">
        <v>39</v>
      </c>
      <c r="Z850" s="6">
        <v>12</v>
      </c>
      <c r="AA850" t="s">
        <v>39</v>
      </c>
      <c r="AB850" t="s">
        <v>39</v>
      </c>
      <c r="AC850" t="s">
        <v>39</v>
      </c>
      <c r="AD850" t="s">
        <v>39</v>
      </c>
      <c r="AE850" t="s">
        <v>39</v>
      </c>
      <c r="AF850" t="s">
        <v>39</v>
      </c>
      <c r="AG850" t="s">
        <v>39</v>
      </c>
      <c r="AH850" t="s">
        <v>39</v>
      </c>
      <c r="AI850" t="s">
        <v>39</v>
      </c>
      <c r="AJ850" s="6" t="s">
        <v>2804</v>
      </c>
      <c r="AK850">
        <v>13.109</v>
      </c>
      <c r="AL850" s="6" t="s">
        <v>136</v>
      </c>
      <c r="AM850" s="21">
        <v>14.555999999999999</v>
      </c>
      <c r="AN850">
        <v>3</v>
      </c>
      <c r="AO850">
        <v>100</v>
      </c>
      <c r="AP850" s="20">
        <v>1.444</v>
      </c>
      <c r="AQ850" t="s">
        <v>39</v>
      </c>
      <c r="AR850" t="s">
        <v>2641</v>
      </c>
    </row>
    <row r="851" spans="1:44" x14ac:dyDescent="0.35">
      <c r="A851" t="s">
        <v>1738</v>
      </c>
      <c r="B851" t="s">
        <v>2672</v>
      </c>
      <c r="C851" t="s">
        <v>2592</v>
      </c>
      <c r="D851" t="s">
        <v>780</v>
      </c>
      <c r="E851" t="s">
        <v>1737</v>
      </c>
      <c r="F851" t="s">
        <v>39</v>
      </c>
      <c r="G851" t="s">
        <v>40</v>
      </c>
      <c r="H851" t="s">
        <v>40</v>
      </c>
      <c r="I851" t="s">
        <v>2872</v>
      </c>
      <c r="J851">
        <v>52.13</v>
      </c>
      <c r="K851">
        <v>21</v>
      </c>
      <c r="L851">
        <v>104</v>
      </c>
      <c r="M851" t="s">
        <v>41</v>
      </c>
      <c r="N851" t="s">
        <v>39</v>
      </c>
      <c r="O851">
        <v>2016</v>
      </c>
      <c r="P851" t="s">
        <v>39</v>
      </c>
      <c r="Q851" t="s">
        <v>2798</v>
      </c>
      <c r="R851">
        <v>7</v>
      </c>
      <c r="S851" t="s">
        <v>39</v>
      </c>
      <c r="T851" t="s">
        <v>2799</v>
      </c>
      <c r="U851" t="s">
        <v>2701</v>
      </c>
      <c r="V851" s="6" t="s">
        <v>2749</v>
      </c>
      <c r="W851">
        <v>84</v>
      </c>
      <c r="X851" s="6">
        <v>25</v>
      </c>
      <c r="Y851" t="s">
        <v>39</v>
      </c>
      <c r="Z851" s="6">
        <v>12</v>
      </c>
      <c r="AA851" t="s">
        <v>39</v>
      </c>
      <c r="AB851" t="s">
        <v>39</v>
      </c>
      <c r="AC851" t="s">
        <v>39</v>
      </c>
      <c r="AD851" t="s">
        <v>39</v>
      </c>
      <c r="AE851" t="s">
        <v>39</v>
      </c>
      <c r="AF851" t="s">
        <v>39</v>
      </c>
      <c r="AG851" t="s">
        <v>39</v>
      </c>
      <c r="AH851" t="s">
        <v>39</v>
      </c>
      <c r="AI851" t="s">
        <v>39</v>
      </c>
      <c r="AJ851" s="6" t="s">
        <v>2804</v>
      </c>
      <c r="AK851">
        <v>48.651000000000003</v>
      </c>
      <c r="AL851" s="6" t="s">
        <v>136</v>
      </c>
      <c r="AM851" s="21">
        <v>25.213999999999999</v>
      </c>
      <c r="AN851">
        <v>3</v>
      </c>
      <c r="AO851">
        <v>100</v>
      </c>
      <c r="AP851" s="20">
        <v>2.323</v>
      </c>
      <c r="AQ851" t="s">
        <v>39</v>
      </c>
      <c r="AR851" t="s">
        <v>2641</v>
      </c>
    </row>
    <row r="852" spans="1:44" x14ac:dyDescent="0.35">
      <c r="A852" t="s">
        <v>1738</v>
      </c>
      <c r="B852" t="s">
        <v>2672</v>
      </c>
      <c r="C852" t="s">
        <v>2592</v>
      </c>
      <c r="D852" t="s">
        <v>780</v>
      </c>
      <c r="E852" t="s">
        <v>1737</v>
      </c>
      <c r="F852" t="s">
        <v>39</v>
      </c>
      <c r="G852" t="s">
        <v>40</v>
      </c>
      <c r="H852" t="s">
        <v>40</v>
      </c>
      <c r="I852" t="s">
        <v>2872</v>
      </c>
      <c r="J852">
        <v>52.13</v>
      </c>
      <c r="K852">
        <v>21</v>
      </c>
      <c r="L852">
        <v>104</v>
      </c>
      <c r="M852" t="s">
        <v>41</v>
      </c>
      <c r="N852" t="s">
        <v>39</v>
      </c>
      <c r="O852">
        <v>2016</v>
      </c>
      <c r="P852" t="s">
        <v>39</v>
      </c>
      <c r="Q852" t="s">
        <v>2798</v>
      </c>
      <c r="R852">
        <v>7</v>
      </c>
      <c r="S852" t="s">
        <v>39</v>
      </c>
      <c r="T852" t="s">
        <v>2799</v>
      </c>
      <c r="U852" t="s">
        <v>2701</v>
      </c>
      <c r="V852" s="6" t="s">
        <v>2749</v>
      </c>
      <c r="W852">
        <v>84</v>
      </c>
      <c r="X852" s="6">
        <v>25</v>
      </c>
      <c r="Y852" t="s">
        <v>39</v>
      </c>
      <c r="Z852" s="6">
        <v>12</v>
      </c>
      <c r="AA852" t="s">
        <v>39</v>
      </c>
      <c r="AB852" t="s">
        <v>39</v>
      </c>
      <c r="AC852" t="s">
        <v>39</v>
      </c>
      <c r="AD852" t="s">
        <v>39</v>
      </c>
      <c r="AE852" t="s">
        <v>39</v>
      </c>
      <c r="AF852" t="s">
        <v>39</v>
      </c>
      <c r="AG852" t="s">
        <v>39</v>
      </c>
      <c r="AH852" t="s">
        <v>39</v>
      </c>
      <c r="AI852" t="s">
        <v>39</v>
      </c>
      <c r="AJ852" s="6" t="s">
        <v>2804</v>
      </c>
      <c r="AK852">
        <v>57.619</v>
      </c>
      <c r="AL852" s="6" t="s">
        <v>136</v>
      </c>
      <c r="AM852" s="21">
        <v>18.957999999999998</v>
      </c>
      <c r="AN852">
        <v>3</v>
      </c>
      <c r="AO852">
        <v>100</v>
      </c>
      <c r="AP852" s="20">
        <v>3.1469999999999998</v>
      </c>
      <c r="AQ852" t="s">
        <v>39</v>
      </c>
      <c r="AR852" t="s">
        <v>2641</v>
      </c>
    </row>
    <row r="853" spans="1:44" x14ac:dyDescent="0.35">
      <c r="A853" t="s">
        <v>1738</v>
      </c>
      <c r="B853" t="s">
        <v>2672</v>
      </c>
      <c r="C853" t="s">
        <v>2592</v>
      </c>
      <c r="D853" t="s">
        <v>780</v>
      </c>
      <c r="E853" t="s">
        <v>1737</v>
      </c>
      <c r="F853" t="s">
        <v>39</v>
      </c>
      <c r="G853" t="s">
        <v>40</v>
      </c>
      <c r="H853" t="s">
        <v>40</v>
      </c>
      <c r="I853" t="s">
        <v>2872</v>
      </c>
      <c r="J853">
        <v>52.13</v>
      </c>
      <c r="K853">
        <v>21</v>
      </c>
      <c r="L853">
        <v>104</v>
      </c>
      <c r="M853" t="s">
        <v>41</v>
      </c>
      <c r="N853" t="s">
        <v>39</v>
      </c>
      <c r="O853">
        <v>2016</v>
      </c>
      <c r="P853" t="s">
        <v>39</v>
      </c>
      <c r="Q853" t="s">
        <v>2798</v>
      </c>
      <c r="R853">
        <v>7</v>
      </c>
      <c r="S853" t="s">
        <v>39</v>
      </c>
      <c r="T853" t="s">
        <v>2799</v>
      </c>
      <c r="U853" t="s">
        <v>2701</v>
      </c>
      <c r="V853" s="6" t="s">
        <v>2749</v>
      </c>
      <c r="W853">
        <v>84</v>
      </c>
      <c r="X853" s="6">
        <v>25</v>
      </c>
      <c r="Y853" t="s">
        <v>39</v>
      </c>
      <c r="Z853" s="6">
        <v>12</v>
      </c>
      <c r="AA853" t="s">
        <v>39</v>
      </c>
      <c r="AB853" t="s">
        <v>39</v>
      </c>
      <c r="AC853" t="s">
        <v>39</v>
      </c>
      <c r="AD853" t="s">
        <v>39</v>
      </c>
      <c r="AE853" t="s">
        <v>39</v>
      </c>
      <c r="AF853" t="s">
        <v>39</v>
      </c>
      <c r="AG853" t="s">
        <v>39</v>
      </c>
      <c r="AH853" t="s">
        <v>39</v>
      </c>
      <c r="AI853" t="s">
        <v>39</v>
      </c>
      <c r="AJ853" s="6" t="s">
        <v>2804</v>
      </c>
      <c r="AK853">
        <v>67.094999999999999</v>
      </c>
      <c r="AL853" s="6" t="s">
        <v>136</v>
      </c>
      <c r="AM853" s="21">
        <v>19.797999999999998</v>
      </c>
      <c r="AN853">
        <v>3</v>
      </c>
      <c r="AO853">
        <v>100</v>
      </c>
      <c r="AP853" s="20">
        <v>4.2089999999999996</v>
      </c>
      <c r="AQ853" t="s">
        <v>39</v>
      </c>
      <c r="AR853" t="s">
        <v>2641</v>
      </c>
    </row>
    <row r="854" spans="1:44" x14ac:dyDescent="0.35">
      <c r="A854" t="s">
        <v>1738</v>
      </c>
      <c r="B854" t="s">
        <v>2672</v>
      </c>
      <c r="C854" t="s">
        <v>2592</v>
      </c>
      <c r="D854" t="s">
        <v>780</v>
      </c>
      <c r="E854" t="s">
        <v>1737</v>
      </c>
      <c r="F854" t="s">
        <v>39</v>
      </c>
      <c r="G854" t="s">
        <v>40</v>
      </c>
      <c r="H854" t="s">
        <v>40</v>
      </c>
      <c r="I854" t="s">
        <v>2872</v>
      </c>
      <c r="J854">
        <v>52.13</v>
      </c>
      <c r="K854">
        <v>21</v>
      </c>
      <c r="L854">
        <v>104</v>
      </c>
      <c r="M854" t="s">
        <v>41</v>
      </c>
      <c r="N854" t="s">
        <v>39</v>
      </c>
      <c r="O854">
        <v>2016</v>
      </c>
      <c r="P854" t="s">
        <v>39</v>
      </c>
      <c r="Q854" t="s">
        <v>2798</v>
      </c>
      <c r="R854">
        <v>7</v>
      </c>
      <c r="S854" t="s">
        <v>39</v>
      </c>
      <c r="T854" t="s">
        <v>2799</v>
      </c>
      <c r="U854" t="s">
        <v>2701</v>
      </c>
      <c r="V854" s="6" t="s">
        <v>2749</v>
      </c>
      <c r="W854">
        <v>84</v>
      </c>
      <c r="X854" s="6">
        <v>25</v>
      </c>
      <c r="Y854" t="s">
        <v>39</v>
      </c>
      <c r="Z854" s="6">
        <v>12</v>
      </c>
      <c r="AA854" t="s">
        <v>39</v>
      </c>
      <c r="AB854" t="s">
        <v>39</v>
      </c>
      <c r="AC854" t="s">
        <v>39</v>
      </c>
      <c r="AD854" t="s">
        <v>39</v>
      </c>
      <c r="AE854" t="s">
        <v>39</v>
      </c>
      <c r="AF854" t="s">
        <v>39</v>
      </c>
      <c r="AG854" t="s">
        <v>39</v>
      </c>
      <c r="AH854" t="s">
        <v>39</v>
      </c>
      <c r="AI854" t="s">
        <v>39</v>
      </c>
      <c r="AJ854" s="6" t="s">
        <v>2804</v>
      </c>
      <c r="AK854">
        <v>69.462999999999994</v>
      </c>
      <c r="AL854" s="6" t="s">
        <v>136</v>
      </c>
      <c r="AM854" s="17">
        <v>20.138000000000002</v>
      </c>
      <c r="AN854">
        <v>3</v>
      </c>
      <c r="AO854">
        <v>100</v>
      </c>
      <c r="AP854" s="20">
        <v>5.1609999999999996</v>
      </c>
      <c r="AQ854" t="s">
        <v>39</v>
      </c>
      <c r="AR854" t="s">
        <v>2641</v>
      </c>
    </row>
    <row r="855" spans="1:44" x14ac:dyDescent="0.35">
      <c r="A855" t="s">
        <v>1738</v>
      </c>
      <c r="B855" t="s">
        <v>2672</v>
      </c>
      <c r="C855" t="s">
        <v>2592</v>
      </c>
      <c r="D855" t="s">
        <v>780</v>
      </c>
      <c r="E855" t="s">
        <v>1737</v>
      </c>
      <c r="F855" t="s">
        <v>39</v>
      </c>
      <c r="G855" t="s">
        <v>40</v>
      </c>
      <c r="H855" t="s">
        <v>40</v>
      </c>
      <c r="I855" t="s">
        <v>2872</v>
      </c>
      <c r="J855">
        <v>52.13</v>
      </c>
      <c r="K855">
        <v>21</v>
      </c>
      <c r="L855">
        <v>104</v>
      </c>
      <c r="M855" t="s">
        <v>41</v>
      </c>
      <c r="N855" t="s">
        <v>39</v>
      </c>
      <c r="O855">
        <v>2016</v>
      </c>
      <c r="P855" t="s">
        <v>39</v>
      </c>
      <c r="Q855" t="s">
        <v>2798</v>
      </c>
      <c r="R855">
        <v>7</v>
      </c>
      <c r="S855" t="s">
        <v>39</v>
      </c>
      <c r="T855" t="s">
        <v>2799</v>
      </c>
      <c r="U855" t="s">
        <v>2701</v>
      </c>
      <c r="V855" s="6" t="s">
        <v>2749</v>
      </c>
      <c r="W855">
        <v>84</v>
      </c>
      <c r="X855" s="6">
        <v>25</v>
      </c>
      <c r="Y855" t="s">
        <v>39</v>
      </c>
      <c r="Z855" s="6">
        <v>12</v>
      </c>
      <c r="AA855" t="s">
        <v>39</v>
      </c>
      <c r="AB855" t="s">
        <v>39</v>
      </c>
      <c r="AC855" t="s">
        <v>39</v>
      </c>
      <c r="AD855" t="s">
        <v>39</v>
      </c>
      <c r="AE855" t="s">
        <v>39</v>
      </c>
      <c r="AF855" t="s">
        <v>39</v>
      </c>
      <c r="AG855" t="s">
        <v>39</v>
      </c>
      <c r="AH855" t="s">
        <v>39</v>
      </c>
      <c r="AI855" t="s">
        <v>39</v>
      </c>
      <c r="AJ855" s="6" t="s">
        <v>2804</v>
      </c>
      <c r="AK855">
        <v>72.847999999999999</v>
      </c>
      <c r="AL855" s="6" t="s">
        <v>136</v>
      </c>
      <c r="AM855" s="17">
        <v>20.138000000000002</v>
      </c>
      <c r="AN855">
        <v>3</v>
      </c>
      <c r="AO855">
        <v>100</v>
      </c>
      <c r="AP855" s="14">
        <v>6.2409999999999997</v>
      </c>
      <c r="AQ855" t="s">
        <v>39</v>
      </c>
      <c r="AR855" t="s">
        <v>2641</v>
      </c>
    </row>
    <row r="856" spans="1:44" x14ac:dyDescent="0.35">
      <c r="A856" t="s">
        <v>1738</v>
      </c>
      <c r="B856" t="s">
        <v>2672</v>
      </c>
      <c r="C856" t="s">
        <v>2592</v>
      </c>
      <c r="D856" t="s">
        <v>780</v>
      </c>
      <c r="E856" t="s">
        <v>1737</v>
      </c>
      <c r="F856" t="s">
        <v>39</v>
      </c>
      <c r="G856" t="s">
        <v>40</v>
      </c>
      <c r="H856" t="s">
        <v>40</v>
      </c>
      <c r="I856" t="s">
        <v>2872</v>
      </c>
      <c r="J856">
        <v>52.13</v>
      </c>
      <c r="K856">
        <v>21</v>
      </c>
      <c r="L856">
        <v>104</v>
      </c>
      <c r="M856" t="s">
        <v>41</v>
      </c>
      <c r="N856" t="s">
        <v>39</v>
      </c>
      <c r="O856">
        <v>2016</v>
      </c>
      <c r="P856" t="s">
        <v>39</v>
      </c>
      <c r="Q856" t="s">
        <v>2798</v>
      </c>
      <c r="R856">
        <v>7</v>
      </c>
      <c r="S856" t="s">
        <v>39</v>
      </c>
      <c r="T856" t="s">
        <v>2799</v>
      </c>
      <c r="U856" t="s">
        <v>2701</v>
      </c>
      <c r="V856" s="6" t="s">
        <v>2749</v>
      </c>
      <c r="W856">
        <v>84</v>
      </c>
      <c r="X856" s="6">
        <v>25</v>
      </c>
      <c r="Y856" t="s">
        <v>39</v>
      </c>
      <c r="Z856" s="6">
        <v>12</v>
      </c>
      <c r="AA856" t="s">
        <v>39</v>
      </c>
      <c r="AB856" t="s">
        <v>39</v>
      </c>
      <c r="AC856" t="s">
        <v>39</v>
      </c>
      <c r="AD856" t="s">
        <v>39</v>
      </c>
      <c r="AE856" t="s">
        <v>39</v>
      </c>
      <c r="AF856" t="s">
        <v>39</v>
      </c>
      <c r="AG856" t="s">
        <v>39</v>
      </c>
      <c r="AH856" t="s">
        <v>39</v>
      </c>
      <c r="AI856" t="s">
        <v>39</v>
      </c>
      <c r="AJ856" s="6" t="s">
        <v>2804</v>
      </c>
      <c r="AK856">
        <v>73.524000000000001</v>
      </c>
      <c r="AL856" s="6" t="s">
        <v>136</v>
      </c>
      <c r="AM856" s="17">
        <v>13.198</v>
      </c>
      <c r="AN856">
        <v>3</v>
      </c>
      <c r="AO856">
        <v>100</v>
      </c>
      <c r="AP856" s="14">
        <v>7.2480000000000002</v>
      </c>
      <c r="AQ856" t="s">
        <v>39</v>
      </c>
      <c r="AR856" t="s">
        <v>2641</v>
      </c>
    </row>
    <row r="857" spans="1:44" x14ac:dyDescent="0.35">
      <c r="A857" t="s">
        <v>1738</v>
      </c>
      <c r="B857" t="s">
        <v>2672</v>
      </c>
      <c r="C857" t="s">
        <v>2592</v>
      </c>
      <c r="D857" t="s">
        <v>780</v>
      </c>
      <c r="E857" t="s">
        <v>1737</v>
      </c>
      <c r="F857" t="s">
        <v>39</v>
      </c>
      <c r="G857" t="s">
        <v>40</v>
      </c>
      <c r="H857" t="s">
        <v>40</v>
      </c>
      <c r="I857" t="s">
        <v>2872</v>
      </c>
      <c r="J857">
        <v>52.13</v>
      </c>
      <c r="K857">
        <v>21</v>
      </c>
      <c r="L857">
        <v>104</v>
      </c>
      <c r="M857" t="s">
        <v>41</v>
      </c>
      <c r="N857" t="s">
        <v>39</v>
      </c>
      <c r="O857">
        <v>2016</v>
      </c>
      <c r="P857" t="s">
        <v>39</v>
      </c>
      <c r="Q857" t="s">
        <v>2798</v>
      </c>
      <c r="R857">
        <v>7</v>
      </c>
      <c r="S857" t="s">
        <v>39</v>
      </c>
      <c r="T857" t="s">
        <v>2799</v>
      </c>
      <c r="U857" t="s">
        <v>2701</v>
      </c>
      <c r="V857" s="6" t="s">
        <v>2749</v>
      </c>
      <c r="W857">
        <v>84</v>
      </c>
      <c r="X857" s="6">
        <v>25</v>
      </c>
      <c r="Y857" t="s">
        <v>39</v>
      </c>
      <c r="Z857" s="6">
        <v>12</v>
      </c>
      <c r="AA857" t="s">
        <v>39</v>
      </c>
      <c r="AB857" t="s">
        <v>39</v>
      </c>
      <c r="AC857" t="s">
        <v>39</v>
      </c>
      <c r="AD857" t="s">
        <v>39</v>
      </c>
      <c r="AE857" t="s">
        <v>39</v>
      </c>
      <c r="AF857" t="s">
        <v>39</v>
      </c>
      <c r="AG857" t="s">
        <v>39</v>
      </c>
      <c r="AH857" t="s">
        <v>39</v>
      </c>
      <c r="AI857" t="s">
        <v>39</v>
      </c>
      <c r="AJ857" s="6" t="s">
        <v>2804</v>
      </c>
      <c r="AK857">
        <v>76.231999999999999</v>
      </c>
      <c r="AL857" s="6" t="s">
        <v>136</v>
      </c>
      <c r="AM857" s="17">
        <v>18.443000000000001</v>
      </c>
      <c r="AN857">
        <v>3</v>
      </c>
      <c r="AO857">
        <v>100</v>
      </c>
      <c r="AP857" s="14">
        <v>8.2370000000000001</v>
      </c>
      <c r="AQ857" t="s">
        <v>39</v>
      </c>
      <c r="AR857" t="s">
        <v>2641</v>
      </c>
    </row>
    <row r="858" spans="1:44" x14ac:dyDescent="0.35">
      <c r="A858" t="s">
        <v>1738</v>
      </c>
      <c r="B858" t="s">
        <v>2672</v>
      </c>
      <c r="C858" t="s">
        <v>2592</v>
      </c>
      <c r="D858" t="s">
        <v>780</v>
      </c>
      <c r="E858" t="s">
        <v>1737</v>
      </c>
      <c r="F858" t="s">
        <v>39</v>
      </c>
      <c r="G858" t="s">
        <v>40</v>
      </c>
      <c r="H858" t="s">
        <v>40</v>
      </c>
      <c r="I858" t="s">
        <v>2872</v>
      </c>
      <c r="J858">
        <v>52.13</v>
      </c>
      <c r="K858">
        <v>21</v>
      </c>
      <c r="L858">
        <v>104</v>
      </c>
      <c r="M858" t="s">
        <v>41</v>
      </c>
      <c r="N858" t="s">
        <v>39</v>
      </c>
      <c r="O858">
        <v>2016</v>
      </c>
      <c r="P858" t="s">
        <v>39</v>
      </c>
      <c r="Q858" t="s">
        <v>2798</v>
      </c>
      <c r="R858">
        <v>7</v>
      </c>
      <c r="S858" t="s">
        <v>39</v>
      </c>
      <c r="T858" t="s">
        <v>2799</v>
      </c>
      <c r="U858" t="s">
        <v>2701</v>
      </c>
      <c r="V858" s="6" t="s">
        <v>2749</v>
      </c>
      <c r="W858">
        <v>84</v>
      </c>
      <c r="X858" s="6">
        <v>25</v>
      </c>
      <c r="Y858" t="s">
        <v>39</v>
      </c>
      <c r="Z858" s="6">
        <v>12</v>
      </c>
      <c r="AA858" t="s">
        <v>39</v>
      </c>
      <c r="AB858" t="s">
        <v>39</v>
      </c>
      <c r="AC858" t="s">
        <v>39</v>
      </c>
      <c r="AD858" t="s">
        <v>39</v>
      </c>
      <c r="AE858" t="s">
        <v>39</v>
      </c>
      <c r="AF858" t="s">
        <v>39</v>
      </c>
      <c r="AG858" t="s">
        <v>39</v>
      </c>
      <c r="AH858" t="s">
        <v>39</v>
      </c>
      <c r="AI858" t="s">
        <v>39</v>
      </c>
      <c r="AJ858" s="6" t="s">
        <v>2804</v>
      </c>
      <c r="AK858">
        <v>76.739000000000004</v>
      </c>
      <c r="AL858" s="6" t="s">
        <v>136</v>
      </c>
      <c r="AM858" s="17">
        <v>17.597999999999999</v>
      </c>
      <c r="AN858">
        <v>3</v>
      </c>
      <c r="AO858">
        <v>100</v>
      </c>
      <c r="AP858" s="14">
        <v>9.2070000000000007</v>
      </c>
      <c r="AQ858" t="s">
        <v>39</v>
      </c>
      <c r="AR858" t="s">
        <v>2641</v>
      </c>
    </row>
    <row r="859" spans="1:44" x14ac:dyDescent="0.35">
      <c r="A859" t="s">
        <v>1738</v>
      </c>
      <c r="B859" t="s">
        <v>2672</v>
      </c>
      <c r="C859" t="s">
        <v>2592</v>
      </c>
      <c r="D859" t="s">
        <v>780</v>
      </c>
      <c r="E859" t="s">
        <v>1737</v>
      </c>
      <c r="F859" t="s">
        <v>39</v>
      </c>
      <c r="G859" t="s">
        <v>40</v>
      </c>
      <c r="H859" t="s">
        <v>40</v>
      </c>
      <c r="I859" t="s">
        <v>2872</v>
      </c>
      <c r="J859">
        <v>52.13</v>
      </c>
      <c r="K859">
        <v>21</v>
      </c>
      <c r="L859">
        <v>104</v>
      </c>
      <c r="M859" t="s">
        <v>41</v>
      </c>
      <c r="N859" t="s">
        <v>39</v>
      </c>
      <c r="O859">
        <v>2016</v>
      </c>
      <c r="P859" t="s">
        <v>39</v>
      </c>
      <c r="Q859" t="s">
        <v>2798</v>
      </c>
      <c r="R859">
        <v>7</v>
      </c>
      <c r="S859" t="s">
        <v>39</v>
      </c>
      <c r="T859" t="s">
        <v>2799</v>
      </c>
      <c r="U859" t="s">
        <v>2701</v>
      </c>
      <c r="V859" s="6" t="s">
        <v>2749</v>
      </c>
      <c r="W859">
        <v>84</v>
      </c>
      <c r="X859" s="6">
        <v>25</v>
      </c>
      <c r="Y859" t="s">
        <v>39</v>
      </c>
      <c r="Z859" s="6">
        <v>12</v>
      </c>
      <c r="AA859" t="s">
        <v>39</v>
      </c>
      <c r="AB859" t="s">
        <v>39</v>
      </c>
      <c r="AC859" t="s">
        <v>39</v>
      </c>
      <c r="AD859" t="s">
        <v>39</v>
      </c>
      <c r="AE859" t="s">
        <v>39</v>
      </c>
      <c r="AF859" t="s">
        <v>39</v>
      </c>
      <c r="AG859" t="s">
        <v>39</v>
      </c>
      <c r="AH859" t="s">
        <v>39</v>
      </c>
      <c r="AI859" t="s">
        <v>39</v>
      </c>
      <c r="AJ859" s="6" t="s">
        <v>2804</v>
      </c>
      <c r="AK859">
        <v>78.262</v>
      </c>
      <c r="AL859" s="6" t="s">
        <v>136</v>
      </c>
      <c r="AM859" s="17">
        <v>17.766999999999999</v>
      </c>
      <c r="AN859">
        <v>3</v>
      </c>
      <c r="AO859">
        <v>100</v>
      </c>
      <c r="AP859" s="14">
        <v>10.342000000000001</v>
      </c>
      <c r="AQ859" t="s">
        <v>39</v>
      </c>
      <c r="AR859" t="s">
        <v>2641</v>
      </c>
    </row>
    <row r="860" spans="1:44" x14ac:dyDescent="0.35">
      <c r="A860" t="s">
        <v>1738</v>
      </c>
      <c r="B860" t="s">
        <v>2672</v>
      </c>
      <c r="C860" t="s">
        <v>2592</v>
      </c>
      <c r="D860" t="s">
        <v>780</v>
      </c>
      <c r="E860" t="s">
        <v>1737</v>
      </c>
      <c r="F860" t="s">
        <v>39</v>
      </c>
      <c r="G860" t="s">
        <v>40</v>
      </c>
      <c r="H860" t="s">
        <v>40</v>
      </c>
      <c r="I860" t="s">
        <v>2872</v>
      </c>
      <c r="J860">
        <v>52.13</v>
      </c>
      <c r="K860">
        <v>21</v>
      </c>
      <c r="L860">
        <v>104</v>
      </c>
      <c r="M860" t="s">
        <v>41</v>
      </c>
      <c r="N860" t="s">
        <v>39</v>
      </c>
      <c r="O860">
        <v>2016</v>
      </c>
      <c r="P860" t="s">
        <v>39</v>
      </c>
      <c r="Q860" t="s">
        <v>2798</v>
      </c>
      <c r="R860">
        <v>7</v>
      </c>
      <c r="S860" t="s">
        <v>39</v>
      </c>
      <c r="T860" t="s">
        <v>2799</v>
      </c>
      <c r="U860" t="s">
        <v>2701</v>
      </c>
      <c r="V860" s="6" t="s">
        <v>2749</v>
      </c>
      <c r="W860">
        <v>84</v>
      </c>
      <c r="X860" s="6">
        <v>25</v>
      </c>
      <c r="Y860" t="s">
        <v>39</v>
      </c>
      <c r="Z860" s="6">
        <v>12</v>
      </c>
      <c r="AA860" t="s">
        <v>39</v>
      </c>
      <c r="AB860" t="s">
        <v>39</v>
      </c>
      <c r="AC860" t="s">
        <v>39</v>
      </c>
      <c r="AD860" t="s">
        <v>39</v>
      </c>
      <c r="AE860" t="s">
        <v>39</v>
      </c>
      <c r="AF860" t="s">
        <v>39</v>
      </c>
      <c r="AG860" t="s">
        <v>39</v>
      </c>
      <c r="AH860" t="s">
        <v>39</v>
      </c>
      <c r="AI860" t="s">
        <v>39</v>
      </c>
      <c r="AJ860" s="6" t="s">
        <v>2804</v>
      </c>
      <c r="AK860">
        <v>79.447000000000003</v>
      </c>
      <c r="AL860" s="6" t="s">
        <v>136</v>
      </c>
      <c r="AM860" s="17">
        <v>18.274999999999999</v>
      </c>
      <c r="AN860">
        <v>3</v>
      </c>
      <c r="AO860">
        <v>100</v>
      </c>
      <c r="AP860" s="14">
        <v>11.368</v>
      </c>
      <c r="AQ860" t="s">
        <v>39</v>
      </c>
      <c r="AR860" t="s">
        <v>2641</v>
      </c>
    </row>
    <row r="861" spans="1:44" x14ac:dyDescent="0.35">
      <c r="A861" t="s">
        <v>1738</v>
      </c>
      <c r="B861" t="s">
        <v>2672</v>
      </c>
      <c r="C861" t="s">
        <v>2592</v>
      </c>
      <c r="D861" t="s">
        <v>780</v>
      </c>
      <c r="E861" t="s">
        <v>1737</v>
      </c>
      <c r="F861" t="s">
        <v>39</v>
      </c>
      <c r="G861" t="s">
        <v>40</v>
      </c>
      <c r="H861" t="s">
        <v>40</v>
      </c>
      <c r="I861" t="s">
        <v>2872</v>
      </c>
      <c r="J861">
        <v>52.13</v>
      </c>
      <c r="K861">
        <v>21</v>
      </c>
      <c r="L861">
        <v>104</v>
      </c>
      <c r="M861" t="s">
        <v>41</v>
      </c>
      <c r="N861" t="s">
        <v>39</v>
      </c>
      <c r="O861">
        <v>2016</v>
      </c>
      <c r="P861" t="s">
        <v>39</v>
      </c>
      <c r="Q861" t="s">
        <v>2798</v>
      </c>
      <c r="R861">
        <v>7</v>
      </c>
      <c r="S861" t="s">
        <v>39</v>
      </c>
      <c r="T861" t="s">
        <v>2799</v>
      </c>
      <c r="U861" t="s">
        <v>2701</v>
      </c>
      <c r="V861" s="6" t="s">
        <v>2749</v>
      </c>
      <c r="W861">
        <v>84</v>
      </c>
      <c r="X861" s="6">
        <v>25</v>
      </c>
      <c r="Y861" t="s">
        <v>39</v>
      </c>
      <c r="Z861" s="6">
        <v>12</v>
      </c>
      <c r="AA861" t="s">
        <v>39</v>
      </c>
      <c r="AB861" t="s">
        <v>39</v>
      </c>
      <c r="AC861" t="s">
        <v>39</v>
      </c>
      <c r="AD861" t="s">
        <v>39</v>
      </c>
      <c r="AE861" t="s">
        <v>39</v>
      </c>
      <c r="AF861" t="s">
        <v>39</v>
      </c>
      <c r="AG861" t="s">
        <v>39</v>
      </c>
      <c r="AH861" t="s">
        <v>39</v>
      </c>
      <c r="AI861" t="s">
        <v>39</v>
      </c>
      <c r="AJ861" s="6" t="s">
        <v>2804</v>
      </c>
      <c r="AK861">
        <v>79.784999999999997</v>
      </c>
      <c r="AL861" s="6" t="s">
        <v>136</v>
      </c>
      <c r="AM861" s="17">
        <v>17.937000000000001</v>
      </c>
      <c r="AN861">
        <v>3</v>
      </c>
      <c r="AO861">
        <v>100</v>
      </c>
      <c r="AP861" s="14">
        <v>12.503</v>
      </c>
      <c r="AQ861" t="s">
        <v>39</v>
      </c>
      <c r="AR861" t="s">
        <v>2641</v>
      </c>
    </row>
    <row r="862" spans="1:44" x14ac:dyDescent="0.35">
      <c r="A862" t="s">
        <v>1738</v>
      </c>
      <c r="B862" t="s">
        <v>2672</v>
      </c>
      <c r="C862" t="s">
        <v>2592</v>
      </c>
      <c r="D862" t="s">
        <v>780</v>
      </c>
      <c r="E862" t="s">
        <v>1737</v>
      </c>
      <c r="F862" t="s">
        <v>39</v>
      </c>
      <c r="G862" t="s">
        <v>40</v>
      </c>
      <c r="H862" t="s">
        <v>40</v>
      </c>
      <c r="I862" t="s">
        <v>2872</v>
      </c>
      <c r="J862">
        <v>52.13</v>
      </c>
      <c r="K862">
        <v>21</v>
      </c>
      <c r="L862">
        <v>104</v>
      </c>
      <c r="M862" t="s">
        <v>41</v>
      </c>
      <c r="N862" t="s">
        <v>39</v>
      </c>
      <c r="O862">
        <v>2016</v>
      </c>
      <c r="P862" t="s">
        <v>39</v>
      </c>
      <c r="Q862" t="s">
        <v>2798</v>
      </c>
      <c r="R862">
        <v>7</v>
      </c>
      <c r="S862" t="s">
        <v>39</v>
      </c>
      <c r="T862" t="s">
        <v>2799</v>
      </c>
      <c r="U862" t="s">
        <v>2701</v>
      </c>
      <c r="V862" s="6" t="s">
        <v>2749</v>
      </c>
      <c r="W862">
        <v>84</v>
      </c>
      <c r="X862" s="6">
        <v>25</v>
      </c>
      <c r="Y862" t="s">
        <v>39</v>
      </c>
      <c r="Z862" s="6">
        <v>12</v>
      </c>
      <c r="AA862" t="s">
        <v>39</v>
      </c>
      <c r="AB862" t="s">
        <v>39</v>
      </c>
      <c r="AC862" t="s">
        <v>39</v>
      </c>
      <c r="AD862" t="s">
        <v>39</v>
      </c>
      <c r="AE862" t="s">
        <v>39</v>
      </c>
      <c r="AF862" t="s">
        <v>39</v>
      </c>
      <c r="AG862" t="s">
        <v>39</v>
      </c>
      <c r="AH862" t="s">
        <v>39</v>
      </c>
      <c r="AI862" t="s">
        <v>39</v>
      </c>
      <c r="AJ862" s="6" t="s">
        <v>2804</v>
      </c>
      <c r="AK862">
        <v>80.293000000000006</v>
      </c>
      <c r="AL862" s="6" t="s">
        <v>136</v>
      </c>
      <c r="AM862" s="17">
        <v>17.597999999999999</v>
      </c>
      <c r="AN862">
        <v>3</v>
      </c>
      <c r="AO862">
        <v>100</v>
      </c>
      <c r="AP862" s="14">
        <v>13.528</v>
      </c>
      <c r="AQ862" t="s">
        <v>39</v>
      </c>
      <c r="AR862" t="s">
        <v>2641</v>
      </c>
    </row>
    <row r="863" spans="1:44" x14ac:dyDescent="0.35">
      <c r="A863" t="s">
        <v>1738</v>
      </c>
      <c r="B863" t="s">
        <v>2672</v>
      </c>
      <c r="C863" t="s">
        <v>2592</v>
      </c>
      <c r="D863" t="s">
        <v>780</v>
      </c>
      <c r="E863" t="s">
        <v>1737</v>
      </c>
      <c r="F863" t="s">
        <v>39</v>
      </c>
      <c r="G863" t="s">
        <v>40</v>
      </c>
      <c r="H863" t="s">
        <v>40</v>
      </c>
      <c r="I863" t="s">
        <v>2872</v>
      </c>
      <c r="J863">
        <v>52.13</v>
      </c>
      <c r="K863">
        <v>21</v>
      </c>
      <c r="L863">
        <v>104</v>
      </c>
      <c r="M863" t="s">
        <v>41</v>
      </c>
      <c r="N863" t="s">
        <v>39</v>
      </c>
      <c r="O863">
        <v>2016</v>
      </c>
      <c r="P863" t="s">
        <v>39</v>
      </c>
      <c r="Q863" t="s">
        <v>2798</v>
      </c>
      <c r="R863">
        <v>7</v>
      </c>
      <c r="S863" t="s">
        <v>39</v>
      </c>
      <c r="T863" t="s">
        <v>2799</v>
      </c>
      <c r="U863" t="s">
        <v>2701</v>
      </c>
      <c r="V863" s="6" t="s">
        <v>2749</v>
      </c>
      <c r="W863">
        <v>84</v>
      </c>
      <c r="X863" s="6">
        <v>25</v>
      </c>
      <c r="Y863" t="s">
        <v>39</v>
      </c>
      <c r="Z863" s="6">
        <v>12</v>
      </c>
      <c r="AA863" t="s">
        <v>39</v>
      </c>
      <c r="AB863" t="s">
        <v>39</v>
      </c>
      <c r="AC863" t="s">
        <v>39</v>
      </c>
      <c r="AD863" t="s">
        <v>39</v>
      </c>
      <c r="AE863" t="s">
        <v>39</v>
      </c>
      <c r="AF863" t="s">
        <v>39</v>
      </c>
      <c r="AG863" t="s">
        <v>39</v>
      </c>
      <c r="AH863" t="s">
        <v>39</v>
      </c>
      <c r="AI863" t="s">
        <v>39</v>
      </c>
      <c r="AJ863" s="6" t="s">
        <v>2804</v>
      </c>
      <c r="AK863">
        <v>80.293000000000006</v>
      </c>
      <c r="AL863" s="6" t="s">
        <v>136</v>
      </c>
      <c r="AM863" s="17">
        <v>17.939</v>
      </c>
      <c r="AN863">
        <v>3</v>
      </c>
      <c r="AO863">
        <v>100</v>
      </c>
      <c r="AP863" s="14">
        <v>14.718</v>
      </c>
      <c r="AQ863" t="s">
        <v>39</v>
      </c>
      <c r="AR863" t="s">
        <v>2641</v>
      </c>
    </row>
    <row r="864" spans="1:44" x14ac:dyDescent="0.35">
      <c r="A864" t="s">
        <v>1738</v>
      </c>
      <c r="B864" t="s">
        <v>2672</v>
      </c>
      <c r="C864" t="s">
        <v>2592</v>
      </c>
      <c r="D864" t="s">
        <v>780</v>
      </c>
      <c r="E864" t="s">
        <v>1737</v>
      </c>
      <c r="F864" t="s">
        <v>39</v>
      </c>
      <c r="G864" t="s">
        <v>40</v>
      </c>
      <c r="H864" t="s">
        <v>40</v>
      </c>
      <c r="I864" t="s">
        <v>2872</v>
      </c>
      <c r="J864">
        <v>52.13</v>
      </c>
      <c r="K864">
        <v>21</v>
      </c>
      <c r="L864">
        <v>104</v>
      </c>
      <c r="M864" t="s">
        <v>41</v>
      </c>
      <c r="N864" t="s">
        <v>39</v>
      </c>
      <c r="O864">
        <v>2016</v>
      </c>
      <c r="P864" t="s">
        <v>39</v>
      </c>
      <c r="Q864" t="s">
        <v>2798</v>
      </c>
      <c r="R864">
        <v>7</v>
      </c>
      <c r="S864" t="s">
        <v>39</v>
      </c>
      <c r="T864" t="s">
        <v>2799</v>
      </c>
      <c r="U864" t="s">
        <v>2701</v>
      </c>
      <c r="V864" s="6" t="s">
        <v>2749</v>
      </c>
      <c r="W864">
        <v>84</v>
      </c>
      <c r="X864" s="6">
        <v>25</v>
      </c>
      <c r="Y864" t="s">
        <v>39</v>
      </c>
      <c r="Z864" s="6">
        <v>12</v>
      </c>
      <c r="AA864" t="s">
        <v>39</v>
      </c>
      <c r="AB864" t="s">
        <v>39</v>
      </c>
      <c r="AC864" t="s">
        <v>39</v>
      </c>
      <c r="AD864" t="s">
        <v>39</v>
      </c>
      <c r="AE864" t="s">
        <v>39</v>
      </c>
      <c r="AF864" t="s">
        <v>39</v>
      </c>
      <c r="AG864" t="s">
        <v>39</v>
      </c>
      <c r="AH864" t="s">
        <v>39</v>
      </c>
      <c r="AI864" t="s">
        <v>39</v>
      </c>
      <c r="AJ864" s="6" t="s">
        <v>2804</v>
      </c>
      <c r="AK864">
        <v>80.123000000000005</v>
      </c>
      <c r="AL864" s="6" t="s">
        <v>136</v>
      </c>
      <c r="AM864" s="17">
        <v>17.77</v>
      </c>
      <c r="AN864">
        <v>3</v>
      </c>
      <c r="AO864">
        <v>100</v>
      </c>
      <c r="AP864" s="14">
        <v>15.707000000000001</v>
      </c>
      <c r="AQ864" t="s">
        <v>39</v>
      </c>
      <c r="AR864" t="s">
        <v>2641</v>
      </c>
    </row>
    <row r="865" spans="1:44" x14ac:dyDescent="0.35">
      <c r="A865" t="s">
        <v>1738</v>
      </c>
      <c r="B865" t="s">
        <v>2672</v>
      </c>
      <c r="C865" t="s">
        <v>2592</v>
      </c>
      <c r="D865" t="s">
        <v>780</v>
      </c>
      <c r="E865" t="s">
        <v>1737</v>
      </c>
      <c r="F865" t="s">
        <v>39</v>
      </c>
      <c r="G865" t="s">
        <v>40</v>
      </c>
      <c r="H865" t="s">
        <v>40</v>
      </c>
      <c r="I865" t="s">
        <v>2872</v>
      </c>
      <c r="J865">
        <v>52.13</v>
      </c>
      <c r="K865">
        <v>21</v>
      </c>
      <c r="L865">
        <v>104</v>
      </c>
      <c r="M865" t="s">
        <v>41</v>
      </c>
      <c r="N865" t="s">
        <v>39</v>
      </c>
      <c r="O865">
        <v>2016</v>
      </c>
      <c r="P865" t="s">
        <v>39</v>
      </c>
      <c r="Q865" t="s">
        <v>2798</v>
      </c>
      <c r="R865">
        <v>7</v>
      </c>
      <c r="S865" t="s">
        <v>39</v>
      </c>
      <c r="T865" t="s">
        <v>2799</v>
      </c>
      <c r="U865" t="s">
        <v>2701</v>
      </c>
      <c r="V865" s="6" t="s">
        <v>2749</v>
      </c>
      <c r="W865">
        <v>84</v>
      </c>
      <c r="X865" s="6">
        <v>25</v>
      </c>
      <c r="Y865" t="s">
        <v>39</v>
      </c>
      <c r="Z865" s="6">
        <v>12</v>
      </c>
      <c r="AA865" t="s">
        <v>39</v>
      </c>
      <c r="AB865" t="s">
        <v>39</v>
      </c>
      <c r="AC865" t="s">
        <v>39</v>
      </c>
      <c r="AD865" t="s">
        <v>39</v>
      </c>
      <c r="AE865" t="s">
        <v>39</v>
      </c>
      <c r="AF865" t="s">
        <v>39</v>
      </c>
      <c r="AG865" t="s">
        <v>39</v>
      </c>
      <c r="AH865" t="s">
        <v>39</v>
      </c>
      <c r="AI865" t="s">
        <v>39</v>
      </c>
      <c r="AJ865" s="6" t="s">
        <v>2804</v>
      </c>
      <c r="AK865">
        <v>80.631</v>
      </c>
      <c r="AL865" s="6" t="s">
        <v>136</v>
      </c>
      <c r="AM865" s="17">
        <v>17.939</v>
      </c>
      <c r="AN865">
        <v>3</v>
      </c>
      <c r="AO865">
        <v>100</v>
      </c>
      <c r="AP865" s="14">
        <v>16.805</v>
      </c>
      <c r="AQ865" t="s">
        <v>39</v>
      </c>
      <c r="AR865" t="s">
        <v>2641</v>
      </c>
    </row>
    <row r="866" spans="1:44" x14ac:dyDescent="0.35">
      <c r="A866" t="s">
        <v>1738</v>
      </c>
      <c r="B866" t="s">
        <v>2672</v>
      </c>
      <c r="C866" t="s">
        <v>2592</v>
      </c>
      <c r="D866" t="s">
        <v>780</v>
      </c>
      <c r="E866" t="s">
        <v>1737</v>
      </c>
      <c r="F866" t="s">
        <v>39</v>
      </c>
      <c r="G866" t="s">
        <v>40</v>
      </c>
      <c r="H866" t="s">
        <v>40</v>
      </c>
      <c r="I866" t="s">
        <v>2872</v>
      </c>
      <c r="J866">
        <v>52.13</v>
      </c>
      <c r="K866">
        <v>21</v>
      </c>
      <c r="L866">
        <v>104</v>
      </c>
      <c r="M866" t="s">
        <v>41</v>
      </c>
      <c r="N866" t="s">
        <v>39</v>
      </c>
      <c r="O866">
        <v>2016</v>
      </c>
      <c r="P866" t="s">
        <v>39</v>
      </c>
      <c r="Q866" t="s">
        <v>2798</v>
      </c>
      <c r="R866">
        <v>7</v>
      </c>
      <c r="S866" t="s">
        <v>39</v>
      </c>
      <c r="T866" t="s">
        <v>2799</v>
      </c>
      <c r="U866" t="s">
        <v>2701</v>
      </c>
      <c r="V866" s="6" t="s">
        <v>2749</v>
      </c>
      <c r="W866">
        <v>84</v>
      </c>
      <c r="X866" s="6">
        <v>25</v>
      </c>
      <c r="Y866" t="s">
        <v>39</v>
      </c>
      <c r="Z866" s="6">
        <v>12</v>
      </c>
      <c r="AA866" t="s">
        <v>39</v>
      </c>
      <c r="AB866" t="s">
        <v>39</v>
      </c>
      <c r="AC866" t="s">
        <v>39</v>
      </c>
      <c r="AD866" t="s">
        <v>39</v>
      </c>
      <c r="AE866" t="s">
        <v>39</v>
      </c>
      <c r="AF866" t="s">
        <v>39</v>
      </c>
      <c r="AG866" t="s">
        <v>39</v>
      </c>
      <c r="AH866" t="s">
        <v>39</v>
      </c>
      <c r="AI866" t="s">
        <v>39</v>
      </c>
      <c r="AJ866" s="6" t="s">
        <v>2804</v>
      </c>
      <c r="AK866">
        <v>79.953999999999994</v>
      </c>
      <c r="AL866" s="6" t="s">
        <v>136</v>
      </c>
      <c r="AM866" s="17">
        <v>17.597000000000001</v>
      </c>
      <c r="AN866">
        <v>3</v>
      </c>
      <c r="AO866">
        <v>100</v>
      </c>
      <c r="AP866" s="14">
        <v>17.794</v>
      </c>
      <c r="AQ866" t="s">
        <v>39</v>
      </c>
      <c r="AR866" t="s">
        <v>2641</v>
      </c>
    </row>
    <row r="867" spans="1:44" x14ac:dyDescent="0.35">
      <c r="A867" t="s">
        <v>1738</v>
      </c>
      <c r="B867" t="s">
        <v>2672</v>
      </c>
      <c r="C867" t="s">
        <v>2592</v>
      </c>
      <c r="D867" t="s">
        <v>780</v>
      </c>
      <c r="E867" t="s">
        <v>1737</v>
      </c>
      <c r="F867" t="s">
        <v>39</v>
      </c>
      <c r="G867" t="s">
        <v>40</v>
      </c>
      <c r="H867" t="s">
        <v>40</v>
      </c>
      <c r="I867" t="s">
        <v>2872</v>
      </c>
      <c r="J867">
        <v>52.13</v>
      </c>
      <c r="K867">
        <v>21</v>
      </c>
      <c r="L867">
        <v>104</v>
      </c>
      <c r="M867" t="s">
        <v>41</v>
      </c>
      <c r="N867" t="s">
        <v>39</v>
      </c>
      <c r="O867">
        <v>2016</v>
      </c>
      <c r="P867" t="s">
        <v>39</v>
      </c>
      <c r="Q867" t="s">
        <v>2798</v>
      </c>
      <c r="R867">
        <v>7</v>
      </c>
      <c r="S867" t="s">
        <v>39</v>
      </c>
      <c r="T867" t="s">
        <v>2799</v>
      </c>
      <c r="U867" t="s">
        <v>2701</v>
      </c>
      <c r="V867" s="6" t="s">
        <v>2749</v>
      </c>
      <c r="W867">
        <v>84</v>
      </c>
      <c r="X867" s="6">
        <v>25</v>
      </c>
      <c r="Y867" t="s">
        <v>39</v>
      </c>
      <c r="Z867" s="6">
        <v>12</v>
      </c>
      <c r="AA867" t="s">
        <v>39</v>
      </c>
      <c r="AB867" t="s">
        <v>39</v>
      </c>
      <c r="AC867" t="s">
        <v>39</v>
      </c>
      <c r="AD867" t="s">
        <v>39</v>
      </c>
      <c r="AE867" t="s">
        <v>39</v>
      </c>
      <c r="AF867" t="s">
        <v>39</v>
      </c>
      <c r="AG867" t="s">
        <v>39</v>
      </c>
      <c r="AH867" t="s">
        <v>39</v>
      </c>
      <c r="AI867" t="s">
        <v>39</v>
      </c>
      <c r="AJ867" s="6" t="s">
        <v>2804</v>
      </c>
      <c r="AK867">
        <v>79.953999999999994</v>
      </c>
      <c r="AL867" s="6" t="s">
        <v>136</v>
      </c>
      <c r="AM867" s="17">
        <v>17.597999999999999</v>
      </c>
      <c r="AN867">
        <v>3</v>
      </c>
      <c r="AO867">
        <v>100</v>
      </c>
      <c r="AP867" s="14">
        <v>18.745999999999999</v>
      </c>
      <c r="AQ867" t="s">
        <v>39</v>
      </c>
      <c r="AR867" t="s">
        <v>2641</v>
      </c>
    </row>
    <row r="868" spans="1:44" x14ac:dyDescent="0.35">
      <c r="A868" t="s">
        <v>1738</v>
      </c>
      <c r="B868" t="s">
        <v>2672</v>
      </c>
      <c r="C868" t="s">
        <v>2592</v>
      </c>
      <c r="D868" t="s">
        <v>780</v>
      </c>
      <c r="E868" t="s">
        <v>1737</v>
      </c>
      <c r="F868" t="s">
        <v>39</v>
      </c>
      <c r="G868" t="s">
        <v>40</v>
      </c>
      <c r="H868" t="s">
        <v>40</v>
      </c>
      <c r="I868" t="s">
        <v>2872</v>
      </c>
      <c r="J868">
        <v>52.13</v>
      </c>
      <c r="K868">
        <v>21</v>
      </c>
      <c r="L868">
        <v>104</v>
      </c>
      <c r="M868" t="s">
        <v>41</v>
      </c>
      <c r="N868" t="s">
        <v>39</v>
      </c>
      <c r="O868">
        <v>2016</v>
      </c>
      <c r="P868" t="s">
        <v>39</v>
      </c>
      <c r="Q868" t="s">
        <v>2798</v>
      </c>
      <c r="R868">
        <v>7</v>
      </c>
      <c r="S868" t="s">
        <v>39</v>
      </c>
      <c r="T868" t="s">
        <v>2799</v>
      </c>
      <c r="U868" t="s">
        <v>2701</v>
      </c>
      <c r="V868" s="6" t="s">
        <v>2749</v>
      </c>
      <c r="W868">
        <v>84</v>
      </c>
      <c r="X868" s="6">
        <v>25</v>
      </c>
      <c r="Y868" t="s">
        <v>39</v>
      </c>
      <c r="Z868" s="6">
        <v>12</v>
      </c>
      <c r="AA868" t="s">
        <v>39</v>
      </c>
      <c r="AB868" t="s">
        <v>39</v>
      </c>
      <c r="AC868" t="s">
        <v>39</v>
      </c>
      <c r="AD868" t="s">
        <v>39</v>
      </c>
      <c r="AE868" t="s">
        <v>39</v>
      </c>
      <c r="AF868" t="s">
        <v>39</v>
      </c>
      <c r="AG868" t="s">
        <v>39</v>
      </c>
      <c r="AH868" t="s">
        <v>39</v>
      </c>
      <c r="AI868" t="s">
        <v>39</v>
      </c>
      <c r="AJ868" s="6" t="s">
        <v>2804</v>
      </c>
      <c r="AK868">
        <v>79.784999999999997</v>
      </c>
      <c r="AL868" s="6" t="s">
        <v>136</v>
      </c>
      <c r="AM868" s="17">
        <v>17.936</v>
      </c>
      <c r="AN868">
        <v>3</v>
      </c>
      <c r="AO868">
        <v>100</v>
      </c>
      <c r="AP868" s="14">
        <v>19.643000000000001</v>
      </c>
      <c r="AQ868" t="s">
        <v>39</v>
      </c>
      <c r="AR868" t="s">
        <v>2641</v>
      </c>
    </row>
    <row r="869" spans="1:44" x14ac:dyDescent="0.35">
      <c r="A869" t="s">
        <v>1738</v>
      </c>
      <c r="B869" t="s">
        <v>2672</v>
      </c>
      <c r="C869" t="s">
        <v>2592</v>
      </c>
      <c r="D869" t="s">
        <v>780</v>
      </c>
      <c r="E869" t="s">
        <v>1737</v>
      </c>
      <c r="F869" t="s">
        <v>39</v>
      </c>
      <c r="G869" t="s">
        <v>40</v>
      </c>
      <c r="H869" t="s">
        <v>40</v>
      </c>
      <c r="I869" t="s">
        <v>2872</v>
      </c>
      <c r="J869">
        <v>52.13</v>
      </c>
      <c r="K869">
        <v>21</v>
      </c>
      <c r="L869">
        <v>104</v>
      </c>
      <c r="M869" t="s">
        <v>41</v>
      </c>
      <c r="N869" t="s">
        <v>39</v>
      </c>
      <c r="O869">
        <v>2016</v>
      </c>
      <c r="P869" t="s">
        <v>39</v>
      </c>
      <c r="Q869" t="s">
        <v>2798</v>
      </c>
      <c r="R869">
        <v>7</v>
      </c>
      <c r="S869" t="s">
        <v>39</v>
      </c>
      <c r="T869" t="s">
        <v>2799</v>
      </c>
      <c r="U869" t="s">
        <v>2701</v>
      </c>
      <c r="V869" s="6" t="s">
        <v>2749</v>
      </c>
      <c r="W869">
        <v>84</v>
      </c>
      <c r="X869" s="6">
        <v>25</v>
      </c>
      <c r="Y869" t="s">
        <v>39</v>
      </c>
      <c r="Z869" s="6">
        <v>12</v>
      </c>
      <c r="AA869" t="s">
        <v>39</v>
      </c>
      <c r="AB869" t="s">
        <v>39</v>
      </c>
      <c r="AC869" t="s">
        <v>39</v>
      </c>
      <c r="AD869" t="s">
        <v>39</v>
      </c>
      <c r="AE869" t="s">
        <v>39</v>
      </c>
      <c r="AF869" t="s">
        <v>39</v>
      </c>
      <c r="AG869" t="s">
        <v>39</v>
      </c>
      <c r="AH869" t="s">
        <v>39</v>
      </c>
      <c r="AI869" t="s">
        <v>39</v>
      </c>
      <c r="AJ869" s="6" t="s">
        <v>2804</v>
      </c>
      <c r="AK869">
        <v>80.293000000000006</v>
      </c>
      <c r="AL869" s="6" t="s">
        <v>136</v>
      </c>
      <c r="AM869" s="17">
        <v>17.597999999999999</v>
      </c>
      <c r="AN869">
        <v>3</v>
      </c>
      <c r="AO869">
        <v>100</v>
      </c>
      <c r="AP869" s="14">
        <v>20.559000000000001</v>
      </c>
      <c r="AQ869" t="s">
        <v>39</v>
      </c>
      <c r="AR869" t="s">
        <v>2641</v>
      </c>
    </row>
    <row r="870" spans="1:44" x14ac:dyDescent="0.35">
      <c r="A870" t="s">
        <v>1738</v>
      </c>
      <c r="B870" t="s">
        <v>2672</v>
      </c>
      <c r="C870" t="s">
        <v>2592</v>
      </c>
      <c r="D870" t="s">
        <v>780</v>
      </c>
      <c r="E870" t="s">
        <v>2801</v>
      </c>
      <c r="F870" t="s">
        <v>39</v>
      </c>
      <c r="G870" t="s">
        <v>40</v>
      </c>
      <c r="H870" t="s">
        <v>40</v>
      </c>
      <c r="I870" t="s">
        <v>2872</v>
      </c>
      <c r="J870">
        <v>52.13</v>
      </c>
      <c r="K870">
        <v>21</v>
      </c>
      <c r="L870">
        <v>104</v>
      </c>
      <c r="M870" t="s">
        <v>41</v>
      </c>
      <c r="N870" t="s">
        <v>39</v>
      </c>
      <c r="O870">
        <v>2016</v>
      </c>
      <c r="P870" t="s">
        <v>39</v>
      </c>
      <c r="Q870" t="s">
        <v>2798</v>
      </c>
      <c r="R870">
        <v>7</v>
      </c>
      <c r="S870" t="s">
        <v>39</v>
      </c>
      <c r="T870" t="s">
        <v>2799</v>
      </c>
      <c r="U870" t="s">
        <v>2701</v>
      </c>
      <c r="V870" s="6" t="s">
        <v>2749</v>
      </c>
      <c r="W870">
        <v>84</v>
      </c>
      <c r="X870" s="6">
        <v>25</v>
      </c>
      <c r="Y870" t="s">
        <v>39</v>
      </c>
      <c r="Z870" s="6">
        <v>12</v>
      </c>
      <c r="AA870" t="s">
        <v>39</v>
      </c>
      <c r="AB870" t="s">
        <v>39</v>
      </c>
      <c r="AC870" t="s">
        <v>39</v>
      </c>
      <c r="AD870" t="s">
        <v>39</v>
      </c>
      <c r="AE870" t="s">
        <v>39</v>
      </c>
      <c r="AF870" t="s">
        <v>39</v>
      </c>
      <c r="AG870" t="s">
        <v>39</v>
      </c>
      <c r="AH870" t="s">
        <v>39</v>
      </c>
      <c r="AI870" t="s">
        <v>39</v>
      </c>
      <c r="AJ870" s="6" t="s">
        <v>2804</v>
      </c>
      <c r="AK870">
        <v>8.7249999999999996</v>
      </c>
      <c r="AL870" s="6" t="s">
        <v>136</v>
      </c>
      <c r="AM870" s="17">
        <v>13.536</v>
      </c>
      <c r="AN870">
        <v>3</v>
      </c>
      <c r="AO870">
        <v>100</v>
      </c>
      <c r="AP870" s="14">
        <v>1.1439999999999999</v>
      </c>
      <c r="AQ870" t="s">
        <v>39</v>
      </c>
      <c r="AR870" t="s">
        <v>2641</v>
      </c>
    </row>
    <row r="871" spans="1:44" x14ac:dyDescent="0.35">
      <c r="A871" t="s">
        <v>1738</v>
      </c>
      <c r="B871" t="s">
        <v>2672</v>
      </c>
      <c r="C871" t="s">
        <v>2592</v>
      </c>
      <c r="D871" t="s">
        <v>780</v>
      </c>
      <c r="E871" t="s">
        <v>2801</v>
      </c>
      <c r="F871" t="s">
        <v>39</v>
      </c>
      <c r="G871" t="s">
        <v>40</v>
      </c>
      <c r="H871" t="s">
        <v>40</v>
      </c>
      <c r="I871" t="s">
        <v>2872</v>
      </c>
      <c r="J871">
        <v>52.13</v>
      </c>
      <c r="K871">
        <v>21</v>
      </c>
      <c r="L871">
        <v>104</v>
      </c>
      <c r="M871" t="s">
        <v>41</v>
      </c>
      <c r="N871" t="s">
        <v>39</v>
      </c>
      <c r="O871">
        <v>2016</v>
      </c>
      <c r="P871" t="s">
        <v>39</v>
      </c>
      <c r="Q871" t="s">
        <v>2798</v>
      </c>
      <c r="R871">
        <v>7</v>
      </c>
      <c r="S871" t="s">
        <v>39</v>
      </c>
      <c r="T871" t="s">
        <v>2799</v>
      </c>
      <c r="U871" t="s">
        <v>2701</v>
      </c>
      <c r="V871" s="6" t="s">
        <v>2749</v>
      </c>
      <c r="W871">
        <v>84</v>
      </c>
      <c r="X871" s="6">
        <v>25</v>
      </c>
      <c r="Y871" t="s">
        <v>39</v>
      </c>
      <c r="Z871" s="6">
        <v>12</v>
      </c>
      <c r="AA871" t="s">
        <v>39</v>
      </c>
      <c r="AB871" t="s">
        <v>39</v>
      </c>
      <c r="AC871" t="s">
        <v>39</v>
      </c>
      <c r="AD871" t="s">
        <v>39</v>
      </c>
      <c r="AE871" t="s">
        <v>39</v>
      </c>
      <c r="AF871" t="s">
        <v>39</v>
      </c>
      <c r="AG871" t="s">
        <v>39</v>
      </c>
      <c r="AH871" t="s">
        <v>39</v>
      </c>
      <c r="AI871" t="s">
        <v>39</v>
      </c>
      <c r="AJ871" s="6" t="s">
        <v>2804</v>
      </c>
      <c r="AK871">
        <v>44.085000000000001</v>
      </c>
      <c r="AL871" s="6" t="s">
        <v>136</v>
      </c>
      <c r="AM871" s="17">
        <v>37.9</v>
      </c>
      <c r="AN871">
        <v>3</v>
      </c>
      <c r="AO871">
        <v>100</v>
      </c>
      <c r="AP871" s="14">
        <v>2.0129999999999999</v>
      </c>
      <c r="AQ871" t="s">
        <v>39</v>
      </c>
      <c r="AR871" t="s">
        <v>2641</v>
      </c>
    </row>
    <row r="872" spans="1:44" x14ac:dyDescent="0.35">
      <c r="A872" t="s">
        <v>1738</v>
      </c>
      <c r="B872" t="s">
        <v>2672</v>
      </c>
      <c r="C872" t="s">
        <v>2592</v>
      </c>
      <c r="D872" t="s">
        <v>780</v>
      </c>
      <c r="E872" t="s">
        <v>2801</v>
      </c>
      <c r="F872" t="s">
        <v>39</v>
      </c>
      <c r="G872" t="s">
        <v>40</v>
      </c>
      <c r="H872" t="s">
        <v>40</v>
      </c>
      <c r="I872" t="s">
        <v>2872</v>
      </c>
      <c r="J872">
        <v>52.13</v>
      </c>
      <c r="K872">
        <v>21</v>
      </c>
      <c r="L872">
        <v>104</v>
      </c>
      <c r="M872" t="s">
        <v>41</v>
      </c>
      <c r="N872" t="s">
        <v>39</v>
      </c>
      <c r="O872">
        <v>2016</v>
      </c>
      <c r="P872" t="s">
        <v>39</v>
      </c>
      <c r="Q872" t="s">
        <v>2798</v>
      </c>
      <c r="R872">
        <v>7</v>
      </c>
      <c r="S872" t="s">
        <v>39</v>
      </c>
      <c r="T872" t="s">
        <v>2799</v>
      </c>
      <c r="U872" t="s">
        <v>2701</v>
      </c>
      <c r="V872" s="6" t="s">
        <v>2749</v>
      </c>
      <c r="W872">
        <v>84</v>
      </c>
      <c r="X872" s="6">
        <v>25</v>
      </c>
      <c r="Y872" t="s">
        <v>39</v>
      </c>
      <c r="Z872" s="6">
        <v>12</v>
      </c>
      <c r="AA872" t="s">
        <v>39</v>
      </c>
      <c r="AB872" t="s">
        <v>39</v>
      </c>
      <c r="AC872" t="s">
        <v>39</v>
      </c>
      <c r="AD872" t="s">
        <v>39</v>
      </c>
      <c r="AE872" t="s">
        <v>39</v>
      </c>
      <c r="AF872" t="s">
        <v>39</v>
      </c>
      <c r="AG872" t="s">
        <v>39</v>
      </c>
      <c r="AH872" t="s">
        <v>39</v>
      </c>
      <c r="AI872" t="s">
        <v>39</v>
      </c>
      <c r="AJ872" s="6" t="s">
        <v>2804</v>
      </c>
      <c r="AK872">
        <v>50.344999999999999</v>
      </c>
      <c r="AL872" s="6" t="s">
        <v>136</v>
      </c>
      <c r="AM872" s="17">
        <v>50.25</v>
      </c>
      <c r="AN872">
        <v>3</v>
      </c>
      <c r="AO872">
        <v>100</v>
      </c>
      <c r="AP872" s="14">
        <v>2.9929999999999999</v>
      </c>
      <c r="AQ872" t="s">
        <v>39</v>
      </c>
      <c r="AR872" t="s">
        <v>2641</v>
      </c>
    </row>
    <row r="873" spans="1:44" x14ac:dyDescent="0.35">
      <c r="A873" t="s">
        <v>1738</v>
      </c>
      <c r="B873" t="s">
        <v>2672</v>
      </c>
      <c r="C873" t="s">
        <v>2592</v>
      </c>
      <c r="D873" t="s">
        <v>780</v>
      </c>
      <c r="E873" t="s">
        <v>2801</v>
      </c>
      <c r="F873" t="s">
        <v>39</v>
      </c>
      <c r="G873" t="s">
        <v>40</v>
      </c>
      <c r="H873" t="s">
        <v>40</v>
      </c>
      <c r="I873" t="s">
        <v>2872</v>
      </c>
      <c r="J873">
        <v>52.13</v>
      </c>
      <c r="K873">
        <v>21</v>
      </c>
      <c r="L873">
        <v>104</v>
      </c>
      <c r="M873" t="s">
        <v>41</v>
      </c>
      <c r="N873" t="s">
        <v>39</v>
      </c>
      <c r="O873">
        <v>2016</v>
      </c>
      <c r="P873" t="s">
        <v>39</v>
      </c>
      <c r="Q873" t="s">
        <v>2798</v>
      </c>
      <c r="R873">
        <v>7</v>
      </c>
      <c r="S873" t="s">
        <v>39</v>
      </c>
      <c r="T873" t="s">
        <v>2799</v>
      </c>
      <c r="U873" t="s">
        <v>2701</v>
      </c>
      <c r="V873" s="6" t="s">
        <v>2749</v>
      </c>
      <c r="W873">
        <v>84</v>
      </c>
      <c r="X873" s="6">
        <v>25</v>
      </c>
      <c r="Y873" t="s">
        <v>39</v>
      </c>
      <c r="Z873" s="6">
        <v>12</v>
      </c>
      <c r="AA873" t="s">
        <v>39</v>
      </c>
      <c r="AB873" t="s">
        <v>39</v>
      </c>
      <c r="AC873" t="s">
        <v>39</v>
      </c>
      <c r="AD873" t="s">
        <v>39</v>
      </c>
      <c r="AE873" t="s">
        <v>39</v>
      </c>
      <c r="AF873" t="s">
        <v>39</v>
      </c>
      <c r="AG873" t="s">
        <v>39</v>
      </c>
      <c r="AH873" t="s">
        <v>39</v>
      </c>
      <c r="AI873" t="s">
        <v>39</v>
      </c>
      <c r="AJ873" s="6" t="s">
        <v>2804</v>
      </c>
      <c r="AK873">
        <v>58.296999999999997</v>
      </c>
      <c r="AL873" s="6" t="s">
        <v>136</v>
      </c>
      <c r="AM873" s="17">
        <v>59.893000000000001</v>
      </c>
      <c r="AN873">
        <v>3</v>
      </c>
      <c r="AO873">
        <v>100</v>
      </c>
      <c r="AP873" s="14">
        <v>3.9359999999999999</v>
      </c>
      <c r="AQ873" t="s">
        <v>39</v>
      </c>
      <c r="AR873" t="s">
        <v>2641</v>
      </c>
    </row>
    <row r="874" spans="1:44" x14ac:dyDescent="0.35">
      <c r="A874" t="s">
        <v>1738</v>
      </c>
      <c r="B874" t="s">
        <v>2672</v>
      </c>
      <c r="C874" t="s">
        <v>2592</v>
      </c>
      <c r="D874" t="s">
        <v>780</v>
      </c>
      <c r="E874" t="s">
        <v>2801</v>
      </c>
      <c r="F874" t="s">
        <v>39</v>
      </c>
      <c r="G874" t="s">
        <v>40</v>
      </c>
      <c r="H874" t="s">
        <v>40</v>
      </c>
      <c r="I874" t="s">
        <v>2872</v>
      </c>
      <c r="J874">
        <v>52.13</v>
      </c>
      <c r="K874">
        <v>21</v>
      </c>
      <c r="L874">
        <v>104</v>
      </c>
      <c r="M874" t="s">
        <v>41</v>
      </c>
      <c r="N874" t="s">
        <v>39</v>
      </c>
      <c r="O874">
        <v>2016</v>
      </c>
      <c r="P874" t="s">
        <v>39</v>
      </c>
      <c r="Q874" t="s">
        <v>2798</v>
      </c>
      <c r="R874">
        <v>7</v>
      </c>
      <c r="S874" t="s">
        <v>39</v>
      </c>
      <c r="T874" t="s">
        <v>2799</v>
      </c>
      <c r="U874" t="s">
        <v>2701</v>
      </c>
      <c r="V874" s="6" t="s">
        <v>2749</v>
      </c>
      <c r="W874">
        <v>84</v>
      </c>
      <c r="X874" s="6">
        <v>25</v>
      </c>
      <c r="Y874" t="s">
        <v>39</v>
      </c>
      <c r="Z874" s="6">
        <v>12</v>
      </c>
      <c r="AA874" t="s">
        <v>39</v>
      </c>
      <c r="AB874" t="s">
        <v>39</v>
      </c>
      <c r="AC874" t="s">
        <v>39</v>
      </c>
      <c r="AD874" t="s">
        <v>39</v>
      </c>
      <c r="AE874" t="s">
        <v>39</v>
      </c>
      <c r="AF874" t="s">
        <v>39</v>
      </c>
      <c r="AG874" t="s">
        <v>39</v>
      </c>
      <c r="AH874" t="s">
        <v>39</v>
      </c>
      <c r="AI874" t="s">
        <v>39</v>
      </c>
      <c r="AJ874" s="6" t="s">
        <v>2804</v>
      </c>
      <c r="AK874">
        <v>68.448999999999998</v>
      </c>
      <c r="AL874" s="6" t="s">
        <v>136</v>
      </c>
      <c r="AM874" s="17">
        <v>56.170999999999999</v>
      </c>
      <c r="AN874">
        <v>3</v>
      </c>
      <c r="AO874">
        <v>100</v>
      </c>
      <c r="AP874" s="14">
        <v>4.952</v>
      </c>
      <c r="AQ874" t="s">
        <v>39</v>
      </c>
      <c r="AR874" t="s">
        <v>2641</v>
      </c>
    </row>
    <row r="875" spans="1:44" x14ac:dyDescent="0.35">
      <c r="A875" t="s">
        <v>1738</v>
      </c>
      <c r="B875" t="s">
        <v>2672</v>
      </c>
      <c r="C875" t="s">
        <v>2592</v>
      </c>
      <c r="D875" t="s">
        <v>780</v>
      </c>
      <c r="E875" t="s">
        <v>2801</v>
      </c>
      <c r="F875" t="s">
        <v>39</v>
      </c>
      <c r="G875" t="s">
        <v>40</v>
      </c>
      <c r="H875" t="s">
        <v>40</v>
      </c>
      <c r="I875" t="s">
        <v>2872</v>
      </c>
      <c r="J875">
        <v>52.13</v>
      </c>
      <c r="K875">
        <v>21</v>
      </c>
      <c r="L875">
        <v>104</v>
      </c>
      <c r="M875" t="s">
        <v>41</v>
      </c>
      <c r="N875" t="s">
        <v>39</v>
      </c>
      <c r="O875">
        <v>2016</v>
      </c>
      <c r="P875" t="s">
        <v>39</v>
      </c>
      <c r="Q875" t="s">
        <v>2798</v>
      </c>
      <c r="R875">
        <v>7</v>
      </c>
      <c r="S875" t="s">
        <v>39</v>
      </c>
      <c r="T875" t="s">
        <v>2799</v>
      </c>
      <c r="U875" t="s">
        <v>2701</v>
      </c>
      <c r="V875" s="6" t="s">
        <v>2749</v>
      </c>
      <c r="W875">
        <v>84</v>
      </c>
      <c r="X875" s="6">
        <v>25</v>
      </c>
      <c r="Y875" t="s">
        <v>39</v>
      </c>
      <c r="Z875" s="6">
        <v>12</v>
      </c>
      <c r="AA875" t="s">
        <v>39</v>
      </c>
      <c r="AB875" t="s">
        <v>39</v>
      </c>
      <c r="AC875" t="s">
        <v>39</v>
      </c>
      <c r="AD875" t="s">
        <v>39</v>
      </c>
      <c r="AE875" t="s">
        <v>39</v>
      </c>
      <c r="AF875" t="s">
        <v>39</v>
      </c>
      <c r="AG875" t="s">
        <v>39</v>
      </c>
      <c r="AH875" t="s">
        <v>39</v>
      </c>
      <c r="AI875" t="s">
        <v>39</v>
      </c>
      <c r="AJ875" s="6" t="s">
        <v>2804</v>
      </c>
      <c r="AK875">
        <v>71.156000000000006</v>
      </c>
      <c r="AL875" s="6" t="s">
        <v>136</v>
      </c>
      <c r="AM875" s="17">
        <v>55.494</v>
      </c>
      <c r="AN875">
        <v>3</v>
      </c>
      <c r="AO875">
        <v>100</v>
      </c>
      <c r="AP875" s="14">
        <v>5.9320000000000004</v>
      </c>
      <c r="AQ875" t="s">
        <v>39</v>
      </c>
      <c r="AR875" t="s">
        <v>2641</v>
      </c>
    </row>
    <row r="876" spans="1:44" x14ac:dyDescent="0.35">
      <c r="A876" t="s">
        <v>1738</v>
      </c>
      <c r="B876" t="s">
        <v>2672</v>
      </c>
      <c r="C876" t="s">
        <v>2592</v>
      </c>
      <c r="D876" t="s">
        <v>780</v>
      </c>
      <c r="E876" t="s">
        <v>2801</v>
      </c>
      <c r="F876" t="s">
        <v>39</v>
      </c>
      <c r="G876" t="s">
        <v>40</v>
      </c>
      <c r="H876" t="s">
        <v>40</v>
      </c>
      <c r="I876" t="s">
        <v>2872</v>
      </c>
      <c r="J876">
        <v>52.13</v>
      </c>
      <c r="K876">
        <v>21</v>
      </c>
      <c r="L876">
        <v>104</v>
      </c>
      <c r="M876" t="s">
        <v>41</v>
      </c>
      <c r="N876" t="s">
        <v>39</v>
      </c>
      <c r="O876">
        <v>2016</v>
      </c>
      <c r="P876" t="s">
        <v>39</v>
      </c>
      <c r="Q876" t="s">
        <v>2798</v>
      </c>
      <c r="R876">
        <v>7</v>
      </c>
      <c r="S876" t="s">
        <v>39</v>
      </c>
      <c r="T876" t="s">
        <v>2799</v>
      </c>
      <c r="U876" t="s">
        <v>2701</v>
      </c>
      <c r="V876" s="6" t="s">
        <v>2749</v>
      </c>
      <c r="W876">
        <v>84</v>
      </c>
      <c r="X876" s="6">
        <v>25</v>
      </c>
      <c r="Y876" t="s">
        <v>39</v>
      </c>
      <c r="Z876" s="6">
        <v>12</v>
      </c>
      <c r="AA876" t="s">
        <v>39</v>
      </c>
      <c r="AB876" t="s">
        <v>39</v>
      </c>
      <c r="AC876" t="s">
        <v>39</v>
      </c>
      <c r="AD876" t="s">
        <v>39</v>
      </c>
      <c r="AE876" t="s">
        <v>39</v>
      </c>
      <c r="AF876" t="s">
        <v>39</v>
      </c>
      <c r="AG876" t="s">
        <v>39</v>
      </c>
      <c r="AH876" t="s">
        <v>39</v>
      </c>
      <c r="AI876" t="s">
        <v>39</v>
      </c>
      <c r="AJ876" s="6" t="s">
        <v>2804</v>
      </c>
      <c r="AK876">
        <v>71.831999999999994</v>
      </c>
      <c r="AL876" s="6" t="s">
        <v>136</v>
      </c>
      <c r="AM876" s="17">
        <v>54.478999999999999</v>
      </c>
      <c r="AN876">
        <v>3</v>
      </c>
      <c r="AO876">
        <v>100</v>
      </c>
      <c r="AP876" s="14">
        <v>7.0970000000000004</v>
      </c>
      <c r="AQ876" t="s">
        <v>39</v>
      </c>
      <c r="AR876" t="s">
        <v>2641</v>
      </c>
    </row>
    <row r="877" spans="1:44" x14ac:dyDescent="0.35">
      <c r="A877" t="s">
        <v>1738</v>
      </c>
      <c r="B877" t="s">
        <v>2672</v>
      </c>
      <c r="C877" t="s">
        <v>2592</v>
      </c>
      <c r="D877" t="s">
        <v>780</v>
      </c>
      <c r="E877" t="s">
        <v>2801</v>
      </c>
      <c r="F877" t="s">
        <v>39</v>
      </c>
      <c r="G877" t="s">
        <v>40</v>
      </c>
      <c r="H877" t="s">
        <v>40</v>
      </c>
      <c r="I877" t="s">
        <v>2872</v>
      </c>
      <c r="J877">
        <v>52.13</v>
      </c>
      <c r="K877">
        <v>21</v>
      </c>
      <c r="L877">
        <v>104</v>
      </c>
      <c r="M877" t="s">
        <v>41</v>
      </c>
      <c r="N877" t="s">
        <v>39</v>
      </c>
      <c r="O877">
        <v>2016</v>
      </c>
      <c r="P877" t="s">
        <v>39</v>
      </c>
      <c r="Q877" t="s">
        <v>2798</v>
      </c>
      <c r="R877">
        <v>7</v>
      </c>
      <c r="S877" t="s">
        <v>39</v>
      </c>
      <c r="T877" t="s">
        <v>2799</v>
      </c>
      <c r="U877" t="s">
        <v>2701</v>
      </c>
      <c r="V877" s="6" t="s">
        <v>2749</v>
      </c>
      <c r="W877">
        <v>84</v>
      </c>
      <c r="X877" s="6">
        <v>25</v>
      </c>
      <c r="Y877" t="s">
        <v>39</v>
      </c>
      <c r="Z877" s="6">
        <v>12</v>
      </c>
      <c r="AA877" t="s">
        <v>39</v>
      </c>
      <c r="AB877" t="s">
        <v>39</v>
      </c>
      <c r="AC877" t="s">
        <v>39</v>
      </c>
      <c r="AD877" t="s">
        <v>39</v>
      </c>
      <c r="AE877" t="s">
        <v>39</v>
      </c>
      <c r="AF877" t="s">
        <v>39</v>
      </c>
      <c r="AG877" t="s">
        <v>39</v>
      </c>
      <c r="AH877" t="s">
        <v>39</v>
      </c>
      <c r="AI877" t="s">
        <v>39</v>
      </c>
      <c r="AJ877" s="6" t="s">
        <v>2804</v>
      </c>
      <c r="AK877">
        <v>73.524000000000001</v>
      </c>
      <c r="AL877" s="6" t="s">
        <v>136</v>
      </c>
      <c r="AM877" s="17">
        <v>53.295000000000002</v>
      </c>
      <c r="AN877">
        <v>3</v>
      </c>
      <c r="AO877">
        <v>100</v>
      </c>
      <c r="AP877" s="14">
        <v>8.0950000000000006</v>
      </c>
      <c r="AQ877" t="s">
        <v>39</v>
      </c>
      <c r="AR877" t="s">
        <v>2641</v>
      </c>
    </row>
    <row r="878" spans="1:44" x14ac:dyDescent="0.35">
      <c r="A878" t="s">
        <v>1738</v>
      </c>
      <c r="B878" t="s">
        <v>2672</v>
      </c>
      <c r="C878" t="s">
        <v>2592</v>
      </c>
      <c r="D878" t="s">
        <v>780</v>
      </c>
      <c r="E878" t="s">
        <v>2801</v>
      </c>
      <c r="F878" t="s">
        <v>39</v>
      </c>
      <c r="G878" t="s">
        <v>40</v>
      </c>
      <c r="H878" t="s">
        <v>40</v>
      </c>
      <c r="I878" t="s">
        <v>2872</v>
      </c>
      <c r="J878">
        <v>52.13</v>
      </c>
      <c r="K878">
        <v>21</v>
      </c>
      <c r="L878">
        <v>104</v>
      </c>
      <c r="M878" t="s">
        <v>41</v>
      </c>
      <c r="N878" t="s">
        <v>39</v>
      </c>
      <c r="O878">
        <v>2016</v>
      </c>
      <c r="P878" t="s">
        <v>39</v>
      </c>
      <c r="Q878" t="s">
        <v>2798</v>
      </c>
      <c r="R878">
        <v>7</v>
      </c>
      <c r="S878" t="s">
        <v>39</v>
      </c>
      <c r="T878" t="s">
        <v>2799</v>
      </c>
      <c r="U878" t="s">
        <v>2701</v>
      </c>
      <c r="V878" s="6" t="s">
        <v>2749</v>
      </c>
      <c r="W878">
        <v>84</v>
      </c>
      <c r="X878" s="6">
        <v>25</v>
      </c>
      <c r="Y878" t="s">
        <v>39</v>
      </c>
      <c r="Z878" s="6">
        <v>12</v>
      </c>
      <c r="AA878" t="s">
        <v>39</v>
      </c>
      <c r="AB878" t="s">
        <v>39</v>
      </c>
      <c r="AC878" t="s">
        <v>39</v>
      </c>
      <c r="AD878" t="s">
        <v>39</v>
      </c>
      <c r="AE878" t="s">
        <v>39</v>
      </c>
      <c r="AF878" t="s">
        <v>39</v>
      </c>
      <c r="AG878" t="s">
        <v>39</v>
      </c>
      <c r="AH878" t="s">
        <v>39</v>
      </c>
      <c r="AI878" t="s">
        <v>39</v>
      </c>
      <c r="AJ878" s="6" t="s">
        <v>2804</v>
      </c>
      <c r="AK878">
        <v>74.200999999999993</v>
      </c>
      <c r="AL878" s="6" t="s">
        <v>136</v>
      </c>
      <c r="AM878" s="17">
        <v>51.774000000000001</v>
      </c>
      <c r="AN878">
        <v>3</v>
      </c>
      <c r="AO878">
        <v>100</v>
      </c>
      <c r="AP878" s="14">
        <v>9.0190000000000001</v>
      </c>
      <c r="AQ878" t="s">
        <v>39</v>
      </c>
      <c r="AR878" t="s">
        <v>2641</v>
      </c>
    </row>
    <row r="879" spans="1:44" x14ac:dyDescent="0.35">
      <c r="A879" t="s">
        <v>1738</v>
      </c>
      <c r="B879" t="s">
        <v>2672</v>
      </c>
      <c r="C879" t="s">
        <v>2592</v>
      </c>
      <c r="D879" t="s">
        <v>780</v>
      </c>
      <c r="E879" t="s">
        <v>2801</v>
      </c>
      <c r="F879" t="s">
        <v>39</v>
      </c>
      <c r="G879" t="s">
        <v>40</v>
      </c>
      <c r="H879" t="s">
        <v>40</v>
      </c>
      <c r="I879" t="s">
        <v>2872</v>
      </c>
      <c r="J879">
        <v>52.13</v>
      </c>
      <c r="K879">
        <v>21</v>
      </c>
      <c r="L879">
        <v>104</v>
      </c>
      <c r="M879" t="s">
        <v>41</v>
      </c>
      <c r="N879" t="s">
        <v>39</v>
      </c>
      <c r="O879">
        <v>2016</v>
      </c>
      <c r="P879" t="s">
        <v>39</v>
      </c>
      <c r="Q879" t="s">
        <v>2798</v>
      </c>
      <c r="R879">
        <v>7</v>
      </c>
      <c r="S879" t="s">
        <v>39</v>
      </c>
      <c r="T879" t="s">
        <v>2799</v>
      </c>
      <c r="U879" t="s">
        <v>2701</v>
      </c>
      <c r="V879" s="6" t="s">
        <v>2749</v>
      </c>
      <c r="W879">
        <v>84</v>
      </c>
      <c r="X879" s="6">
        <v>25</v>
      </c>
      <c r="Y879" t="s">
        <v>39</v>
      </c>
      <c r="Z879" s="6">
        <v>12</v>
      </c>
      <c r="AA879" t="s">
        <v>39</v>
      </c>
      <c r="AB879" t="s">
        <v>39</v>
      </c>
      <c r="AC879" t="s">
        <v>39</v>
      </c>
      <c r="AD879" t="s">
        <v>39</v>
      </c>
      <c r="AE879" t="s">
        <v>39</v>
      </c>
      <c r="AF879" t="s">
        <v>39</v>
      </c>
      <c r="AG879" t="s">
        <v>39</v>
      </c>
      <c r="AH879" t="s">
        <v>39</v>
      </c>
      <c r="AI879" t="s">
        <v>39</v>
      </c>
      <c r="AJ879" s="6" t="s">
        <v>2804</v>
      </c>
      <c r="AK879">
        <v>74.878</v>
      </c>
      <c r="AL879" s="6" t="s">
        <v>136</v>
      </c>
      <c r="AM879" s="17">
        <v>51.435000000000002</v>
      </c>
      <c r="AN879">
        <v>3</v>
      </c>
      <c r="AO879">
        <v>100</v>
      </c>
      <c r="AP879" s="14">
        <v>10.073</v>
      </c>
      <c r="AQ879" t="s">
        <v>39</v>
      </c>
      <c r="AR879" t="s">
        <v>2641</v>
      </c>
    </row>
    <row r="880" spans="1:44" x14ac:dyDescent="0.35">
      <c r="A880" t="s">
        <v>1738</v>
      </c>
      <c r="B880" t="s">
        <v>2672</v>
      </c>
      <c r="C880" t="s">
        <v>2592</v>
      </c>
      <c r="D880" t="s">
        <v>780</v>
      </c>
      <c r="E880" t="s">
        <v>2801</v>
      </c>
      <c r="F880" t="s">
        <v>39</v>
      </c>
      <c r="G880" t="s">
        <v>40</v>
      </c>
      <c r="H880" t="s">
        <v>40</v>
      </c>
      <c r="I880" t="s">
        <v>2872</v>
      </c>
      <c r="J880">
        <v>52.13</v>
      </c>
      <c r="K880">
        <v>21</v>
      </c>
      <c r="L880">
        <v>104</v>
      </c>
      <c r="M880" t="s">
        <v>41</v>
      </c>
      <c r="N880" t="s">
        <v>39</v>
      </c>
      <c r="O880">
        <v>2016</v>
      </c>
      <c r="P880" t="s">
        <v>39</v>
      </c>
      <c r="Q880" t="s">
        <v>2798</v>
      </c>
      <c r="R880">
        <v>7</v>
      </c>
      <c r="S880" t="s">
        <v>39</v>
      </c>
      <c r="T880" t="s">
        <v>2799</v>
      </c>
      <c r="U880" t="s">
        <v>2701</v>
      </c>
      <c r="V880" s="6" t="s">
        <v>2749</v>
      </c>
      <c r="W880">
        <v>84</v>
      </c>
      <c r="X880" s="6">
        <v>25</v>
      </c>
      <c r="Y880" t="s">
        <v>39</v>
      </c>
      <c r="Z880" s="6">
        <v>12</v>
      </c>
      <c r="AA880" t="s">
        <v>39</v>
      </c>
      <c r="AB880" t="s">
        <v>39</v>
      </c>
      <c r="AC880" t="s">
        <v>39</v>
      </c>
      <c r="AD880" t="s">
        <v>39</v>
      </c>
      <c r="AE880" t="s">
        <v>39</v>
      </c>
      <c r="AF880" t="s">
        <v>39</v>
      </c>
      <c r="AG880" t="s">
        <v>39</v>
      </c>
      <c r="AH880" t="s">
        <v>39</v>
      </c>
      <c r="AI880" t="s">
        <v>39</v>
      </c>
      <c r="AJ880" s="6" t="s">
        <v>2804</v>
      </c>
      <c r="AK880">
        <v>75.046999999999997</v>
      </c>
      <c r="AL880" s="6" t="s">
        <v>136</v>
      </c>
      <c r="AM880" s="17">
        <v>51.433999999999997</v>
      </c>
      <c r="AN880">
        <v>3</v>
      </c>
      <c r="AO880">
        <v>100</v>
      </c>
      <c r="AP880" s="14">
        <v>11.201000000000001</v>
      </c>
      <c r="AQ880" t="s">
        <v>39</v>
      </c>
      <c r="AR880" t="s">
        <v>2641</v>
      </c>
    </row>
    <row r="881" spans="1:44" x14ac:dyDescent="0.35">
      <c r="A881" t="s">
        <v>1738</v>
      </c>
      <c r="B881" t="s">
        <v>2672</v>
      </c>
      <c r="C881" t="s">
        <v>2592</v>
      </c>
      <c r="D881" t="s">
        <v>780</v>
      </c>
      <c r="E881" t="s">
        <v>2801</v>
      </c>
      <c r="F881" t="s">
        <v>39</v>
      </c>
      <c r="G881" t="s">
        <v>40</v>
      </c>
      <c r="H881" t="s">
        <v>40</v>
      </c>
      <c r="I881" t="s">
        <v>2872</v>
      </c>
      <c r="J881">
        <v>52.13</v>
      </c>
      <c r="K881">
        <v>21</v>
      </c>
      <c r="L881">
        <v>104</v>
      </c>
      <c r="M881" t="s">
        <v>41</v>
      </c>
      <c r="N881" t="s">
        <v>39</v>
      </c>
      <c r="O881">
        <v>2016</v>
      </c>
      <c r="P881" t="s">
        <v>39</v>
      </c>
      <c r="Q881" t="s">
        <v>2798</v>
      </c>
      <c r="R881">
        <v>7</v>
      </c>
      <c r="S881" t="s">
        <v>39</v>
      </c>
      <c r="T881" t="s">
        <v>2799</v>
      </c>
      <c r="U881" t="s">
        <v>2701</v>
      </c>
      <c r="V881" s="6" t="s">
        <v>2749</v>
      </c>
      <c r="W881">
        <v>84</v>
      </c>
      <c r="X881" s="6">
        <v>25</v>
      </c>
      <c r="Y881" t="s">
        <v>39</v>
      </c>
      <c r="Z881" s="6">
        <v>12</v>
      </c>
      <c r="AA881" t="s">
        <v>39</v>
      </c>
      <c r="AB881" t="s">
        <v>39</v>
      </c>
      <c r="AC881" t="s">
        <v>39</v>
      </c>
      <c r="AD881" t="s">
        <v>39</v>
      </c>
      <c r="AE881" t="s">
        <v>39</v>
      </c>
      <c r="AF881" t="s">
        <v>39</v>
      </c>
      <c r="AG881" t="s">
        <v>39</v>
      </c>
      <c r="AH881" t="s">
        <v>39</v>
      </c>
      <c r="AI881" t="s">
        <v>39</v>
      </c>
      <c r="AJ881" s="6" t="s">
        <v>2804</v>
      </c>
      <c r="AK881">
        <v>75.554000000000002</v>
      </c>
      <c r="AL881" s="6" t="s">
        <v>136</v>
      </c>
      <c r="AM881" s="17">
        <v>51.264000000000003</v>
      </c>
      <c r="AN881">
        <v>3</v>
      </c>
      <c r="AO881">
        <v>100</v>
      </c>
      <c r="AP881" s="14">
        <v>12.31</v>
      </c>
      <c r="AQ881" t="s">
        <v>39</v>
      </c>
      <c r="AR881" t="s">
        <v>2641</v>
      </c>
    </row>
    <row r="882" spans="1:44" x14ac:dyDescent="0.35">
      <c r="A882" t="s">
        <v>1738</v>
      </c>
      <c r="B882" t="s">
        <v>2672</v>
      </c>
      <c r="C882" t="s">
        <v>2592</v>
      </c>
      <c r="D882" t="s">
        <v>780</v>
      </c>
      <c r="E882" t="s">
        <v>2801</v>
      </c>
      <c r="F882" t="s">
        <v>39</v>
      </c>
      <c r="G882" t="s">
        <v>40</v>
      </c>
      <c r="H882" t="s">
        <v>40</v>
      </c>
      <c r="I882" t="s">
        <v>2872</v>
      </c>
      <c r="J882">
        <v>52.13</v>
      </c>
      <c r="K882">
        <v>21</v>
      </c>
      <c r="L882">
        <v>104</v>
      </c>
      <c r="M882" t="s">
        <v>41</v>
      </c>
      <c r="N882" t="s">
        <v>39</v>
      </c>
      <c r="O882">
        <v>2016</v>
      </c>
      <c r="P882" t="s">
        <v>39</v>
      </c>
      <c r="Q882" t="s">
        <v>2798</v>
      </c>
      <c r="R882">
        <v>7</v>
      </c>
      <c r="S882" t="s">
        <v>39</v>
      </c>
      <c r="T882" t="s">
        <v>2799</v>
      </c>
      <c r="U882" t="s">
        <v>2701</v>
      </c>
      <c r="V882" s="6" t="s">
        <v>2749</v>
      </c>
      <c r="W882">
        <v>84</v>
      </c>
      <c r="X882" s="6">
        <v>25</v>
      </c>
      <c r="Y882" t="s">
        <v>39</v>
      </c>
      <c r="Z882" s="6">
        <v>12</v>
      </c>
      <c r="AA882" t="s">
        <v>39</v>
      </c>
      <c r="AB882" t="s">
        <v>39</v>
      </c>
      <c r="AC882" t="s">
        <v>39</v>
      </c>
      <c r="AD882" t="s">
        <v>39</v>
      </c>
      <c r="AE882" t="s">
        <v>39</v>
      </c>
      <c r="AF882" t="s">
        <v>39</v>
      </c>
      <c r="AG882" t="s">
        <v>39</v>
      </c>
      <c r="AH882" t="s">
        <v>39</v>
      </c>
      <c r="AI882" t="s">
        <v>39</v>
      </c>
      <c r="AJ882" s="6" t="s">
        <v>2804</v>
      </c>
      <c r="AK882">
        <v>76.739000000000004</v>
      </c>
      <c r="AL882" s="6" t="s">
        <v>136</v>
      </c>
      <c r="AM882" s="17">
        <v>48.051000000000002</v>
      </c>
      <c r="AN882">
        <v>3</v>
      </c>
      <c r="AO882">
        <v>100</v>
      </c>
      <c r="AP882" s="14">
        <v>13.419</v>
      </c>
      <c r="AQ882" t="s">
        <v>39</v>
      </c>
      <c r="AR882" t="s">
        <v>2641</v>
      </c>
    </row>
    <row r="883" spans="1:44" x14ac:dyDescent="0.35">
      <c r="A883" t="s">
        <v>1738</v>
      </c>
      <c r="B883" t="s">
        <v>2672</v>
      </c>
      <c r="C883" t="s">
        <v>2592</v>
      </c>
      <c r="D883" t="s">
        <v>780</v>
      </c>
      <c r="E883" t="s">
        <v>2801</v>
      </c>
      <c r="F883" t="s">
        <v>39</v>
      </c>
      <c r="G883" t="s">
        <v>40</v>
      </c>
      <c r="H883" t="s">
        <v>40</v>
      </c>
      <c r="I883" t="s">
        <v>2872</v>
      </c>
      <c r="J883">
        <v>52.13</v>
      </c>
      <c r="K883">
        <v>21</v>
      </c>
      <c r="L883">
        <v>104</v>
      </c>
      <c r="M883" t="s">
        <v>41</v>
      </c>
      <c r="N883" t="s">
        <v>39</v>
      </c>
      <c r="O883">
        <v>2016</v>
      </c>
      <c r="P883" t="s">
        <v>39</v>
      </c>
      <c r="Q883" t="s">
        <v>2798</v>
      </c>
      <c r="R883">
        <v>7</v>
      </c>
      <c r="S883" t="s">
        <v>39</v>
      </c>
      <c r="T883" t="s">
        <v>2799</v>
      </c>
      <c r="U883" t="s">
        <v>2701</v>
      </c>
      <c r="V883" s="6" t="s">
        <v>2749</v>
      </c>
      <c r="W883">
        <v>84</v>
      </c>
      <c r="X883" s="6">
        <v>25</v>
      </c>
      <c r="Y883" t="s">
        <v>39</v>
      </c>
      <c r="Z883" s="6">
        <v>12</v>
      </c>
      <c r="AA883" t="s">
        <v>39</v>
      </c>
      <c r="AB883" t="s">
        <v>39</v>
      </c>
      <c r="AC883" t="s">
        <v>39</v>
      </c>
      <c r="AD883" t="s">
        <v>39</v>
      </c>
      <c r="AE883" t="s">
        <v>39</v>
      </c>
      <c r="AF883" t="s">
        <v>39</v>
      </c>
      <c r="AG883" t="s">
        <v>39</v>
      </c>
      <c r="AH883" t="s">
        <v>39</v>
      </c>
      <c r="AI883" t="s">
        <v>39</v>
      </c>
      <c r="AJ883" s="6" t="s">
        <v>2804</v>
      </c>
      <c r="AK883">
        <v>77.584999999999994</v>
      </c>
      <c r="AL883" s="6" t="s">
        <v>136</v>
      </c>
      <c r="AM883" s="17">
        <v>43.99</v>
      </c>
      <c r="AN883">
        <v>3</v>
      </c>
      <c r="AO883">
        <v>100</v>
      </c>
      <c r="AP883" s="14">
        <v>14.545999999999999</v>
      </c>
      <c r="AQ883" t="s">
        <v>39</v>
      </c>
      <c r="AR883" t="s">
        <v>2641</v>
      </c>
    </row>
    <row r="884" spans="1:44" x14ac:dyDescent="0.35">
      <c r="A884" t="s">
        <v>1738</v>
      </c>
      <c r="B884" t="s">
        <v>2672</v>
      </c>
      <c r="C884" t="s">
        <v>2592</v>
      </c>
      <c r="D884" t="s">
        <v>780</v>
      </c>
      <c r="E884" t="s">
        <v>2801</v>
      </c>
      <c r="F884" t="s">
        <v>39</v>
      </c>
      <c r="G884" t="s">
        <v>40</v>
      </c>
      <c r="H884" t="s">
        <v>40</v>
      </c>
      <c r="I884" t="s">
        <v>2872</v>
      </c>
      <c r="J884">
        <v>52.13</v>
      </c>
      <c r="K884">
        <v>21</v>
      </c>
      <c r="L884">
        <v>104</v>
      </c>
      <c r="M884" t="s">
        <v>41</v>
      </c>
      <c r="N884" t="s">
        <v>39</v>
      </c>
      <c r="O884">
        <v>2016</v>
      </c>
      <c r="P884" t="s">
        <v>39</v>
      </c>
      <c r="Q884" t="s">
        <v>2798</v>
      </c>
      <c r="R884">
        <v>7</v>
      </c>
      <c r="S884" t="s">
        <v>39</v>
      </c>
      <c r="T884" t="s">
        <v>2799</v>
      </c>
      <c r="U884" t="s">
        <v>2701</v>
      </c>
      <c r="V884" s="6" t="s">
        <v>2749</v>
      </c>
      <c r="W884">
        <v>84</v>
      </c>
      <c r="X884" s="6">
        <v>25</v>
      </c>
      <c r="Y884" t="s">
        <v>39</v>
      </c>
      <c r="Z884" s="6">
        <v>12</v>
      </c>
      <c r="AA884" t="s">
        <v>39</v>
      </c>
      <c r="AB884" t="s">
        <v>39</v>
      </c>
      <c r="AC884" t="s">
        <v>39</v>
      </c>
      <c r="AD884" t="s">
        <v>39</v>
      </c>
      <c r="AE884" t="s">
        <v>39</v>
      </c>
      <c r="AF884" t="s">
        <v>39</v>
      </c>
      <c r="AG884" t="s">
        <v>39</v>
      </c>
      <c r="AH884" t="s">
        <v>39</v>
      </c>
      <c r="AI884" t="s">
        <v>39</v>
      </c>
      <c r="AJ884" s="6" t="s">
        <v>2804</v>
      </c>
      <c r="AK884">
        <v>77.584999999999994</v>
      </c>
      <c r="AL884" s="6" t="s">
        <v>136</v>
      </c>
      <c r="AM884" s="17">
        <v>44.158999999999999</v>
      </c>
      <c r="AN884">
        <v>3</v>
      </c>
      <c r="AO884">
        <v>100</v>
      </c>
      <c r="AP884" s="14">
        <v>15.97</v>
      </c>
      <c r="AQ884" t="s">
        <v>39</v>
      </c>
      <c r="AR884" t="s">
        <v>2641</v>
      </c>
    </row>
    <row r="885" spans="1:44" x14ac:dyDescent="0.35">
      <c r="A885" t="s">
        <v>1738</v>
      </c>
      <c r="B885" t="s">
        <v>2672</v>
      </c>
      <c r="C885" t="s">
        <v>2592</v>
      </c>
      <c r="D885" t="s">
        <v>780</v>
      </c>
      <c r="E885" t="s">
        <v>2801</v>
      </c>
      <c r="F885" t="s">
        <v>39</v>
      </c>
      <c r="G885" t="s">
        <v>40</v>
      </c>
      <c r="H885" t="s">
        <v>40</v>
      </c>
      <c r="I885" t="s">
        <v>2872</v>
      </c>
      <c r="J885">
        <v>52.13</v>
      </c>
      <c r="K885">
        <v>21</v>
      </c>
      <c r="L885">
        <v>104</v>
      </c>
      <c r="M885" t="s">
        <v>41</v>
      </c>
      <c r="N885" t="s">
        <v>39</v>
      </c>
      <c r="O885">
        <v>2016</v>
      </c>
      <c r="P885" t="s">
        <v>39</v>
      </c>
      <c r="Q885" t="s">
        <v>2798</v>
      </c>
      <c r="R885">
        <v>7</v>
      </c>
      <c r="S885" t="s">
        <v>39</v>
      </c>
      <c r="T885" t="s">
        <v>2799</v>
      </c>
      <c r="U885" t="s">
        <v>2701</v>
      </c>
      <c r="V885" s="6" t="s">
        <v>2749</v>
      </c>
      <c r="W885">
        <v>84</v>
      </c>
      <c r="X885" s="6">
        <v>25</v>
      </c>
      <c r="Y885" t="s">
        <v>39</v>
      </c>
      <c r="Z885" s="6">
        <v>12</v>
      </c>
      <c r="AA885" t="s">
        <v>39</v>
      </c>
      <c r="AB885" t="s">
        <v>39</v>
      </c>
      <c r="AC885" t="s">
        <v>39</v>
      </c>
      <c r="AD885" t="s">
        <v>39</v>
      </c>
      <c r="AE885" t="s">
        <v>39</v>
      </c>
      <c r="AF885" t="s">
        <v>39</v>
      </c>
      <c r="AG885" t="s">
        <v>39</v>
      </c>
      <c r="AH885" t="s">
        <v>39</v>
      </c>
      <c r="AI885" t="s">
        <v>39</v>
      </c>
      <c r="AJ885" s="6" t="s">
        <v>2804</v>
      </c>
      <c r="AK885">
        <v>77.245999999999995</v>
      </c>
      <c r="AL885" s="6" t="s">
        <v>136</v>
      </c>
      <c r="AM885" s="17">
        <v>43.481999999999999</v>
      </c>
      <c r="AN885">
        <v>3</v>
      </c>
      <c r="AO885">
        <v>100</v>
      </c>
      <c r="AP885" s="14">
        <v>16.913</v>
      </c>
      <c r="AQ885" t="s">
        <v>39</v>
      </c>
      <c r="AR885" t="s">
        <v>2641</v>
      </c>
    </row>
    <row r="886" spans="1:44" x14ac:dyDescent="0.35">
      <c r="A886" t="s">
        <v>1738</v>
      </c>
      <c r="B886" t="s">
        <v>2672</v>
      </c>
      <c r="C886" t="s">
        <v>2592</v>
      </c>
      <c r="D886" t="s">
        <v>780</v>
      </c>
      <c r="E886" t="s">
        <v>2801</v>
      </c>
      <c r="F886" t="s">
        <v>39</v>
      </c>
      <c r="G886" t="s">
        <v>40</v>
      </c>
      <c r="H886" t="s">
        <v>40</v>
      </c>
      <c r="I886" t="s">
        <v>2872</v>
      </c>
      <c r="J886">
        <v>52.13</v>
      </c>
      <c r="K886">
        <v>21</v>
      </c>
      <c r="L886">
        <v>104</v>
      </c>
      <c r="M886" t="s">
        <v>41</v>
      </c>
      <c r="N886" t="s">
        <v>39</v>
      </c>
      <c r="O886">
        <v>2016</v>
      </c>
      <c r="P886" t="s">
        <v>39</v>
      </c>
      <c r="Q886" t="s">
        <v>2798</v>
      </c>
      <c r="R886">
        <v>7</v>
      </c>
      <c r="S886" t="s">
        <v>39</v>
      </c>
      <c r="T886" t="s">
        <v>2799</v>
      </c>
      <c r="U886" t="s">
        <v>2701</v>
      </c>
      <c r="V886" s="6" t="s">
        <v>2749</v>
      </c>
      <c r="W886">
        <v>84</v>
      </c>
      <c r="X886" s="6">
        <v>25</v>
      </c>
      <c r="Y886" t="s">
        <v>39</v>
      </c>
      <c r="Z886" s="6">
        <v>12</v>
      </c>
      <c r="AA886" t="s">
        <v>39</v>
      </c>
      <c r="AB886" t="s">
        <v>39</v>
      </c>
      <c r="AC886" t="s">
        <v>39</v>
      </c>
      <c r="AD886" t="s">
        <v>39</v>
      </c>
      <c r="AE886" t="s">
        <v>39</v>
      </c>
      <c r="AF886" t="s">
        <v>39</v>
      </c>
      <c r="AG886" t="s">
        <v>39</v>
      </c>
      <c r="AH886" t="s">
        <v>39</v>
      </c>
      <c r="AI886" t="s">
        <v>39</v>
      </c>
      <c r="AJ886" s="6" t="s">
        <v>2804</v>
      </c>
      <c r="AK886">
        <v>77.584999999999994</v>
      </c>
      <c r="AL886" s="6" t="s">
        <v>136</v>
      </c>
      <c r="AM886" s="17">
        <v>42.636000000000003</v>
      </c>
      <c r="AN886">
        <v>3</v>
      </c>
      <c r="AO886">
        <v>100</v>
      </c>
      <c r="AP886" s="14">
        <v>17.891999999999999</v>
      </c>
      <c r="AQ886" t="s">
        <v>39</v>
      </c>
      <c r="AR886" t="s">
        <v>2641</v>
      </c>
    </row>
    <row r="887" spans="1:44" x14ac:dyDescent="0.35">
      <c r="A887" t="s">
        <v>1738</v>
      </c>
      <c r="B887" t="s">
        <v>2672</v>
      </c>
      <c r="C887" t="s">
        <v>2592</v>
      </c>
      <c r="D887" t="s">
        <v>780</v>
      </c>
      <c r="E887" t="s">
        <v>2801</v>
      </c>
      <c r="F887" t="s">
        <v>39</v>
      </c>
      <c r="G887" t="s">
        <v>40</v>
      </c>
      <c r="H887" t="s">
        <v>40</v>
      </c>
      <c r="I887" t="s">
        <v>2872</v>
      </c>
      <c r="J887">
        <v>52.13</v>
      </c>
      <c r="K887">
        <v>21</v>
      </c>
      <c r="L887">
        <v>104</v>
      </c>
      <c r="M887" t="s">
        <v>41</v>
      </c>
      <c r="N887" t="s">
        <v>39</v>
      </c>
      <c r="O887">
        <v>2016</v>
      </c>
      <c r="P887" t="s">
        <v>39</v>
      </c>
      <c r="Q887" t="s">
        <v>2798</v>
      </c>
      <c r="R887">
        <v>7</v>
      </c>
      <c r="S887" t="s">
        <v>39</v>
      </c>
      <c r="T887" t="s">
        <v>2799</v>
      </c>
      <c r="U887" t="s">
        <v>2701</v>
      </c>
      <c r="V887" s="6" t="s">
        <v>2749</v>
      </c>
      <c r="W887">
        <v>84</v>
      </c>
      <c r="X887" s="6">
        <v>25</v>
      </c>
      <c r="Y887" t="s">
        <v>39</v>
      </c>
      <c r="Z887" s="6">
        <v>12</v>
      </c>
      <c r="AA887" t="s">
        <v>39</v>
      </c>
      <c r="AB887" t="s">
        <v>39</v>
      </c>
      <c r="AC887" t="s">
        <v>39</v>
      </c>
      <c r="AD887" t="s">
        <v>39</v>
      </c>
      <c r="AE887" t="s">
        <v>39</v>
      </c>
      <c r="AF887" t="s">
        <v>39</v>
      </c>
      <c r="AG887" t="s">
        <v>39</v>
      </c>
      <c r="AH887" t="s">
        <v>39</v>
      </c>
      <c r="AI887" t="s">
        <v>39</v>
      </c>
      <c r="AJ887" s="6" t="s">
        <v>2804</v>
      </c>
      <c r="AK887">
        <v>77.584999999999994</v>
      </c>
      <c r="AL887" s="6" t="s">
        <v>136</v>
      </c>
      <c r="AM887" s="17">
        <v>42.975000000000001</v>
      </c>
      <c r="AN887">
        <v>3</v>
      </c>
      <c r="AO887">
        <v>100</v>
      </c>
      <c r="AP887" s="14">
        <v>18.872</v>
      </c>
      <c r="AQ887" t="s">
        <v>39</v>
      </c>
      <c r="AR887" t="s">
        <v>2641</v>
      </c>
    </row>
    <row r="888" spans="1:44" x14ac:dyDescent="0.35">
      <c r="A888" t="s">
        <v>1738</v>
      </c>
      <c r="B888" t="s">
        <v>2672</v>
      </c>
      <c r="C888" t="s">
        <v>2592</v>
      </c>
      <c r="D888" t="s">
        <v>780</v>
      </c>
      <c r="E888" t="s">
        <v>2801</v>
      </c>
      <c r="F888" t="s">
        <v>39</v>
      </c>
      <c r="G888" t="s">
        <v>40</v>
      </c>
      <c r="H888" t="s">
        <v>40</v>
      </c>
      <c r="I888" t="s">
        <v>2872</v>
      </c>
      <c r="J888">
        <v>52.13</v>
      </c>
      <c r="K888">
        <v>21</v>
      </c>
      <c r="L888">
        <v>104</v>
      </c>
      <c r="M888" t="s">
        <v>41</v>
      </c>
      <c r="N888" t="s">
        <v>39</v>
      </c>
      <c r="O888">
        <v>2016</v>
      </c>
      <c r="P888" t="s">
        <v>39</v>
      </c>
      <c r="Q888" t="s">
        <v>2798</v>
      </c>
      <c r="R888">
        <v>7</v>
      </c>
      <c r="S888" t="s">
        <v>39</v>
      </c>
      <c r="T888" t="s">
        <v>2799</v>
      </c>
      <c r="U888" t="s">
        <v>2701</v>
      </c>
      <c r="V888" s="6" t="s">
        <v>2749</v>
      </c>
      <c r="W888">
        <v>84</v>
      </c>
      <c r="X888" s="6">
        <v>25</v>
      </c>
      <c r="Y888" t="s">
        <v>39</v>
      </c>
      <c r="Z888" s="6">
        <v>12</v>
      </c>
      <c r="AA888" t="s">
        <v>39</v>
      </c>
      <c r="AB888" t="s">
        <v>39</v>
      </c>
      <c r="AC888" t="s">
        <v>39</v>
      </c>
      <c r="AD888" t="s">
        <v>39</v>
      </c>
      <c r="AE888" t="s">
        <v>39</v>
      </c>
      <c r="AF888" t="s">
        <v>39</v>
      </c>
      <c r="AG888" t="s">
        <v>39</v>
      </c>
      <c r="AH888" t="s">
        <v>39</v>
      </c>
      <c r="AI888" t="s">
        <v>39</v>
      </c>
      <c r="AJ888" s="6" t="s">
        <v>2804</v>
      </c>
      <c r="AK888">
        <v>77.923000000000002</v>
      </c>
      <c r="AL888" s="6" t="s">
        <v>136</v>
      </c>
      <c r="AM888" s="17">
        <v>42.805999999999997</v>
      </c>
      <c r="AN888">
        <v>3</v>
      </c>
      <c r="AO888">
        <v>100</v>
      </c>
      <c r="AP888" s="14">
        <v>19.777999999999999</v>
      </c>
      <c r="AQ888" t="s">
        <v>39</v>
      </c>
      <c r="AR888" t="s">
        <v>2641</v>
      </c>
    </row>
    <row r="889" spans="1:44" x14ac:dyDescent="0.35">
      <c r="A889" t="s">
        <v>1738</v>
      </c>
      <c r="B889" t="s">
        <v>2672</v>
      </c>
      <c r="C889" t="s">
        <v>2592</v>
      </c>
      <c r="D889" t="s">
        <v>780</v>
      </c>
      <c r="E889" t="s">
        <v>2801</v>
      </c>
      <c r="F889" t="s">
        <v>39</v>
      </c>
      <c r="G889" t="s">
        <v>40</v>
      </c>
      <c r="H889" t="s">
        <v>40</v>
      </c>
      <c r="I889" t="s">
        <v>2872</v>
      </c>
      <c r="J889">
        <v>52.13</v>
      </c>
      <c r="K889">
        <v>21</v>
      </c>
      <c r="L889">
        <v>104</v>
      </c>
      <c r="M889" t="s">
        <v>41</v>
      </c>
      <c r="N889" t="s">
        <v>39</v>
      </c>
      <c r="O889">
        <v>2016</v>
      </c>
      <c r="P889" t="s">
        <v>39</v>
      </c>
      <c r="Q889" t="s">
        <v>2798</v>
      </c>
      <c r="R889">
        <v>7</v>
      </c>
      <c r="S889" t="s">
        <v>39</v>
      </c>
      <c r="T889" t="s">
        <v>2799</v>
      </c>
      <c r="U889" t="s">
        <v>2701</v>
      </c>
      <c r="V889" s="6" t="s">
        <v>2749</v>
      </c>
      <c r="W889">
        <v>84</v>
      </c>
      <c r="X889" s="6">
        <v>25</v>
      </c>
      <c r="Y889" t="s">
        <v>39</v>
      </c>
      <c r="Z889" s="6">
        <v>12</v>
      </c>
      <c r="AA889" t="s">
        <v>39</v>
      </c>
      <c r="AB889" t="s">
        <v>39</v>
      </c>
      <c r="AC889" t="s">
        <v>39</v>
      </c>
      <c r="AD889" t="s">
        <v>39</v>
      </c>
      <c r="AE889" t="s">
        <v>39</v>
      </c>
      <c r="AF889" t="s">
        <v>39</v>
      </c>
      <c r="AG889" t="s">
        <v>39</v>
      </c>
      <c r="AH889" t="s">
        <v>39</v>
      </c>
      <c r="AI889" t="s">
        <v>39</v>
      </c>
      <c r="AJ889" s="6" t="s">
        <v>2804</v>
      </c>
      <c r="AK889">
        <v>77.923000000000002</v>
      </c>
      <c r="AL889" s="6" t="s">
        <v>136</v>
      </c>
      <c r="AM889" s="17">
        <v>42.976999999999997</v>
      </c>
      <c r="AN889">
        <v>3</v>
      </c>
      <c r="AO889">
        <v>100</v>
      </c>
      <c r="AP889" s="14">
        <v>20.664999999999999</v>
      </c>
      <c r="AQ889" t="s">
        <v>39</v>
      </c>
      <c r="AR889" t="s">
        <v>2641</v>
      </c>
    </row>
    <row r="890" spans="1:44" x14ac:dyDescent="0.35">
      <c r="A890" t="s">
        <v>1738</v>
      </c>
      <c r="B890" t="s">
        <v>2672</v>
      </c>
      <c r="C890" t="s">
        <v>2592</v>
      </c>
      <c r="D890" t="s">
        <v>780</v>
      </c>
      <c r="E890" t="s">
        <v>2802</v>
      </c>
      <c r="F890" t="s">
        <v>39</v>
      </c>
      <c r="G890" t="s">
        <v>40</v>
      </c>
      <c r="H890" t="s">
        <v>40</v>
      </c>
      <c r="I890" t="s">
        <v>2872</v>
      </c>
      <c r="J890">
        <v>52.13</v>
      </c>
      <c r="K890">
        <v>21</v>
      </c>
      <c r="L890">
        <v>104</v>
      </c>
      <c r="M890" t="s">
        <v>41</v>
      </c>
      <c r="N890" t="s">
        <v>39</v>
      </c>
      <c r="O890">
        <v>2016</v>
      </c>
      <c r="P890" t="s">
        <v>39</v>
      </c>
      <c r="Q890" t="s">
        <v>2798</v>
      </c>
      <c r="R890">
        <v>7</v>
      </c>
      <c r="S890" t="s">
        <v>39</v>
      </c>
      <c r="T890" t="s">
        <v>2799</v>
      </c>
      <c r="U890" t="s">
        <v>2701</v>
      </c>
      <c r="V890" s="6" t="s">
        <v>2749</v>
      </c>
      <c r="W890">
        <v>84</v>
      </c>
      <c r="X890" s="6">
        <v>25</v>
      </c>
      <c r="Y890" t="s">
        <v>39</v>
      </c>
      <c r="Z890" s="6">
        <v>12</v>
      </c>
      <c r="AA890" t="s">
        <v>39</v>
      </c>
      <c r="AB890" t="s">
        <v>39</v>
      </c>
      <c r="AC890" t="s">
        <v>39</v>
      </c>
      <c r="AD890" t="s">
        <v>39</v>
      </c>
      <c r="AE890" t="s">
        <v>39</v>
      </c>
      <c r="AF890" t="s">
        <v>39</v>
      </c>
      <c r="AG890" t="s">
        <v>39</v>
      </c>
      <c r="AH890" t="s">
        <v>39</v>
      </c>
      <c r="AI890" t="s">
        <v>39</v>
      </c>
      <c r="AJ890" s="6" t="s">
        <v>2804</v>
      </c>
      <c r="AK890" s="19">
        <v>5.5970000000000004</v>
      </c>
      <c r="AL890" s="6" t="s">
        <v>136</v>
      </c>
      <c r="AM890" s="17">
        <v>8.4610000000000003</v>
      </c>
      <c r="AN890">
        <v>3</v>
      </c>
      <c r="AO890">
        <v>100</v>
      </c>
      <c r="AP890" s="14">
        <v>2.3069999999999999</v>
      </c>
      <c r="AQ890" t="s">
        <v>39</v>
      </c>
      <c r="AR890" t="s">
        <v>2641</v>
      </c>
    </row>
    <row r="891" spans="1:44" x14ac:dyDescent="0.35">
      <c r="A891" t="s">
        <v>1738</v>
      </c>
      <c r="B891" t="s">
        <v>2672</v>
      </c>
      <c r="C891" t="s">
        <v>2592</v>
      </c>
      <c r="D891" t="s">
        <v>780</v>
      </c>
      <c r="E891" t="s">
        <v>2802</v>
      </c>
      <c r="F891" t="s">
        <v>39</v>
      </c>
      <c r="G891" t="s">
        <v>40</v>
      </c>
      <c r="H891" t="s">
        <v>40</v>
      </c>
      <c r="I891" t="s">
        <v>2872</v>
      </c>
      <c r="J891">
        <v>52.13</v>
      </c>
      <c r="K891">
        <v>21</v>
      </c>
      <c r="L891">
        <v>104</v>
      </c>
      <c r="M891" t="s">
        <v>41</v>
      </c>
      <c r="N891" t="s">
        <v>39</v>
      </c>
      <c r="O891">
        <v>2016</v>
      </c>
      <c r="P891" t="s">
        <v>39</v>
      </c>
      <c r="Q891" t="s">
        <v>2798</v>
      </c>
      <c r="R891">
        <v>7</v>
      </c>
      <c r="S891" t="s">
        <v>39</v>
      </c>
      <c r="T891" t="s">
        <v>2799</v>
      </c>
      <c r="U891" t="s">
        <v>2701</v>
      </c>
      <c r="V891" s="6" t="s">
        <v>2749</v>
      </c>
      <c r="W891">
        <v>84</v>
      </c>
      <c r="X891" s="6">
        <v>25</v>
      </c>
      <c r="Y891" t="s">
        <v>39</v>
      </c>
      <c r="Z891" s="6">
        <v>12</v>
      </c>
      <c r="AA891" t="s">
        <v>39</v>
      </c>
      <c r="AB891" t="s">
        <v>39</v>
      </c>
      <c r="AC891" t="s">
        <v>39</v>
      </c>
      <c r="AD891" t="s">
        <v>39</v>
      </c>
      <c r="AE891" t="s">
        <v>39</v>
      </c>
      <c r="AF891" t="s">
        <v>39</v>
      </c>
      <c r="AG891" t="s">
        <v>39</v>
      </c>
      <c r="AH891" t="s">
        <v>39</v>
      </c>
      <c r="AI891" t="s">
        <v>39</v>
      </c>
      <c r="AJ891" s="6" t="s">
        <v>2804</v>
      </c>
      <c r="AK891" s="19">
        <v>15.858000000000001</v>
      </c>
      <c r="AL891" s="6" t="s">
        <v>136</v>
      </c>
      <c r="AM891" s="17">
        <v>24.702000000000002</v>
      </c>
      <c r="AN891">
        <v>3</v>
      </c>
      <c r="AO891">
        <v>100</v>
      </c>
      <c r="AP891" s="14">
        <v>3.1379999999999999</v>
      </c>
      <c r="AQ891" t="s">
        <v>39</v>
      </c>
      <c r="AR891" t="s">
        <v>2641</v>
      </c>
    </row>
    <row r="892" spans="1:44" x14ac:dyDescent="0.35">
      <c r="A892" t="s">
        <v>1738</v>
      </c>
      <c r="B892" t="s">
        <v>2672</v>
      </c>
      <c r="C892" t="s">
        <v>2592</v>
      </c>
      <c r="D892" t="s">
        <v>780</v>
      </c>
      <c r="E892" t="s">
        <v>2802</v>
      </c>
      <c r="F892" t="s">
        <v>39</v>
      </c>
      <c r="G892" t="s">
        <v>40</v>
      </c>
      <c r="H892" t="s">
        <v>40</v>
      </c>
      <c r="I892" t="s">
        <v>2872</v>
      </c>
      <c r="J892">
        <v>52.13</v>
      </c>
      <c r="K892">
        <v>21</v>
      </c>
      <c r="L892">
        <v>104</v>
      </c>
      <c r="M892" t="s">
        <v>41</v>
      </c>
      <c r="N892" t="s">
        <v>39</v>
      </c>
      <c r="O892">
        <v>2016</v>
      </c>
      <c r="P892" t="s">
        <v>39</v>
      </c>
      <c r="Q892" t="s">
        <v>2798</v>
      </c>
      <c r="R892">
        <v>7</v>
      </c>
      <c r="S892" t="s">
        <v>39</v>
      </c>
      <c r="T892" t="s">
        <v>2799</v>
      </c>
      <c r="U892" t="s">
        <v>2701</v>
      </c>
      <c r="V892" s="6" t="s">
        <v>2749</v>
      </c>
      <c r="W892">
        <v>84</v>
      </c>
      <c r="X892" s="6">
        <v>25</v>
      </c>
      <c r="Y892" t="s">
        <v>39</v>
      </c>
      <c r="Z892" s="6">
        <v>12</v>
      </c>
      <c r="AA892" t="s">
        <v>39</v>
      </c>
      <c r="AB892" t="s">
        <v>39</v>
      </c>
      <c r="AC892" t="s">
        <v>39</v>
      </c>
      <c r="AD892" t="s">
        <v>39</v>
      </c>
      <c r="AE892" t="s">
        <v>39</v>
      </c>
      <c r="AF892" t="s">
        <v>39</v>
      </c>
      <c r="AG892" t="s">
        <v>39</v>
      </c>
      <c r="AH892" t="s">
        <v>39</v>
      </c>
      <c r="AI892" t="s">
        <v>39</v>
      </c>
      <c r="AJ892" s="6" t="s">
        <v>2804</v>
      </c>
      <c r="AK892" s="21">
        <v>36.006999999999998</v>
      </c>
      <c r="AL892" s="6" t="s">
        <v>136</v>
      </c>
      <c r="AM892" s="17">
        <v>43.820999999999998</v>
      </c>
      <c r="AN892">
        <v>3</v>
      </c>
      <c r="AO892">
        <v>100</v>
      </c>
      <c r="AP892" s="14">
        <v>4.1719999999999997</v>
      </c>
      <c r="AQ892" t="s">
        <v>39</v>
      </c>
      <c r="AR892" t="s">
        <v>2641</v>
      </c>
    </row>
    <row r="893" spans="1:44" x14ac:dyDescent="0.35">
      <c r="A893" t="s">
        <v>1738</v>
      </c>
      <c r="B893" t="s">
        <v>2672</v>
      </c>
      <c r="C893" t="s">
        <v>2592</v>
      </c>
      <c r="D893" t="s">
        <v>780</v>
      </c>
      <c r="E893" t="s">
        <v>2802</v>
      </c>
      <c r="F893" t="s">
        <v>39</v>
      </c>
      <c r="G893" t="s">
        <v>40</v>
      </c>
      <c r="H893" t="s">
        <v>40</v>
      </c>
      <c r="I893" t="s">
        <v>2872</v>
      </c>
      <c r="J893">
        <v>52.13</v>
      </c>
      <c r="K893">
        <v>21</v>
      </c>
      <c r="L893">
        <v>104</v>
      </c>
      <c r="M893" t="s">
        <v>41</v>
      </c>
      <c r="N893" t="s">
        <v>39</v>
      </c>
      <c r="O893">
        <v>2016</v>
      </c>
      <c r="P893" t="s">
        <v>39</v>
      </c>
      <c r="Q893" t="s">
        <v>2798</v>
      </c>
      <c r="R893">
        <v>7</v>
      </c>
      <c r="S893" t="s">
        <v>39</v>
      </c>
      <c r="T893" t="s">
        <v>2799</v>
      </c>
      <c r="U893" t="s">
        <v>2701</v>
      </c>
      <c r="V893" s="6" t="s">
        <v>2749</v>
      </c>
      <c r="W893">
        <v>84</v>
      </c>
      <c r="X893" s="6">
        <v>25</v>
      </c>
      <c r="Y893" t="s">
        <v>39</v>
      </c>
      <c r="Z893" s="6">
        <v>12</v>
      </c>
      <c r="AA893" t="s">
        <v>39</v>
      </c>
      <c r="AB893" t="s">
        <v>39</v>
      </c>
      <c r="AC893" t="s">
        <v>39</v>
      </c>
      <c r="AD893" t="s">
        <v>39</v>
      </c>
      <c r="AE893" t="s">
        <v>39</v>
      </c>
      <c r="AF893" t="s">
        <v>39</v>
      </c>
      <c r="AG893" t="s">
        <v>39</v>
      </c>
      <c r="AH893" t="s">
        <v>39</v>
      </c>
      <c r="AI893" t="s">
        <v>39</v>
      </c>
      <c r="AJ893" s="6" t="s">
        <v>2804</v>
      </c>
      <c r="AK893" s="21">
        <v>46.828000000000003</v>
      </c>
      <c r="AL893" s="6" t="s">
        <v>136</v>
      </c>
      <c r="AM893" s="17">
        <v>27.239000000000001</v>
      </c>
      <c r="AN893">
        <v>3</v>
      </c>
      <c r="AO893">
        <v>100</v>
      </c>
      <c r="AP893" s="14">
        <v>5.1879999999999997</v>
      </c>
      <c r="AQ893" t="s">
        <v>39</v>
      </c>
      <c r="AR893" t="s">
        <v>2641</v>
      </c>
    </row>
    <row r="894" spans="1:44" x14ac:dyDescent="0.35">
      <c r="A894" t="s">
        <v>1738</v>
      </c>
      <c r="B894" t="s">
        <v>2672</v>
      </c>
      <c r="C894" t="s">
        <v>2592</v>
      </c>
      <c r="D894" t="s">
        <v>780</v>
      </c>
      <c r="E894" t="s">
        <v>2802</v>
      </c>
      <c r="F894" t="s">
        <v>39</v>
      </c>
      <c r="G894" t="s">
        <v>40</v>
      </c>
      <c r="H894" t="s">
        <v>40</v>
      </c>
      <c r="I894" t="s">
        <v>2872</v>
      </c>
      <c r="J894">
        <v>52.13</v>
      </c>
      <c r="K894">
        <v>21</v>
      </c>
      <c r="L894">
        <v>104</v>
      </c>
      <c r="M894" t="s">
        <v>41</v>
      </c>
      <c r="N894" t="s">
        <v>39</v>
      </c>
      <c r="O894">
        <v>2016</v>
      </c>
      <c r="P894" t="s">
        <v>39</v>
      </c>
      <c r="Q894" t="s">
        <v>2798</v>
      </c>
      <c r="R894">
        <v>7</v>
      </c>
      <c r="S894" t="s">
        <v>39</v>
      </c>
      <c r="T894" t="s">
        <v>2799</v>
      </c>
      <c r="U894" t="s">
        <v>2701</v>
      </c>
      <c r="V894" s="6" t="s">
        <v>2749</v>
      </c>
      <c r="W894">
        <v>84</v>
      </c>
      <c r="X894" s="6">
        <v>25</v>
      </c>
      <c r="Y894" t="s">
        <v>39</v>
      </c>
      <c r="Z894" s="6">
        <v>12</v>
      </c>
      <c r="AA894" t="s">
        <v>39</v>
      </c>
      <c r="AB894" t="s">
        <v>39</v>
      </c>
      <c r="AC894" t="s">
        <v>39</v>
      </c>
      <c r="AD894" t="s">
        <v>39</v>
      </c>
      <c r="AE894" t="s">
        <v>39</v>
      </c>
      <c r="AF894" t="s">
        <v>39</v>
      </c>
      <c r="AG894" t="s">
        <v>39</v>
      </c>
      <c r="AH894" t="s">
        <v>39</v>
      </c>
      <c r="AI894" t="s">
        <v>39</v>
      </c>
      <c r="AJ894" s="6" t="s">
        <v>2804</v>
      </c>
      <c r="AK894" s="21">
        <v>49.067</v>
      </c>
      <c r="AL894" s="6" t="s">
        <v>136</v>
      </c>
      <c r="AM894" s="17">
        <v>26.902999999999999</v>
      </c>
      <c r="AN894">
        <v>3</v>
      </c>
      <c r="AO894">
        <v>100</v>
      </c>
      <c r="AP894" s="14">
        <v>6.2220000000000004</v>
      </c>
      <c r="AQ894" t="s">
        <v>39</v>
      </c>
      <c r="AR894" t="s">
        <v>2641</v>
      </c>
    </row>
    <row r="895" spans="1:44" x14ac:dyDescent="0.35">
      <c r="A895" t="s">
        <v>1738</v>
      </c>
      <c r="B895" t="s">
        <v>2672</v>
      </c>
      <c r="C895" t="s">
        <v>2592</v>
      </c>
      <c r="D895" t="s">
        <v>780</v>
      </c>
      <c r="E895" t="s">
        <v>2802</v>
      </c>
      <c r="F895" t="s">
        <v>39</v>
      </c>
      <c r="G895" t="s">
        <v>40</v>
      </c>
      <c r="H895" t="s">
        <v>40</v>
      </c>
      <c r="I895" t="s">
        <v>2872</v>
      </c>
      <c r="J895">
        <v>52.13</v>
      </c>
      <c r="K895">
        <v>21</v>
      </c>
      <c r="L895">
        <v>104</v>
      </c>
      <c r="M895" t="s">
        <v>41</v>
      </c>
      <c r="N895" t="s">
        <v>39</v>
      </c>
      <c r="O895">
        <v>2016</v>
      </c>
      <c r="P895" t="s">
        <v>39</v>
      </c>
      <c r="Q895" t="s">
        <v>2798</v>
      </c>
      <c r="R895">
        <v>7</v>
      </c>
      <c r="S895" t="s">
        <v>39</v>
      </c>
      <c r="T895" t="s">
        <v>2799</v>
      </c>
      <c r="U895" t="s">
        <v>2701</v>
      </c>
      <c r="V895" s="6" t="s">
        <v>2749</v>
      </c>
      <c r="W895">
        <v>84</v>
      </c>
      <c r="X895" s="6">
        <v>25</v>
      </c>
      <c r="Y895" t="s">
        <v>39</v>
      </c>
      <c r="Z895" s="6">
        <v>12</v>
      </c>
      <c r="AA895" t="s">
        <v>39</v>
      </c>
      <c r="AB895" t="s">
        <v>39</v>
      </c>
      <c r="AC895" t="s">
        <v>39</v>
      </c>
      <c r="AD895" t="s">
        <v>39</v>
      </c>
      <c r="AE895" t="s">
        <v>39</v>
      </c>
      <c r="AF895" t="s">
        <v>39</v>
      </c>
      <c r="AG895" t="s">
        <v>39</v>
      </c>
      <c r="AH895" t="s">
        <v>39</v>
      </c>
      <c r="AI895" t="s">
        <v>39</v>
      </c>
      <c r="AJ895" s="6" t="s">
        <v>2804</v>
      </c>
      <c r="AK895" s="21">
        <v>52.424999999999997</v>
      </c>
      <c r="AL895" s="6" t="s">
        <v>136</v>
      </c>
      <c r="AM895" s="17">
        <v>27.747</v>
      </c>
      <c r="AN895">
        <v>3</v>
      </c>
      <c r="AO895">
        <v>100</v>
      </c>
      <c r="AP895" s="14">
        <v>7.2380000000000004</v>
      </c>
      <c r="AQ895" t="s">
        <v>39</v>
      </c>
      <c r="AR895" t="s">
        <v>2641</v>
      </c>
    </row>
    <row r="896" spans="1:44" x14ac:dyDescent="0.35">
      <c r="A896" t="s">
        <v>1738</v>
      </c>
      <c r="B896" t="s">
        <v>2672</v>
      </c>
      <c r="C896" t="s">
        <v>2592</v>
      </c>
      <c r="D896" t="s">
        <v>780</v>
      </c>
      <c r="E896" t="s">
        <v>2802</v>
      </c>
      <c r="F896" t="s">
        <v>39</v>
      </c>
      <c r="G896" t="s">
        <v>40</v>
      </c>
      <c r="H896" t="s">
        <v>40</v>
      </c>
      <c r="I896" t="s">
        <v>2872</v>
      </c>
      <c r="J896">
        <v>52.13</v>
      </c>
      <c r="K896">
        <v>21</v>
      </c>
      <c r="L896">
        <v>104</v>
      </c>
      <c r="M896" t="s">
        <v>41</v>
      </c>
      <c r="N896" t="s">
        <v>39</v>
      </c>
      <c r="O896">
        <v>2016</v>
      </c>
      <c r="P896" t="s">
        <v>39</v>
      </c>
      <c r="Q896" t="s">
        <v>2798</v>
      </c>
      <c r="R896">
        <v>7</v>
      </c>
      <c r="S896" t="s">
        <v>39</v>
      </c>
      <c r="T896" t="s">
        <v>2799</v>
      </c>
      <c r="U896" t="s">
        <v>2701</v>
      </c>
      <c r="V896" s="6" t="s">
        <v>2749</v>
      </c>
      <c r="W896">
        <v>84</v>
      </c>
      <c r="X896" s="6">
        <v>25</v>
      </c>
      <c r="Y896" t="s">
        <v>39</v>
      </c>
      <c r="Z896" s="6">
        <v>12</v>
      </c>
      <c r="AA896" t="s">
        <v>39</v>
      </c>
      <c r="AB896" t="s">
        <v>39</v>
      </c>
      <c r="AC896" t="s">
        <v>39</v>
      </c>
      <c r="AD896" t="s">
        <v>39</v>
      </c>
      <c r="AE896" t="s">
        <v>39</v>
      </c>
      <c r="AF896" t="s">
        <v>39</v>
      </c>
      <c r="AG896" t="s">
        <v>39</v>
      </c>
      <c r="AH896" t="s">
        <v>39</v>
      </c>
      <c r="AI896" t="s">
        <v>39</v>
      </c>
      <c r="AJ896" s="6" t="s">
        <v>2804</v>
      </c>
      <c r="AK896" s="17">
        <v>57.113</v>
      </c>
      <c r="AL896" s="6" t="s">
        <v>136</v>
      </c>
      <c r="AM896" s="17">
        <v>40.097999999999999</v>
      </c>
      <c r="AN896">
        <v>3</v>
      </c>
      <c r="AO896">
        <v>100</v>
      </c>
      <c r="AP896" s="14">
        <v>8.125</v>
      </c>
      <c r="AQ896" t="s">
        <v>39</v>
      </c>
      <c r="AR896" t="s">
        <v>2641</v>
      </c>
    </row>
    <row r="897" spans="1:44" x14ac:dyDescent="0.35">
      <c r="A897" t="s">
        <v>1738</v>
      </c>
      <c r="B897" t="s">
        <v>2672</v>
      </c>
      <c r="C897" t="s">
        <v>2592</v>
      </c>
      <c r="D897" t="s">
        <v>780</v>
      </c>
      <c r="E897" t="s">
        <v>2802</v>
      </c>
      <c r="F897" t="s">
        <v>39</v>
      </c>
      <c r="G897" t="s">
        <v>40</v>
      </c>
      <c r="H897" t="s">
        <v>40</v>
      </c>
      <c r="I897" t="s">
        <v>2872</v>
      </c>
      <c r="J897">
        <v>52.13</v>
      </c>
      <c r="K897">
        <v>21</v>
      </c>
      <c r="L897">
        <v>104</v>
      </c>
      <c r="M897" t="s">
        <v>41</v>
      </c>
      <c r="N897" t="s">
        <v>39</v>
      </c>
      <c r="O897">
        <v>2016</v>
      </c>
      <c r="P897" t="s">
        <v>39</v>
      </c>
      <c r="Q897" t="s">
        <v>2798</v>
      </c>
      <c r="R897">
        <v>7</v>
      </c>
      <c r="S897" t="s">
        <v>39</v>
      </c>
      <c r="T897" t="s">
        <v>2799</v>
      </c>
      <c r="U897" t="s">
        <v>2701</v>
      </c>
      <c r="V897" s="6" t="s">
        <v>2749</v>
      </c>
      <c r="W897">
        <v>84</v>
      </c>
      <c r="X897" s="6">
        <v>25</v>
      </c>
      <c r="Y897" t="s">
        <v>39</v>
      </c>
      <c r="Z897" s="6">
        <v>12</v>
      </c>
      <c r="AA897" t="s">
        <v>39</v>
      </c>
      <c r="AB897" t="s">
        <v>39</v>
      </c>
      <c r="AC897" t="s">
        <v>39</v>
      </c>
      <c r="AD897" t="s">
        <v>39</v>
      </c>
      <c r="AE897" t="s">
        <v>39</v>
      </c>
      <c r="AF897" t="s">
        <v>39</v>
      </c>
      <c r="AG897" t="s">
        <v>39</v>
      </c>
      <c r="AH897" t="s">
        <v>39</v>
      </c>
      <c r="AI897" t="s">
        <v>39</v>
      </c>
      <c r="AJ897" s="6" t="s">
        <v>2804</v>
      </c>
      <c r="AK897" s="17">
        <v>58.805</v>
      </c>
      <c r="AL897" s="6" t="s">
        <v>136</v>
      </c>
      <c r="AM897" s="17">
        <v>40.097999999999999</v>
      </c>
      <c r="AN897">
        <v>3</v>
      </c>
      <c r="AO897">
        <v>100</v>
      </c>
      <c r="AP897" s="14">
        <v>9.1959999999999997</v>
      </c>
      <c r="AQ897" t="s">
        <v>39</v>
      </c>
      <c r="AR897" t="s">
        <v>2641</v>
      </c>
    </row>
    <row r="898" spans="1:44" x14ac:dyDescent="0.35">
      <c r="A898" t="s">
        <v>1738</v>
      </c>
      <c r="B898" t="s">
        <v>2672</v>
      </c>
      <c r="C898" t="s">
        <v>2592</v>
      </c>
      <c r="D898" t="s">
        <v>780</v>
      </c>
      <c r="E898" t="s">
        <v>2802</v>
      </c>
      <c r="F898" t="s">
        <v>39</v>
      </c>
      <c r="G898" t="s">
        <v>40</v>
      </c>
      <c r="H898" t="s">
        <v>40</v>
      </c>
      <c r="I898" t="s">
        <v>2872</v>
      </c>
      <c r="J898">
        <v>52.13</v>
      </c>
      <c r="K898">
        <v>21</v>
      </c>
      <c r="L898">
        <v>104</v>
      </c>
      <c r="M898" t="s">
        <v>41</v>
      </c>
      <c r="N898" t="s">
        <v>39</v>
      </c>
      <c r="O898">
        <v>2016</v>
      </c>
      <c r="P898" t="s">
        <v>39</v>
      </c>
      <c r="Q898" t="s">
        <v>2798</v>
      </c>
      <c r="R898">
        <v>7</v>
      </c>
      <c r="S898" t="s">
        <v>39</v>
      </c>
      <c r="T898" t="s">
        <v>2799</v>
      </c>
      <c r="U898" t="s">
        <v>2701</v>
      </c>
      <c r="V898" s="6" t="s">
        <v>2749</v>
      </c>
      <c r="W898">
        <v>84</v>
      </c>
      <c r="X898" s="6">
        <v>25</v>
      </c>
      <c r="Y898" t="s">
        <v>39</v>
      </c>
      <c r="Z898" s="6">
        <v>12</v>
      </c>
      <c r="AA898" t="s">
        <v>39</v>
      </c>
      <c r="AB898" t="s">
        <v>39</v>
      </c>
      <c r="AC898" t="s">
        <v>39</v>
      </c>
      <c r="AD898" t="s">
        <v>39</v>
      </c>
      <c r="AE898" t="s">
        <v>39</v>
      </c>
      <c r="AF898" t="s">
        <v>39</v>
      </c>
      <c r="AG898" t="s">
        <v>39</v>
      </c>
      <c r="AH898" t="s">
        <v>39</v>
      </c>
      <c r="AI898" t="s">
        <v>39</v>
      </c>
      <c r="AJ898" s="6" t="s">
        <v>2804</v>
      </c>
      <c r="AK898" s="17">
        <v>60.665999999999997</v>
      </c>
      <c r="AL898" s="6" t="s">
        <v>136</v>
      </c>
      <c r="AM898" s="17">
        <v>40.436</v>
      </c>
      <c r="AN898">
        <v>3</v>
      </c>
      <c r="AO898">
        <v>100</v>
      </c>
      <c r="AP898" s="14">
        <v>10.304</v>
      </c>
      <c r="AQ898" t="s">
        <v>39</v>
      </c>
      <c r="AR898" t="s">
        <v>2641</v>
      </c>
    </row>
    <row r="899" spans="1:44" x14ac:dyDescent="0.35">
      <c r="A899" t="s">
        <v>1738</v>
      </c>
      <c r="B899" t="s">
        <v>2672</v>
      </c>
      <c r="C899" t="s">
        <v>2592</v>
      </c>
      <c r="D899" t="s">
        <v>780</v>
      </c>
      <c r="E899" t="s">
        <v>2802</v>
      </c>
      <c r="F899" t="s">
        <v>39</v>
      </c>
      <c r="G899" t="s">
        <v>40</v>
      </c>
      <c r="H899" t="s">
        <v>40</v>
      </c>
      <c r="I899" t="s">
        <v>2872</v>
      </c>
      <c r="J899">
        <v>52.13</v>
      </c>
      <c r="K899">
        <v>21</v>
      </c>
      <c r="L899">
        <v>104</v>
      </c>
      <c r="M899" t="s">
        <v>41</v>
      </c>
      <c r="N899" t="s">
        <v>39</v>
      </c>
      <c r="O899">
        <v>2016</v>
      </c>
      <c r="P899" t="s">
        <v>39</v>
      </c>
      <c r="Q899" t="s">
        <v>2798</v>
      </c>
      <c r="R899">
        <v>7</v>
      </c>
      <c r="S899" t="s">
        <v>39</v>
      </c>
      <c r="T899" t="s">
        <v>2799</v>
      </c>
      <c r="U899" t="s">
        <v>2701</v>
      </c>
      <c r="V899" s="6" t="s">
        <v>2749</v>
      </c>
      <c r="W899">
        <v>84</v>
      </c>
      <c r="X899" s="6">
        <v>25</v>
      </c>
      <c r="Y899" t="s">
        <v>39</v>
      </c>
      <c r="Z899" s="6">
        <v>12</v>
      </c>
      <c r="AA899" t="s">
        <v>39</v>
      </c>
      <c r="AB899" t="s">
        <v>39</v>
      </c>
      <c r="AC899" t="s">
        <v>39</v>
      </c>
      <c r="AD899" t="s">
        <v>39</v>
      </c>
      <c r="AE899" t="s">
        <v>39</v>
      </c>
      <c r="AF899" t="s">
        <v>39</v>
      </c>
      <c r="AG899" t="s">
        <v>39</v>
      </c>
      <c r="AH899" t="s">
        <v>39</v>
      </c>
      <c r="AI899" t="s">
        <v>39</v>
      </c>
      <c r="AJ899" s="6" t="s">
        <v>2804</v>
      </c>
      <c r="AK899" s="17">
        <v>61.680999999999997</v>
      </c>
      <c r="AL899" s="6" t="s">
        <v>136</v>
      </c>
      <c r="AM899" s="17">
        <v>40.438000000000002</v>
      </c>
      <c r="AN899">
        <v>3</v>
      </c>
      <c r="AO899">
        <v>100</v>
      </c>
      <c r="AP899" s="14">
        <v>11.302</v>
      </c>
      <c r="AQ899" t="s">
        <v>39</v>
      </c>
      <c r="AR899" t="s">
        <v>2641</v>
      </c>
    </row>
    <row r="900" spans="1:44" x14ac:dyDescent="0.35">
      <c r="A900" t="s">
        <v>1738</v>
      </c>
      <c r="B900" t="s">
        <v>2672</v>
      </c>
      <c r="C900" t="s">
        <v>2592</v>
      </c>
      <c r="D900" t="s">
        <v>780</v>
      </c>
      <c r="E900" t="s">
        <v>2802</v>
      </c>
      <c r="F900" t="s">
        <v>39</v>
      </c>
      <c r="G900" t="s">
        <v>40</v>
      </c>
      <c r="H900" t="s">
        <v>40</v>
      </c>
      <c r="I900" t="s">
        <v>2872</v>
      </c>
      <c r="J900">
        <v>52.13</v>
      </c>
      <c r="K900">
        <v>21</v>
      </c>
      <c r="L900">
        <v>104</v>
      </c>
      <c r="M900" t="s">
        <v>41</v>
      </c>
      <c r="N900" t="s">
        <v>39</v>
      </c>
      <c r="O900">
        <v>2016</v>
      </c>
      <c r="P900" t="s">
        <v>39</v>
      </c>
      <c r="Q900" t="s">
        <v>2798</v>
      </c>
      <c r="R900">
        <v>7</v>
      </c>
      <c r="S900" t="s">
        <v>39</v>
      </c>
      <c r="T900" t="s">
        <v>2799</v>
      </c>
      <c r="U900" t="s">
        <v>2701</v>
      </c>
      <c r="V900" s="6" t="s">
        <v>2749</v>
      </c>
      <c r="W900">
        <v>84</v>
      </c>
      <c r="X900" s="6">
        <v>25</v>
      </c>
      <c r="Y900" t="s">
        <v>39</v>
      </c>
      <c r="Z900" s="6">
        <v>12</v>
      </c>
      <c r="AA900" t="s">
        <v>39</v>
      </c>
      <c r="AB900" t="s">
        <v>39</v>
      </c>
      <c r="AC900" t="s">
        <v>39</v>
      </c>
      <c r="AD900" t="s">
        <v>39</v>
      </c>
      <c r="AE900" t="s">
        <v>39</v>
      </c>
      <c r="AF900" t="s">
        <v>39</v>
      </c>
      <c r="AG900" t="s">
        <v>39</v>
      </c>
      <c r="AH900" t="s">
        <v>39</v>
      </c>
      <c r="AI900" t="s">
        <v>39</v>
      </c>
      <c r="AJ900" s="6" t="s">
        <v>2804</v>
      </c>
      <c r="AK900" s="17">
        <v>62.357999999999997</v>
      </c>
      <c r="AL900" s="6" t="s">
        <v>136</v>
      </c>
      <c r="AM900" s="17">
        <v>40.606000000000002</v>
      </c>
      <c r="AN900">
        <v>3</v>
      </c>
      <c r="AO900">
        <v>100</v>
      </c>
      <c r="AP900" s="14">
        <v>12.225</v>
      </c>
      <c r="AQ900" t="s">
        <v>39</v>
      </c>
      <c r="AR900" t="s">
        <v>2641</v>
      </c>
    </row>
    <row r="901" spans="1:44" x14ac:dyDescent="0.35">
      <c r="A901" t="s">
        <v>1738</v>
      </c>
      <c r="B901" t="s">
        <v>2672</v>
      </c>
      <c r="C901" t="s">
        <v>2592</v>
      </c>
      <c r="D901" t="s">
        <v>780</v>
      </c>
      <c r="E901" t="s">
        <v>2802</v>
      </c>
      <c r="F901" t="s">
        <v>39</v>
      </c>
      <c r="G901" t="s">
        <v>40</v>
      </c>
      <c r="H901" t="s">
        <v>40</v>
      </c>
      <c r="I901" t="s">
        <v>2872</v>
      </c>
      <c r="J901">
        <v>52.13</v>
      </c>
      <c r="K901">
        <v>21</v>
      </c>
      <c r="L901">
        <v>104</v>
      </c>
      <c r="M901" t="s">
        <v>41</v>
      </c>
      <c r="N901" t="s">
        <v>39</v>
      </c>
      <c r="O901">
        <v>2016</v>
      </c>
      <c r="P901" t="s">
        <v>39</v>
      </c>
      <c r="Q901" t="s">
        <v>2798</v>
      </c>
      <c r="R901">
        <v>7</v>
      </c>
      <c r="S901" t="s">
        <v>39</v>
      </c>
      <c r="T901" t="s">
        <v>2799</v>
      </c>
      <c r="U901" t="s">
        <v>2701</v>
      </c>
      <c r="V901" s="6" t="s">
        <v>2749</v>
      </c>
      <c r="W901">
        <v>84</v>
      </c>
      <c r="X901" s="6">
        <v>25</v>
      </c>
      <c r="Y901" t="s">
        <v>39</v>
      </c>
      <c r="Z901" s="6">
        <v>12</v>
      </c>
      <c r="AA901" t="s">
        <v>39</v>
      </c>
      <c r="AB901" t="s">
        <v>39</v>
      </c>
      <c r="AC901" t="s">
        <v>39</v>
      </c>
      <c r="AD901" t="s">
        <v>39</v>
      </c>
      <c r="AE901" t="s">
        <v>39</v>
      </c>
      <c r="AF901" t="s">
        <v>39</v>
      </c>
      <c r="AG901" t="s">
        <v>39</v>
      </c>
      <c r="AH901" t="s">
        <v>39</v>
      </c>
      <c r="AI901" t="s">
        <v>39</v>
      </c>
      <c r="AJ901" s="6" t="s">
        <v>2804</v>
      </c>
      <c r="AK901" s="17">
        <v>62.357999999999997</v>
      </c>
      <c r="AL901" s="6" t="s">
        <v>136</v>
      </c>
      <c r="AM901" s="17">
        <v>40.604999999999997</v>
      </c>
      <c r="AN901">
        <v>3</v>
      </c>
      <c r="AO901">
        <v>100</v>
      </c>
      <c r="AP901" s="14">
        <v>13.333</v>
      </c>
      <c r="AQ901" t="s">
        <v>39</v>
      </c>
      <c r="AR901" t="s">
        <v>2641</v>
      </c>
    </row>
    <row r="902" spans="1:44" x14ac:dyDescent="0.35">
      <c r="A902" t="s">
        <v>1738</v>
      </c>
      <c r="B902" t="s">
        <v>2672</v>
      </c>
      <c r="C902" t="s">
        <v>2592</v>
      </c>
      <c r="D902" t="s">
        <v>780</v>
      </c>
      <c r="E902" t="s">
        <v>2802</v>
      </c>
      <c r="F902" t="s">
        <v>39</v>
      </c>
      <c r="G902" t="s">
        <v>40</v>
      </c>
      <c r="H902" t="s">
        <v>40</v>
      </c>
      <c r="I902" t="s">
        <v>2872</v>
      </c>
      <c r="J902">
        <v>52.13</v>
      </c>
      <c r="K902">
        <v>21</v>
      </c>
      <c r="L902">
        <v>104</v>
      </c>
      <c r="M902" t="s">
        <v>41</v>
      </c>
      <c r="N902" t="s">
        <v>39</v>
      </c>
      <c r="O902">
        <v>2016</v>
      </c>
      <c r="P902" t="s">
        <v>39</v>
      </c>
      <c r="Q902" t="s">
        <v>2798</v>
      </c>
      <c r="R902">
        <v>7</v>
      </c>
      <c r="S902" t="s">
        <v>39</v>
      </c>
      <c r="T902" t="s">
        <v>2799</v>
      </c>
      <c r="U902" t="s">
        <v>2701</v>
      </c>
      <c r="V902" s="6" t="s">
        <v>2749</v>
      </c>
      <c r="W902">
        <v>84</v>
      </c>
      <c r="X902" s="6">
        <v>25</v>
      </c>
      <c r="Y902" t="s">
        <v>39</v>
      </c>
      <c r="Z902" s="6">
        <v>12</v>
      </c>
      <c r="AA902" t="s">
        <v>39</v>
      </c>
      <c r="AB902" t="s">
        <v>39</v>
      </c>
      <c r="AC902" t="s">
        <v>39</v>
      </c>
      <c r="AD902" t="s">
        <v>39</v>
      </c>
      <c r="AE902" t="s">
        <v>39</v>
      </c>
      <c r="AF902" t="s">
        <v>39</v>
      </c>
      <c r="AG902" t="s">
        <v>39</v>
      </c>
      <c r="AH902" t="s">
        <v>39</v>
      </c>
      <c r="AI902" t="s">
        <v>39</v>
      </c>
      <c r="AJ902" s="6" t="s">
        <v>2804</v>
      </c>
      <c r="AK902" s="17">
        <v>62.865000000000002</v>
      </c>
      <c r="AL902" s="6" t="s">
        <v>136</v>
      </c>
      <c r="AM902" s="17">
        <v>39.761000000000003</v>
      </c>
      <c r="AN902">
        <v>3</v>
      </c>
      <c r="AO902">
        <v>100</v>
      </c>
      <c r="AP902" s="14">
        <v>14.441000000000001</v>
      </c>
      <c r="AQ902" t="s">
        <v>39</v>
      </c>
      <c r="AR902" t="s">
        <v>2641</v>
      </c>
    </row>
    <row r="903" spans="1:44" x14ac:dyDescent="0.35">
      <c r="A903" t="s">
        <v>1738</v>
      </c>
      <c r="B903" t="s">
        <v>2672</v>
      </c>
      <c r="C903" t="s">
        <v>2592</v>
      </c>
      <c r="D903" t="s">
        <v>780</v>
      </c>
      <c r="E903" t="s">
        <v>2802</v>
      </c>
      <c r="F903" t="s">
        <v>39</v>
      </c>
      <c r="G903" t="s">
        <v>40</v>
      </c>
      <c r="H903" t="s">
        <v>40</v>
      </c>
      <c r="I903" t="s">
        <v>2872</v>
      </c>
      <c r="J903">
        <v>52.13</v>
      </c>
      <c r="K903">
        <v>21</v>
      </c>
      <c r="L903">
        <v>104</v>
      </c>
      <c r="M903" t="s">
        <v>41</v>
      </c>
      <c r="N903" t="s">
        <v>39</v>
      </c>
      <c r="O903">
        <v>2016</v>
      </c>
      <c r="P903" t="s">
        <v>39</v>
      </c>
      <c r="Q903" t="s">
        <v>2798</v>
      </c>
      <c r="R903">
        <v>7</v>
      </c>
      <c r="S903" t="s">
        <v>39</v>
      </c>
      <c r="T903" t="s">
        <v>2799</v>
      </c>
      <c r="U903" t="s">
        <v>2701</v>
      </c>
      <c r="V903" s="6" t="s">
        <v>2749</v>
      </c>
      <c r="W903">
        <v>84</v>
      </c>
      <c r="X903" s="6">
        <v>25</v>
      </c>
      <c r="Y903" t="s">
        <v>39</v>
      </c>
      <c r="Z903" s="6">
        <v>12</v>
      </c>
      <c r="AA903" t="s">
        <v>39</v>
      </c>
      <c r="AB903" t="s">
        <v>39</v>
      </c>
      <c r="AC903" t="s">
        <v>39</v>
      </c>
      <c r="AD903" t="s">
        <v>39</v>
      </c>
      <c r="AE903" t="s">
        <v>39</v>
      </c>
      <c r="AF903" t="s">
        <v>39</v>
      </c>
      <c r="AG903" t="s">
        <v>39</v>
      </c>
      <c r="AH903" t="s">
        <v>39</v>
      </c>
      <c r="AI903" t="s">
        <v>39</v>
      </c>
      <c r="AJ903" s="6" t="s">
        <v>2804</v>
      </c>
      <c r="AK903" s="17">
        <v>64.05</v>
      </c>
      <c r="AL903" s="6" t="s">
        <v>136</v>
      </c>
      <c r="AM903" s="17">
        <v>42.636000000000003</v>
      </c>
      <c r="AN903">
        <v>3</v>
      </c>
      <c r="AO903">
        <v>100</v>
      </c>
      <c r="AP903" s="14">
        <v>15.605</v>
      </c>
      <c r="AQ903" t="s">
        <v>39</v>
      </c>
      <c r="AR903" t="s">
        <v>2641</v>
      </c>
    </row>
    <row r="904" spans="1:44" x14ac:dyDescent="0.35">
      <c r="A904" t="s">
        <v>1738</v>
      </c>
      <c r="B904" t="s">
        <v>2672</v>
      </c>
      <c r="C904" t="s">
        <v>2592</v>
      </c>
      <c r="D904" t="s">
        <v>780</v>
      </c>
      <c r="E904" t="s">
        <v>2802</v>
      </c>
      <c r="F904" t="s">
        <v>39</v>
      </c>
      <c r="G904" t="s">
        <v>40</v>
      </c>
      <c r="H904" t="s">
        <v>40</v>
      </c>
      <c r="I904" t="s">
        <v>2872</v>
      </c>
      <c r="J904">
        <v>52.13</v>
      </c>
      <c r="K904">
        <v>21</v>
      </c>
      <c r="L904">
        <v>104</v>
      </c>
      <c r="M904" t="s">
        <v>41</v>
      </c>
      <c r="N904" t="s">
        <v>39</v>
      </c>
      <c r="O904">
        <v>2016</v>
      </c>
      <c r="P904" t="s">
        <v>39</v>
      </c>
      <c r="Q904" t="s">
        <v>2798</v>
      </c>
      <c r="R904">
        <v>7</v>
      </c>
      <c r="S904" t="s">
        <v>39</v>
      </c>
      <c r="T904" t="s">
        <v>2799</v>
      </c>
      <c r="U904" t="s">
        <v>2701</v>
      </c>
      <c r="V904" s="6" t="s">
        <v>2749</v>
      </c>
      <c r="W904">
        <v>84</v>
      </c>
      <c r="X904" s="6">
        <v>25</v>
      </c>
      <c r="Y904" t="s">
        <v>39</v>
      </c>
      <c r="Z904" s="6">
        <v>12</v>
      </c>
      <c r="AA904" t="s">
        <v>39</v>
      </c>
      <c r="AB904" t="s">
        <v>39</v>
      </c>
      <c r="AC904" t="s">
        <v>39</v>
      </c>
      <c r="AD904" t="s">
        <v>39</v>
      </c>
      <c r="AE904" t="s">
        <v>39</v>
      </c>
      <c r="AF904" t="s">
        <v>39</v>
      </c>
      <c r="AG904" t="s">
        <v>39</v>
      </c>
      <c r="AH904" t="s">
        <v>39</v>
      </c>
      <c r="AI904" t="s">
        <v>39</v>
      </c>
      <c r="AJ904" s="6" t="s">
        <v>2804</v>
      </c>
      <c r="AK904" s="17">
        <v>64.388000000000005</v>
      </c>
      <c r="AL904" s="6" t="s">
        <v>136</v>
      </c>
      <c r="AM904" s="17">
        <v>45.512</v>
      </c>
      <c r="AN904">
        <v>3</v>
      </c>
      <c r="AO904">
        <v>100</v>
      </c>
      <c r="AP904" s="14">
        <v>16.658000000000001</v>
      </c>
      <c r="AQ904" t="s">
        <v>39</v>
      </c>
      <c r="AR904" t="s">
        <v>2641</v>
      </c>
    </row>
    <row r="905" spans="1:44" x14ac:dyDescent="0.35">
      <c r="A905" t="s">
        <v>1738</v>
      </c>
      <c r="B905" t="s">
        <v>2672</v>
      </c>
      <c r="C905" t="s">
        <v>2592</v>
      </c>
      <c r="D905" t="s">
        <v>780</v>
      </c>
      <c r="E905" t="s">
        <v>2802</v>
      </c>
      <c r="F905" t="s">
        <v>39</v>
      </c>
      <c r="G905" t="s">
        <v>40</v>
      </c>
      <c r="H905" t="s">
        <v>40</v>
      </c>
      <c r="I905" t="s">
        <v>2872</v>
      </c>
      <c r="J905">
        <v>52.13</v>
      </c>
      <c r="K905">
        <v>21</v>
      </c>
      <c r="L905">
        <v>104</v>
      </c>
      <c r="M905" t="s">
        <v>41</v>
      </c>
      <c r="N905" t="s">
        <v>39</v>
      </c>
      <c r="O905">
        <v>2016</v>
      </c>
      <c r="P905" t="s">
        <v>39</v>
      </c>
      <c r="Q905" t="s">
        <v>2798</v>
      </c>
      <c r="R905">
        <v>7</v>
      </c>
      <c r="S905" t="s">
        <v>39</v>
      </c>
      <c r="T905" t="s">
        <v>2799</v>
      </c>
      <c r="U905" t="s">
        <v>2701</v>
      </c>
      <c r="V905" s="6" t="s">
        <v>2749</v>
      </c>
      <c r="W905">
        <v>84</v>
      </c>
      <c r="X905" s="6">
        <v>25</v>
      </c>
      <c r="Y905" t="s">
        <v>39</v>
      </c>
      <c r="Z905" s="6">
        <v>12</v>
      </c>
      <c r="AA905" t="s">
        <v>39</v>
      </c>
      <c r="AB905" t="s">
        <v>39</v>
      </c>
      <c r="AC905" t="s">
        <v>39</v>
      </c>
      <c r="AD905" t="s">
        <v>39</v>
      </c>
      <c r="AE905" t="s">
        <v>39</v>
      </c>
      <c r="AF905" t="s">
        <v>39</v>
      </c>
      <c r="AG905" t="s">
        <v>39</v>
      </c>
      <c r="AH905" t="s">
        <v>39</v>
      </c>
      <c r="AI905" t="s">
        <v>39</v>
      </c>
      <c r="AJ905" s="6" t="s">
        <v>2804</v>
      </c>
      <c r="AK905" s="17">
        <v>64.05</v>
      </c>
      <c r="AL905" s="6" t="s">
        <v>136</v>
      </c>
      <c r="AM905" s="17">
        <v>45.680999999999997</v>
      </c>
      <c r="AN905">
        <v>3</v>
      </c>
      <c r="AO905">
        <v>100</v>
      </c>
      <c r="AP905" s="14">
        <v>17.655000000000001</v>
      </c>
      <c r="AQ905" t="s">
        <v>39</v>
      </c>
      <c r="AR905" t="s">
        <v>2641</v>
      </c>
    </row>
    <row r="906" spans="1:44" x14ac:dyDescent="0.35">
      <c r="A906" t="s">
        <v>1738</v>
      </c>
      <c r="B906" t="s">
        <v>2672</v>
      </c>
      <c r="C906" t="s">
        <v>2592</v>
      </c>
      <c r="D906" t="s">
        <v>780</v>
      </c>
      <c r="E906" t="s">
        <v>2802</v>
      </c>
      <c r="F906" t="s">
        <v>39</v>
      </c>
      <c r="G906" t="s">
        <v>40</v>
      </c>
      <c r="H906" t="s">
        <v>40</v>
      </c>
      <c r="I906" t="s">
        <v>2872</v>
      </c>
      <c r="J906">
        <v>52.13</v>
      </c>
      <c r="K906">
        <v>21</v>
      </c>
      <c r="L906">
        <v>104</v>
      </c>
      <c r="M906" t="s">
        <v>41</v>
      </c>
      <c r="N906" t="s">
        <v>39</v>
      </c>
      <c r="O906">
        <v>2016</v>
      </c>
      <c r="P906" t="s">
        <v>39</v>
      </c>
      <c r="Q906" t="s">
        <v>2798</v>
      </c>
      <c r="R906">
        <v>7</v>
      </c>
      <c r="S906" t="s">
        <v>39</v>
      </c>
      <c r="T906" t="s">
        <v>2799</v>
      </c>
      <c r="U906" t="s">
        <v>2701</v>
      </c>
      <c r="V906" s="6" t="s">
        <v>2749</v>
      </c>
      <c r="W906">
        <v>84</v>
      </c>
      <c r="X906" s="6">
        <v>25</v>
      </c>
      <c r="Y906" t="s">
        <v>39</v>
      </c>
      <c r="Z906" s="6">
        <v>12</v>
      </c>
      <c r="AA906" t="s">
        <v>39</v>
      </c>
      <c r="AB906" t="s">
        <v>39</v>
      </c>
      <c r="AC906" t="s">
        <v>39</v>
      </c>
      <c r="AD906" t="s">
        <v>39</v>
      </c>
      <c r="AE906" t="s">
        <v>39</v>
      </c>
      <c r="AF906" t="s">
        <v>39</v>
      </c>
      <c r="AG906" t="s">
        <v>39</v>
      </c>
      <c r="AH906" t="s">
        <v>39</v>
      </c>
      <c r="AI906" t="s">
        <v>39</v>
      </c>
      <c r="AJ906" s="6" t="s">
        <v>2804</v>
      </c>
      <c r="AK906" s="17">
        <v>63.88</v>
      </c>
      <c r="AL906" s="6" t="s">
        <v>136</v>
      </c>
      <c r="AM906" s="17">
        <v>45.343000000000004</v>
      </c>
      <c r="AN906">
        <v>3</v>
      </c>
      <c r="AO906">
        <v>100</v>
      </c>
      <c r="AP906" s="14">
        <v>18.616</v>
      </c>
      <c r="AQ906" t="s">
        <v>39</v>
      </c>
      <c r="AR906" t="s">
        <v>2641</v>
      </c>
    </row>
    <row r="907" spans="1:44" x14ac:dyDescent="0.35">
      <c r="A907" t="s">
        <v>1738</v>
      </c>
      <c r="B907" t="s">
        <v>2672</v>
      </c>
      <c r="C907" t="s">
        <v>2592</v>
      </c>
      <c r="D907" t="s">
        <v>780</v>
      </c>
      <c r="E907" t="s">
        <v>2802</v>
      </c>
      <c r="F907" t="s">
        <v>39</v>
      </c>
      <c r="G907" t="s">
        <v>40</v>
      </c>
      <c r="H907" t="s">
        <v>40</v>
      </c>
      <c r="I907" t="s">
        <v>2872</v>
      </c>
      <c r="J907">
        <v>52.13</v>
      </c>
      <c r="K907">
        <v>21</v>
      </c>
      <c r="L907">
        <v>104</v>
      </c>
      <c r="M907" t="s">
        <v>41</v>
      </c>
      <c r="N907" t="s">
        <v>39</v>
      </c>
      <c r="O907">
        <v>2016</v>
      </c>
      <c r="P907" t="s">
        <v>39</v>
      </c>
      <c r="Q907" t="s">
        <v>2798</v>
      </c>
      <c r="R907">
        <v>7</v>
      </c>
      <c r="S907" t="s">
        <v>39</v>
      </c>
      <c r="T907" t="s">
        <v>2799</v>
      </c>
      <c r="U907" t="s">
        <v>2701</v>
      </c>
      <c r="V907" s="6" t="s">
        <v>2749</v>
      </c>
      <c r="W907">
        <v>84</v>
      </c>
      <c r="X907" s="6">
        <v>25</v>
      </c>
      <c r="Y907" t="s">
        <v>39</v>
      </c>
      <c r="Z907" s="6">
        <v>12</v>
      </c>
      <c r="AA907" t="s">
        <v>39</v>
      </c>
      <c r="AB907" t="s">
        <v>39</v>
      </c>
      <c r="AC907" t="s">
        <v>39</v>
      </c>
      <c r="AD907" t="s">
        <v>39</v>
      </c>
      <c r="AE907" t="s">
        <v>39</v>
      </c>
      <c r="AF907" t="s">
        <v>39</v>
      </c>
      <c r="AG907" t="s">
        <v>39</v>
      </c>
      <c r="AH907" t="s">
        <v>39</v>
      </c>
      <c r="AI907" t="s">
        <v>39</v>
      </c>
      <c r="AJ907" s="6" t="s">
        <v>2804</v>
      </c>
      <c r="AK907" s="17">
        <v>63.88</v>
      </c>
      <c r="AL907" s="6" t="s">
        <v>136</v>
      </c>
      <c r="AM907" s="17">
        <v>45.512</v>
      </c>
      <c r="AN907">
        <v>3</v>
      </c>
      <c r="AO907">
        <v>100</v>
      </c>
      <c r="AP907" s="14">
        <v>20</v>
      </c>
      <c r="AQ907" t="s">
        <v>39</v>
      </c>
      <c r="AR907" t="s">
        <v>2641</v>
      </c>
    </row>
    <row r="908" spans="1:44" x14ac:dyDescent="0.35">
      <c r="A908" t="s">
        <v>1738</v>
      </c>
      <c r="B908" t="s">
        <v>2672</v>
      </c>
      <c r="C908" t="s">
        <v>2592</v>
      </c>
      <c r="D908" t="s">
        <v>780</v>
      </c>
      <c r="E908" t="s">
        <v>2802</v>
      </c>
      <c r="F908" t="s">
        <v>39</v>
      </c>
      <c r="G908" t="s">
        <v>40</v>
      </c>
      <c r="H908" t="s">
        <v>40</v>
      </c>
      <c r="I908" t="s">
        <v>2872</v>
      </c>
      <c r="J908">
        <v>52.13</v>
      </c>
      <c r="K908">
        <v>21</v>
      </c>
      <c r="L908">
        <v>104</v>
      </c>
      <c r="M908" t="s">
        <v>41</v>
      </c>
      <c r="N908" t="s">
        <v>39</v>
      </c>
      <c r="O908">
        <v>2016</v>
      </c>
      <c r="P908" t="s">
        <v>39</v>
      </c>
      <c r="Q908" t="s">
        <v>2798</v>
      </c>
      <c r="R908">
        <v>7</v>
      </c>
      <c r="S908" t="s">
        <v>39</v>
      </c>
      <c r="T908" t="s">
        <v>2799</v>
      </c>
      <c r="U908" t="s">
        <v>2701</v>
      </c>
      <c r="V908" s="6" t="s">
        <v>2749</v>
      </c>
      <c r="W908">
        <v>84</v>
      </c>
      <c r="X908" s="6">
        <v>25</v>
      </c>
      <c r="Y908" t="s">
        <v>39</v>
      </c>
      <c r="Z908" s="6">
        <v>12</v>
      </c>
      <c r="AA908" t="s">
        <v>39</v>
      </c>
      <c r="AB908" t="s">
        <v>39</v>
      </c>
      <c r="AC908" t="s">
        <v>39</v>
      </c>
      <c r="AD908" t="s">
        <v>39</v>
      </c>
      <c r="AE908" t="s">
        <v>39</v>
      </c>
      <c r="AF908" t="s">
        <v>39</v>
      </c>
      <c r="AG908" t="s">
        <v>39</v>
      </c>
      <c r="AH908" t="s">
        <v>39</v>
      </c>
      <c r="AI908" t="s">
        <v>39</v>
      </c>
      <c r="AJ908" s="6" t="s">
        <v>2804</v>
      </c>
      <c r="AK908" s="17">
        <v>63.88</v>
      </c>
      <c r="AL908" s="6" t="s">
        <v>136</v>
      </c>
      <c r="AM908" s="17">
        <v>45.005000000000003</v>
      </c>
      <c r="AN908">
        <v>3</v>
      </c>
      <c r="AO908">
        <v>100</v>
      </c>
      <c r="AP908" s="14">
        <v>21</v>
      </c>
      <c r="AQ908" t="s">
        <v>39</v>
      </c>
      <c r="AR908" t="s">
        <v>2641</v>
      </c>
    </row>
    <row r="909" spans="1:44" x14ac:dyDescent="0.35">
      <c r="A909" t="s">
        <v>1738</v>
      </c>
      <c r="B909" t="s">
        <v>2672</v>
      </c>
      <c r="C909" t="s">
        <v>2592</v>
      </c>
      <c r="D909" t="s">
        <v>780</v>
      </c>
      <c r="E909" t="s">
        <v>1737</v>
      </c>
      <c r="F909" t="s">
        <v>39</v>
      </c>
      <c r="G909" t="s">
        <v>40</v>
      </c>
      <c r="H909" t="s">
        <v>40</v>
      </c>
      <c r="I909" t="s">
        <v>2872</v>
      </c>
      <c r="J909">
        <v>52.13</v>
      </c>
      <c r="K909">
        <v>21</v>
      </c>
      <c r="L909">
        <v>104</v>
      </c>
      <c r="M909" t="s">
        <v>41</v>
      </c>
      <c r="N909" t="s">
        <v>39</v>
      </c>
      <c r="O909">
        <v>2016</v>
      </c>
      <c r="P909" t="s">
        <v>39</v>
      </c>
      <c r="Q909" t="s">
        <v>2798</v>
      </c>
      <c r="R909">
        <v>7</v>
      </c>
      <c r="S909" t="s">
        <v>39</v>
      </c>
      <c r="T909" t="s">
        <v>2799</v>
      </c>
      <c r="U909" t="s">
        <v>2701</v>
      </c>
      <c r="V909" s="6" t="s">
        <v>2803</v>
      </c>
      <c r="W909">
        <v>84</v>
      </c>
      <c r="X909" s="6">
        <v>25</v>
      </c>
      <c r="Y909" t="s">
        <v>39</v>
      </c>
      <c r="Z909" s="6">
        <v>12</v>
      </c>
      <c r="AA909" t="s">
        <v>39</v>
      </c>
      <c r="AB909" t="s">
        <v>39</v>
      </c>
      <c r="AC909" t="s">
        <v>39</v>
      </c>
      <c r="AD909" t="s">
        <v>39</v>
      </c>
      <c r="AE909" t="s">
        <v>39</v>
      </c>
      <c r="AF909" t="s">
        <v>39</v>
      </c>
      <c r="AG909" t="s">
        <v>39</v>
      </c>
      <c r="AH909" t="s">
        <v>39</v>
      </c>
      <c r="AI909" t="s">
        <v>39</v>
      </c>
      <c r="AJ909" s="6" t="s">
        <v>2804</v>
      </c>
      <c r="AK909">
        <v>3.6930000000000001</v>
      </c>
      <c r="AL909" s="6" t="s">
        <v>136</v>
      </c>
      <c r="AM909" s="17">
        <v>8.6270000000000007</v>
      </c>
      <c r="AN909">
        <v>3</v>
      </c>
      <c r="AO909">
        <v>100</v>
      </c>
      <c r="AP909" s="14">
        <v>1.133</v>
      </c>
      <c r="AQ909" t="s">
        <v>39</v>
      </c>
      <c r="AR909" t="s">
        <v>2641</v>
      </c>
    </row>
    <row r="910" spans="1:44" x14ac:dyDescent="0.35">
      <c r="A910" t="s">
        <v>1738</v>
      </c>
      <c r="B910" t="s">
        <v>2672</v>
      </c>
      <c r="C910" t="s">
        <v>2592</v>
      </c>
      <c r="D910" t="s">
        <v>780</v>
      </c>
      <c r="E910" t="s">
        <v>1737</v>
      </c>
      <c r="F910" t="s">
        <v>39</v>
      </c>
      <c r="G910" t="s">
        <v>40</v>
      </c>
      <c r="H910" t="s">
        <v>40</v>
      </c>
      <c r="I910" t="s">
        <v>2872</v>
      </c>
      <c r="J910">
        <v>52.13</v>
      </c>
      <c r="K910">
        <v>21</v>
      </c>
      <c r="L910">
        <v>104</v>
      </c>
      <c r="M910" t="s">
        <v>41</v>
      </c>
      <c r="N910" t="s">
        <v>39</v>
      </c>
      <c r="O910">
        <v>2016</v>
      </c>
      <c r="P910" t="s">
        <v>39</v>
      </c>
      <c r="Q910" t="s">
        <v>2798</v>
      </c>
      <c r="R910">
        <v>7</v>
      </c>
      <c r="S910" t="s">
        <v>39</v>
      </c>
      <c r="T910" t="s">
        <v>2799</v>
      </c>
      <c r="U910" t="s">
        <v>2701</v>
      </c>
      <c r="V910" s="6" t="s">
        <v>2803</v>
      </c>
      <c r="W910">
        <v>84</v>
      </c>
      <c r="X910" s="6">
        <v>25</v>
      </c>
      <c r="Y910" t="s">
        <v>39</v>
      </c>
      <c r="Z910" s="6">
        <v>12</v>
      </c>
      <c r="AA910" t="s">
        <v>39</v>
      </c>
      <c r="AB910" t="s">
        <v>39</v>
      </c>
      <c r="AC910" t="s">
        <v>39</v>
      </c>
      <c r="AD910" t="s">
        <v>39</v>
      </c>
      <c r="AE910" t="s">
        <v>39</v>
      </c>
      <c r="AF910" t="s">
        <v>39</v>
      </c>
      <c r="AG910" t="s">
        <v>39</v>
      </c>
      <c r="AH910" t="s">
        <v>39</v>
      </c>
      <c r="AI910" t="s">
        <v>39</v>
      </c>
      <c r="AJ910" s="6" t="s">
        <v>2804</v>
      </c>
      <c r="AK910">
        <v>18.294</v>
      </c>
      <c r="AL910" s="6" t="s">
        <v>136</v>
      </c>
      <c r="AM910" s="17">
        <v>21.648</v>
      </c>
      <c r="AN910">
        <v>3</v>
      </c>
      <c r="AO910">
        <v>100</v>
      </c>
      <c r="AP910" s="14">
        <v>1.97</v>
      </c>
      <c r="AQ910" t="s">
        <v>39</v>
      </c>
      <c r="AR910" t="s">
        <v>2641</v>
      </c>
    </row>
    <row r="911" spans="1:44" x14ac:dyDescent="0.35">
      <c r="A911" t="s">
        <v>1738</v>
      </c>
      <c r="B911" t="s">
        <v>2672</v>
      </c>
      <c r="C911" t="s">
        <v>2592</v>
      </c>
      <c r="D911" t="s">
        <v>780</v>
      </c>
      <c r="E911" t="s">
        <v>1737</v>
      </c>
      <c r="F911" t="s">
        <v>39</v>
      </c>
      <c r="G911" t="s">
        <v>40</v>
      </c>
      <c r="H911" t="s">
        <v>40</v>
      </c>
      <c r="I911" t="s">
        <v>2872</v>
      </c>
      <c r="J911">
        <v>52.13</v>
      </c>
      <c r="K911">
        <v>21</v>
      </c>
      <c r="L911">
        <v>104</v>
      </c>
      <c r="M911" t="s">
        <v>41</v>
      </c>
      <c r="N911" t="s">
        <v>39</v>
      </c>
      <c r="O911">
        <v>2016</v>
      </c>
      <c r="P911" t="s">
        <v>39</v>
      </c>
      <c r="Q911" t="s">
        <v>2798</v>
      </c>
      <c r="R911">
        <v>7</v>
      </c>
      <c r="S911" t="s">
        <v>39</v>
      </c>
      <c r="T911" t="s">
        <v>2799</v>
      </c>
      <c r="U911" t="s">
        <v>2701</v>
      </c>
      <c r="V911" s="6" t="s">
        <v>2803</v>
      </c>
      <c r="W911">
        <v>84</v>
      </c>
      <c r="X911" s="6">
        <v>25</v>
      </c>
      <c r="Y911" t="s">
        <v>39</v>
      </c>
      <c r="Z911" s="6">
        <v>12</v>
      </c>
      <c r="AA911" t="s">
        <v>39</v>
      </c>
      <c r="AB911" t="s">
        <v>39</v>
      </c>
      <c r="AC911" t="s">
        <v>39</v>
      </c>
      <c r="AD911" t="s">
        <v>39</v>
      </c>
      <c r="AE911" t="s">
        <v>39</v>
      </c>
      <c r="AF911" t="s">
        <v>39</v>
      </c>
      <c r="AG911" t="s">
        <v>39</v>
      </c>
      <c r="AH911" t="s">
        <v>39</v>
      </c>
      <c r="AI911" t="s">
        <v>39</v>
      </c>
      <c r="AJ911" s="6" t="s">
        <v>2804</v>
      </c>
      <c r="AK911">
        <v>32.725999999999999</v>
      </c>
      <c r="AL911" s="6" t="s">
        <v>136</v>
      </c>
      <c r="AM911" s="17">
        <v>23.507999999999999</v>
      </c>
      <c r="AN911">
        <v>3</v>
      </c>
      <c r="AO911">
        <v>100</v>
      </c>
      <c r="AP911" s="14">
        <v>2.863</v>
      </c>
      <c r="AQ911" t="s">
        <v>39</v>
      </c>
      <c r="AR911" t="s">
        <v>2641</v>
      </c>
    </row>
    <row r="912" spans="1:44" x14ac:dyDescent="0.35">
      <c r="A912" t="s">
        <v>1738</v>
      </c>
      <c r="B912" t="s">
        <v>2672</v>
      </c>
      <c r="C912" t="s">
        <v>2592</v>
      </c>
      <c r="D912" t="s">
        <v>780</v>
      </c>
      <c r="E912" t="s">
        <v>1737</v>
      </c>
      <c r="F912" t="s">
        <v>39</v>
      </c>
      <c r="G912" t="s">
        <v>40</v>
      </c>
      <c r="H912" t="s">
        <v>40</v>
      </c>
      <c r="I912" t="s">
        <v>2872</v>
      </c>
      <c r="J912">
        <v>52.13</v>
      </c>
      <c r="K912">
        <v>21</v>
      </c>
      <c r="L912">
        <v>104</v>
      </c>
      <c r="M912" t="s">
        <v>41</v>
      </c>
      <c r="N912" t="s">
        <v>39</v>
      </c>
      <c r="O912">
        <v>2016</v>
      </c>
      <c r="P912" t="s">
        <v>39</v>
      </c>
      <c r="Q912" t="s">
        <v>2798</v>
      </c>
      <c r="R912">
        <v>7</v>
      </c>
      <c r="S912" t="s">
        <v>39</v>
      </c>
      <c r="T912" t="s">
        <v>2799</v>
      </c>
      <c r="U912" t="s">
        <v>2701</v>
      </c>
      <c r="V912" s="6" t="s">
        <v>2803</v>
      </c>
      <c r="W912">
        <v>84</v>
      </c>
      <c r="X912" s="6">
        <v>25</v>
      </c>
      <c r="Y912" t="s">
        <v>39</v>
      </c>
      <c r="Z912" s="6">
        <v>12</v>
      </c>
      <c r="AA912" t="s">
        <v>39</v>
      </c>
      <c r="AB912" t="s">
        <v>39</v>
      </c>
      <c r="AC912" t="s">
        <v>39</v>
      </c>
      <c r="AD912" t="s">
        <v>39</v>
      </c>
      <c r="AE912" t="s">
        <v>39</v>
      </c>
      <c r="AF912" t="s">
        <v>39</v>
      </c>
      <c r="AG912" t="s">
        <v>39</v>
      </c>
      <c r="AH912" t="s">
        <v>39</v>
      </c>
      <c r="AI912" t="s">
        <v>39</v>
      </c>
      <c r="AJ912" s="6" t="s">
        <v>2804</v>
      </c>
      <c r="AK912">
        <v>46.648000000000003</v>
      </c>
      <c r="AL912" s="6" t="s">
        <v>136</v>
      </c>
      <c r="AM912" s="17">
        <v>18.943000000000001</v>
      </c>
      <c r="AN912">
        <v>3</v>
      </c>
      <c r="AO912">
        <v>100</v>
      </c>
      <c r="AP912" s="14">
        <v>3.8490000000000002</v>
      </c>
      <c r="AQ912" t="s">
        <v>39</v>
      </c>
      <c r="AR912" t="s">
        <v>2641</v>
      </c>
    </row>
    <row r="913" spans="1:44" x14ac:dyDescent="0.35">
      <c r="A913" t="s">
        <v>1738</v>
      </c>
      <c r="B913" t="s">
        <v>2672</v>
      </c>
      <c r="C913" t="s">
        <v>2592</v>
      </c>
      <c r="D913" t="s">
        <v>780</v>
      </c>
      <c r="E913" t="s">
        <v>1737</v>
      </c>
      <c r="F913" t="s">
        <v>39</v>
      </c>
      <c r="G913" t="s">
        <v>40</v>
      </c>
      <c r="H913" t="s">
        <v>40</v>
      </c>
      <c r="I913" t="s">
        <v>2872</v>
      </c>
      <c r="J913">
        <v>52.13</v>
      </c>
      <c r="K913">
        <v>21</v>
      </c>
      <c r="L913">
        <v>104</v>
      </c>
      <c r="M913" t="s">
        <v>41</v>
      </c>
      <c r="N913" t="s">
        <v>39</v>
      </c>
      <c r="O913">
        <v>2016</v>
      </c>
      <c r="P913" t="s">
        <v>39</v>
      </c>
      <c r="Q913" t="s">
        <v>2798</v>
      </c>
      <c r="R913">
        <v>7</v>
      </c>
      <c r="S913" t="s">
        <v>39</v>
      </c>
      <c r="T913" t="s">
        <v>2799</v>
      </c>
      <c r="U913" t="s">
        <v>2701</v>
      </c>
      <c r="V913" s="6" t="s">
        <v>2803</v>
      </c>
      <c r="W913">
        <v>84</v>
      </c>
      <c r="X913" s="6">
        <v>25</v>
      </c>
      <c r="Y913" t="s">
        <v>39</v>
      </c>
      <c r="Z913" s="6">
        <v>12</v>
      </c>
      <c r="AA913" t="s">
        <v>39</v>
      </c>
      <c r="AB913" t="s">
        <v>39</v>
      </c>
      <c r="AC913" t="s">
        <v>39</v>
      </c>
      <c r="AD913" t="s">
        <v>39</v>
      </c>
      <c r="AE913" t="s">
        <v>39</v>
      </c>
      <c r="AF913" t="s">
        <v>39</v>
      </c>
      <c r="AG913" t="s">
        <v>39</v>
      </c>
      <c r="AH913" t="s">
        <v>39</v>
      </c>
      <c r="AI913" t="s">
        <v>39</v>
      </c>
      <c r="AJ913" s="6" t="s">
        <v>2804</v>
      </c>
      <c r="AK913">
        <v>54.796999999999997</v>
      </c>
      <c r="AL913" s="6" t="s">
        <v>136</v>
      </c>
      <c r="AM913" s="17">
        <v>12.013</v>
      </c>
      <c r="AN913">
        <v>3</v>
      </c>
      <c r="AO913">
        <v>100</v>
      </c>
      <c r="AP913" s="14">
        <v>4.9089999999999998</v>
      </c>
      <c r="AQ913" t="s">
        <v>39</v>
      </c>
      <c r="AR913" t="s">
        <v>2641</v>
      </c>
    </row>
    <row r="914" spans="1:44" x14ac:dyDescent="0.35">
      <c r="A914" t="s">
        <v>1738</v>
      </c>
      <c r="B914" t="s">
        <v>2672</v>
      </c>
      <c r="C914" t="s">
        <v>2592</v>
      </c>
      <c r="D914" t="s">
        <v>780</v>
      </c>
      <c r="E914" t="s">
        <v>1737</v>
      </c>
      <c r="F914" t="s">
        <v>39</v>
      </c>
      <c r="G914" t="s">
        <v>40</v>
      </c>
      <c r="H914" t="s">
        <v>40</v>
      </c>
      <c r="I914" t="s">
        <v>2872</v>
      </c>
      <c r="J914">
        <v>52.13</v>
      </c>
      <c r="K914">
        <v>21</v>
      </c>
      <c r="L914">
        <v>104</v>
      </c>
      <c r="M914" t="s">
        <v>41</v>
      </c>
      <c r="N914" t="s">
        <v>39</v>
      </c>
      <c r="O914">
        <v>2016</v>
      </c>
      <c r="P914" t="s">
        <v>39</v>
      </c>
      <c r="Q914" t="s">
        <v>2798</v>
      </c>
      <c r="R914">
        <v>7</v>
      </c>
      <c r="S914" t="s">
        <v>39</v>
      </c>
      <c r="T914" t="s">
        <v>2799</v>
      </c>
      <c r="U914" t="s">
        <v>2701</v>
      </c>
      <c r="V914" s="6" t="s">
        <v>2803</v>
      </c>
      <c r="W914">
        <v>84</v>
      </c>
      <c r="X914" s="6">
        <v>25</v>
      </c>
      <c r="Y914" t="s">
        <v>39</v>
      </c>
      <c r="Z914" s="6">
        <v>12</v>
      </c>
      <c r="AA914" t="s">
        <v>39</v>
      </c>
      <c r="AB914" t="s">
        <v>39</v>
      </c>
      <c r="AC914" t="s">
        <v>39</v>
      </c>
      <c r="AD914" t="s">
        <v>39</v>
      </c>
      <c r="AE914" t="s">
        <v>39</v>
      </c>
      <c r="AF914" t="s">
        <v>39</v>
      </c>
      <c r="AG914" t="s">
        <v>39</v>
      </c>
      <c r="AH914" t="s">
        <v>39</v>
      </c>
      <c r="AI914" t="s">
        <v>39</v>
      </c>
      <c r="AJ914" s="6" t="s">
        <v>2804</v>
      </c>
      <c r="AK914">
        <v>58.701999999999998</v>
      </c>
      <c r="AL914" s="6" t="s">
        <v>136</v>
      </c>
      <c r="AM914" s="17">
        <v>10.317</v>
      </c>
      <c r="AN914">
        <v>3</v>
      </c>
      <c r="AO914">
        <v>100</v>
      </c>
      <c r="AP914" s="14">
        <v>5.9880000000000004</v>
      </c>
      <c r="AQ914" t="s">
        <v>39</v>
      </c>
      <c r="AR914" t="s">
        <v>2641</v>
      </c>
    </row>
    <row r="915" spans="1:44" x14ac:dyDescent="0.35">
      <c r="A915" t="s">
        <v>1738</v>
      </c>
      <c r="B915" t="s">
        <v>2672</v>
      </c>
      <c r="C915" t="s">
        <v>2592</v>
      </c>
      <c r="D915" t="s">
        <v>780</v>
      </c>
      <c r="E915" t="s">
        <v>1737</v>
      </c>
      <c r="F915" t="s">
        <v>39</v>
      </c>
      <c r="G915" t="s">
        <v>40</v>
      </c>
      <c r="H915" t="s">
        <v>40</v>
      </c>
      <c r="I915" t="s">
        <v>2872</v>
      </c>
      <c r="J915">
        <v>52.13</v>
      </c>
      <c r="K915">
        <v>21</v>
      </c>
      <c r="L915">
        <v>104</v>
      </c>
      <c r="M915" t="s">
        <v>41</v>
      </c>
      <c r="N915" t="s">
        <v>39</v>
      </c>
      <c r="O915">
        <v>2016</v>
      </c>
      <c r="P915" t="s">
        <v>39</v>
      </c>
      <c r="Q915" t="s">
        <v>2798</v>
      </c>
      <c r="R915">
        <v>7</v>
      </c>
      <c r="S915" t="s">
        <v>39</v>
      </c>
      <c r="T915" t="s">
        <v>2799</v>
      </c>
      <c r="U915" t="s">
        <v>2701</v>
      </c>
      <c r="V915" s="6" t="s">
        <v>2803</v>
      </c>
      <c r="W915">
        <v>84</v>
      </c>
      <c r="X915" s="6">
        <v>25</v>
      </c>
      <c r="Y915" t="s">
        <v>39</v>
      </c>
      <c r="Z915" s="6">
        <v>12</v>
      </c>
      <c r="AA915" t="s">
        <v>39</v>
      </c>
      <c r="AB915" t="s">
        <v>39</v>
      </c>
      <c r="AC915" t="s">
        <v>39</v>
      </c>
      <c r="AD915" t="s">
        <v>39</v>
      </c>
      <c r="AE915" t="s">
        <v>39</v>
      </c>
      <c r="AF915" t="s">
        <v>39</v>
      </c>
      <c r="AG915" t="s">
        <v>39</v>
      </c>
      <c r="AH915" t="s">
        <v>39</v>
      </c>
      <c r="AI915" t="s">
        <v>39</v>
      </c>
      <c r="AJ915" s="6" t="s">
        <v>2804</v>
      </c>
      <c r="AK915">
        <v>59.551000000000002</v>
      </c>
      <c r="AL915" s="6" t="s">
        <v>136</v>
      </c>
      <c r="AM915" s="17">
        <v>12.346</v>
      </c>
      <c r="AN915">
        <v>3</v>
      </c>
      <c r="AO915">
        <v>100</v>
      </c>
      <c r="AP915" s="14">
        <v>6.992</v>
      </c>
      <c r="AQ915" t="s">
        <v>39</v>
      </c>
      <c r="AR915" t="s">
        <v>2641</v>
      </c>
    </row>
    <row r="916" spans="1:44" x14ac:dyDescent="0.35">
      <c r="A916" t="s">
        <v>1738</v>
      </c>
      <c r="B916" t="s">
        <v>2672</v>
      </c>
      <c r="C916" t="s">
        <v>2592</v>
      </c>
      <c r="D916" t="s">
        <v>780</v>
      </c>
      <c r="E916" t="s">
        <v>1737</v>
      </c>
      <c r="F916" t="s">
        <v>39</v>
      </c>
      <c r="G916" t="s">
        <v>40</v>
      </c>
      <c r="H916" t="s">
        <v>40</v>
      </c>
      <c r="I916" t="s">
        <v>2872</v>
      </c>
      <c r="J916">
        <v>52.13</v>
      </c>
      <c r="K916">
        <v>21</v>
      </c>
      <c r="L916">
        <v>104</v>
      </c>
      <c r="M916" t="s">
        <v>41</v>
      </c>
      <c r="N916" t="s">
        <v>39</v>
      </c>
      <c r="O916">
        <v>2016</v>
      </c>
      <c r="P916" t="s">
        <v>39</v>
      </c>
      <c r="Q916" t="s">
        <v>2798</v>
      </c>
      <c r="R916">
        <v>7</v>
      </c>
      <c r="S916" t="s">
        <v>39</v>
      </c>
      <c r="T916" t="s">
        <v>2799</v>
      </c>
      <c r="U916" t="s">
        <v>2701</v>
      </c>
      <c r="V916" s="6" t="s">
        <v>2803</v>
      </c>
      <c r="W916">
        <v>84</v>
      </c>
      <c r="X916" s="6">
        <v>25</v>
      </c>
      <c r="Y916" t="s">
        <v>39</v>
      </c>
      <c r="Z916" s="6">
        <v>12</v>
      </c>
      <c r="AA916" t="s">
        <v>39</v>
      </c>
      <c r="AB916" t="s">
        <v>39</v>
      </c>
      <c r="AC916" t="s">
        <v>39</v>
      </c>
      <c r="AD916" t="s">
        <v>39</v>
      </c>
      <c r="AE916" t="s">
        <v>39</v>
      </c>
      <c r="AF916" t="s">
        <v>39</v>
      </c>
      <c r="AG916" t="s">
        <v>39</v>
      </c>
      <c r="AH916" t="s">
        <v>39</v>
      </c>
      <c r="AI916" t="s">
        <v>39</v>
      </c>
      <c r="AJ916" s="6" t="s">
        <v>2804</v>
      </c>
      <c r="AK916">
        <v>69.058000000000007</v>
      </c>
      <c r="AL916" s="6" t="s">
        <v>136</v>
      </c>
      <c r="AM916" s="17">
        <v>14.884</v>
      </c>
      <c r="AN916">
        <v>3</v>
      </c>
      <c r="AO916">
        <v>100</v>
      </c>
      <c r="AP916" s="14">
        <v>7.9589999999999996</v>
      </c>
      <c r="AQ916" t="s">
        <v>39</v>
      </c>
      <c r="AR916" t="s">
        <v>2641</v>
      </c>
    </row>
    <row r="917" spans="1:44" x14ac:dyDescent="0.35">
      <c r="A917" t="s">
        <v>1738</v>
      </c>
      <c r="B917" t="s">
        <v>2672</v>
      </c>
      <c r="C917" t="s">
        <v>2592</v>
      </c>
      <c r="D917" t="s">
        <v>780</v>
      </c>
      <c r="E917" t="s">
        <v>1737</v>
      </c>
      <c r="F917" t="s">
        <v>39</v>
      </c>
      <c r="G917" t="s">
        <v>40</v>
      </c>
      <c r="H917" t="s">
        <v>40</v>
      </c>
      <c r="I917" t="s">
        <v>2872</v>
      </c>
      <c r="J917">
        <v>52.13</v>
      </c>
      <c r="K917">
        <v>21</v>
      </c>
      <c r="L917">
        <v>104</v>
      </c>
      <c r="M917" t="s">
        <v>41</v>
      </c>
      <c r="N917" t="s">
        <v>39</v>
      </c>
      <c r="O917">
        <v>2016</v>
      </c>
      <c r="P917" t="s">
        <v>39</v>
      </c>
      <c r="Q917" t="s">
        <v>2798</v>
      </c>
      <c r="R917">
        <v>7</v>
      </c>
      <c r="S917" t="s">
        <v>39</v>
      </c>
      <c r="T917" t="s">
        <v>2799</v>
      </c>
      <c r="U917" t="s">
        <v>2701</v>
      </c>
      <c r="V917" s="6" t="s">
        <v>2803</v>
      </c>
      <c r="W917">
        <v>84</v>
      </c>
      <c r="X917" s="6">
        <v>25</v>
      </c>
      <c r="Y917" t="s">
        <v>39</v>
      </c>
      <c r="Z917" s="6">
        <v>12</v>
      </c>
      <c r="AA917" t="s">
        <v>39</v>
      </c>
      <c r="AB917" t="s">
        <v>39</v>
      </c>
      <c r="AC917" t="s">
        <v>39</v>
      </c>
      <c r="AD917" t="s">
        <v>39</v>
      </c>
      <c r="AE917" t="s">
        <v>39</v>
      </c>
      <c r="AF917" t="s">
        <v>39</v>
      </c>
      <c r="AG917" t="s">
        <v>39</v>
      </c>
      <c r="AH917" t="s">
        <v>39</v>
      </c>
      <c r="AI917" t="s">
        <v>39</v>
      </c>
      <c r="AJ917" s="6" t="s">
        <v>2804</v>
      </c>
      <c r="AK917">
        <v>70.926000000000002</v>
      </c>
      <c r="AL917" s="6" t="s">
        <v>136</v>
      </c>
      <c r="AM917" s="17">
        <v>14.882999999999999</v>
      </c>
      <c r="AN917">
        <v>3</v>
      </c>
      <c r="AO917">
        <v>100</v>
      </c>
      <c r="AP917" s="14">
        <v>8.9640000000000004</v>
      </c>
      <c r="AQ917" t="s">
        <v>39</v>
      </c>
      <c r="AR917" t="s">
        <v>2641</v>
      </c>
    </row>
    <row r="918" spans="1:44" x14ac:dyDescent="0.35">
      <c r="A918" t="s">
        <v>1738</v>
      </c>
      <c r="B918" t="s">
        <v>2672</v>
      </c>
      <c r="C918" t="s">
        <v>2592</v>
      </c>
      <c r="D918" t="s">
        <v>780</v>
      </c>
      <c r="E918" t="s">
        <v>1737</v>
      </c>
      <c r="F918" t="s">
        <v>39</v>
      </c>
      <c r="G918" t="s">
        <v>40</v>
      </c>
      <c r="H918" t="s">
        <v>40</v>
      </c>
      <c r="I918" t="s">
        <v>2872</v>
      </c>
      <c r="J918">
        <v>52.13</v>
      </c>
      <c r="K918">
        <v>21</v>
      </c>
      <c r="L918">
        <v>104</v>
      </c>
      <c r="M918" t="s">
        <v>41</v>
      </c>
      <c r="N918" t="s">
        <v>39</v>
      </c>
      <c r="O918">
        <v>2016</v>
      </c>
      <c r="P918" t="s">
        <v>39</v>
      </c>
      <c r="Q918" t="s">
        <v>2798</v>
      </c>
      <c r="R918">
        <v>7</v>
      </c>
      <c r="S918" t="s">
        <v>39</v>
      </c>
      <c r="T918" t="s">
        <v>2799</v>
      </c>
      <c r="U918" t="s">
        <v>2701</v>
      </c>
      <c r="V918" s="6" t="s">
        <v>2803</v>
      </c>
      <c r="W918">
        <v>84</v>
      </c>
      <c r="X918" s="6">
        <v>25</v>
      </c>
      <c r="Y918" t="s">
        <v>39</v>
      </c>
      <c r="Z918" s="6">
        <v>12</v>
      </c>
      <c r="AA918" t="s">
        <v>39</v>
      </c>
      <c r="AB918" t="s">
        <v>39</v>
      </c>
      <c r="AC918" t="s">
        <v>39</v>
      </c>
      <c r="AD918" t="s">
        <v>39</v>
      </c>
      <c r="AE918" t="s">
        <v>39</v>
      </c>
      <c r="AF918" t="s">
        <v>39</v>
      </c>
      <c r="AG918" t="s">
        <v>39</v>
      </c>
      <c r="AH918" t="s">
        <v>39</v>
      </c>
      <c r="AI918" t="s">
        <v>39</v>
      </c>
      <c r="AJ918" s="6" t="s">
        <v>2804</v>
      </c>
      <c r="AK918">
        <v>71.944999999999993</v>
      </c>
      <c r="AL918" s="6" t="s">
        <v>136</v>
      </c>
      <c r="AM918" s="17">
        <v>18.096</v>
      </c>
      <c r="AN918">
        <v>3</v>
      </c>
      <c r="AO918">
        <v>100</v>
      </c>
      <c r="AP918" s="14">
        <v>10.023999999999999</v>
      </c>
      <c r="AQ918" t="s">
        <v>39</v>
      </c>
      <c r="AR918" t="s">
        <v>2641</v>
      </c>
    </row>
    <row r="919" spans="1:44" x14ac:dyDescent="0.35">
      <c r="A919" t="s">
        <v>1738</v>
      </c>
      <c r="B919" t="s">
        <v>2672</v>
      </c>
      <c r="C919" t="s">
        <v>2592</v>
      </c>
      <c r="D919" t="s">
        <v>780</v>
      </c>
      <c r="E919" t="s">
        <v>1737</v>
      </c>
      <c r="F919" t="s">
        <v>39</v>
      </c>
      <c r="G919" t="s">
        <v>40</v>
      </c>
      <c r="H919" t="s">
        <v>40</v>
      </c>
      <c r="I919" t="s">
        <v>2872</v>
      </c>
      <c r="J919">
        <v>52.13</v>
      </c>
      <c r="K919">
        <v>21</v>
      </c>
      <c r="L919">
        <v>104</v>
      </c>
      <c r="M919" t="s">
        <v>41</v>
      </c>
      <c r="N919" t="s">
        <v>39</v>
      </c>
      <c r="O919">
        <v>2016</v>
      </c>
      <c r="P919" t="s">
        <v>39</v>
      </c>
      <c r="Q919" t="s">
        <v>2798</v>
      </c>
      <c r="R919">
        <v>7</v>
      </c>
      <c r="S919" t="s">
        <v>39</v>
      </c>
      <c r="T919" t="s">
        <v>2799</v>
      </c>
      <c r="U919" t="s">
        <v>2701</v>
      </c>
      <c r="V919" s="6" t="s">
        <v>2803</v>
      </c>
      <c r="W919">
        <v>84</v>
      </c>
      <c r="X919" s="6">
        <v>25</v>
      </c>
      <c r="Y919" t="s">
        <v>39</v>
      </c>
      <c r="Z919" s="6">
        <v>12</v>
      </c>
      <c r="AA919" t="s">
        <v>39</v>
      </c>
      <c r="AB919" t="s">
        <v>39</v>
      </c>
      <c r="AC919" t="s">
        <v>39</v>
      </c>
      <c r="AD919" t="s">
        <v>39</v>
      </c>
      <c r="AE919" t="s">
        <v>39</v>
      </c>
      <c r="AF919" t="s">
        <v>39</v>
      </c>
      <c r="AG919" t="s">
        <v>39</v>
      </c>
      <c r="AH919" t="s">
        <v>39</v>
      </c>
      <c r="AI919" t="s">
        <v>39</v>
      </c>
      <c r="AJ919" s="6" t="s">
        <v>2804</v>
      </c>
      <c r="AK919">
        <v>73.472999999999999</v>
      </c>
      <c r="AL919" s="6" t="s">
        <v>136</v>
      </c>
      <c r="AM919" s="17">
        <v>20.972000000000001</v>
      </c>
      <c r="AN919">
        <v>3</v>
      </c>
      <c r="AO919">
        <v>100</v>
      </c>
      <c r="AP919" s="14">
        <v>11.14</v>
      </c>
      <c r="AQ919" t="s">
        <v>39</v>
      </c>
      <c r="AR919" t="s">
        <v>2641</v>
      </c>
    </row>
    <row r="920" spans="1:44" x14ac:dyDescent="0.35">
      <c r="A920" t="s">
        <v>1738</v>
      </c>
      <c r="B920" t="s">
        <v>2672</v>
      </c>
      <c r="C920" t="s">
        <v>2592</v>
      </c>
      <c r="D920" t="s">
        <v>780</v>
      </c>
      <c r="E920" t="s">
        <v>1737</v>
      </c>
      <c r="F920" t="s">
        <v>39</v>
      </c>
      <c r="G920" t="s">
        <v>40</v>
      </c>
      <c r="H920" t="s">
        <v>40</v>
      </c>
      <c r="I920" t="s">
        <v>2872</v>
      </c>
      <c r="J920">
        <v>52.13</v>
      </c>
      <c r="K920">
        <v>21</v>
      </c>
      <c r="L920">
        <v>104</v>
      </c>
      <c r="M920" t="s">
        <v>41</v>
      </c>
      <c r="N920" t="s">
        <v>39</v>
      </c>
      <c r="O920">
        <v>2016</v>
      </c>
      <c r="P920" t="s">
        <v>39</v>
      </c>
      <c r="Q920" t="s">
        <v>2798</v>
      </c>
      <c r="R920">
        <v>7</v>
      </c>
      <c r="S920" t="s">
        <v>39</v>
      </c>
      <c r="T920" t="s">
        <v>2799</v>
      </c>
      <c r="U920" t="s">
        <v>2701</v>
      </c>
      <c r="V920" s="6" t="s">
        <v>2803</v>
      </c>
      <c r="W920">
        <v>84</v>
      </c>
      <c r="X920" s="6">
        <v>25</v>
      </c>
      <c r="Y920" t="s">
        <v>39</v>
      </c>
      <c r="Z920" s="6">
        <v>12</v>
      </c>
      <c r="AA920" t="s">
        <v>39</v>
      </c>
      <c r="AB920" t="s">
        <v>39</v>
      </c>
      <c r="AC920" t="s">
        <v>39</v>
      </c>
      <c r="AD920" t="s">
        <v>39</v>
      </c>
      <c r="AE920" t="s">
        <v>39</v>
      </c>
      <c r="AF920" t="s">
        <v>39</v>
      </c>
      <c r="AG920" t="s">
        <v>39</v>
      </c>
      <c r="AH920" t="s">
        <v>39</v>
      </c>
      <c r="AI920" t="s">
        <v>39</v>
      </c>
      <c r="AJ920" s="6" t="s">
        <v>2804</v>
      </c>
      <c r="AK920">
        <v>74.322000000000003</v>
      </c>
      <c r="AL920" s="6" t="s">
        <v>136</v>
      </c>
      <c r="AM920" s="17">
        <v>19.45</v>
      </c>
      <c r="AN920">
        <v>3</v>
      </c>
      <c r="AO920">
        <v>100</v>
      </c>
      <c r="AP920" s="14">
        <v>12.218999999999999</v>
      </c>
      <c r="AQ920" t="s">
        <v>39</v>
      </c>
      <c r="AR920" t="s">
        <v>2641</v>
      </c>
    </row>
    <row r="921" spans="1:44" x14ac:dyDescent="0.35">
      <c r="A921" t="s">
        <v>1738</v>
      </c>
      <c r="B921" t="s">
        <v>2672</v>
      </c>
      <c r="C921" t="s">
        <v>2592</v>
      </c>
      <c r="D921" t="s">
        <v>780</v>
      </c>
      <c r="E921" t="s">
        <v>1737</v>
      </c>
      <c r="F921" t="s">
        <v>39</v>
      </c>
      <c r="G921" t="s">
        <v>40</v>
      </c>
      <c r="H921" t="s">
        <v>40</v>
      </c>
      <c r="I921" t="s">
        <v>2872</v>
      </c>
      <c r="J921">
        <v>52.13</v>
      </c>
      <c r="K921">
        <v>21</v>
      </c>
      <c r="L921">
        <v>104</v>
      </c>
      <c r="M921" t="s">
        <v>41</v>
      </c>
      <c r="N921" t="s">
        <v>39</v>
      </c>
      <c r="O921">
        <v>2016</v>
      </c>
      <c r="P921" t="s">
        <v>39</v>
      </c>
      <c r="Q921" t="s">
        <v>2798</v>
      </c>
      <c r="R921">
        <v>7</v>
      </c>
      <c r="S921" t="s">
        <v>39</v>
      </c>
      <c r="T921" t="s">
        <v>2799</v>
      </c>
      <c r="U921" t="s">
        <v>2701</v>
      </c>
      <c r="V921" s="6" t="s">
        <v>2803</v>
      </c>
      <c r="W921">
        <v>84</v>
      </c>
      <c r="X921" s="6">
        <v>25</v>
      </c>
      <c r="Y921" t="s">
        <v>39</v>
      </c>
      <c r="Z921" s="6">
        <v>12</v>
      </c>
      <c r="AA921" t="s">
        <v>39</v>
      </c>
      <c r="AB921" t="s">
        <v>39</v>
      </c>
      <c r="AC921" t="s">
        <v>39</v>
      </c>
      <c r="AD921" t="s">
        <v>39</v>
      </c>
      <c r="AE921" t="s">
        <v>39</v>
      </c>
      <c r="AF921" t="s">
        <v>39</v>
      </c>
      <c r="AG921" t="s">
        <v>39</v>
      </c>
      <c r="AH921" t="s">
        <v>39</v>
      </c>
      <c r="AI921" t="s">
        <v>39</v>
      </c>
      <c r="AJ921" s="6" t="s">
        <v>2804</v>
      </c>
      <c r="AK921">
        <v>73.981999999999999</v>
      </c>
      <c r="AL921" s="6" t="s">
        <v>136</v>
      </c>
      <c r="AM921" s="17">
        <v>20.295000000000002</v>
      </c>
      <c r="AN921">
        <v>3</v>
      </c>
      <c r="AO921">
        <v>100</v>
      </c>
      <c r="AP921" s="14">
        <v>13.298</v>
      </c>
      <c r="AQ921" t="s">
        <v>39</v>
      </c>
      <c r="AR921" t="s">
        <v>2641</v>
      </c>
    </row>
    <row r="922" spans="1:44" x14ac:dyDescent="0.35">
      <c r="A922" t="s">
        <v>1738</v>
      </c>
      <c r="B922" t="s">
        <v>2672</v>
      </c>
      <c r="C922" t="s">
        <v>2592</v>
      </c>
      <c r="D922" t="s">
        <v>780</v>
      </c>
      <c r="E922" t="s">
        <v>1737</v>
      </c>
      <c r="F922" t="s">
        <v>39</v>
      </c>
      <c r="G922" t="s">
        <v>40</v>
      </c>
      <c r="H922" t="s">
        <v>40</v>
      </c>
      <c r="I922" t="s">
        <v>2872</v>
      </c>
      <c r="J922">
        <v>52.13</v>
      </c>
      <c r="K922">
        <v>21</v>
      </c>
      <c r="L922">
        <v>104</v>
      </c>
      <c r="M922" t="s">
        <v>41</v>
      </c>
      <c r="N922" t="s">
        <v>39</v>
      </c>
      <c r="O922">
        <v>2016</v>
      </c>
      <c r="P922" t="s">
        <v>39</v>
      </c>
      <c r="Q922" t="s">
        <v>2798</v>
      </c>
      <c r="R922">
        <v>7</v>
      </c>
      <c r="S922" t="s">
        <v>39</v>
      </c>
      <c r="T922" t="s">
        <v>2799</v>
      </c>
      <c r="U922" t="s">
        <v>2701</v>
      </c>
      <c r="V922" s="6" t="s">
        <v>2803</v>
      </c>
      <c r="W922">
        <v>84</v>
      </c>
      <c r="X922" s="6">
        <v>25</v>
      </c>
      <c r="Y922" t="s">
        <v>39</v>
      </c>
      <c r="Z922" s="6">
        <v>12</v>
      </c>
      <c r="AA922" t="s">
        <v>39</v>
      </c>
      <c r="AB922" t="s">
        <v>39</v>
      </c>
      <c r="AC922" t="s">
        <v>39</v>
      </c>
      <c r="AD922" t="s">
        <v>39</v>
      </c>
      <c r="AE922" t="s">
        <v>39</v>
      </c>
      <c r="AF922" t="s">
        <v>39</v>
      </c>
      <c r="AG922" t="s">
        <v>39</v>
      </c>
      <c r="AH922" t="s">
        <v>39</v>
      </c>
      <c r="AI922" t="s">
        <v>39</v>
      </c>
      <c r="AJ922" s="6" t="s">
        <v>2804</v>
      </c>
      <c r="AK922">
        <v>74.491</v>
      </c>
      <c r="AL922" s="6" t="s">
        <v>136</v>
      </c>
      <c r="AM922" s="17">
        <v>20.971</v>
      </c>
      <c r="AN922">
        <v>3</v>
      </c>
      <c r="AO922">
        <v>100</v>
      </c>
      <c r="AP922" s="14">
        <v>14.395</v>
      </c>
      <c r="AQ922" t="s">
        <v>39</v>
      </c>
      <c r="AR922" t="s">
        <v>2641</v>
      </c>
    </row>
    <row r="923" spans="1:44" x14ac:dyDescent="0.35">
      <c r="A923" t="s">
        <v>1738</v>
      </c>
      <c r="B923" t="s">
        <v>2672</v>
      </c>
      <c r="C923" t="s">
        <v>2592</v>
      </c>
      <c r="D923" t="s">
        <v>780</v>
      </c>
      <c r="E923" t="s">
        <v>1737</v>
      </c>
      <c r="F923" t="s">
        <v>39</v>
      </c>
      <c r="G923" t="s">
        <v>40</v>
      </c>
      <c r="H923" t="s">
        <v>40</v>
      </c>
      <c r="I923" t="s">
        <v>2872</v>
      </c>
      <c r="J923">
        <v>52.13</v>
      </c>
      <c r="K923">
        <v>21</v>
      </c>
      <c r="L923">
        <v>104</v>
      </c>
      <c r="M923" t="s">
        <v>41</v>
      </c>
      <c r="N923" t="s">
        <v>39</v>
      </c>
      <c r="O923">
        <v>2016</v>
      </c>
      <c r="P923" t="s">
        <v>39</v>
      </c>
      <c r="Q923" t="s">
        <v>2798</v>
      </c>
      <c r="R923">
        <v>7</v>
      </c>
      <c r="S923" t="s">
        <v>39</v>
      </c>
      <c r="T923" t="s">
        <v>2799</v>
      </c>
      <c r="U923" t="s">
        <v>2701</v>
      </c>
      <c r="V923" s="6" t="s">
        <v>2803</v>
      </c>
      <c r="W923">
        <v>84</v>
      </c>
      <c r="X923" s="6">
        <v>25</v>
      </c>
      <c r="Y923" t="s">
        <v>39</v>
      </c>
      <c r="Z923" s="6">
        <v>12</v>
      </c>
      <c r="AA923" t="s">
        <v>39</v>
      </c>
      <c r="AB923" t="s">
        <v>39</v>
      </c>
      <c r="AC923" t="s">
        <v>39</v>
      </c>
      <c r="AD923" t="s">
        <v>39</v>
      </c>
      <c r="AE923" t="s">
        <v>39</v>
      </c>
      <c r="AF923" t="s">
        <v>39</v>
      </c>
      <c r="AG923" t="s">
        <v>39</v>
      </c>
      <c r="AH923" t="s">
        <v>39</v>
      </c>
      <c r="AI923" t="s">
        <v>39</v>
      </c>
      <c r="AJ923" s="6" t="s">
        <v>2804</v>
      </c>
      <c r="AK923">
        <v>76.188999999999993</v>
      </c>
      <c r="AL923" s="6" t="s">
        <v>136</v>
      </c>
      <c r="AM923" s="17">
        <v>21.648</v>
      </c>
      <c r="AN923">
        <v>3</v>
      </c>
      <c r="AO923">
        <v>100</v>
      </c>
      <c r="AP923" s="14">
        <v>15.548</v>
      </c>
      <c r="AQ923" t="s">
        <v>39</v>
      </c>
      <c r="AR923" t="s">
        <v>2641</v>
      </c>
    </row>
    <row r="924" spans="1:44" x14ac:dyDescent="0.35">
      <c r="A924" t="s">
        <v>1738</v>
      </c>
      <c r="B924" t="s">
        <v>2672</v>
      </c>
      <c r="C924" t="s">
        <v>2592</v>
      </c>
      <c r="D924" t="s">
        <v>780</v>
      </c>
      <c r="E924" t="s">
        <v>1737</v>
      </c>
      <c r="F924" t="s">
        <v>39</v>
      </c>
      <c r="G924" t="s">
        <v>40</v>
      </c>
      <c r="H924" t="s">
        <v>40</v>
      </c>
      <c r="I924" t="s">
        <v>2872</v>
      </c>
      <c r="J924">
        <v>52.13</v>
      </c>
      <c r="K924">
        <v>21</v>
      </c>
      <c r="L924">
        <v>104</v>
      </c>
      <c r="M924" t="s">
        <v>41</v>
      </c>
      <c r="N924" t="s">
        <v>39</v>
      </c>
      <c r="O924">
        <v>2016</v>
      </c>
      <c r="P924" t="s">
        <v>39</v>
      </c>
      <c r="Q924" t="s">
        <v>2798</v>
      </c>
      <c r="R924">
        <v>7</v>
      </c>
      <c r="S924" t="s">
        <v>39</v>
      </c>
      <c r="T924" t="s">
        <v>2799</v>
      </c>
      <c r="U924" t="s">
        <v>2701</v>
      </c>
      <c r="V924" s="6" t="s">
        <v>2803</v>
      </c>
      <c r="W924">
        <v>84</v>
      </c>
      <c r="X924" s="6">
        <v>25</v>
      </c>
      <c r="Y924" t="s">
        <v>39</v>
      </c>
      <c r="Z924" s="6">
        <v>12</v>
      </c>
      <c r="AA924" t="s">
        <v>39</v>
      </c>
      <c r="AB924" t="s">
        <v>39</v>
      </c>
      <c r="AC924" t="s">
        <v>39</v>
      </c>
      <c r="AD924" t="s">
        <v>39</v>
      </c>
      <c r="AE924" t="s">
        <v>39</v>
      </c>
      <c r="AF924" t="s">
        <v>39</v>
      </c>
      <c r="AG924" t="s">
        <v>39</v>
      </c>
      <c r="AH924" t="s">
        <v>39</v>
      </c>
      <c r="AI924" t="s">
        <v>39</v>
      </c>
      <c r="AJ924" s="6" t="s">
        <v>2804</v>
      </c>
      <c r="AK924">
        <v>77.207999999999998</v>
      </c>
      <c r="AL924" s="6" t="s">
        <v>136</v>
      </c>
      <c r="AM924" s="17">
        <v>20.635999999999999</v>
      </c>
      <c r="AN924">
        <v>3</v>
      </c>
      <c r="AO924">
        <v>100</v>
      </c>
      <c r="AP924" s="14">
        <v>16.626999999999999</v>
      </c>
      <c r="AQ924" t="s">
        <v>39</v>
      </c>
      <c r="AR924" t="s">
        <v>2641</v>
      </c>
    </row>
    <row r="925" spans="1:44" x14ac:dyDescent="0.35">
      <c r="A925" t="s">
        <v>1738</v>
      </c>
      <c r="B925" t="s">
        <v>2672</v>
      </c>
      <c r="C925" t="s">
        <v>2592</v>
      </c>
      <c r="D925" t="s">
        <v>780</v>
      </c>
      <c r="E925" t="s">
        <v>1737</v>
      </c>
      <c r="F925" t="s">
        <v>39</v>
      </c>
      <c r="G925" t="s">
        <v>40</v>
      </c>
      <c r="H925" t="s">
        <v>40</v>
      </c>
      <c r="I925" t="s">
        <v>2872</v>
      </c>
      <c r="J925">
        <v>52.13</v>
      </c>
      <c r="K925">
        <v>21</v>
      </c>
      <c r="L925">
        <v>104</v>
      </c>
      <c r="M925" t="s">
        <v>41</v>
      </c>
      <c r="N925" t="s">
        <v>39</v>
      </c>
      <c r="O925">
        <v>2016</v>
      </c>
      <c r="P925" t="s">
        <v>39</v>
      </c>
      <c r="Q925" t="s">
        <v>2798</v>
      </c>
      <c r="R925">
        <v>7</v>
      </c>
      <c r="S925" t="s">
        <v>39</v>
      </c>
      <c r="T925" t="s">
        <v>2799</v>
      </c>
      <c r="U925" t="s">
        <v>2701</v>
      </c>
      <c r="V925" s="6" t="s">
        <v>2803</v>
      </c>
      <c r="W925">
        <v>84</v>
      </c>
      <c r="X925" s="6">
        <v>25</v>
      </c>
      <c r="Y925" t="s">
        <v>39</v>
      </c>
      <c r="Z925" s="6">
        <v>12</v>
      </c>
      <c r="AA925" t="s">
        <v>39</v>
      </c>
      <c r="AB925" t="s">
        <v>39</v>
      </c>
      <c r="AC925" t="s">
        <v>39</v>
      </c>
      <c r="AD925" t="s">
        <v>39</v>
      </c>
      <c r="AE925" t="s">
        <v>39</v>
      </c>
      <c r="AF925" t="s">
        <v>39</v>
      </c>
      <c r="AG925" t="s">
        <v>39</v>
      </c>
      <c r="AH925" t="s">
        <v>39</v>
      </c>
      <c r="AI925" t="s">
        <v>39</v>
      </c>
      <c r="AJ925" s="6" t="s">
        <v>2804</v>
      </c>
      <c r="AK925">
        <v>77.887</v>
      </c>
      <c r="AL925" s="6" t="s">
        <v>136</v>
      </c>
      <c r="AM925" s="17">
        <v>19.280999999999999</v>
      </c>
      <c r="AN925">
        <v>3</v>
      </c>
      <c r="AO925">
        <v>100</v>
      </c>
      <c r="AP925" s="14">
        <v>17.632000000000001</v>
      </c>
      <c r="AQ925" t="s">
        <v>39</v>
      </c>
      <c r="AR925" t="s">
        <v>2641</v>
      </c>
    </row>
    <row r="926" spans="1:44" x14ac:dyDescent="0.35">
      <c r="A926" t="s">
        <v>1738</v>
      </c>
      <c r="B926" t="s">
        <v>2672</v>
      </c>
      <c r="C926" t="s">
        <v>2592</v>
      </c>
      <c r="D926" t="s">
        <v>780</v>
      </c>
      <c r="E926" t="s">
        <v>1737</v>
      </c>
      <c r="F926" t="s">
        <v>39</v>
      </c>
      <c r="G926" t="s">
        <v>40</v>
      </c>
      <c r="H926" t="s">
        <v>40</v>
      </c>
      <c r="I926" t="s">
        <v>2872</v>
      </c>
      <c r="J926">
        <v>52.13</v>
      </c>
      <c r="K926">
        <v>21</v>
      </c>
      <c r="L926">
        <v>104</v>
      </c>
      <c r="M926" t="s">
        <v>41</v>
      </c>
      <c r="N926" t="s">
        <v>39</v>
      </c>
      <c r="O926">
        <v>2016</v>
      </c>
      <c r="P926" t="s">
        <v>39</v>
      </c>
      <c r="Q926" t="s">
        <v>2798</v>
      </c>
      <c r="R926">
        <v>7</v>
      </c>
      <c r="S926" t="s">
        <v>39</v>
      </c>
      <c r="T926" t="s">
        <v>2799</v>
      </c>
      <c r="U926" t="s">
        <v>2701</v>
      </c>
      <c r="V926" s="6" t="s">
        <v>2803</v>
      </c>
      <c r="W926">
        <v>84</v>
      </c>
      <c r="X926" s="6">
        <v>25</v>
      </c>
      <c r="Y926" t="s">
        <v>39</v>
      </c>
      <c r="Z926" s="6">
        <v>12</v>
      </c>
      <c r="AA926" t="s">
        <v>39</v>
      </c>
      <c r="AB926" t="s">
        <v>39</v>
      </c>
      <c r="AC926" t="s">
        <v>39</v>
      </c>
      <c r="AD926" t="s">
        <v>39</v>
      </c>
      <c r="AE926" t="s">
        <v>39</v>
      </c>
      <c r="AF926" t="s">
        <v>39</v>
      </c>
      <c r="AG926" t="s">
        <v>39</v>
      </c>
      <c r="AH926" t="s">
        <v>39</v>
      </c>
      <c r="AI926" t="s">
        <v>39</v>
      </c>
      <c r="AJ926" s="6" t="s">
        <v>2804</v>
      </c>
      <c r="AK926">
        <v>78.566000000000003</v>
      </c>
      <c r="AL926" s="6" t="s">
        <v>136</v>
      </c>
      <c r="AM926" s="17">
        <v>19.957000000000001</v>
      </c>
      <c r="AN926">
        <v>3</v>
      </c>
      <c r="AO926">
        <v>100</v>
      </c>
      <c r="AP926" s="14">
        <v>18.579999999999998</v>
      </c>
      <c r="AQ926" t="s">
        <v>39</v>
      </c>
      <c r="AR926" t="s">
        <v>2641</v>
      </c>
    </row>
    <row r="927" spans="1:44" x14ac:dyDescent="0.35">
      <c r="A927" t="s">
        <v>1738</v>
      </c>
      <c r="B927" t="s">
        <v>2672</v>
      </c>
      <c r="C927" t="s">
        <v>2592</v>
      </c>
      <c r="D927" t="s">
        <v>780</v>
      </c>
      <c r="E927" t="s">
        <v>1737</v>
      </c>
      <c r="F927" t="s">
        <v>39</v>
      </c>
      <c r="G927" t="s">
        <v>40</v>
      </c>
      <c r="H927" t="s">
        <v>40</v>
      </c>
      <c r="I927" t="s">
        <v>2872</v>
      </c>
      <c r="J927">
        <v>52.13</v>
      </c>
      <c r="K927">
        <v>21</v>
      </c>
      <c r="L927">
        <v>104</v>
      </c>
      <c r="M927" t="s">
        <v>41</v>
      </c>
      <c r="N927" t="s">
        <v>39</v>
      </c>
      <c r="O927">
        <v>2016</v>
      </c>
      <c r="P927" t="s">
        <v>39</v>
      </c>
      <c r="Q927" t="s">
        <v>2798</v>
      </c>
      <c r="R927">
        <v>7</v>
      </c>
      <c r="S927" t="s">
        <v>39</v>
      </c>
      <c r="T927" t="s">
        <v>2799</v>
      </c>
      <c r="U927" t="s">
        <v>2701</v>
      </c>
      <c r="V927" s="6" t="s">
        <v>2803</v>
      </c>
      <c r="W927">
        <v>84</v>
      </c>
      <c r="X927" s="6">
        <v>25</v>
      </c>
      <c r="Y927" t="s">
        <v>39</v>
      </c>
      <c r="Z927" s="6">
        <v>12</v>
      </c>
      <c r="AA927" t="s">
        <v>39</v>
      </c>
      <c r="AB927" t="s">
        <v>39</v>
      </c>
      <c r="AC927" t="s">
        <v>39</v>
      </c>
      <c r="AD927" t="s">
        <v>39</v>
      </c>
      <c r="AE927" t="s">
        <v>39</v>
      </c>
      <c r="AF927" t="s">
        <v>39</v>
      </c>
      <c r="AG927" t="s">
        <v>39</v>
      </c>
      <c r="AH927" t="s">
        <v>39</v>
      </c>
      <c r="AI927" t="s">
        <v>39</v>
      </c>
      <c r="AJ927" s="6" t="s">
        <v>2804</v>
      </c>
      <c r="AK927">
        <v>78.906000000000006</v>
      </c>
      <c r="AL927" s="6" t="s">
        <v>136</v>
      </c>
      <c r="AM927" s="17">
        <v>19.788</v>
      </c>
      <c r="AN927">
        <v>3</v>
      </c>
      <c r="AO927">
        <v>100</v>
      </c>
      <c r="AP927" s="14">
        <v>20</v>
      </c>
      <c r="AQ927" t="s">
        <v>39</v>
      </c>
      <c r="AR927" t="s">
        <v>2641</v>
      </c>
    </row>
    <row r="928" spans="1:44" x14ac:dyDescent="0.35">
      <c r="A928" t="s">
        <v>1738</v>
      </c>
      <c r="B928" t="s">
        <v>2672</v>
      </c>
      <c r="C928" t="s">
        <v>2592</v>
      </c>
      <c r="D928" t="s">
        <v>780</v>
      </c>
      <c r="E928" t="s">
        <v>1737</v>
      </c>
      <c r="F928" t="s">
        <v>39</v>
      </c>
      <c r="G928" t="s">
        <v>40</v>
      </c>
      <c r="H928" t="s">
        <v>40</v>
      </c>
      <c r="I928" t="s">
        <v>2872</v>
      </c>
      <c r="J928">
        <v>52.13</v>
      </c>
      <c r="K928">
        <v>21</v>
      </c>
      <c r="L928">
        <v>104</v>
      </c>
      <c r="M928" t="s">
        <v>41</v>
      </c>
      <c r="N928" t="s">
        <v>39</v>
      </c>
      <c r="O928">
        <v>2016</v>
      </c>
      <c r="P928" t="s">
        <v>39</v>
      </c>
      <c r="Q928" t="s">
        <v>2798</v>
      </c>
      <c r="R928">
        <v>7</v>
      </c>
      <c r="S928" t="s">
        <v>39</v>
      </c>
      <c r="T928" t="s">
        <v>2799</v>
      </c>
      <c r="U928" t="s">
        <v>2701</v>
      </c>
      <c r="V928" s="6" t="s">
        <v>2803</v>
      </c>
      <c r="W928">
        <v>84</v>
      </c>
      <c r="X928" s="6">
        <v>25</v>
      </c>
      <c r="Y928" t="s">
        <v>39</v>
      </c>
      <c r="Z928" s="6">
        <v>12</v>
      </c>
      <c r="AA928" t="s">
        <v>39</v>
      </c>
      <c r="AB928" t="s">
        <v>39</v>
      </c>
      <c r="AC928" t="s">
        <v>39</v>
      </c>
      <c r="AD928" t="s">
        <v>39</v>
      </c>
      <c r="AE928" t="s">
        <v>39</v>
      </c>
      <c r="AF928" t="s">
        <v>39</v>
      </c>
      <c r="AG928" t="s">
        <v>39</v>
      </c>
      <c r="AH928" t="s">
        <v>39</v>
      </c>
      <c r="AI928" t="s">
        <v>39</v>
      </c>
      <c r="AJ928" s="6" t="s">
        <v>2804</v>
      </c>
      <c r="AK928">
        <v>80.602999999999994</v>
      </c>
      <c r="AL928" s="6" t="s">
        <v>136</v>
      </c>
      <c r="AM928" s="17">
        <v>18.773</v>
      </c>
      <c r="AN928">
        <v>3</v>
      </c>
      <c r="AO928">
        <v>100</v>
      </c>
      <c r="AP928" s="14">
        <v>21</v>
      </c>
      <c r="AQ928" t="s">
        <v>39</v>
      </c>
      <c r="AR928" t="s">
        <v>2641</v>
      </c>
    </row>
    <row r="929" spans="1:44" x14ac:dyDescent="0.35">
      <c r="A929" t="s">
        <v>1738</v>
      </c>
      <c r="B929" t="s">
        <v>2672</v>
      </c>
      <c r="C929" t="s">
        <v>2592</v>
      </c>
      <c r="D929" t="s">
        <v>780</v>
      </c>
      <c r="E929" t="s">
        <v>2801</v>
      </c>
      <c r="F929" t="s">
        <v>39</v>
      </c>
      <c r="G929" t="s">
        <v>40</v>
      </c>
      <c r="H929" t="s">
        <v>40</v>
      </c>
      <c r="I929" t="s">
        <v>2872</v>
      </c>
      <c r="J929">
        <v>52.13</v>
      </c>
      <c r="K929">
        <v>21</v>
      </c>
      <c r="L929">
        <v>104</v>
      </c>
      <c r="M929" t="s">
        <v>41</v>
      </c>
      <c r="N929" t="s">
        <v>39</v>
      </c>
      <c r="O929">
        <v>2016</v>
      </c>
      <c r="P929" t="s">
        <v>39</v>
      </c>
      <c r="Q929" t="s">
        <v>2798</v>
      </c>
      <c r="R929">
        <v>7</v>
      </c>
      <c r="S929" t="s">
        <v>39</v>
      </c>
      <c r="T929" t="s">
        <v>2799</v>
      </c>
      <c r="U929" t="s">
        <v>2701</v>
      </c>
      <c r="V929" s="6" t="s">
        <v>2803</v>
      </c>
      <c r="W929">
        <v>84</v>
      </c>
      <c r="X929" s="6">
        <v>25</v>
      </c>
      <c r="Y929" t="s">
        <v>39</v>
      </c>
      <c r="Z929" s="6">
        <v>12</v>
      </c>
      <c r="AA929" t="s">
        <v>39</v>
      </c>
      <c r="AB929" t="s">
        <v>39</v>
      </c>
      <c r="AC929" t="s">
        <v>39</v>
      </c>
      <c r="AD929" t="s">
        <v>39</v>
      </c>
      <c r="AE929" t="s">
        <v>39</v>
      </c>
      <c r="AF929" t="s">
        <v>39</v>
      </c>
      <c r="AG929" t="s">
        <v>39</v>
      </c>
      <c r="AH929" t="s">
        <v>39</v>
      </c>
      <c r="AI929" t="s">
        <v>39</v>
      </c>
      <c r="AJ929" s="6" t="s">
        <v>2804</v>
      </c>
      <c r="AK929">
        <v>6.5010000000000003</v>
      </c>
      <c r="AL929" s="6" t="s">
        <v>136</v>
      </c>
      <c r="AM929" s="17">
        <v>10.298999999999999</v>
      </c>
      <c r="AN929">
        <v>3</v>
      </c>
      <c r="AO929">
        <v>100</v>
      </c>
      <c r="AP929" s="14">
        <v>1.133</v>
      </c>
      <c r="AQ929" t="s">
        <v>39</v>
      </c>
      <c r="AR929" t="s">
        <v>2641</v>
      </c>
    </row>
    <row r="930" spans="1:44" x14ac:dyDescent="0.35">
      <c r="A930" t="s">
        <v>1738</v>
      </c>
      <c r="B930" t="s">
        <v>2672</v>
      </c>
      <c r="C930" t="s">
        <v>2592</v>
      </c>
      <c r="D930" t="s">
        <v>780</v>
      </c>
      <c r="E930" t="s">
        <v>2801</v>
      </c>
      <c r="F930" t="s">
        <v>39</v>
      </c>
      <c r="G930" t="s">
        <v>40</v>
      </c>
      <c r="H930" t="s">
        <v>40</v>
      </c>
      <c r="I930" t="s">
        <v>2872</v>
      </c>
      <c r="J930">
        <v>52.13</v>
      </c>
      <c r="K930">
        <v>21</v>
      </c>
      <c r="L930">
        <v>104</v>
      </c>
      <c r="M930" t="s">
        <v>41</v>
      </c>
      <c r="N930" t="s">
        <v>39</v>
      </c>
      <c r="O930">
        <v>2016</v>
      </c>
      <c r="P930" t="s">
        <v>39</v>
      </c>
      <c r="Q930" t="s">
        <v>2798</v>
      </c>
      <c r="R930">
        <v>7</v>
      </c>
      <c r="S930" t="s">
        <v>39</v>
      </c>
      <c r="T930" t="s">
        <v>2799</v>
      </c>
      <c r="U930" t="s">
        <v>2701</v>
      </c>
      <c r="V930" s="6" t="s">
        <v>2803</v>
      </c>
      <c r="W930">
        <v>84</v>
      </c>
      <c r="X930" s="6">
        <v>25</v>
      </c>
      <c r="Y930" t="s">
        <v>39</v>
      </c>
      <c r="Z930" s="6">
        <v>12</v>
      </c>
      <c r="AA930" t="s">
        <v>39</v>
      </c>
      <c r="AB930" t="s">
        <v>39</v>
      </c>
      <c r="AC930" t="s">
        <v>39</v>
      </c>
      <c r="AD930" t="s">
        <v>39</v>
      </c>
      <c r="AE930" t="s">
        <v>39</v>
      </c>
      <c r="AF930" t="s">
        <v>39</v>
      </c>
      <c r="AG930" t="s">
        <v>39</v>
      </c>
      <c r="AH930" t="s">
        <v>39</v>
      </c>
      <c r="AI930" t="s">
        <v>39</v>
      </c>
      <c r="AJ930" s="6" t="s">
        <v>2804</v>
      </c>
      <c r="AK930">
        <v>25.209</v>
      </c>
      <c r="AL930" s="6" t="s">
        <v>136</v>
      </c>
      <c r="AM930" s="17">
        <v>26.431000000000001</v>
      </c>
      <c r="AN930">
        <v>3</v>
      </c>
      <c r="AO930">
        <v>100</v>
      </c>
      <c r="AP930" s="14">
        <v>1.97</v>
      </c>
      <c r="AQ930" t="s">
        <v>39</v>
      </c>
      <c r="AR930" t="s">
        <v>2641</v>
      </c>
    </row>
    <row r="931" spans="1:44" x14ac:dyDescent="0.35">
      <c r="A931" t="s">
        <v>1738</v>
      </c>
      <c r="B931" t="s">
        <v>2672</v>
      </c>
      <c r="C931" t="s">
        <v>2592</v>
      </c>
      <c r="D931" t="s">
        <v>780</v>
      </c>
      <c r="E931" t="s">
        <v>2801</v>
      </c>
      <c r="F931" t="s">
        <v>39</v>
      </c>
      <c r="G931" t="s">
        <v>40</v>
      </c>
      <c r="H931" t="s">
        <v>40</v>
      </c>
      <c r="I931" t="s">
        <v>2872</v>
      </c>
      <c r="J931">
        <v>52.13</v>
      </c>
      <c r="K931">
        <v>21</v>
      </c>
      <c r="L931">
        <v>104</v>
      </c>
      <c r="M931" t="s">
        <v>41</v>
      </c>
      <c r="N931" t="s">
        <v>39</v>
      </c>
      <c r="O931">
        <v>2016</v>
      </c>
      <c r="P931" t="s">
        <v>39</v>
      </c>
      <c r="Q931" t="s">
        <v>2798</v>
      </c>
      <c r="R931">
        <v>7</v>
      </c>
      <c r="S931" t="s">
        <v>39</v>
      </c>
      <c r="T931" t="s">
        <v>2799</v>
      </c>
      <c r="U931" t="s">
        <v>2701</v>
      </c>
      <c r="V931" s="6" t="s">
        <v>2803</v>
      </c>
      <c r="W931">
        <v>84</v>
      </c>
      <c r="X931" s="6">
        <v>25</v>
      </c>
      <c r="Y931" t="s">
        <v>39</v>
      </c>
      <c r="Z931" s="6">
        <v>12</v>
      </c>
      <c r="AA931" t="s">
        <v>39</v>
      </c>
      <c r="AB931" t="s">
        <v>39</v>
      </c>
      <c r="AC931" t="s">
        <v>39</v>
      </c>
      <c r="AD931" t="s">
        <v>39</v>
      </c>
      <c r="AE931" t="s">
        <v>39</v>
      </c>
      <c r="AF931" t="s">
        <v>39</v>
      </c>
      <c r="AG931" t="s">
        <v>39</v>
      </c>
      <c r="AH931" t="s">
        <v>39</v>
      </c>
      <c r="AI931" t="s">
        <v>39</v>
      </c>
      <c r="AJ931" s="6" t="s">
        <v>2804</v>
      </c>
      <c r="AK931">
        <v>37.395000000000003</v>
      </c>
      <c r="AL931" s="6" t="s">
        <v>136</v>
      </c>
      <c r="AM931" s="17">
        <v>36.732999999999997</v>
      </c>
      <c r="AN931">
        <v>3</v>
      </c>
      <c r="AO931">
        <v>100</v>
      </c>
      <c r="AP931" s="14">
        <v>2.863</v>
      </c>
      <c r="AQ931" t="s">
        <v>39</v>
      </c>
      <c r="AR931" t="s">
        <v>2641</v>
      </c>
    </row>
    <row r="932" spans="1:44" x14ac:dyDescent="0.35">
      <c r="A932" t="s">
        <v>1738</v>
      </c>
      <c r="B932" t="s">
        <v>2672</v>
      </c>
      <c r="C932" t="s">
        <v>2592</v>
      </c>
      <c r="D932" t="s">
        <v>780</v>
      </c>
      <c r="E932" t="s">
        <v>2801</v>
      </c>
      <c r="F932" t="s">
        <v>39</v>
      </c>
      <c r="G932" t="s">
        <v>40</v>
      </c>
      <c r="H932" t="s">
        <v>40</v>
      </c>
      <c r="I932" t="s">
        <v>2872</v>
      </c>
      <c r="J932">
        <v>52.13</v>
      </c>
      <c r="K932">
        <v>21</v>
      </c>
      <c r="L932">
        <v>104</v>
      </c>
      <c r="M932" t="s">
        <v>41</v>
      </c>
      <c r="N932" t="s">
        <v>39</v>
      </c>
      <c r="O932">
        <v>2016</v>
      </c>
      <c r="P932" t="s">
        <v>39</v>
      </c>
      <c r="Q932" t="s">
        <v>2798</v>
      </c>
      <c r="R932">
        <v>7</v>
      </c>
      <c r="S932" t="s">
        <v>39</v>
      </c>
      <c r="T932" t="s">
        <v>2799</v>
      </c>
      <c r="U932" t="s">
        <v>2701</v>
      </c>
      <c r="V932" s="6" t="s">
        <v>2803</v>
      </c>
      <c r="W932">
        <v>84</v>
      </c>
      <c r="X932" s="6">
        <v>25</v>
      </c>
      <c r="Y932" t="s">
        <v>39</v>
      </c>
      <c r="Z932" s="6">
        <v>12</v>
      </c>
      <c r="AA932" t="s">
        <v>39</v>
      </c>
      <c r="AB932" t="s">
        <v>39</v>
      </c>
      <c r="AC932" t="s">
        <v>39</v>
      </c>
      <c r="AD932" t="s">
        <v>39</v>
      </c>
      <c r="AE932" t="s">
        <v>39</v>
      </c>
      <c r="AF932" t="s">
        <v>39</v>
      </c>
      <c r="AG932" t="s">
        <v>39</v>
      </c>
      <c r="AH932" t="s">
        <v>39</v>
      </c>
      <c r="AI932" t="s">
        <v>39</v>
      </c>
      <c r="AJ932" s="6" t="s">
        <v>2804</v>
      </c>
      <c r="AK932">
        <v>50.954000000000001</v>
      </c>
      <c r="AL932" s="6" t="s">
        <v>136</v>
      </c>
      <c r="AM932" s="17">
        <v>36.39</v>
      </c>
      <c r="AN932">
        <v>3</v>
      </c>
      <c r="AO932">
        <v>100</v>
      </c>
      <c r="AP932" s="14">
        <v>3.8490000000000002</v>
      </c>
      <c r="AQ932" t="s">
        <v>39</v>
      </c>
      <c r="AR932" t="s">
        <v>2641</v>
      </c>
    </row>
    <row r="933" spans="1:44" x14ac:dyDescent="0.35">
      <c r="A933" t="s">
        <v>1738</v>
      </c>
      <c r="B933" t="s">
        <v>2672</v>
      </c>
      <c r="C933" t="s">
        <v>2592</v>
      </c>
      <c r="D933" t="s">
        <v>780</v>
      </c>
      <c r="E933" t="s">
        <v>2801</v>
      </c>
      <c r="F933" t="s">
        <v>39</v>
      </c>
      <c r="G933" t="s">
        <v>40</v>
      </c>
      <c r="H933" t="s">
        <v>40</v>
      </c>
      <c r="I933" t="s">
        <v>2872</v>
      </c>
      <c r="J933">
        <v>52.13</v>
      </c>
      <c r="K933">
        <v>21</v>
      </c>
      <c r="L933">
        <v>104</v>
      </c>
      <c r="M933" t="s">
        <v>41</v>
      </c>
      <c r="N933" t="s">
        <v>39</v>
      </c>
      <c r="O933">
        <v>2016</v>
      </c>
      <c r="P933" t="s">
        <v>39</v>
      </c>
      <c r="Q933" t="s">
        <v>2798</v>
      </c>
      <c r="R933">
        <v>7</v>
      </c>
      <c r="S933" t="s">
        <v>39</v>
      </c>
      <c r="T933" t="s">
        <v>2799</v>
      </c>
      <c r="U933" t="s">
        <v>2701</v>
      </c>
      <c r="V933" s="6" t="s">
        <v>2803</v>
      </c>
      <c r="W933">
        <v>84</v>
      </c>
      <c r="X933" s="6">
        <v>25</v>
      </c>
      <c r="Y933" t="s">
        <v>39</v>
      </c>
      <c r="Z933" s="6">
        <v>12</v>
      </c>
      <c r="AA933" t="s">
        <v>39</v>
      </c>
      <c r="AB933" t="s">
        <v>39</v>
      </c>
      <c r="AC933" t="s">
        <v>39</v>
      </c>
      <c r="AD933" t="s">
        <v>39</v>
      </c>
      <c r="AE933" t="s">
        <v>39</v>
      </c>
      <c r="AF933" t="s">
        <v>39</v>
      </c>
      <c r="AG933" t="s">
        <v>39</v>
      </c>
      <c r="AH933" t="s">
        <v>39</v>
      </c>
      <c r="AI933" t="s">
        <v>39</v>
      </c>
      <c r="AJ933" s="6" t="s">
        <v>2804</v>
      </c>
      <c r="AK933">
        <v>57.133000000000003</v>
      </c>
      <c r="AL933" s="6" t="s">
        <v>136</v>
      </c>
      <c r="AM933" s="17">
        <v>55.268000000000001</v>
      </c>
      <c r="AN933">
        <v>3</v>
      </c>
      <c r="AO933">
        <v>100</v>
      </c>
      <c r="AP933" s="14">
        <v>4.9089999999999998</v>
      </c>
      <c r="AQ933" t="s">
        <v>39</v>
      </c>
      <c r="AR933" t="s">
        <v>2641</v>
      </c>
    </row>
    <row r="934" spans="1:44" x14ac:dyDescent="0.35">
      <c r="A934" t="s">
        <v>1738</v>
      </c>
      <c r="B934" t="s">
        <v>2672</v>
      </c>
      <c r="C934" t="s">
        <v>2592</v>
      </c>
      <c r="D934" t="s">
        <v>780</v>
      </c>
      <c r="E934" t="s">
        <v>2801</v>
      </c>
      <c r="F934" t="s">
        <v>39</v>
      </c>
      <c r="G934" t="s">
        <v>40</v>
      </c>
      <c r="H934" t="s">
        <v>40</v>
      </c>
      <c r="I934" t="s">
        <v>2872</v>
      </c>
      <c r="J934">
        <v>52.13</v>
      </c>
      <c r="K934">
        <v>21</v>
      </c>
      <c r="L934">
        <v>104</v>
      </c>
      <c r="M934" t="s">
        <v>41</v>
      </c>
      <c r="N934" t="s">
        <v>39</v>
      </c>
      <c r="O934">
        <v>2016</v>
      </c>
      <c r="P934" t="s">
        <v>39</v>
      </c>
      <c r="Q934" t="s">
        <v>2798</v>
      </c>
      <c r="R934">
        <v>7</v>
      </c>
      <c r="S934" t="s">
        <v>39</v>
      </c>
      <c r="T934" t="s">
        <v>2799</v>
      </c>
      <c r="U934" t="s">
        <v>2701</v>
      </c>
      <c r="V934" s="6" t="s">
        <v>2803</v>
      </c>
      <c r="W934">
        <v>84</v>
      </c>
      <c r="X934" s="6">
        <v>25</v>
      </c>
      <c r="Y934" t="s">
        <v>39</v>
      </c>
      <c r="Z934" s="6">
        <v>12</v>
      </c>
      <c r="AA934" t="s">
        <v>39</v>
      </c>
      <c r="AB934" t="s">
        <v>39</v>
      </c>
      <c r="AC934" t="s">
        <v>39</v>
      </c>
      <c r="AD934" t="s">
        <v>39</v>
      </c>
      <c r="AE934" t="s">
        <v>39</v>
      </c>
      <c r="AF934" t="s">
        <v>39</v>
      </c>
      <c r="AG934" t="s">
        <v>39</v>
      </c>
      <c r="AH934" t="s">
        <v>39</v>
      </c>
      <c r="AI934" t="s">
        <v>39</v>
      </c>
      <c r="AJ934" s="6" t="s">
        <v>2804</v>
      </c>
      <c r="AK934">
        <v>58.848999999999997</v>
      </c>
      <c r="AL934" s="6" t="s">
        <v>136</v>
      </c>
      <c r="AM934" s="17">
        <v>62.302</v>
      </c>
      <c r="AN934">
        <v>3</v>
      </c>
      <c r="AO934">
        <v>100</v>
      </c>
      <c r="AP934" s="14">
        <v>5.9880000000000004</v>
      </c>
      <c r="AQ934" t="s">
        <v>39</v>
      </c>
      <c r="AR934" t="s">
        <v>2641</v>
      </c>
    </row>
    <row r="935" spans="1:44" x14ac:dyDescent="0.35">
      <c r="A935" t="s">
        <v>1738</v>
      </c>
      <c r="B935" t="s">
        <v>2672</v>
      </c>
      <c r="C935" t="s">
        <v>2592</v>
      </c>
      <c r="D935" t="s">
        <v>780</v>
      </c>
      <c r="E935" t="s">
        <v>2801</v>
      </c>
      <c r="F935" t="s">
        <v>39</v>
      </c>
      <c r="G935" t="s">
        <v>40</v>
      </c>
      <c r="H935" t="s">
        <v>40</v>
      </c>
      <c r="I935" t="s">
        <v>2872</v>
      </c>
      <c r="J935">
        <v>52.13</v>
      </c>
      <c r="K935">
        <v>21</v>
      </c>
      <c r="L935">
        <v>104</v>
      </c>
      <c r="M935" t="s">
        <v>41</v>
      </c>
      <c r="N935" t="s">
        <v>39</v>
      </c>
      <c r="O935">
        <v>2016</v>
      </c>
      <c r="P935" t="s">
        <v>39</v>
      </c>
      <c r="Q935" t="s">
        <v>2798</v>
      </c>
      <c r="R935">
        <v>7</v>
      </c>
      <c r="S935" t="s">
        <v>39</v>
      </c>
      <c r="T935" t="s">
        <v>2799</v>
      </c>
      <c r="U935" t="s">
        <v>2701</v>
      </c>
      <c r="V935" s="6" t="s">
        <v>2803</v>
      </c>
      <c r="W935">
        <v>84</v>
      </c>
      <c r="X935" s="6">
        <v>25</v>
      </c>
      <c r="Y935" t="s">
        <v>39</v>
      </c>
      <c r="Z935" s="6">
        <v>12</v>
      </c>
      <c r="AA935" t="s">
        <v>39</v>
      </c>
      <c r="AB935" t="s">
        <v>39</v>
      </c>
      <c r="AC935" t="s">
        <v>39</v>
      </c>
      <c r="AD935" t="s">
        <v>39</v>
      </c>
      <c r="AE935" t="s">
        <v>39</v>
      </c>
      <c r="AF935" t="s">
        <v>39</v>
      </c>
      <c r="AG935" t="s">
        <v>39</v>
      </c>
      <c r="AH935" t="s">
        <v>39</v>
      </c>
      <c r="AI935" t="s">
        <v>39</v>
      </c>
      <c r="AJ935" s="6" t="s">
        <v>2804</v>
      </c>
      <c r="AK935">
        <v>62.968000000000004</v>
      </c>
      <c r="AL935" s="6" t="s">
        <v>136</v>
      </c>
      <c r="AM935" s="17">
        <v>58.698</v>
      </c>
      <c r="AN935">
        <v>3</v>
      </c>
      <c r="AO935">
        <v>100</v>
      </c>
      <c r="AP935" s="14">
        <v>6.992</v>
      </c>
      <c r="AQ935" t="s">
        <v>39</v>
      </c>
      <c r="AR935" t="s">
        <v>2641</v>
      </c>
    </row>
    <row r="936" spans="1:44" x14ac:dyDescent="0.35">
      <c r="A936" t="s">
        <v>1738</v>
      </c>
      <c r="B936" t="s">
        <v>2672</v>
      </c>
      <c r="C936" t="s">
        <v>2592</v>
      </c>
      <c r="D936" t="s">
        <v>780</v>
      </c>
      <c r="E936" t="s">
        <v>2801</v>
      </c>
      <c r="F936" t="s">
        <v>39</v>
      </c>
      <c r="G936" t="s">
        <v>40</v>
      </c>
      <c r="H936" t="s">
        <v>40</v>
      </c>
      <c r="I936" t="s">
        <v>2872</v>
      </c>
      <c r="J936">
        <v>52.13</v>
      </c>
      <c r="K936">
        <v>21</v>
      </c>
      <c r="L936">
        <v>104</v>
      </c>
      <c r="M936" t="s">
        <v>41</v>
      </c>
      <c r="N936" t="s">
        <v>39</v>
      </c>
      <c r="O936">
        <v>2016</v>
      </c>
      <c r="P936" t="s">
        <v>39</v>
      </c>
      <c r="Q936" t="s">
        <v>2798</v>
      </c>
      <c r="R936">
        <v>7</v>
      </c>
      <c r="S936" t="s">
        <v>39</v>
      </c>
      <c r="T936" t="s">
        <v>2799</v>
      </c>
      <c r="U936" t="s">
        <v>2701</v>
      </c>
      <c r="V936" s="6" t="s">
        <v>2803</v>
      </c>
      <c r="W936">
        <v>84</v>
      </c>
      <c r="X936" s="6">
        <v>25</v>
      </c>
      <c r="Y936" t="s">
        <v>39</v>
      </c>
      <c r="Z936" s="6">
        <v>12</v>
      </c>
      <c r="AA936" t="s">
        <v>39</v>
      </c>
      <c r="AB936" t="s">
        <v>39</v>
      </c>
      <c r="AC936" t="s">
        <v>39</v>
      </c>
      <c r="AD936" t="s">
        <v>39</v>
      </c>
      <c r="AE936" t="s">
        <v>39</v>
      </c>
      <c r="AF936" t="s">
        <v>39</v>
      </c>
      <c r="AG936" t="s">
        <v>39</v>
      </c>
      <c r="AH936" t="s">
        <v>39</v>
      </c>
      <c r="AI936" t="s">
        <v>39</v>
      </c>
      <c r="AJ936" s="6" t="s">
        <v>2804</v>
      </c>
      <c r="AK936">
        <v>66.058000000000007</v>
      </c>
      <c r="AL936" s="6" t="s">
        <v>136</v>
      </c>
      <c r="AM936" s="17">
        <v>46.683999999999997</v>
      </c>
      <c r="AN936">
        <v>3</v>
      </c>
      <c r="AO936">
        <v>100</v>
      </c>
      <c r="AP936" s="14">
        <v>7.9589999999999996</v>
      </c>
      <c r="AQ936" t="s">
        <v>39</v>
      </c>
      <c r="AR936" t="s">
        <v>2641</v>
      </c>
    </row>
    <row r="937" spans="1:44" x14ac:dyDescent="0.35">
      <c r="A937" t="s">
        <v>1738</v>
      </c>
      <c r="B937" t="s">
        <v>2672</v>
      </c>
      <c r="C937" t="s">
        <v>2592</v>
      </c>
      <c r="D937" t="s">
        <v>780</v>
      </c>
      <c r="E937" t="s">
        <v>2801</v>
      </c>
      <c r="F937" t="s">
        <v>39</v>
      </c>
      <c r="G937" t="s">
        <v>40</v>
      </c>
      <c r="H937" t="s">
        <v>40</v>
      </c>
      <c r="I937" t="s">
        <v>2872</v>
      </c>
      <c r="J937">
        <v>52.13</v>
      </c>
      <c r="K937">
        <v>21</v>
      </c>
      <c r="L937">
        <v>104</v>
      </c>
      <c r="M937" t="s">
        <v>41</v>
      </c>
      <c r="N937" t="s">
        <v>39</v>
      </c>
      <c r="O937">
        <v>2016</v>
      </c>
      <c r="P937" t="s">
        <v>39</v>
      </c>
      <c r="Q937" t="s">
        <v>2798</v>
      </c>
      <c r="R937">
        <v>7</v>
      </c>
      <c r="S937" t="s">
        <v>39</v>
      </c>
      <c r="T937" t="s">
        <v>2799</v>
      </c>
      <c r="U937" t="s">
        <v>2701</v>
      </c>
      <c r="V937" s="6" t="s">
        <v>2803</v>
      </c>
      <c r="W937">
        <v>84</v>
      </c>
      <c r="X937" s="6">
        <v>25</v>
      </c>
      <c r="Y937" t="s">
        <v>39</v>
      </c>
      <c r="Z937" s="6">
        <v>12</v>
      </c>
      <c r="AA937" t="s">
        <v>39</v>
      </c>
      <c r="AB937" t="s">
        <v>39</v>
      </c>
      <c r="AC937" t="s">
        <v>39</v>
      </c>
      <c r="AD937" t="s">
        <v>39</v>
      </c>
      <c r="AE937" t="s">
        <v>39</v>
      </c>
      <c r="AF937" t="s">
        <v>39</v>
      </c>
      <c r="AG937" t="s">
        <v>39</v>
      </c>
      <c r="AH937" t="s">
        <v>39</v>
      </c>
      <c r="AI937" t="s">
        <v>39</v>
      </c>
      <c r="AJ937" s="6" t="s">
        <v>2804</v>
      </c>
      <c r="AK937">
        <v>68.804000000000002</v>
      </c>
      <c r="AL937" s="6" t="s">
        <v>136</v>
      </c>
      <c r="AM937" s="17">
        <v>45.826000000000001</v>
      </c>
      <c r="AN937">
        <v>3</v>
      </c>
      <c r="AO937">
        <v>100</v>
      </c>
      <c r="AP937" s="14">
        <v>8.9640000000000004</v>
      </c>
      <c r="AQ937" t="s">
        <v>39</v>
      </c>
      <c r="AR937" t="s">
        <v>2641</v>
      </c>
    </row>
    <row r="938" spans="1:44" x14ac:dyDescent="0.35">
      <c r="A938" t="s">
        <v>1738</v>
      </c>
      <c r="B938" t="s">
        <v>2672</v>
      </c>
      <c r="C938" t="s">
        <v>2592</v>
      </c>
      <c r="D938" t="s">
        <v>780</v>
      </c>
      <c r="E938" t="s">
        <v>2801</v>
      </c>
      <c r="F938" t="s">
        <v>39</v>
      </c>
      <c r="G938" t="s">
        <v>40</v>
      </c>
      <c r="H938" t="s">
        <v>40</v>
      </c>
      <c r="I938" t="s">
        <v>2872</v>
      </c>
      <c r="J938">
        <v>52.13</v>
      </c>
      <c r="K938">
        <v>21</v>
      </c>
      <c r="L938">
        <v>104</v>
      </c>
      <c r="M938" t="s">
        <v>41</v>
      </c>
      <c r="N938" t="s">
        <v>39</v>
      </c>
      <c r="O938">
        <v>2016</v>
      </c>
      <c r="P938" t="s">
        <v>39</v>
      </c>
      <c r="Q938" t="s">
        <v>2798</v>
      </c>
      <c r="R938">
        <v>7</v>
      </c>
      <c r="S938" t="s">
        <v>39</v>
      </c>
      <c r="T938" t="s">
        <v>2799</v>
      </c>
      <c r="U938" t="s">
        <v>2701</v>
      </c>
      <c r="V938" s="6" t="s">
        <v>2803</v>
      </c>
      <c r="W938">
        <v>84</v>
      </c>
      <c r="X938" s="6">
        <v>25</v>
      </c>
      <c r="Y938" t="s">
        <v>39</v>
      </c>
      <c r="Z938" s="6">
        <v>12</v>
      </c>
      <c r="AA938" t="s">
        <v>39</v>
      </c>
      <c r="AB938" t="s">
        <v>39</v>
      </c>
      <c r="AC938" t="s">
        <v>39</v>
      </c>
      <c r="AD938" t="s">
        <v>39</v>
      </c>
      <c r="AE938" t="s">
        <v>39</v>
      </c>
      <c r="AF938" t="s">
        <v>39</v>
      </c>
      <c r="AG938" t="s">
        <v>39</v>
      </c>
      <c r="AH938" t="s">
        <v>39</v>
      </c>
      <c r="AI938" t="s">
        <v>39</v>
      </c>
      <c r="AJ938" s="6" t="s">
        <v>2804</v>
      </c>
      <c r="AK938">
        <v>71.206999999999994</v>
      </c>
      <c r="AL938" s="6" t="s">
        <v>136</v>
      </c>
      <c r="AM938" s="17">
        <v>41.878</v>
      </c>
      <c r="AN938">
        <v>3</v>
      </c>
      <c r="AO938">
        <v>100</v>
      </c>
      <c r="AP938" s="14">
        <v>10.023999999999999</v>
      </c>
      <c r="AQ938" t="s">
        <v>39</v>
      </c>
      <c r="AR938" t="s">
        <v>2641</v>
      </c>
    </row>
    <row r="939" spans="1:44" x14ac:dyDescent="0.35">
      <c r="A939" t="s">
        <v>1738</v>
      </c>
      <c r="B939" t="s">
        <v>2672</v>
      </c>
      <c r="C939" t="s">
        <v>2592</v>
      </c>
      <c r="D939" t="s">
        <v>780</v>
      </c>
      <c r="E939" t="s">
        <v>2801</v>
      </c>
      <c r="F939" t="s">
        <v>39</v>
      </c>
      <c r="G939" t="s">
        <v>40</v>
      </c>
      <c r="H939" t="s">
        <v>40</v>
      </c>
      <c r="I939" t="s">
        <v>2872</v>
      </c>
      <c r="J939">
        <v>52.13</v>
      </c>
      <c r="K939">
        <v>21</v>
      </c>
      <c r="L939">
        <v>104</v>
      </c>
      <c r="M939" t="s">
        <v>41</v>
      </c>
      <c r="N939" t="s">
        <v>39</v>
      </c>
      <c r="O939">
        <v>2016</v>
      </c>
      <c r="P939" t="s">
        <v>39</v>
      </c>
      <c r="Q939" t="s">
        <v>2798</v>
      </c>
      <c r="R939">
        <v>7</v>
      </c>
      <c r="S939" t="s">
        <v>39</v>
      </c>
      <c r="T939" t="s">
        <v>2799</v>
      </c>
      <c r="U939" t="s">
        <v>2701</v>
      </c>
      <c r="V939" s="6" t="s">
        <v>2803</v>
      </c>
      <c r="W939">
        <v>84</v>
      </c>
      <c r="X939" s="6">
        <v>25</v>
      </c>
      <c r="Y939" t="s">
        <v>39</v>
      </c>
      <c r="Z939" s="6">
        <v>12</v>
      </c>
      <c r="AA939" t="s">
        <v>39</v>
      </c>
      <c r="AB939" t="s">
        <v>39</v>
      </c>
      <c r="AC939" t="s">
        <v>39</v>
      </c>
      <c r="AD939" t="s">
        <v>39</v>
      </c>
      <c r="AE939" t="s">
        <v>39</v>
      </c>
      <c r="AF939" t="s">
        <v>39</v>
      </c>
      <c r="AG939" t="s">
        <v>39</v>
      </c>
      <c r="AH939" t="s">
        <v>39</v>
      </c>
      <c r="AI939" t="s">
        <v>39</v>
      </c>
      <c r="AJ939" s="6" t="s">
        <v>2804</v>
      </c>
      <c r="AK939">
        <v>75.153999999999996</v>
      </c>
      <c r="AL939" s="6" t="s">
        <v>136</v>
      </c>
      <c r="AM939" s="17">
        <v>42.393000000000001</v>
      </c>
      <c r="AN939">
        <v>3</v>
      </c>
      <c r="AO939">
        <v>100</v>
      </c>
      <c r="AP939" s="14">
        <v>11.14</v>
      </c>
      <c r="AQ939" t="s">
        <v>39</v>
      </c>
      <c r="AR939" t="s">
        <v>2641</v>
      </c>
    </row>
    <row r="940" spans="1:44" x14ac:dyDescent="0.35">
      <c r="A940" t="s">
        <v>1738</v>
      </c>
      <c r="B940" t="s">
        <v>2672</v>
      </c>
      <c r="C940" t="s">
        <v>2592</v>
      </c>
      <c r="D940" t="s">
        <v>780</v>
      </c>
      <c r="E940" t="s">
        <v>2801</v>
      </c>
      <c r="F940" t="s">
        <v>39</v>
      </c>
      <c r="G940" t="s">
        <v>40</v>
      </c>
      <c r="H940" t="s">
        <v>40</v>
      </c>
      <c r="I940" t="s">
        <v>2872</v>
      </c>
      <c r="J940">
        <v>52.13</v>
      </c>
      <c r="K940">
        <v>21</v>
      </c>
      <c r="L940">
        <v>104</v>
      </c>
      <c r="M940" t="s">
        <v>41</v>
      </c>
      <c r="N940" t="s">
        <v>39</v>
      </c>
      <c r="O940">
        <v>2016</v>
      </c>
      <c r="P940" t="s">
        <v>39</v>
      </c>
      <c r="Q940" t="s">
        <v>2798</v>
      </c>
      <c r="R940">
        <v>7</v>
      </c>
      <c r="S940" t="s">
        <v>39</v>
      </c>
      <c r="T940" t="s">
        <v>2799</v>
      </c>
      <c r="U940" t="s">
        <v>2701</v>
      </c>
      <c r="V940" s="6" t="s">
        <v>2803</v>
      </c>
      <c r="W940">
        <v>84</v>
      </c>
      <c r="X940" s="6">
        <v>25</v>
      </c>
      <c r="Y940" t="s">
        <v>39</v>
      </c>
      <c r="Z940" s="6">
        <v>12</v>
      </c>
      <c r="AA940" t="s">
        <v>39</v>
      </c>
      <c r="AB940" t="s">
        <v>39</v>
      </c>
      <c r="AC940" t="s">
        <v>39</v>
      </c>
      <c r="AD940" t="s">
        <v>39</v>
      </c>
      <c r="AE940" t="s">
        <v>39</v>
      </c>
      <c r="AF940" t="s">
        <v>39</v>
      </c>
      <c r="AG940" t="s">
        <v>39</v>
      </c>
      <c r="AH940" t="s">
        <v>39</v>
      </c>
      <c r="AI940" t="s">
        <v>39</v>
      </c>
      <c r="AJ940" s="6" t="s">
        <v>2804</v>
      </c>
      <c r="AK940">
        <v>74.983000000000004</v>
      </c>
      <c r="AL940" s="6" t="s">
        <v>136</v>
      </c>
      <c r="AM940" s="17">
        <v>41.88</v>
      </c>
      <c r="AN940">
        <v>3</v>
      </c>
      <c r="AO940">
        <v>100</v>
      </c>
      <c r="AP940" s="14">
        <v>12.218999999999999</v>
      </c>
      <c r="AQ940" t="s">
        <v>39</v>
      </c>
      <c r="AR940" t="s">
        <v>2641</v>
      </c>
    </row>
    <row r="941" spans="1:44" x14ac:dyDescent="0.35">
      <c r="A941" t="s">
        <v>1738</v>
      </c>
      <c r="B941" t="s">
        <v>2672</v>
      </c>
      <c r="C941" t="s">
        <v>2592</v>
      </c>
      <c r="D941" t="s">
        <v>780</v>
      </c>
      <c r="E941" t="s">
        <v>2801</v>
      </c>
      <c r="F941" t="s">
        <v>39</v>
      </c>
      <c r="G941" t="s">
        <v>40</v>
      </c>
      <c r="H941" t="s">
        <v>40</v>
      </c>
      <c r="I941" t="s">
        <v>2872</v>
      </c>
      <c r="J941">
        <v>52.13</v>
      </c>
      <c r="K941">
        <v>21</v>
      </c>
      <c r="L941">
        <v>104</v>
      </c>
      <c r="M941" t="s">
        <v>41</v>
      </c>
      <c r="N941" t="s">
        <v>39</v>
      </c>
      <c r="O941">
        <v>2016</v>
      </c>
      <c r="P941" t="s">
        <v>39</v>
      </c>
      <c r="Q941" t="s">
        <v>2798</v>
      </c>
      <c r="R941">
        <v>7</v>
      </c>
      <c r="S941" t="s">
        <v>39</v>
      </c>
      <c r="T941" t="s">
        <v>2799</v>
      </c>
      <c r="U941" t="s">
        <v>2701</v>
      </c>
      <c r="V941" s="6" t="s">
        <v>2803</v>
      </c>
      <c r="W941">
        <v>84</v>
      </c>
      <c r="X941" s="6">
        <v>25</v>
      </c>
      <c r="Y941" t="s">
        <v>39</v>
      </c>
      <c r="Z941" s="6">
        <v>12</v>
      </c>
      <c r="AA941" t="s">
        <v>39</v>
      </c>
      <c r="AB941" t="s">
        <v>39</v>
      </c>
      <c r="AC941" t="s">
        <v>39</v>
      </c>
      <c r="AD941" t="s">
        <v>39</v>
      </c>
      <c r="AE941" t="s">
        <v>39</v>
      </c>
      <c r="AF941" t="s">
        <v>39</v>
      </c>
      <c r="AG941" t="s">
        <v>39</v>
      </c>
      <c r="AH941" t="s">
        <v>39</v>
      </c>
      <c r="AI941" t="s">
        <v>39</v>
      </c>
      <c r="AJ941" s="6" t="s">
        <v>2804</v>
      </c>
      <c r="AK941">
        <v>77.042000000000002</v>
      </c>
      <c r="AL941" s="6" t="s">
        <v>136</v>
      </c>
      <c r="AM941" s="17">
        <v>43.765999999999998</v>
      </c>
      <c r="AN941">
        <v>3</v>
      </c>
      <c r="AO941">
        <v>100</v>
      </c>
      <c r="AP941" s="14">
        <v>13.298</v>
      </c>
      <c r="AQ941" t="s">
        <v>39</v>
      </c>
      <c r="AR941" t="s">
        <v>2641</v>
      </c>
    </row>
    <row r="942" spans="1:44" x14ac:dyDescent="0.35">
      <c r="A942" t="s">
        <v>1738</v>
      </c>
      <c r="B942" t="s">
        <v>2672</v>
      </c>
      <c r="C942" t="s">
        <v>2592</v>
      </c>
      <c r="D942" t="s">
        <v>780</v>
      </c>
      <c r="E942" t="s">
        <v>2801</v>
      </c>
      <c r="F942" t="s">
        <v>39</v>
      </c>
      <c r="G942" t="s">
        <v>40</v>
      </c>
      <c r="H942" t="s">
        <v>40</v>
      </c>
      <c r="I942" t="s">
        <v>2872</v>
      </c>
      <c r="J942">
        <v>52.13</v>
      </c>
      <c r="K942">
        <v>21</v>
      </c>
      <c r="L942">
        <v>104</v>
      </c>
      <c r="M942" t="s">
        <v>41</v>
      </c>
      <c r="N942" t="s">
        <v>39</v>
      </c>
      <c r="O942">
        <v>2016</v>
      </c>
      <c r="P942" t="s">
        <v>39</v>
      </c>
      <c r="Q942" t="s">
        <v>2798</v>
      </c>
      <c r="R942">
        <v>7</v>
      </c>
      <c r="S942" t="s">
        <v>39</v>
      </c>
      <c r="T942" t="s">
        <v>2799</v>
      </c>
      <c r="U942" t="s">
        <v>2701</v>
      </c>
      <c r="V942" s="6" t="s">
        <v>2803</v>
      </c>
      <c r="W942">
        <v>84</v>
      </c>
      <c r="X942" s="6">
        <v>25</v>
      </c>
      <c r="Y942" t="s">
        <v>39</v>
      </c>
      <c r="Z942" s="6">
        <v>12</v>
      </c>
      <c r="AA942" t="s">
        <v>39</v>
      </c>
      <c r="AB942" t="s">
        <v>39</v>
      </c>
      <c r="AC942" t="s">
        <v>39</v>
      </c>
      <c r="AD942" t="s">
        <v>39</v>
      </c>
      <c r="AE942" t="s">
        <v>39</v>
      </c>
      <c r="AF942" t="s">
        <v>39</v>
      </c>
      <c r="AG942" t="s">
        <v>39</v>
      </c>
      <c r="AH942" t="s">
        <v>39</v>
      </c>
      <c r="AI942" t="s">
        <v>39</v>
      </c>
      <c r="AJ942" s="6" t="s">
        <v>2804</v>
      </c>
      <c r="AK942">
        <v>79.102000000000004</v>
      </c>
      <c r="AL942" s="6" t="s">
        <v>136</v>
      </c>
      <c r="AM942" s="17">
        <v>39.991</v>
      </c>
      <c r="AN942">
        <v>3</v>
      </c>
      <c r="AO942">
        <v>100</v>
      </c>
      <c r="AP942" s="14">
        <v>14.395</v>
      </c>
      <c r="AQ942" t="s">
        <v>39</v>
      </c>
      <c r="AR942" t="s">
        <v>2641</v>
      </c>
    </row>
    <row r="943" spans="1:44" x14ac:dyDescent="0.35">
      <c r="A943" t="s">
        <v>1738</v>
      </c>
      <c r="B943" t="s">
        <v>2672</v>
      </c>
      <c r="C943" t="s">
        <v>2592</v>
      </c>
      <c r="D943" t="s">
        <v>780</v>
      </c>
      <c r="E943" t="s">
        <v>2801</v>
      </c>
      <c r="F943" t="s">
        <v>39</v>
      </c>
      <c r="G943" t="s">
        <v>40</v>
      </c>
      <c r="H943" t="s">
        <v>40</v>
      </c>
      <c r="I943" t="s">
        <v>2872</v>
      </c>
      <c r="J943">
        <v>52.13</v>
      </c>
      <c r="K943">
        <v>21</v>
      </c>
      <c r="L943">
        <v>104</v>
      </c>
      <c r="M943" t="s">
        <v>41</v>
      </c>
      <c r="N943" t="s">
        <v>39</v>
      </c>
      <c r="O943">
        <v>2016</v>
      </c>
      <c r="P943" t="s">
        <v>39</v>
      </c>
      <c r="Q943" t="s">
        <v>2798</v>
      </c>
      <c r="R943">
        <v>7</v>
      </c>
      <c r="S943" t="s">
        <v>39</v>
      </c>
      <c r="T943" t="s">
        <v>2799</v>
      </c>
      <c r="U943" t="s">
        <v>2701</v>
      </c>
      <c r="V943" s="6" t="s">
        <v>2803</v>
      </c>
      <c r="W943">
        <v>84</v>
      </c>
      <c r="X943" s="6">
        <v>25</v>
      </c>
      <c r="Y943" t="s">
        <v>39</v>
      </c>
      <c r="Z943" s="6">
        <v>12</v>
      </c>
      <c r="AA943" t="s">
        <v>39</v>
      </c>
      <c r="AB943" t="s">
        <v>39</v>
      </c>
      <c r="AC943" t="s">
        <v>39</v>
      </c>
      <c r="AD943" t="s">
        <v>39</v>
      </c>
      <c r="AE943" t="s">
        <v>39</v>
      </c>
      <c r="AF943" t="s">
        <v>39</v>
      </c>
      <c r="AG943" t="s">
        <v>39</v>
      </c>
      <c r="AH943" t="s">
        <v>39</v>
      </c>
      <c r="AI943" t="s">
        <v>39</v>
      </c>
      <c r="AJ943" s="6" t="s">
        <v>2804</v>
      </c>
      <c r="AK943">
        <v>81.332999999999998</v>
      </c>
      <c r="AL943" s="6" t="s">
        <v>136</v>
      </c>
      <c r="AM943" s="17">
        <v>35.872999999999998</v>
      </c>
      <c r="AN943">
        <v>3</v>
      </c>
      <c r="AO943">
        <v>100</v>
      </c>
      <c r="AP943" s="14">
        <v>15.548</v>
      </c>
      <c r="AQ943" t="s">
        <v>39</v>
      </c>
      <c r="AR943" t="s">
        <v>2641</v>
      </c>
    </row>
    <row r="944" spans="1:44" x14ac:dyDescent="0.35">
      <c r="A944" t="s">
        <v>1738</v>
      </c>
      <c r="B944" t="s">
        <v>2672</v>
      </c>
      <c r="C944" t="s">
        <v>2592</v>
      </c>
      <c r="D944" t="s">
        <v>780</v>
      </c>
      <c r="E944" t="s">
        <v>2801</v>
      </c>
      <c r="F944" t="s">
        <v>39</v>
      </c>
      <c r="G944" t="s">
        <v>40</v>
      </c>
      <c r="H944" t="s">
        <v>40</v>
      </c>
      <c r="I944" t="s">
        <v>2872</v>
      </c>
      <c r="J944">
        <v>52.13</v>
      </c>
      <c r="K944">
        <v>21</v>
      </c>
      <c r="L944">
        <v>104</v>
      </c>
      <c r="M944" t="s">
        <v>41</v>
      </c>
      <c r="N944" t="s">
        <v>39</v>
      </c>
      <c r="O944">
        <v>2016</v>
      </c>
      <c r="P944" t="s">
        <v>39</v>
      </c>
      <c r="Q944" t="s">
        <v>2798</v>
      </c>
      <c r="R944">
        <v>7</v>
      </c>
      <c r="S944" t="s">
        <v>39</v>
      </c>
      <c r="T944" t="s">
        <v>2799</v>
      </c>
      <c r="U944" t="s">
        <v>2701</v>
      </c>
      <c r="V944" s="6" t="s">
        <v>2803</v>
      </c>
      <c r="W944">
        <v>84</v>
      </c>
      <c r="X944" s="6">
        <v>25</v>
      </c>
      <c r="Y944" t="s">
        <v>39</v>
      </c>
      <c r="Z944" s="6">
        <v>12</v>
      </c>
      <c r="AA944" t="s">
        <v>39</v>
      </c>
      <c r="AB944" t="s">
        <v>39</v>
      </c>
      <c r="AC944" t="s">
        <v>39</v>
      </c>
      <c r="AD944" t="s">
        <v>39</v>
      </c>
      <c r="AE944" t="s">
        <v>39</v>
      </c>
      <c r="AF944" t="s">
        <v>39</v>
      </c>
      <c r="AG944" t="s">
        <v>39</v>
      </c>
      <c r="AH944" t="s">
        <v>39</v>
      </c>
      <c r="AI944" t="s">
        <v>39</v>
      </c>
      <c r="AJ944" s="6" t="s">
        <v>2804</v>
      </c>
      <c r="AK944">
        <v>82.706000000000003</v>
      </c>
      <c r="AL944" s="6" t="s">
        <v>136</v>
      </c>
      <c r="AM944" s="17">
        <v>34.497999999999998</v>
      </c>
      <c r="AN944">
        <v>3</v>
      </c>
      <c r="AO944">
        <v>100</v>
      </c>
      <c r="AP944" s="14">
        <v>16.626999999999999</v>
      </c>
      <c r="AQ944" t="s">
        <v>39</v>
      </c>
      <c r="AR944" t="s">
        <v>2641</v>
      </c>
    </row>
    <row r="945" spans="1:44" x14ac:dyDescent="0.35">
      <c r="A945" t="s">
        <v>1738</v>
      </c>
      <c r="B945" t="s">
        <v>2672</v>
      </c>
      <c r="C945" t="s">
        <v>2592</v>
      </c>
      <c r="D945" t="s">
        <v>780</v>
      </c>
      <c r="E945" t="s">
        <v>2801</v>
      </c>
      <c r="F945" t="s">
        <v>39</v>
      </c>
      <c r="G945" t="s">
        <v>40</v>
      </c>
      <c r="H945" t="s">
        <v>40</v>
      </c>
      <c r="I945" t="s">
        <v>2872</v>
      </c>
      <c r="J945">
        <v>52.13</v>
      </c>
      <c r="K945">
        <v>21</v>
      </c>
      <c r="L945">
        <v>104</v>
      </c>
      <c r="M945" t="s">
        <v>41</v>
      </c>
      <c r="N945" t="s">
        <v>39</v>
      </c>
      <c r="O945">
        <v>2016</v>
      </c>
      <c r="P945" t="s">
        <v>39</v>
      </c>
      <c r="Q945" t="s">
        <v>2798</v>
      </c>
      <c r="R945">
        <v>7</v>
      </c>
      <c r="S945" t="s">
        <v>39</v>
      </c>
      <c r="T945" t="s">
        <v>2799</v>
      </c>
      <c r="U945" t="s">
        <v>2701</v>
      </c>
      <c r="V945" s="6" t="s">
        <v>2803</v>
      </c>
      <c r="W945">
        <v>84</v>
      </c>
      <c r="X945" s="6">
        <v>25</v>
      </c>
      <c r="Y945" t="s">
        <v>39</v>
      </c>
      <c r="Z945" s="6">
        <v>12</v>
      </c>
      <c r="AA945" t="s">
        <v>39</v>
      </c>
      <c r="AB945" t="s">
        <v>39</v>
      </c>
      <c r="AC945" t="s">
        <v>39</v>
      </c>
      <c r="AD945" t="s">
        <v>39</v>
      </c>
      <c r="AE945" t="s">
        <v>39</v>
      </c>
      <c r="AF945" t="s">
        <v>39</v>
      </c>
      <c r="AG945" t="s">
        <v>39</v>
      </c>
      <c r="AH945" t="s">
        <v>39</v>
      </c>
      <c r="AI945" t="s">
        <v>39</v>
      </c>
      <c r="AJ945" s="6" t="s">
        <v>2804</v>
      </c>
      <c r="AK945">
        <v>82.878</v>
      </c>
      <c r="AL945" s="6" t="s">
        <v>136</v>
      </c>
      <c r="AM945" s="17">
        <v>34.841000000000001</v>
      </c>
      <c r="AN945">
        <v>3</v>
      </c>
      <c r="AO945">
        <v>100</v>
      </c>
      <c r="AP945" s="14">
        <v>17.632000000000001</v>
      </c>
      <c r="AQ945" t="s">
        <v>39</v>
      </c>
      <c r="AR945" t="s">
        <v>2641</v>
      </c>
    </row>
    <row r="946" spans="1:44" x14ac:dyDescent="0.35">
      <c r="A946" t="s">
        <v>1738</v>
      </c>
      <c r="B946" t="s">
        <v>2672</v>
      </c>
      <c r="C946" t="s">
        <v>2592</v>
      </c>
      <c r="D946" t="s">
        <v>780</v>
      </c>
      <c r="E946" t="s">
        <v>2801</v>
      </c>
      <c r="F946" t="s">
        <v>39</v>
      </c>
      <c r="G946" t="s">
        <v>40</v>
      </c>
      <c r="H946" t="s">
        <v>40</v>
      </c>
      <c r="I946" t="s">
        <v>2872</v>
      </c>
      <c r="J946">
        <v>52.13</v>
      </c>
      <c r="K946">
        <v>21</v>
      </c>
      <c r="L946">
        <v>104</v>
      </c>
      <c r="M946" t="s">
        <v>41</v>
      </c>
      <c r="N946" t="s">
        <v>39</v>
      </c>
      <c r="O946">
        <v>2016</v>
      </c>
      <c r="P946" t="s">
        <v>39</v>
      </c>
      <c r="Q946" t="s">
        <v>2798</v>
      </c>
      <c r="R946">
        <v>7</v>
      </c>
      <c r="S946" t="s">
        <v>39</v>
      </c>
      <c r="T946" t="s">
        <v>2799</v>
      </c>
      <c r="U946" t="s">
        <v>2701</v>
      </c>
      <c r="V946" s="6" t="s">
        <v>2803</v>
      </c>
      <c r="W946">
        <v>84</v>
      </c>
      <c r="X946" s="6">
        <v>25</v>
      </c>
      <c r="Y946" t="s">
        <v>39</v>
      </c>
      <c r="Z946" s="6">
        <v>12</v>
      </c>
      <c r="AA946" t="s">
        <v>39</v>
      </c>
      <c r="AB946" t="s">
        <v>39</v>
      </c>
      <c r="AC946" t="s">
        <v>39</v>
      </c>
      <c r="AD946" t="s">
        <v>39</v>
      </c>
      <c r="AE946" t="s">
        <v>39</v>
      </c>
      <c r="AF946" t="s">
        <v>39</v>
      </c>
      <c r="AG946" t="s">
        <v>39</v>
      </c>
      <c r="AH946" t="s">
        <v>39</v>
      </c>
      <c r="AI946" t="s">
        <v>39</v>
      </c>
      <c r="AJ946" s="6" t="s">
        <v>2804</v>
      </c>
      <c r="AK946">
        <v>83.049000000000007</v>
      </c>
      <c r="AL946" s="6" t="s">
        <v>136</v>
      </c>
      <c r="AM946" s="17">
        <v>34.670999999999999</v>
      </c>
      <c r="AN946">
        <v>3</v>
      </c>
      <c r="AO946">
        <v>100</v>
      </c>
      <c r="AP946" s="14">
        <v>18.579999999999998</v>
      </c>
      <c r="AQ946" t="s">
        <v>39</v>
      </c>
      <c r="AR946" t="s">
        <v>2641</v>
      </c>
    </row>
    <row r="947" spans="1:44" x14ac:dyDescent="0.35">
      <c r="A947" t="s">
        <v>1738</v>
      </c>
      <c r="B947" t="s">
        <v>2672</v>
      </c>
      <c r="C947" t="s">
        <v>2592</v>
      </c>
      <c r="D947" t="s">
        <v>780</v>
      </c>
      <c r="E947" t="s">
        <v>2801</v>
      </c>
      <c r="F947" t="s">
        <v>39</v>
      </c>
      <c r="G947" t="s">
        <v>40</v>
      </c>
      <c r="H947" t="s">
        <v>40</v>
      </c>
      <c r="I947" t="s">
        <v>2872</v>
      </c>
      <c r="J947">
        <v>52.13</v>
      </c>
      <c r="K947">
        <v>21</v>
      </c>
      <c r="L947">
        <v>104</v>
      </c>
      <c r="M947" t="s">
        <v>41</v>
      </c>
      <c r="N947" t="s">
        <v>39</v>
      </c>
      <c r="O947">
        <v>2016</v>
      </c>
      <c r="P947" t="s">
        <v>39</v>
      </c>
      <c r="Q947" t="s">
        <v>2798</v>
      </c>
      <c r="R947">
        <v>7</v>
      </c>
      <c r="S947" t="s">
        <v>39</v>
      </c>
      <c r="T947" t="s">
        <v>2799</v>
      </c>
      <c r="U947" t="s">
        <v>2701</v>
      </c>
      <c r="V947" s="6" t="s">
        <v>2803</v>
      </c>
      <c r="W947">
        <v>84</v>
      </c>
      <c r="X947" s="6">
        <v>25</v>
      </c>
      <c r="Y947" t="s">
        <v>39</v>
      </c>
      <c r="Z947" s="6">
        <v>12</v>
      </c>
      <c r="AA947" t="s">
        <v>39</v>
      </c>
      <c r="AB947" t="s">
        <v>39</v>
      </c>
      <c r="AC947" t="s">
        <v>39</v>
      </c>
      <c r="AD947" t="s">
        <v>39</v>
      </c>
      <c r="AE947" t="s">
        <v>39</v>
      </c>
      <c r="AF947" t="s">
        <v>39</v>
      </c>
      <c r="AG947" t="s">
        <v>39</v>
      </c>
      <c r="AH947" t="s">
        <v>39</v>
      </c>
      <c r="AI947" t="s">
        <v>39</v>
      </c>
      <c r="AJ947" s="6" t="s">
        <v>2804</v>
      </c>
      <c r="AK947">
        <v>83.049000000000007</v>
      </c>
      <c r="AL947" s="6" t="s">
        <v>136</v>
      </c>
      <c r="AM947" s="17">
        <v>34.328000000000003</v>
      </c>
      <c r="AN947">
        <v>3</v>
      </c>
      <c r="AO947">
        <v>100</v>
      </c>
      <c r="AP947" s="14">
        <v>20</v>
      </c>
      <c r="AQ947" t="s">
        <v>39</v>
      </c>
      <c r="AR947" t="s">
        <v>2641</v>
      </c>
    </row>
    <row r="948" spans="1:44" x14ac:dyDescent="0.35">
      <c r="A948" t="s">
        <v>1738</v>
      </c>
      <c r="B948" t="s">
        <v>2672</v>
      </c>
      <c r="C948" t="s">
        <v>2592</v>
      </c>
      <c r="D948" t="s">
        <v>780</v>
      </c>
      <c r="E948" t="s">
        <v>2801</v>
      </c>
      <c r="F948" t="s">
        <v>39</v>
      </c>
      <c r="G948" t="s">
        <v>40</v>
      </c>
      <c r="H948" t="s">
        <v>40</v>
      </c>
      <c r="I948" t="s">
        <v>2872</v>
      </c>
      <c r="J948">
        <v>52.13</v>
      </c>
      <c r="K948">
        <v>21</v>
      </c>
      <c r="L948">
        <v>104</v>
      </c>
      <c r="M948" t="s">
        <v>41</v>
      </c>
      <c r="N948" t="s">
        <v>39</v>
      </c>
      <c r="O948">
        <v>2016</v>
      </c>
      <c r="P948" t="s">
        <v>39</v>
      </c>
      <c r="Q948" t="s">
        <v>2798</v>
      </c>
      <c r="R948">
        <v>7</v>
      </c>
      <c r="S948" t="s">
        <v>39</v>
      </c>
      <c r="T948" t="s">
        <v>2799</v>
      </c>
      <c r="U948" t="s">
        <v>2701</v>
      </c>
      <c r="V948" s="6" t="s">
        <v>2803</v>
      </c>
      <c r="W948">
        <v>84</v>
      </c>
      <c r="X948" s="6">
        <v>25</v>
      </c>
      <c r="Y948" t="s">
        <v>39</v>
      </c>
      <c r="Z948" s="6">
        <v>12</v>
      </c>
      <c r="AA948" t="s">
        <v>39</v>
      </c>
      <c r="AB948" t="s">
        <v>39</v>
      </c>
      <c r="AC948" t="s">
        <v>39</v>
      </c>
      <c r="AD948" t="s">
        <v>39</v>
      </c>
      <c r="AE948" t="s">
        <v>39</v>
      </c>
      <c r="AF948" t="s">
        <v>39</v>
      </c>
      <c r="AG948" t="s">
        <v>39</v>
      </c>
      <c r="AH948" t="s">
        <v>39</v>
      </c>
      <c r="AI948" t="s">
        <v>39</v>
      </c>
      <c r="AJ948" s="6" t="s">
        <v>2804</v>
      </c>
      <c r="AK948">
        <v>83.563999999999993</v>
      </c>
      <c r="AL948" s="6" t="s">
        <v>136</v>
      </c>
      <c r="AM948" s="17">
        <v>34.497999999999998</v>
      </c>
      <c r="AN948">
        <v>3</v>
      </c>
      <c r="AO948">
        <v>100</v>
      </c>
      <c r="AP948" s="14">
        <v>21</v>
      </c>
      <c r="AQ948" t="s">
        <v>39</v>
      </c>
      <c r="AR948" t="s">
        <v>2641</v>
      </c>
    </row>
    <row r="949" spans="1:44" x14ac:dyDescent="0.35">
      <c r="A949" t="s">
        <v>1738</v>
      </c>
      <c r="B949" t="s">
        <v>2672</v>
      </c>
      <c r="C949" t="s">
        <v>2592</v>
      </c>
      <c r="D949" t="s">
        <v>780</v>
      </c>
      <c r="E949" t="s">
        <v>2802</v>
      </c>
      <c r="F949" t="s">
        <v>39</v>
      </c>
      <c r="G949" t="s">
        <v>40</v>
      </c>
      <c r="H949" t="s">
        <v>40</v>
      </c>
      <c r="I949" t="s">
        <v>2872</v>
      </c>
      <c r="J949">
        <v>52.13</v>
      </c>
      <c r="K949">
        <v>21</v>
      </c>
      <c r="L949">
        <v>104</v>
      </c>
      <c r="M949" t="s">
        <v>41</v>
      </c>
      <c r="N949" t="s">
        <v>39</v>
      </c>
      <c r="O949">
        <v>2016</v>
      </c>
      <c r="P949" t="s">
        <v>39</v>
      </c>
      <c r="Q949" t="s">
        <v>2798</v>
      </c>
      <c r="R949">
        <v>7</v>
      </c>
      <c r="S949" t="s">
        <v>39</v>
      </c>
      <c r="T949" t="s">
        <v>2799</v>
      </c>
      <c r="U949" t="s">
        <v>2701</v>
      </c>
      <c r="V949" s="6" t="s">
        <v>2803</v>
      </c>
      <c r="W949">
        <v>84</v>
      </c>
      <c r="X949" s="6">
        <v>25</v>
      </c>
      <c r="Y949" t="s">
        <v>39</v>
      </c>
      <c r="Z949" s="6">
        <v>12</v>
      </c>
      <c r="AA949" t="s">
        <v>39</v>
      </c>
      <c r="AB949" t="s">
        <v>39</v>
      </c>
      <c r="AC949" t="s">
        <v>39</v>
      </c>
      <c r="AD949" t="s">
        <v>39</v>
      </c>
      <c r="AE949" t="s">
        <v>39</v>
      </c>
      <c r="AF949" t="s">
        <v>39</v>
      </c>
      <c r="AG949" t="s">
        <v>39</v>
      </c>
      <c r="AH949" t="s">
        <v>39</v>
      </c>
      <c r="AI949" t="s">
        <v>39</v>
      </c>
      <c r="AJ949" s="6" t="s">
        <v>2804</v>
      </c>
      <c r="AK949">
        <v>5.835</v>
      </c>
      <c r="AL949" s="6" t="s">
        <v>136</v>
      </c>
      <c r="AM949" s="17">
        <v>8.4610000000000003</v>
      </c>
      <c r="AN949">
        <v>3</v>
      </c>
      <c r="AO949">
        <v>100</v>
      </c>
      <c r="AP949" s="24">
        <v>2.194</v>
      </c>
      <c r="AQ949" t="s">
        <v>39</v>
      </c>
      <c r="AR949" t="s">
        <v>2641</v>
      </c>
    </row>
    <row r="950" spans="1:44" x14ac:dyDescent="0.35">
      <c r="A950" t="s">
        <v>1738</v>
      </c>
      <c r="B950" t="s">
        <v>2672</v>
      </c>
      <c r="C950" t="s">
        <v>2592</v>
      </c>
      <c r="D950" t="s">
        <v>780</v>
      </c>
      <c r="E950" t="s">
        <v>2802</v>
      </c>
      <c r="F950" t="s">
        <v>39</v>
      </c>
      <c r="G950" t="s">
        <v>40</v>
      </c>
      <c r="H950" t="s">
        <v>40</v>
      </c>
      <c r="I950" t="s">
        <v>2872</v>
      </c>
      <c r="J950">
        <v>52.13</v>
      </c>
      <c r="K950">
        <v>21</v>
      </c>
      <c r="L950">
        <v>104</v>
      </c>
      <c r="M950" t="s">
        <v>41</v>
      </c>
      <c r="N950" t="s">
        <v>39</v>
      </c>
      <c r="O950">
        <v>2016</v>
      </c>
      <c r="P950" t="s">
        <v>39</v>
      </c>
      <c r="Q950" t="s">
        <v>2798</v>
      </c>
      <c r="R950">
        <v>7</v>
      </c>
      <c r="S950" t="s">
        <v>39</v>
      </c>
      <c r="T950" t="s">
        <v>2799</v>
      </c>
      <c r="U950" t="s">
        <v>2701</v>
      </c>
      <c r="V950" s="6" t="s">
        <v>2803</v>
      </c>
      <c r="W950">
        <v>84</v>
      </c>
      <c r="X950" s="6">
        <v>25</v>
      </c>
      <c r="Y950" t="s">
        <v>39</v>
      </c>
      <c r="Z950" s="6">
        <v>12</v>
      </c>
      <c r="AA950" t="s">
        <v>39</v>
      </c>
      <c r="AB950" t="s">
        <v>39</v>
      </c>
      <c r="AC950" t="s">
        <v>39</v>
      </c>
      <c r="AD950" t="s">
        <v>39</v>
      </c>
      <c r="AE950" t="s">
        <v>39</v>
      </c>
      <c r="AF950" t="s">
        <v>39</v>
      </c>
      <c r="AG950" t="s">
        <v>39</v>
      </c>
      <c r="AH950" t="s">
        <v>39</v>
      </c>
      <c r="AI950" t="s">
        <v>39</v>
      </c>
      <c r="AJ950" s="6" t="s">
        <v>2804</v>
      </c>
      <c r="AK950">
        <v>13.618</v>
      </c>
      <c r="AL950" s="6" t="s">
        <v>136</v>
      </c>
      <c r="AM950" s="17">
        <v>18.783999999999999</v>
      </c>
      <c r="AN950">
        <v>3</v>
      </c>
      <c r="AO950">
        <v>100</v>
      </c>
      <c r="AP950" s="24">
        <v>3.1320000000000001</v>
      </c>
      <c r="AQ950" t="s">
        <v>39</v>
      </c>
      <c r="AR950" t="s">
        <v>2641</v>
      </c>
    </row>
    <row r="951" spans="1:44" x14ac:dyDescent="0.35">
      <c r="A951" t="s">
        <v>1738</v>
      </c>
      <c r="B951" t="s">
        <v>2672</v>
      </c>
      <c r="C951" t="s">
        <v>2592</v>
      </c>
      <c r="D951" t="s">
        <v>780</v>
      </c>
      <c r="E951" t="s">
        <v>2802</v>
      </c>
      <c r="F951" t="s">
        <v>39</v>
      </c>
      <c r="G951" t="s">
        <v>40</v>
      </c>
      <c r="H951" t="s">
        <v>40</v>
      </c>
      <c r="I951" t="s">
        <v>2872</v>
      </c>
      <c r="J951">
        <v>52.13</v>
      </c>
      <c r="K951">
        <v>21</v>
      </c>
      <c r="L951">
        <v>104</v>
      </c>
      <c r="M951" t="s">
        <v>41</v>
      </c>
      <c r="N951" t="s">
        <v>39</v>
      </c>
      <c r="O951">
        <v>2016</v>
      </c>
      <c r="P951" t="s">
        <v>39</v>
      </c>
      <c r="Q951" t="s">
        <v>2798</v>
      </c>
      <c r="R951">
        <v>7</v>
      </c>
      <c r="S951" t="s">
        <v>39</v>
      </c>
      <c r="T951" t="s">
        <v>2799</v>
      </c>
      <c r="U951" t="s">
        <v>2701</v>
      </c>
      <c r="V951" s="6" t="s">
        <v>2803</v>
      </c>
      <c r="W951">
        <v>84</v>
      </c>
      <c r="X951" s="6">
        <v>25</v>
      </c>
      <c r="Y951" t="s">
        <v>39</v>
      </c>
      <c r="Z951" s="6">
        <v>12</v>
      </c>
      <c r="AA951" t="s">
        <v>39</v>
      </c>
      <c r="AB951" t="s">
        <v>39</v>
      </c>
      <c r="AC951" t="s">
        <v>39</v>
      </c>
      <c r="AD951" t="s">
        <v>39</v>
      </c>
      <c r="AE951" t="s">
        <v>39</v>
      </c>
      <c r="AF951" t="s">
        <v>39</v>
      </c>
      <c r="AG951" t="s">
        <v>39</v>
      </c>
      <c r="AH951" t="s">
        <v>39</v>
      </c>
      <c r="AI951" t="s">
        <v>39</v>
      </c>
      <c r="AJ951" s="6" t="s">
        <v>2804</v>
      </c>
      <c r="AK951">
        <v>30.876000000000001</v>
      </c>
      <c r="AL951" s="6" t="s">
        <v>136</v>
      </c>
      <c r="AM951" s="17">
        <v>35.027000000000001</v>
      </c>
      <c r="AN951">
        <v>3</v>
      </c>
      <c r="AO951">
        <v>100</v>
      </c>
      <c r="AP951" s="24">
        <v>4.165</v>
      </c>
      <c r="AQ951" t="s">
        <v>39</v>
      </c>
      <c r="AR951" t="s">
        <v>2641</v>
      </c>
    </row>
    <row r="952" spans="1:44" x14ac:dyDescent="0.35">
      <c r="A952" t="s">
        <v>1738</v>
      </c>
      <c r="B952" t="s">
        <v>2672</v>
      </c>
      <c r="C952" t="s">
        <v>2592</v>
      </c>
      <c r="D952" t="s">
        <v>780</v>
      </c>
      <c r="E952" t="s">
        <v>2802</v>
      </c>
      <c r="F952" t="s">
        <v>39</v>
      </c>
      <c r="G952" t="s">
        <v>40</v>
      </c>
      <c r="H952" t="s">
        <v>40</v>
      </c>
      <c r="I952" t="s">
        <v>2872</v>
      </c>
      <c r="J952">
        <v>52.13</v>
      </c>
      <c r="K952">
        <v>21</v>
      </c>
      <c r="L952">
        <v>104</v>
      </c>
      <c r="M952" t="s">
        <v>41</v>
      </c>
      <c r="N952" t="s">
        <v>39</v>
      </c>
      <c r="O952">
        <v>2016</v>
      </c>
      <c r="P952" t="s">
        <v>39</v>
      </c>
      <c r="Q952" t="s">
        <v>2798</v>
      </c>
      <c r="R952">
        <v>7</v>
      </c>
      <c r="S952" t="s">
        <v>39</v>
      </c>
      <c r="T952" t="s">
        <v>2799</v>
      </c>
      <c r="U952" t="s">
        <v>2701</v>
      </c>
      <c r="V952" s="6" t="s">
        <v>2803</v>
      </c>
      <c r="W952">
        <v>84</v>
      </c>
      <c r="X952" s="6">
        <v>25</v>
      </c>
      <c r="Y952" t="s">
        <v>39</v>
      </c>
      <c r="Z952" s="6">
        <v>12</v>
      </c>
      <c r="AA952" t="s">
        <v>39</v>
      </c>
      <c r="AB952" t="s">
        <v>39</v>
      </c>
      <c r="AC952" t="s">
        <v>39</v>
      </c>
      <c r="AD952" t="s">
        <v>39</v>
      </c>
      <c r="AE952" t="s">
        <v>39</v>
      </c>
      <c r="AF952" t="s">
        <v>39</v>
      </c>
      <c r="AG952" t="s">
        <v>39</v>
      </c>
      <c r="AH952" t="s">
        <v>39</v>
      </c>
      <c r="AI952" t="s">
        <v>39</v>
      </c>
      <c r="AJ952" s="6" t="s">
        <v>2804</v>
      </c>
      <c r="AK952">
        <v>39.335000000000001</v>
      </c>
      <c r="AL952" s="6" t="s">
        <v>136</v>
      </c>
      <c r="AM952" s="17">
        <v>30.965</v>
      </c>
      <c r="AN952">
        <v>3</v>
      </c>
      <c r="AO952">
        <v>100</v>
      </c>
      <c r="AP952" s="24">
        <v>5.3659999999999997</v>
      </c>
      <c r="AQ952" t="s">
        <v>39</v>
      </c>
      <c r="AR952" t="s">
        <v>2641</v>
      </c>
    </row>
    <row r="953" spans="1:44" x14ac:dyDescent="0.35">
      <c r="A953" t="s">
        <v>1738</v>
      </c>
      <c r="B953" t="s">
        <v>2672</v>
      </c>
      <c r="C953" t="s">
        <v>2592</v>
      </c>
      <c r="D953" t="s">
        <v>780</v>
      </c>
      <c r="E953" t="s">
        <v>2802</v>
      </c>
      <c r="F953" t="s">
        <v>39</v>
      </c>
      <c r="G953" t="s">
        <v>40</v>
      </c>
      <c r="H953" t="s">
        <v>40</v>
      </c>
      <c r="I953" t="s">
        <v>2872</v>
      </c>
      <c r="J953">
        <v>52.13</v>
      </c>
      <c r="K953">
        <v>21</v>
      </c>
      <c r="L953">
        <v>104</v>
      </c>
      <c r="M953" t="s">
        <v>41</v>
      </c>
      <c r="N953" t="s">
        <v>39</v>
      </c>
      <c r="O953">
        <v>2016</v>
      </c>
      <c r="P953" t="s">
        <v>39</v>
      </c>
      <c r="Q953" t="s">
        <v>2798</v>
      </c>
      <c r="R953">
        <v>7</v>
      </c>
      <c r="S953" t="s">
        <v>39</v>
      </c>
      <c r="T953" t="s">
        <v>2799</v>
      </c>
      <c r="U953" t="s">
        <v>2701</v>
      </c>
      <c r="V953" s="6" t="s">
        <v>2803</v>
      </c>
      <c r="W953">
        <v>84</v>
      </c>
      <c r="X953" s="6">
        <v>25</v>
      </c>
      <c r="Y953" t="s">
        <v>39</v>
      </c>
      <c r="Z953" s="6">
        <v>12</v>
      </c>
      <c r="AA953" t="s">
        <v>39</v>
      </c>
      <c r="AB953" t="s">
        <v>39</v>
      </c>
      <c r="AC953" t="s">
        <v>39</v>
      </c>
      <c r="AD953" t="s">
        <v>39</v>
      </c>
      <c r="AE953" t="s">
        <v>39</v>
      </c>
      <c r="AF953" t="s">
        <v>39</v>
      </c>
      <c r="AG953" t="s">
        <v>39</v>
      </c>
      <c r="AH953" t="s">
        <v>39</v>
      </c>
      <c r="AI953" t="s">
        <v>39</v>
      </c>
      <c r="AJ953" s="6" t="s">
        <v>2804</v>
      </c>
      <c r="AK953">
        <v>40.689</v>
      </c>
      <c r="AL953" s="6" t="s">
        <v>136</v>
      </c>
      <c r="AM953" s="17">
        <v>28.933</v>
      </c>
      <c r="AN953">
        <v>3</v>
      </c>
      <c r="AO953">
        <v>100</v>
      </c>
      <c r="AP953" s="24">
        <v>6.4169999999999998</v>
      </c>
      <c r="AQ953" t="s">
        <v>39</v>
      </c>
      <c r="AR953" t="s">
        <v>2641</v>
      </c>
    </row>
    <row r="954" spans="1:44" x14ac:dyDescent="0.35">
      <c r="A954" t="s">
        <v>1738</v>
      </c>
      <c r="B954" t="s">
        <v>2672</v>
      </c>
      <c r="C954" t="s">
        <v>2592</v>
      </c>
      <c r="D954" t="s">
        <v>780</v>
      </c>
      <c r="E954" t="s">
        <v>2802</v>
      </c>
      <c r="F954" t="s">
        <v>39</v>
      </c>
      <c r="G954" t="s">
        <v>40</v>
      </c>
      <c r="H954" t="s">
        <v>40</v>
      </c>
      <c r="I954" t="s">
        <v>2872</v>
      </c>
      <c r="J954">
        <v>52.13</v>
      </c>
      <c r="K954">
        <v>21</v>
      </c>
      <c r="L954">
        <v>104</v>
      </c>
      <c r="M954" t="s">
        <v>41</v>
      </c>
      <c r="N954" t="s">
        <v>39</v>
      </c>
      <c r="O954">
        <v>2016</v>
      </c>
      <c r="P954" t="s">
        <v>39</v>
      </c>
      <c r="Q954" t="s">
        <v>2798</v>
      </c>
      <c r="R954">
        <v>7</v>
      </c>
      <c r="S954" t="s">
        <v>39</v>
      </c>
      <c r="T954" t="s">
        <v>2799</v>
      </c>
      <c r="U954" t="s">
        <v>2701</v>
      </c>
      <c r="V954" s="6" t="s">
        <v>2803</v>
      </c>
      <c r="W954">
        <v>84</v>
      </c>
      <c r="X954" s="6">
        <v>25</v>
      </c>
      <c r="Y954" t="s">
        <v>39</v>
      </c>
      <c r="Z954" s="6">
        <v>12</v>
      </c>
      <c r="AA954" t="s">
        <v>39</v>
      </c>
      <c r="AB954" t="s">
        <v>39</v>
      </c>
      <c r="AC954" t="s">
        <v>39</v>
      </c>
      <c r="AD954" t="s">
        <v>39</v>
      </c>
      <c r="AE954" t="s">
        <v>39</v>
      </c>
      <c r="AF954" t="s">
        <v>39</v>
      </c>
      <c r="AG954" t="s">
        <v>39</v>
      </c>
      <c r="AH954" t="s">
        <v>39</v>
      </c>
      <c r="AI954" t="s">
        <v>39</v>
      </c>
      <c r="AJ954" s="6" t="s">
        <v>2804</v>
      </c>
      <c r="AK954">
        <v>43.058</v>
      </c>
      <c r="AL954" s="6" t="s">
        <v>136</v>
      </c>
      <c r="AM954" s="17">
        <v>29.949000000000002</v>
      </c>
      <c r="AN954">
        <v>3</v>
      </c>
      <c r="AO954">
        <v>100</v>
      </c>
      <c r="AP954" s="24">
        <v>7.28</v>
      </c>
      <c r="AQ954" t="s">
        <v>39</v>
      </c>
      <c r="AR954" t="s">
        <v>2641</v>
      </c>
    </row>
    <row r="955" spans="1:44" x14ac:dyDescent="0.35">
      <c r="A955" t="s">
        <v>1738</v>
      </c>
      <c r="B955" t="s">
        <v>2672</v>
      </c>
      <c r="C955" t="s">
        <v>2592</v>
      </c>
      <c r="D955" t="s">
        <v>780</v>
      </c>
      <c r="E955" t="s">
        <v>2802</v>
      </c>
      <c r="F955" t="s">
        <v>39</v>
      </c>
      <c r="G955" t="s">
        <v>40</v>
      </c>
      <c r="H955" t="s">
        <v>40</v>
      </c>
      <c r="I955" t="s">
        <v>2872</v>
      </c>
      <c r="J955">
        <v>52.13</v>
      </c>
      <c r="K955">
        <v>21</v>
      </c>
      <c r="L955">
        <v>104</v>
      </c>
      <c r="M955" t="s">
        <v>41</v>
      </c>
      <c r="N955" t="s">
        <v>39</v>
      </c>
      <c r="O955">
        <v>2016</v>
      </c>
      <c r="P955" t="s">
        <v>39</v>
      </c>
      <c r="Q955" t="s">
        <v>2798</v>
      </c>
      <c r="R955">
        <v>7</v>
      </c>
      <c r="S955" t="s">
        <v>39</v>
      </c>
      <c r="T955" t="s">
        <v>2799</v>
      </c>
      <c r="U955" t="s">
        <v>2701</v>
      </c>
      <c r="V955" s="6" t="s">
        <v>2803</v>
      </c>
      <c r="W955">
        <v>84</v>
      </c>
      <c r="X955" s="6">
        <v>25</v>
      </c>
      <c r="Y955" t="s">
        <v>39</v>
      </c>
      <c r="Z955" s="6">
        <v>12</v>
      </c>
      <c r="AA955" t="s">
        <v>39</v>
      </c>
      <c r="AB955" t="s">
        <v>39</v>
      </c>
      <c r="AC955" t="s">
        <v>39</v>
      </c>
      <c r="AD955" t="s">
        <v>39</v>
      </c>
      <c r="AE955" t="s">
        <v>39</v>
      </c>
      <c r="AF955" t="s">
        <v>39</v>
      </c>
      <c r="AG955" t="s">
        <v>39</v>
      </c>
      <c r="AH955" t="s">
        <v>39</v>
      </c>
      <c r="AI955" t="s">
        <v>39</v>
      </c>
      <c r="AJ955" s="6" t="s">
        <v>2804</v>
      </c>
      <c r="AK955">
        <v>45.426000000000002</v>
      </c>
      <c r="AL955" s="6" t="s">
        <v>136</v>
      </c>
      <c r="AM955" s="17">
        <v>30.626000000000001</v>
      </c>
      <c r="AN955">
        <v>3</v>
      </c>
      <c r="AO955">
        <v>100</v>
      </c>
      <c r="AP955" s="24">
        <v>8.2560000000000002</v>
      </c>
      <c r="AQ955" t="s">
        <v>39</v>
      </c>
      <c r="AR955" t="s">
        <v>2641</v>
      </c>
    </row>
    <row r="956" spans="1:44" x14ac:dyDescent="0.35">
      <c r="A956" t="s">
        <v>1738</v>
      </c>
      <c r="B956" t="s">
        <v>2672</v>
      </c>
      <c r="C956" t="s">
        <v>2592</v>
      </c>
      <c r="D956" t="s">
        <v>780</v>
      </c>
      <c r="E956" t="s">
        <v>2802</v>
      </c>
      <c r="F956" t="s">
        <v>39</v>
      </c>
      <c r="G956" t="s">
        <v>40</v>
      </c>
      <c r="H956" t="s">
        <v>40</v>
      </c>
      <c r="I956" t="s">
        <v>2872</v>
      </c>
      <c r="J956">
        <v>52.13</v>
      </c>
      <c r="K956">
        <v>21</v>
      </c>
      <c r="L956">
        <v>104</v>
      </c>
      <c r="M956" t="s">
        <v>41</v>
      </c>
      <c r="N956" t="s">
        <v>39</v>
      </c>
      <c r="O956">
        <v>2016</v>
      </c>
      <c r="P956" t="s">
        <v>39</v>
      </c>
      <c r="Q956" t="s">
        <v>2798</v>
      </c>
      <c r="R956">
        <v>7</v>
      </c>
      <c r="S956" t="s">
        <v>39</v>
      </c>
      <c r="T956" t="s">
        <v>2799</v>
      </c>
      <c r="U956" t="s">
        <v>2701</v>
      </c>
      <c r="V956" s="6" t="s">
        <v>2803</v>
      </c>
      <c r="W956">
        <v>84</v>
      </c>
      <c r="X956" s="6">
        <v>25</v>
      </c>
      <c r="Y956" t="s">
        <v>39</v>
      </c>
      <c r="Z956" s="6">
        <v>12</v>
      </c>
      <c r="AA956" t="s">
        <v>39</v>
      </c>
      <c r="AB956" t="s">
        <v>39</v>
      </c>
      <c r="AC956" t="s">
        <v>39</v>
      </c>
      <c r="AD956" t="s">
        <v>39</v>
      </c>
      <c r="AE956" t="s">
        <v>39</v>
      </c>
      <c r="AF956" t="s">
        <v>39</v>
      </c>
      <c r="AG956" t="s">
        <v>39</v>
      </c>
      <c r="AH956" t="s">
        <v>39</v>
      </c>
      <c r="AI956" t="s">
        <v>39</v>
      </c>
      <c r="AJ956" s="6" t="s">
        <v>2804</v>
      </c>
      <c r="AK956">
        <v>46.78</v>
      </c>
      <c r="AL956" s="6" t="s">
        <v>136</v>
      </c>
      <c r="AM956" s="17">
        <v>30.625</v>
      </c>
      <c r="AN956">
        <v>3</v>
      </c>
      <c r="AO956">
        <v>100</v>
      </c>
      <c r="AP956" s="24">
        <v>9.1940000000000008</v>
      </c>
      <c r="AQ956" t="s">
        <v>39</v>
      </c>
      <c r="AR956" t="s">
        <v>2641</v>
      </c>
    </row>
    <row r="957" spans="1:44" x14ac:dyDescent="0.35">
      <c r="A957" t="s">
        <v>1738</v>
      </c>
      <c r="B957" t="s">
        <v>2672</v>
      </c>
      <c r="C957" t="s">
        <v>2592</v>
      </c>
      <c r="D957" t="s">
        <v>780</v>
      </c>
      <c r="E957" t="s">
        <v>2802</v>
      </c>
      <c r="F957" t="s">
        <v>39</v>
      </c>
      <c r="G957" t="s">
        <v>40</v>
      </c>
      <c r="H957" t="s">
        <v>40</v>
      </c>
      <c r="I957" t="s">
        <v>2872</v>
      </c>
      <c r="J957">
        <v>52.13</v>
      </c>
      <c r="K957">
        <v>21</v>
      </c>
      <c r="L957">
        <v>104</v>
      </c>
      <c r="M957" t="s">
        <v>41</v>
      </c>
      <c r="N957" t="s">
        <v>39</v>
      </c>
      <c r="O957">
        <v>2016</v>
      </c>
      <c r="P957" t="s">
        <v>39</v>
      </c>
      <c r="Q957" t="s">
        <v>2798</v>
      </c>
      <c r="R957">
        <v>7</v>
      </c>
      <c r="S957" t="s">
        <v>39</v>
      </c>
      <c r="T957" t="s">
        <v>2799</v>
      </c>
      <c r="U957" t="s">
        <v>2701</v>
      </c>
      <c r="V957" s="6" t="s">
        <v>2803</v>
      </c>
      <c r="W957">
        <v>84</v>
      </c>
      <c r="X957" s="6">
        <v>25</v>
      </c>
      <c r="Y957" t="s">
        <v>39</v>
      </c>
      <c r="Z957" s="6">
        <v>12</v>
      </c>
      <c r="AA957" t="s">
        <v>39</v>
      </c>
      <c r="AB957" t="s">
        <v>39</v>
      </c>
      <c r="AC957" t="s">
        <v>39</v>
      </c>
      <c r="AD957" t="s">
        <v>39</v>
      </c>
      <c r="AE957" t="s">
        <v>39</v>
      </c>
      <c r="AF957" t="s">
        <v>39</v>
      </c>
      <c r="AG957" t="s">
        <v>39</v>
      </c>
      <c r="AH957" t="s">
        <v>39</v>
      </c>
      <c r="AI957" t="s">
        <v>39</v>
      </c>
      <c r="AJ957" s="6" t="s">
        <v>2804</v>
      </c>
      <c r="AK957">
        <v>48.472000000000001</v>
      </c>
      <c r="AL957" s="6" t="s">
        <v>136</v>
      </c>
      <c r="AM957" s="17">
        <v>30.286000000000001</v>
      </c>
      <c r="AN957">
        <v>3</v>
      </c>
      <c r="AO957">
        <v>100</v>
      </c>
      <c r="AP957" s="24">
        <v>10.32</v>
      </c>
      <c r="AQ957" t="s">
        <v>39</v>
      </c>
      <c r="AR957" t="s">
        <v>2641</v>
      </c>
    </row>
    <row r="958" spans="1:44" x14ac:dyDescent="0.35">
      <c r="A958" t="s">
        <v>1738</v>
      </c>
      <c r="B958" t="s">
        <v>2672</v>
      </c>
      <c r="C958" t="s">
        <v>2592</v>
      </c>
      <c r="D958" t="s">
        <v>780</v>
      </c>
      <c r="E958" t="s">
        <v>2802</v>
      </c>
      <c r="F958" t="s">
        <v>39</v>
      </c>
      <c r="G958" t="s">
        <v>40</v>
      </c>
      <c r="H958" t="s">
        <v>40</v>
      </c>
      <c r="I958" t="s">
        <v>2872</v>
      </c>
      <c r="J958">
        <v>52.13</v>
      </c>
      <c r="K958">
        <v>21</v>
      </c>
      <c r="L958">
        <v>104</v>
      </c>
      <c r="M958" t="s">
        <v>41</v>
      </c>
      <c r="N958" t="s">
        <v>39</v>
      </c>
      <c r="O958">
        <v>2016</v>
      </c>
      <c r="P958" t="s">
        <v>39</v>
      </c>
      <c r="Q958" t="s">
        <v>2798</v>
      </c>
      <c r="R958">
        <v>7</v>
      </c>
      <c r="S958" t="s">
        <v>39</v>
      </c>
      <c r="T958" t="s">
        <v>2799</v>
      </c>
      <c r="U958" t="s">
        <v>2701</v>
      </c>
      <c r="V958" s="6" t="s">
        <v>2803</v>
      </c>
      <c r="W958">
        <v>84</v>
      </c>
      <c r="X958" s="6">
        <v>25</v>
      </c>
      <c r="Y958" t="s">
        <v>39</v>
      </c>
      <c r="Z958" s="6">
        <v>12</v>
      </c>
      <c r="AA958" t="s">
        <v>39</v>
      </c>
      <c r="AB958" t="s">
        <v>39</v>
      </c>
      <c r="AC958" t="s">
        <v>39</v>
      </c>
      <c r="AD958" t="s">
        <v>39</v>
      </c>
      <c r="AE958" t="s">
        <v>39</v>
      </c>
      <c r="AF958" t="s">
        <v>39</v>
      </c>
      <c r="AG958" t="s">
        <v>39</v>
      </c>
      <c r="AH958" t="s">
        <v>39</v>
      </c>
      <c r="AI958" t="s">
        <v>39</v>
      </c>
      <c r="AJ958" s="6" t="s">
        <v>2804</v>
      </c>
      <c r="AK958">
        <v>48.472000000000001</v>
      </c>
      <c r="AL958" s="6" t="s">
        <v>136</v>
      </c>
      <c r="AM958" s="17">
        <v>32.823999999999998</v>
      </c>
      <c r="AN958">
        <v>3</v>
      </c>
      <c r="AO958">
        <v>100</v>
      </c>
      <c r="AP958" s="24">
        <v>11.39</v>
      </c>
      <c r="AQ958" t="s">
        <v>39</v>
      </c>
      <c r="AR958" t="s">
        <v>2641</v>
      </c>
    </row>
    <row r="959" spans="1:44" x14ac:dyDescent="0.35">
      <c r="A959" t="s">
        <v>1738</v>
      </c>
      <c r="B959" t="s">
        <v>2672</v>
      </c>
      <c r="C959" t="s">
        <v>2592</v>
      </c>
      <c r="D959" t="s">
        <v>780</v>
      </c>
      <c r="E959" t="s">
        <v>2802</v>
      </c>
      <c r="F959" t="s">
        <v>39</v>
      </c>
      <c r="G959" t="s">
        <v>40</v>
      </c>
      <c r="H959" t="s">
        <v>40</v>
      </c>
      <c r="I959" t="s">
        <v>2872</v>
      </c>
      <c r="J959">
        <v>52.13</v>
      </c>
      <c r="K959">
        <v>21</v>
      </c>
      <c r="L959">
        <v>104</v>
      </c>
      <c r="M959" t="s">
        <v>41</v>
      </c>
      <c r="N959" t="s">
        <v>39</v>
      </c>
      <c r="O959">
        <v>2016</v>
      </c>
      <c r="P959" t="s">
        <v>39</v>
      </c>
      <c r="Q959" t="s">
        <v>2798</v>
      </c>
      <c r="R959">
        <v>7</v>
      </c>
      <c r="S959" t="s">
        <v>39</v>
      </c>
      <c r="T959" t="s">
        <v>2799</v>
      </c>
      <c r="U959" t="s">
        <v>2701</v>
      </c>
      <c r="V959" s="6" t="s">
        <v>2803</v>
      </c>
      <c r="W959">
        <v>84</v>
      </c>
      <c r="X959" s="6">
        <v>25</v>
      </c>
      <c r="Y959" t="s">
        <v>39</v>
      </c>
      <c r="Z959" s="6">
        <v>12</v>
      </c>
      <c r="AA959" t="s">
        <v>39</v>
      </c>
      <c r="AB959" t="s">
        <v>39</v>
      </c>
      <c r="AC959" t="s">
        <v>39</v>
      </c>
      <c r="AD959" t="s">
        <v>39</v>
      </c>
      <c r="AE959" t="s">
        <v>39</v>
      </c>
      <c r="AF959" t="s">
        <v>39</v>
      </c>
      <c r="AG959" t="s">
        <v>39</v>
      </c>
      <c r="AH959" t="s">
        <v>39</v>
      </c>
      <c r="AI959" t="s">
        <v>39</v>
      </c>
      <c r="AJ959" s="6" t="s">
        <v>2804</v>
      </c>
      <c r="AK959">
        <v>48.81</v>
      </c>
      <c r="AL959" s="6" t="s">
        <v>136</v>
      </c>
      <c r="AM959" s="17">
        <v>32.994999999999997</v>
      </c>
      <c r="AN959">
        <v>3</v>
      </c>
      <c r="AO959">
        <v>100</v>
      </c>
      <c r="AP959" s="24">
        <v>12.441000000000001</v>
      </c>
      <c r="AQ959" t="s">
        <v>39</v>
      </c>
      <c r="AR959" t="s">
        <v>2641</v>
      </c>
    </row>
    <row r="960" spans="1:44" x14ac:dyDescent="0.35">
      <c r="A960" t="s">
        <v>1738</v>
      </c>
      <c r="B960" t="s">
        <v>2672</v>
      </c>
      <c r="C960" t="s">
        <v>2592</v>
      </c>
      <c r="D960" t="s">
        <v>780</v>
      </c>
      <c r="E960" t="s">
        <v>2802</v>
      </c>
      <c r="F960" t="s">
        <v>39</v>
      </c>
      <c r="G960" t="s">
        <v>40</v>
      </c>
      <c r="H960" t="s">
        <v>40</v>
      </c>
      <c r="I960" t="s">
        <v>2872</v>
      </c>
      <c r="J960">
        <v>52.13</v>
      </c>
      <c r="K960">
        <v>21</v>
      </c>
      <c r="L960">
        <v>104</v>
      </c>
      <c r="M960" t="s">
        <v>41</v>
      </c>
      <c r="N960" t="s">
        <v>39</v>
      </c>
      <c r="O960">
        <v>2016</v>
      </c>
      <c r="P960" t="s">
        <v>39</v>
      </c>
      <c r="Q960" t="s">
        <v>2798</v>
      </c>
      <c r="R960">
        <v>7</v>
      </c>
      <c r="S960" t="s">
        <v>39</v>
      </c>
      <c r="T960" t="s">
        <v>2799</v>
      </c>
      <c r="U960" t="s">
        <v>2701</v>
      </c>
      <c r="V960" s="6" t="s">
        <v>2803</v>
      </c>
      <c r="W960">
        <v>84</v>
      </c>
      <c r="X960" s="6">
        <v>25</v>
      </c>
      <c r="Y960" t="s">
        <v>39</v>
      </c>
      <c r="Z960" s="6">
        <v>12</v>
      </c>
      <c r="AA960" t="s">
        <v>39</v>
      </c>
      <c r="AB960" t="s">
        <v>39</v>
      </c>
      <c r="AC960" t="s">
        <v>39</v>
      </c>
      <c r="AD960" t="s">
        <v>39</v>
      </c>
      <c r="AE960" t="s">
        <v>39</v>
      </c>
      <c r="AF960" t="s">
        <v>39</v>
      </c>
      <c r="AG960" t="s">
        <v>39</v>
      </c>
      <c r="AH960" t="s">
        <v>39</v>
      </c>
      <c r="AI960" t="s">
        <v>39</v>
      </c>
      <c r="AJ960" s="6" t="s">
        <v>2804</v>
      </c>
      <c r="AK960">
        <v>49.487000000000002</v>
      </c>
      <c r="AL960" s="6" t="s">
        <v>136</v>
      </c>
      <c r="AM960" s="17">
        <v>34.177999999999997</v>
      </c>
      <c r="AN960">
        <v>3</v>
      </c>
      <c r="AO960">
        <v>100</v>
      </c>
      <c r="AP960" s="24">
        <v>13.398</v>
      </c>
      <c r="AQ960" t="s">
        <v>39</v>
      </c>
      <c r="AR960" t="s">
        <v>2641</v>
      </c>
    </row>
    <row r="961" spans="1:45" x14ac:dyDescent="0.35">
      <c r="A961" t="s">
        <v>1738</v>
      </c>
      <c r="B961" t="s">
        <v>2672</v>
      </c>
      <c r="C961" t="s">
        <v>2592</v>
      </c>
      <c r="D961" t="s">
        <v>780</v>
      </c>
      <c r="E961" t="s">
        <v>2802</v>
      </c>
      <c r="F961" t="s">
        <v>39</v>
      </c>
      <c r="G961" t="s">
        <v>40</v>
      </c>
      <c r="H961" t="s">
        <v>40</v>
      </c>
      <c r="I961" t="s">
        <v>2872</v>
      </c>
      <c r="J961">
        <v>52.13</v>
      </c>
      <c r="K961">
        <v>21</v>
      </c>
      <c r="L961">
        <v>104</v>
      </c>
      <c r="M961" t="s">
        <v>41</v>
      </c>
      <c r="N961" t="s">
        <v>39</v>
      </c>
      <c r="O961">
        <v>2016</v>
      </c>
      <c r="P961" t="s">
        <v>39</v>
      </c>
      <c r="Q961" t="s">
        <v>2798</v>
      </c>
      <c r="R961">
        <v>7</v>
      </c>
      <c r="S961" t="s">
        <v>39</v>
      </c>
      <c r="T961" t="s">
        <v>2799</v>
      </c>
      <c r="U961" t="s">
        <v>2701</v>
      </c>
      <c r="V961" s="6" t="s">
        <v>2803</v>
      </c>
      <c r="W961">
        <v>84</v>
      </c>
      <c r="X961" s="6">
        <v>25</v>
      </c>
      <c r="Y961" t="s">
        <v>39</v>
      </c>
      <c r="Z961" s="6">
        <v>12</v>
      </c>
      <c r="AA961" t="s">
        <v>39</v>
      </c>
      <c r="AB961" t="s">
        <v>39</v>
      </c>
      <c r="AC961" t="s">
        <v>39</v>
      </c>
      <c r="AD961" t="s">
        <v>39</v>
      </c>
      <c r="AE961" t="s">
        <v>39</v>
      </c>
      <c r="AF961" t="s">
        <v>39</v>
      </c>
      <c r="AG961" t="s">
        <v>39</v>
      </c>
      <c r="AH961" t="s">
        <v>39</v>
      </c>
      <c r="AI961" t="s">
        <v>39</v>
      </c>
      <c r="AJ961" s="6" t="s">
        <v>2804</v>
      </c>
      <c r="AK961">
        <v>50.164000000000001</v>
      </c>
      <c r="AL961" s="6" t="s">
        <v>136</v>
      </c>
      <c r="AM961" s="17">
        <v>31.47</v>
      </c>
      <c r="AN961">
        <v>3</v>
      </c>
      <c r="AO961">
        <v>100</v>
      </c>
      <c r="AP961" s="24">
        <v>14.561</v>
      </c>
      <c r="AQ961" t="s">
        <v>39</v>
      </c>
      <c r="AR961" t="s">
        <v>2641</v>
      </c>
    </row>
    <row r="962" spans="1:45" x14ac:dyDescent="0.35">
      <c r="A962" t="s">
        <v>1738</v>
      </c>
      <c r="B962" t="s">
        <v>2672</v>
      </c>
      <c r="C962" t="s">
        <v>2592</v>
      </c>
      <c r="D962" t="s">
        <v>780</v>
      </c>
      <c r="E962" t="s">
        <v>2802</v>
      </c>
      <c r="F962" t="s">
        <v>39</v>
      </c>
      <c r="G962" t="s">
        <v>40</v>
      </c>
      <c r="H962" t="s">
        <v>40</v>
      </c>
      <c r="I962" t="s">
        <v>2872</v>
      </c>
      <c r="J962">
        <v>52.13</v>
      </c>
      <c r="K962">
        <v>21</v>
      </c>
      <c r="L962">
        <v>104</v>
      </c>
      <c r="M962" t="s">
        <v>41</v>
      </c>
      <c r="N962" t="s">
        <v>39</v>
      </c>
      <c r="O962">
        <v>2016</v>
      </c>
      <c r="P962" t="s">
        <v>39</v>
      </c>
      <c r="Q962" t="s">
        <v>2798</v>
      </c>
      <c r="R962">
        <v>7</v>
      </c>
      <c r="S962" t="s">
        <v>39</v>
      </c>
      <c r="T962" t="s">
        <v>2799</v>
      </c>
      <c r="U962" t="s">
        <v>2701</v>
      </c>
      <c r="V962" s="6" t="s">
        <v>2803</v>
      </c>
      <c r="W962">
        <v>84</v>
      </c>
      <c r="X962" s="6">
        <v>25</v>
      </c>
      <c r="Y962" t="s">
        <v>39</v>
      </c>
      <c r="Z962" s="6">
        <v>12</v>
      </c>
      <c r="AA962" t="s">
        <v>39</v>
      </c>
      <c r="AB962" t="s">
        <v>39</v>
      </c>
      <c r="AC962" t="s">
        <v>39</v>
      </c>
      <c r="AD962" t="s">
        <v>39</v>
      </c>
      <c r="AE962" t="s">
        <v>39</v>
      </c>
      <c r="AF962" t="s">
        <v>39</v>
      </c>
      <c r="AG962" t="s">
        <v>39</v>
      </c>
      <c r="AH962" t="s">
        <v>39</v>
      </c>
      <c r="AI962" t="s">
        <v>39</v>
      </c>
      <c r="AJ962" s="6" t="s">
        <v>2804</v>
      </c>
      <c r="AK962">
        <v>50.502000000000002</v>
      </c>
      <c r="AL962" s="6" t="s">
        <v>136</v>
      </c>
      <c r="AM962" s="17">
        <v>31.978000000000002</v>
      </c>
      <c r="AN962">
        <v>3</v>
      </c>
      <c r="AO962">
        <v>100</v>
      </c>
      <c r="AP962" s="24">
        <v>15.65</v>
      </c>
      <c r="AQ962" t="s">
        <v>39</v>
      </c>
      <c r="AR962" t="s">
        <v>2641</v>
      </c>
    </row>
    <row r="963" spans="1:45" x14ac:dyDescent="0.35">
      <c r="A963" t="s">
        <v>1738</v>
      </c>
      <c r="B963" t="s">
        <v>2672</v>
      </c>
      <c r="C963" t="s">
        <v>2592</v>
      </c>
      <c r="D963" t="s">
        <v>780</v>
      </c>
      <c r="E963" t="s">
        <v>2802</v>
      </c>
      <c r="F963" t="s">
        <v>39</v>
      </c>
      <c r="G963" t="s">
        <v>40</v>
      </c>
      <c r="H963" t="s">
        <v>40</v>
      </c>
      <c r="I963" t="s">
        <v>2872</v>
      </c>
      <c r="J963">
        <v>52.13</v>
      </c>
      <c r="K963">
        <v>21</v>
      </c>
      <c r="L963">
        <v>104</v>
      </c>
      <c r="M963" t="s">
        <v>41</v>
      </c>
      <c r="N963" t="s">
        <v>39</v>
      </c>
      <c r="O963">
        <v>2016</v>
      </c>
      <c r="P963" t="s">
        <v>39</v>
      </c>
      <c r="Q963" t="s">
        <v>2798</v>
      </c>
      <c r="R963">
        <v>7</v>
      </c>
      <c r="S963" t="s">
        <v>39</v>
      </c>
      <c r="T963" t="s">
        <v>2799</v>
      </c>
      <c r="U963" t="s">
        <v>2701</v>
      </c>
      <c r="V963" s="6" t="s">
        <v>2803</v>
      </c>
      <c r="W963">
        <v>84</v>
      </c>
      <c r="X963" s="6">
        <v>25</v>
      </c>
      <c r="Y963" t="s">
        <v>39</v>
      </c>
      <c r="Z963" s="6">
        <v>12</v>
      </c>
      <c r="AA963" t="s">
        <v>39</v>
      </c>
      <c r="AB963" t="s">
        <v>39</v>
      </c>
      <c r="AC963" t="s">
        <v>39</v>
      </c>
      <c r="AD963" t="s">
        <v>39</v>
      </c>
      <c r="AE963" t="s">
        <v>39</v>
      </c>
      <c r="AF963" t="s">
        <v>39</v>
      </c>
      <c r="AG963" t="s">
        <v>39</v>
      </c>
      <c r="AH963" t="s">
        <v>39</v>
      </c>
      <c r="AI963" t="s">
        <v>39</v>
      </c>
      <c r="AJ963" s="6" t="s">
        <v>2804</v>
      </c>
      <c r="AK963">
        <v>49.994999999999997</v>
      </c>
      <c r="AL963" s="6" t="s">
        <v>136</v>
      </c>
      <c r="AM963" s="17">
        <v>32.317</v>
      </c>
      <c r="AN963">
        <v>3</v>
      </c>
      <c r="AO963">
        <v>100</v>
      </c>
      <c r="AP963" s="24">
        <v>16.719000000000001</v>
      </c>
      <c r="AQ963" t="s">
        <v>39</v>
      </c>
      <c r="AR963" t="s">
        <v>2641</v>
      </c>
    </row>
    <row r="964" spans="1:45" x14ac:dyDescent="0.35">
      <c r="A964" t="s">
        <v>1738</v>
      </c>
      <c r="B964" t="s">
        <v>2672</v>
      </c>
      <c r="C964" t="s">
        <v>2592</v>
      </c>
      <c r="D964" t="s">
        <v>780</v>
      </c>
      <c r="E964" t="s">
        <v>2802</v>
      </c>
      <c r="F964" t="s">
        <v>39</v>
      </c>
      <c r="G964" t="s">
        <v>40</v>
      </c>
      <c r="H964" t="s">
        <v>40</v>
      </c>
      <c r="I964" t="s">
        <v>2872</v>
      </c>
      <c r="J964">
        <v>52.13</v>
      </c>
      <c r="K964">
        <v>21</v>
      </c>
      <c r="L964">
        <v>104</v>
      </c>
      <c r="M964" t="s">
        <v>41</v>
      </c>
      <c r="N964" t="s">
        <v>39</v>
      </c>
      <c r="O964">
        <v>2016</v>
      </c>
      <c r="P964" t="s">
        <v>39</v>
      </c>
      <c r="Q964" t="s">
        <v>2798</v>
      </c>
      <c r="R964">
        <v>7</v>
      </c>
      <c r="S964" t="s">
        <v>39</v>
      </c>
      <c r="T964" t="s">
        <v>2799</v>
      </c>
      <c r="U964" t="s">
        <v>2701</v>
      </c>
      <c r="V964" s="6" t="s">
        <v>2803</v>
      </c>
      <c r="W964">
        <v>84</v>
      </c>
      <c r="X964" s="6">
        <v>25</v>
      </c>
      <c r="Y964" t="s">
        <v>39</v>
      </c>
      <c r="Z964" s="6">
        <v>12</v>
      </c>
      <c r="AA964" t="s">
        <v>39</v>
      </c>
      <c r="AB964" t="s">
        <v>39</v>
      </c>
      <c r="AC964" t="s">
        <v>39</v>
      </c>
      <c r="AD964" t="s">
        <v>39</v>
      </c>
      <c r="AE964" t="s">
        <v>39</v>
      </c>
      <c r="AF964" t="s">
        <v>39</v>
      </c>
      <c r="AG964" t="s">
        <v>39</v>
      </c>
      <c r="AH964" t="s">
        <v>39</v>
      </c>
      <c r="AI964" t="s">
        <v>39</v>
      </c>
      <c r="AJ964" s="6" t="s">
        <v>2804</v>
      </c>
      <c r="AK964">
        <v>49.826000000000001</v>
      </c>
      <c r="AL964" s="6" t="s">
        <v>136</v>
      </c>
      <c r="AM964" s="17">
        <v>32.148000000000003</v>
      </c>
      <c r="AN964">
        <v>3</v>
      </c>
      <c r="AO964">
        <v>100</v>
      </c>
      <c r="AP964" s="24">
        <v>17.695</v>
      </c>
      <c r="AQ964" t="s">
        <v>39</v>
      </c>
      <c r="AR964" t="s">
        <v>2641</v>
      </c>
    </row>
    <row r="965" spans="1:45" x14ac:dyDescent="0.35">
      <c r="A965" t="s">
        <v>1738</v>
      </c>
      <c r="B965" t="s">
        <v>2672</v>
      </c>
      <c r="C965" t="s">
        <v>2592</v>
      </c>
      <c r="D965" t="s">
        <v>780</v>
      </c>
      <c r="E965" t="s">
        <v>2802</v>
      </c>
      <c r="F965" t="s">
        <v>39</v>
      </c>
      <c r="G965" t="s">
        <v>40</v>
      </c>
      <c r="H965" t="s">
        <v>40</v>
      </c>
      <c r="I965" t="s">
        <v>2872</v>
      </c>
      <c r="J965">
        <v>52.13</v>
      </c>
      <c r="K965">
        <v>21</v>
      </c>
      <c r="L965">
        <v>104</v>
      </c>
      <c r="M965" t="s">
        <v>41</v>
      </c>
      <c r="N965" t="s">
        <v>39</v>
      </c>
      <c r="O965">
        <v>2016</v>
      </c>
      <c r="P965" t="s">
        <v>39</v>
      </c>
      <c r="Q965" t="s">
        <v>2798</v>
      </c>
      <c r="R965">
        <v>7</v>
      </c>
      <c r="S965" t="s">
        <v>39</v>
      </c>
      <c r="T965" t="s">
        <v>2799</v>
      </c>
      <c r="U965" t="s">
        <v>2701</v>
      </c>
      <c r="V965" s="6" t="s">
        <v>2803</v>
      </c>
      <c r="W965">
        <v>84</v>
      </c>
      <c r="X965" s="6">
        <v>25</v>
      </c>
      <c r="Y965" t="s">
        <v>39</v>
      </c>
      <c r="Z965" s="6">
        <v>12</v>
      </c>
      <c r="AA965" t="s">
        <v>39</v>
      </c>
      <c r="AB965" t="s">
        <v>39</v>
      </c>
      <c r="AC965" t="s">
        <v>39</v>
      </c>
      <c r="AD965" t="s">
        <v>39</v>
      </c>
      <c r="AE965" t="s">
        <v>39</v>
      </c>
      <c r="AF965" t="s">
        <v>39</v>
      </c>
      <c r="AG965" t="s">
        <v>39</v>
      </c>
      <c r="AH965" t="s">
        <v>39</v>
      </c>
      <c r="AI965" t="s">
        <v>39</v>
      </c>
      <c r="AJ965" s="6" t="s">
        <v>2804</v>
      </c>
      <c r="AK965">
        <v>49.994999999999997</v>
      </c>
      <c r="AL965" s="6" t="s">
        <v>136</v>
      </c>
      <c r="AM965" s="17">
        <v>32.158000000000001</v>
      </c>
      <c r="AN965">
        <v>3</v>
      </c>
      <c r="AO965">
        <v>100</v>
      </c>
      <c r="AP965" s="24">
        <v>18.709</v>
      </c>
      <c r="AQ965" t="s">
        <v>39</v>
      </c>
      <c r="AR965" t="s">
        <v>2641</v>
      </c>
    </row>
    <row r="966" spans="1:45" x14ac:dyDescent="0.35">
      <c r="A966" t="s">
        <v>1738</v>
      </c>
      <c r="B966" t="s">
        <v>2672</v>
      </c>
      <c r="C966" t="s">
        <v>2592</v>
      </c>
      <c r="D966" t="s">
        <v>780</v>
      </c>
      <c r="E966" t="s">
        <v>2802</v>
      </c>
      <c r="F966" t="s">
        <v>39</v>
      </c>
      <c r="G966" t="s">
        <v>40</v>
      </c>
      <c r="H966" t="s">
        <v>40</v>
      </c>
      <c r="I966" t="s">
        <v>2872</v>
      </c>
      <c r="J966">
        <v>52.13</v>
      </c>
      <c r="K966">
        <v>21</v>
      </c>
      <c r="L966">
        <v>104</v>
      </c>
      <c r="M966" t="s">
        <v>41</v>
      </c>
      <c r="N966" t="s">
        <v>39</v>
      </c>
      <c r="O966">
        <v>2016</v>
      </c>
      <c r="P966" t="s">
        <v>39</v>
      </c>
      <c r="Q966" t="s">
        <v>2798</v>
      </c>
      <c r="R966">
        <v>7</v>
      </c>
      <c r="S966" t="s">
        <v>39</v>
      </c>
      <c r="T966" t="s">
        <v>2799</v>
      </c>
      <c r="U966" t="s">
        <v>2701</v>
      </c>
      <c r="V966" s="6" t="s">
        <v>2803</v>
      </c>
      <c r="W966">
        <v>84</v>
      </c>
      <c r="X966" s="6">
        <v>25</v>
      </c>
      <c r="Y966" t="s">
        <v>39</v>
      </c>
      <c r="Z966" s="6">
        <v>12</v>
      </c>
      <c r="AA966" t="s">
        <v>39</v>
      </c>
      <c r="AB966" t="s">
        <v>39</v>
      </c>
      <c r="AC966" t="s">
        <v>39</v>
      </c>
      <c r="AD966" t="s">
        <v>39</v>
      </c>
      <c r="AE966" t="s">
        <v>39</v>
      </c>
      <c r="AF966" t="s">
        <v>39</v>
      </c>
      <c r="AG966" t="s">
        <v>39</v>
      </c>
      <c r="AH966" t="s">
        <v>39</v>
      </c>
      <c r="AI966" t="s">
        <v>39</v>
      </c>
      <c r="AJ966" s="6" t="s">
        <v>2804</v>
      </c>
      <c r="AK966">
        <v>49.994999999999997</v>
      </c>
      <c r="AL966" s="6" t="s">
        <v>136</v>
      </c>
      <c r="AM966" s="17">
        <v>32.149000000000001</v>
      </c>
      <c r="AN966">
        <v>3</v>
      </c>
      <c r="AO966">
        <v>100</v>
      </c>
      <c r="AP966" s="24">
        <v>19.666</v>
      </c>
      <c r="AQ966" t="s">
        <v>39</v>
      </c>
      <c r="AR966" t="s">
        <v>2641</v>
      </c>
    </row>
    <row r="967" spans="1:45" s="13" customFormat="1" x14ac:dyDescent="0.35">
      <c r="A967" s="13" t="s">
        <v>1738</v>
      </c>
      <c r="B967" s="13" t="s">
        <v>2672</v>
      </c>
      <c r="C967" s="13" t="s">
        <v>2592</v>
      </c>
      <c r="D967" s="13" t="s">
        <v>780</v>
      </c>
      <c r="E967" s="13" t="s">
        <v>2802</v>
      </c>
      <c r="F967" s="13" t="s">
        <v>39</v>
      </c>
      <c r="G967" s="13" t="s">
        <v>40</v>
      </c>
      <c r="H967" s="13" t="s">
        <v>40</v>
      </c>
      <c r="I967" s="13" t="s">
        <v>2872</v>
      </c>
      <c r="J967" s="13">
        <v>52.13</v>
      </c>
      <c r="K967" s="13">
        <v>21</v>
      </c>
      <c r="L967" s="13">
        <v>104</v>
      </c>
      <c r="M967" s="13" t="s">
        <v>41</v>
      </c>
      <c r="N967" s="13" t="s">
        <v>39</v>
      </c>
      <c r="O967" s="13">
        <v>2016</v>
      </c>
      <c r="P967" s="13" t="s">
        <v>39</v>
      </c>
      <c r="Q967" s="13" t="s">
        <v>2798</v>
      </c>
      <c r="R967" s="13">
        <v>7</v>
      </c>
      <c r="S967" s="13" t="s">
        <v>39</v>
      </c>
      <c r="T967" s="13" t="s">
        <v>2799</v>
      </c>
      <c r="U967" s="13" t="s">
        <v>2701</v>
      </c>
      <c r="V967" s="16" t="s">
        <v>2803</v>
      </c>
      <c r="W967" s="13">
        <v>84</v>
      </c>
      <c r="X967" s="16">
        <v>25</v>
      </c>
      <c r="Y967" s="13" t="s">
        <v>39</v>
      </c>
      <c r="Z967" s="16">
        <v>12</v>
      </c>
      <c r="AA967" s="13" t="s">
        <v>39</v>
      </c>
      <c r="AB967" s="13" t="s">
        <v>39</v>
      </c>
      <c r="AC967" s="13" t="s">
        <v>39</v>
      </c>
      <c r="AD967" s="13" t="s">
        <v>39</v>
      </c>
      <c r="AE967" s="13" t="s">
        <v>39</v>
      </c>
      <c r="AF967" s="13" t="s">
        <v>39</v>
      </c>
      <c r="AG967" s="13" t="s">
        <v>39</v>
      </c>
      <c r="AH967" s="13" t="s">
        <v>39</v>
      </c>
      <c r="AI967" s="13" t="s">
        <v>39</v>
      </c>
      <c r="AJ967" s="16" t="s">
        <v>2804</v>
      </c>
      <c r="AK967" s="13">
        <v>49.994999999999997</v>
      </c>
      <c r="AL967" s="16" t="s">
        <v>136</v>
      </c>
      <c r="AM967" s="25">
        <v>32.317</v>
      </c>
      <c r="AN967" s="13">
        <v>3</v>
      </c>
      <c r="AO967" s="13">
        <v>100</v>
      </c>
      <c r="AP967" s="26">
        <v>20.603999999999999</v>
      </c>
      <c r="AQ967" s="13" t="s">
        <v>39</v>
      </c>
      <c r="AR967" s="13" t="s">
        <v>2641</v>
      </c>
    </row>
    <row r="968" spans="1:45" x14ac:dyDescent="0.35">
      <c r="A968" t="s">
        <v>1756</v>
      </c>
      <c r="B968" t="s">
        <v>2672</v>
      </c>
      <c r="C968" t="s">
        <v>2592</v>
      </c>
      <c r="D968" t="s">
        <v>1754</v>
      </c>
      <c r="E968" t="s">
        <v>1755</v>
      </c>
      <c r="F968" t="s">
        <v>39</v>
      </c>
      <c r="G968" t="s">
        <v>40</v>
      </c>
      <c r="H968" t="s">
        <v>40</v>
      </c>
      <c r="I968" t="s">
        <v>2873</v>
      </c>
      <c r="J968" t="s">
        <v>39</v>
      </c>
      <c r="K968" t="s">
        <v>39</v>
      </c>
      <c r="L968" t="s">
        <v>39</v>
      </c>
      <c r="M968" t="s">
        <v>41</v>
      </c>
      <c r="N968" t="s">
        <v>39</v>
      </c>
      <c r="O968">
        <v>1988</v>
      </c>
      <c r="P968" t="s">
        <v>39</v>
      </c>
      <c r="Q968" t="s">
        <v>2807</v>
      </c>
      <c r="R968" s="6" t="s">
        <v>2820</v>
      </c>
      <c r="S968" t="s">
        <v>39</v>
      </c>
      <c r="T968" s="6" t="s">
        <v>2806</v>
      </c>
      <c r="U968" t="s">
        <v>2819</v>
      </c>
      <c r="V968" s="6" t="s">
        <v>39</v>
      </c>
      <c r="W968" t="s">
        <v>39</v>
      </c>
      <c r="X968" s="38">
        <v>3.1379999999999999</v>
      </c>
      <c r="Y968" t="s">
        <v>2810</v>
      </c>
      <c r="Z968" s="6" t="s">
        <v>39</v>
      </c>
      <c r="AA968" t="s">
        <v>39</v>
      </c>
      <c r="AB968" t="s">
        <v>39</v>
      </c>
      <c r="AC968" t="s">
        <v>39</v>
      </c>
      <c r="AD968" t="s">
        <v>39</v>
      </c>
      <c r="AE968" t="s">
        <v>39</v>
      </c>
      <c r="AF968" t="s">
        <v>39</v>
      </c>
      <c r="AG968" t="s">
        <v>39</v>
      </c>
      <c r="AH968" t="s">
        <v>39</v>
      </c>
      <c r="AI968" s="6" t="s">
        <v>2808</v>
      </c>
      <c r="AJ968" s="6" t="s">
        <v>43</v>
      </c>
      <c r="AK968" s="20">
        <v>84.387</v>
      </c>
      <c r="AL968" s="6" t="s">
        <v>39</v>
      </c>
      <c r="AM968" s="17" t="s">
        <v>39</v>
      </c>
      <c r="AN968">
        <v>1</v>
      </c>
      <c r="AO968">
        <v>25</v>
      </c>
      <c r="AP968" s="14">
        <v>365</v>
      </c>
      <c r="AQ968" t="s">
        <v>39</v>
      </c>
      <c r="AR968" t="s">
        <v>2641</v>
      </c>
      <c r="AS968" t="s">
        <v>2809</v>
      </c>
    </row>
    <row r="969" spans="1:45" x14ac:dyDescent="0.35">
      <c r="A969" t="s">
        <v>1756</v>
      </c>
      <c r="B969" t="s">
        <v>2672</v>
      </c>
      <c r="C969" t="s">
        <v>2592</v>
      </c>
      <c r="D969" t="s">
        <v>1754</v>
      </c>
      <c r="E969" t="s">
        <v>1755</v>
      </c>
      <c r="F969" t="s">
        <v>39</v>
      </c>
      <c r="G969" t="s">
        <v>40</v>
      </c>
      <c r="H969" t="s">
        <v>40</v>
      </c>
      <c r="I969" t="s">
        <v>2873</v>
      </c>
      <c r="J969" t="s">
        <v>39</v>
      </c>
      <c r="K969" t="s">
        <v>39</v>
      </c>
      <c r="L969" t="s">
        <v>39</v>
      </c>
      <c r="M969" t="s">
        <v>41</v>
      </c>
      <c r="N969" t="s">
        <v>39</v>
      </c>
      <c r="O969">
        <v>1988</v>
      </c>
      <c r="P969" t="s">
        <v>39</v>
      </c>
      <c r="Q969" t="s">
        <v>2807</v>
      </c>
      <c r="R969" s="6" t="s">
        <v>2820</v>
      </c>
      <c r="S969" t="s">
        <v>39</v>
      </c>
      <c r="T969" s="6" t="s">
        <v>2806</v>
      </c>
      <c r="U969" t="s">
        <v>2819</v>
      </c>
      <c r="V969" s="6" t="s">
        <v>39</v>
      </c>
      <c r="W969" t="s">
        <v>39</v>
      </c>
      <c r="X969" s="38">
        <v>5.4450000000000003</v>
      </c>
      <c r="Y969" t="s">
        <v>2810</v>
      </c>
      <c r="Z969" s="6" t="s">
        <v>39</v>
      </c>
      <c r="AA969" t="s">
        <v>39</v>
      </c>
      <c r="AB969" t="s">
        <v>39</v>
      </c>
      <c r="AC969" t="s">
        <v>39</v>
      </c>
      <c r="AD969" t="s">
        <v>39</v>
      </c>
      <c r="AE969" t="s">
        <v>39</v>
      </c>
      <c r="AF969" t="s">
        <v>39</v>
      </c>
      <c r="AG969" t="s">
        <v>39</v>
      </c>
      <c r="AH969" t="s">
        <v>39</v>
      </c>
      <c r="AI969" s="6" t="s">
        <v>2808</v>
      </c>
      <c r="AJ969" s="6" t="s">
        <v>43</v>
      </c>
      <c r="AK969" s="20">
        <v>95.885000000000005</v>
      </c>
      <c r="AL969" s="6" t="s">
        <v>39</v>
      </c>
      <c r="AM969" s="17" t="s">
        <v>39</v>
      </c>
      <c r="AN969">
        <v>1</v>
      </c>
      <c r="AO969">
        <v>25</v>
      </c>
      <c r="AP969" s="14">
        <v>365</v>
      </c>
      <c r="AQ969" t="s">
        <v>39</v>
      </c>
      <c r="AR969" t="s">
        <v>2641</v>
      </c>
      <c r="AS969" t="s">
        <v>2809</v>
      </c>
    </row>
    <row r="970" spans="1:45" x14ac:dyDescent="0.35">
      <c r="A970" t="s">
        <v>1756</v>
      </c>
      <c r="B970" t="s">
        <v>2672</v>
      </c>
      <c r="C970" t="s">
        <v>2592</v>
      </c>
      <c r="D970" t="s">
        <v>1754</v>
      </c>
      <c r="E970" t="s">
        <v>1755</v>
      </c>
      <c r="F970" t="s">
        <v>39</v>
      </c>
      <c r="G970" t="s">
        <v>40</v>
      </c>
      <c r="H970" t="s">
        <v>40</v>
      </c>
      <c r="I970" t="s">
        <v>2873</v>
      </c>
      <c r="J970" t="s">
        <v>39</v>
      </c>
      <c r="K970" t="s">
        <v>39</v>
      </c>
      <c r="L970" t="s">
        <v>39</v>
      </c>
      <c r="M970" t="s">
        <v>41</v>
      </c>
      <c r="N970" t="s">
        <v>39</v>
      </c>
      <c r="O970">
        <v>1988</v>
      </c>
      <c r="P970" t="s">
        <v>39</v>
      </c>
      <c r="Q970" t="s">
        <v>2807</v>
      </c>
      <c r="R970" s="6" t="s">
        <v>2820</v>
      </c>
      <c r="S970" t="s">
        <v>39</v>
      </c>
      <c r="T970" s="6" t="s">
        <v>2806</v>
      </c>
      <c r="U970" t="s">
        <v>2819</v>
      </c>
      <c r="V970" s="6" t="s">
        <v>39</v>
      </c>
      <c r="W970" t="s">
        <v>39</v>
      </c>
      <c r="X970" s="38">
        <v>7.6109999999999998</v>
      </c>
      <c r="Y970" t="s">
        <v>2810</v>
      </c>
      <c r="Z970" s="6" t="s">
        <v>39</v>
      </c>
      <c r="AA970" t="s">
        <v>39</v>
      </c>
      <c r="AB970" t="s">
        <v>39</v>
      </c>
      <c r="AC970" t="s">
        <v>39</v>
      </c>
      <c r="AD970" t="s">
        <v>39</v>
      </c>
      <c r="AE970" t="s">
        <v>39</v>
      </c>
      <c r="AF970" t="s">
        <v>39</v>
      </c>
      <c r="AG970" t="s">
        <v>39</v>
      </c>
      <c r="AH970" t="s">
        <v>39</v>
      </c>
      <c r="AI970" s="6" t="s">
        <v>2808</v>
      </c>
      <c r="AJ970" s="6" t="s">
        <v>43</v>
      </c>
      <c r="AK970" s="20">
        <v>84.960999999999999</v>
      </c>
      <c r="AL970" s="6" t="s">
        <v>39</v>
      </c>
      <c r="AM970" s="17" t="s">
        <v>39</v>
      </c>
      <c r="AN970">
        <v>1</v>
      </c>
      <c r="AO970">
        <v>25</v>
      </c>
      <c r="AP970" s="14">
        <v>365</v>
      </c>
      <c r="AQ970" t="s">
        <v>39</v>
      </c>
      <c r="AR970" t="s">
        <v>2641</v>
      </c>
      <c r="AS970" t="s">
        <v>2809</v>
      </c>
    </row>
    <row r="971" spans="1:45" x14ac:dyDescent="0.35">
      <c r="A971" t="s">
        <v>1756</v>
      </c>
      <c r="B971" t="s">
        <v>2672</v>
      </c>
      <c r="C971" t="s">
        <v>2592</v>
      </c>
      <c r="D971" t="s">
        <v>1754</v>
      </c>
      <c r="E971" t="s">
        <v>1755</v>
      </c>
      <c r="F971" t="s">
        <v>39</v>
      </c>
      <c r="G971" t="s">
        <v>40</v>
      </c>
      <c r="H971" t="s">
        <v>40</v>
      </c>
      <c r="I971" t="s">
        <v>2873</v>
      </c>
      <c r="J971" t="s">
        <v>39</v>
      </c>
      <c r="K971" t="s">
        <v>39</v>
      </c>
      <c r="L971" t="s">
        <v>39</v>
      </c>
      <c r="M971" t="s">
        <v>41</v>
      </c>
      <c r="N971" t="s">
        <v>39</v>
      </c>
      <c r="O971">
        <v>1988</v>
      </c>
      <c r="P971" t="s">
        <v>39</v>
      </c>
      <c r="Q971" t="s">
        <v>2807</v>
      </c>
      <c r="R971" s="6" t="s">
        <v>2820</v>
      </c>
      <c r="S971" t="s">
        <v>39</v>
      </c>
      <c r="T971" s="6" t="s">
        <v>2806</v>
      </c>
      <c r="U971" t="s">
        <v>2819</v>
      </c>
      <c r="V971" s="6" t="s">
        <v>39</v>
      </c>
      <c r="W971" t="s">
        <v>39</v>
      </c>
      <c r="X971" s="38">
        <v>9.8119999999999994</v>
      </c>
      <c r="Y971" t="s">
        <v>2810</v>
      </c>
      <c r="Z971" s="6" t="s">
        <v>39</v>
      </c>
      <c r="AA971" t="s">
        <v>39</v>
      </c>
      <c r="AB971" t="s">
        <v>39</v>
      </c>
      <c r="AC971" t="s">
        <v>39</v>
      </c>
      <c r="AD971" t="s">
        <v>39</v>
      </c>
      <c r="AE971" t="s">
        <v>39</v>
      </c>
      <c r="AF971" t="s">
        <v>39</v>
      </c>
      <c r="AG971" t="s">
        <v>39</v>
      </c>
      <c r="AH971" t="s">
        <v>39</v>
      </c>
      <c r="AI971" s="6" t="s">
        <v>2808</v>
      </c>
      <c r="AJ971" s="6" t="s">
        <v>43</v>
      </c>
      <c r="AK971" s="20">
        <v>53.610999999999997</v>
      </c>
      <c r="AL971" s="6" t="s">
        <v>39</v>
      </c>
      <c r="AM971" s="17" t="s">
        <v>39</v>
      </c>
      <c r="AN971">
        <v>1</v>
      </c>
      <c r="AO971">
        <v>25</v>
      </c>
      <c r="AP971" s="14">
        <v>365</v>
      </c>
      <c r="AQ971" t="s">
        <v>39</v>
      </c>
      <c r="AR971" t="s">
        <v>2641</v>
      </c>
      <c r="AS971" t="s">
        <v>2809</v>
      </c>
    </row>
    <row r="972" spans="1:45" x14ac:dyDescent="0.35">
      <c r="A972" t="s">
        <v>1756</v>
      </c>
      <c r="B972" t="s">
        <v>2672</v>
      </c>
      <c r="C972" t="s">
        <v>2592</v>
      </c>
      <c r="D972" t="s">
        <v>1754</v>
      </c>
      <c r="E972" t="s">
        <v>1755</v>
      </c>
      <c r="F972" t="s">
        <v>39</v>
      </c>
      <c r="G972" t="s">
        <v>40</v>
      </c>
      <c r="H972" t="s">
        <v>40</v>
      </c>
      <c r="I972" t="s">
        <v>2873</v>
      </c>
      <c r="J972" t="s">
        <v>39</v>
      </c>
      <c r="K972" t="s">
        <v>39</v>
      </c>
      <c r="L972" t="s">
        <v>39</v>
      </c>
      <c r="M972" t="s">
        <v>41</v>
      </c>
      <c r="N972" t="s">
        <v>39</v>
      </c>
      <c r="O972">
        <v>1988</v>
      </c>
      <c r="P972" t="s">
        <v>39</v>
      </c>
      <c r="Q972" t="s">
        <v>2807</v>
      </c>
      <c r="R972" s="6" t="s">
        <v>2820</v>
      </c>
      <c r="S972" t="s">
        <v>39</v>
      </c>
      <c r="T972" s="6" t="s">
        <v>2806</v>
      </c>
      <c r="U972" t="s">
        <v>2819</v>
      </c>
      <c r="V972" s="6" t="s">
        <v>39</v>
      </c>
      <c r="W972" t="s">
        <v>39</v>
      </c>
      <c r="X972" s="38">
        <v>11.552</v>
      </c>
      <c r="Y972" t="s">
        <v>2810</v>
      </c>
      <c r="Z972" s="6" t="s">
        <v>39</v>
      </c>
      <c r="AA972" t="s">
        <v>39</v>
      </c>
      <c r="AB972" t="s">
        <v>39</v>
      </c>
      <c r="AC972" t="s">
        <v>39</v>
      </c>
      <c r="AD972" t="s">
        <v>39</v>
      </c>
      <c r="AE972" t="s">
        <v>39</v>
      </c>
      <c r="AF972" t="s">
        <v>39</v>
      </c>
      <c r="AG972" t="s">
        <v>39</v>
      </c>
      <c r="AH972" t="s">
        <v>39</v>
      </c>
      <c r="AI972" s="6" t="s">
        <v>2808</v>
      </c>
      <c r="AJ972" s="6" t="s">
        <v>43</v>
      </c>
      <c r="AK972" s="20">
        <v>34.462000000000003</v>
      </c>
      <c r="AL972" s="6" t="s">
        <v>39</v>
      </c>
      <c r="AM972" s="17" t="s">
        <v>39</v>
      </c>
      <c r="AN972">
        <v>1</v>
      </c>
      <c r="AO972">
        <v>25</v>
      </c>
      <c r="AP972" s="14">
        <v>365</v>
      </c>
      <c r="AQ972" t="s">
        <v>39</v>
      </c>
      <c r="AR972" t="s">
        <v>2641</v>
      </c>
      <c r="AS972" t="s">
        <v>2809</v>
      </c>
    </row>
    <row r="973" spans="1:45" x14ac:dyDescent="0.35">
      <c r="A973" t="s">
        <v>1756</v>
      </c>
      <c r="B973" t="s">
        <v>2672</v>
      </c>
      <c r="C973" t="s">
        <v>2592</v>
      </c>
      <c r="D973" t="s">
        <v>1754</v>
      </c>
      <c r="E973" t="s">
        <v>1755</v>
      </c>
      <c r="F973" t="s">
        <v>39</v>
      </c>
      <c r="G973" t="s">
        <v>40</v>
      </c>
      <c r="H973" t="s">
        <v>40</v>
      </c>
      <c r="I973" t="s">
        <v>2873</v>
      </c>
      <c r="J973" t="s">
        <v>39</v>
      </c>
      <c r="K973" t="s">
        <v>39</v>
      </c>
      <c r="L973" t="s">
        <v>39</v>
      </c>
      <c r="M973" t="s">
        <v>41</v>
      </c>
      <c r="N973" t="s">
        <v>39</v>
      </c>
      <c r="O973">
        <v>1988</v>
      </c>
      <c r="P973" t="s">
        <v>39</v>
      </c>
      <c r="Q973" t="s">
        <v>2807</v>
      </c>
      <c r="R973" s="6" t="s">
        <v>2820</v>
      </c>
      <c r="S973" t="s">
        <v>39</v>
      </c>
      <c r="T973" s="6" t="s">
        <v>2806</v>
      </c>
      <c r="U973" t="s">
        <v>2819</v>
      </c>
      <c r="V973" s="6" t="s">
        <v>39</v>
      </c>
      <c r="W973" t="s">
        <v>39</v>
      </c>
      <c r="X973" s="38">
        <v>14.25</v>
      </c>
      <c r="Y973" t="s">
        <v>2810</v>
      </c>
      <c r="Z973" s="6" t="s">
        <v>39</v>
      </c>
      <c r="AA973" t="s">
        <v>39</v>
      </c>
      <c r="AB973" t="s">
        <v>39</v>
      </c>
      <c r="AC973" t="s">
        <v>39</v>
      </c>
      <c r="AD973" t="s">
        <v>39</v>
      </c>
      <c r="AE973" t="s">
        <v>39</v>
      </c>
      <c r="AF973" t="s">
        <v>39</v>
      </c>
      <c r="AG973" t="s">
        <v>39</v>
      </c>
      <c r="AH973" t="s">
        <v>39</v>
      </c>
      <c r="AI973" s="6" t="s">
        <v>2808</v>
      </c>
      <c r="AJ973" s="6" t="s">
        <v>43</v>
      </c>
      <c r="AK973" s="20">
        <v>7.01</v>
      </c>
      <c r="AL973" s="6" t="s">
        <v>39</v>
      </c>
      <c r="AM973" s="17" t="s">
        <v>39</v>
      </c>
      <c r="AN973">
        <v>1</v>
      </c>
      <c r="AO973">
        <v>25</v>
      </c>
      <c r="AP973" s="14">
        <v>365</v>
      </c>
      <c r="AQ973" t="s">
        <v>39</v>
      </c>
      <c r="AR973" t="s">
        <v>2641</v>
      </c>
      <c r="AS973" t="s">
        <v>2809</v>
      </c>
    </row>
    <row r="974" spans="1:45" x14ac:dyDescent="0.35">
      <c r="A974" t="s">
        <v>1756</v>
      </c>
      <c r="B974" t="s">
        <v>2672</v>
      </c>
      <c r="C974" t="s">
        <v>2592</v>
      </c>
      <c r="D974" t="s">
        <v>1754</v>
      </c>
      <c r="E974" t="s">
        <v>1755</v>
      </c>
      <c r="F974" t="s">
        <v>39</v>
      </c>
      <c r="G974" t="s">
        <v>40</v>
      </c>
      <c r="H974" t="s">
        <v>40</v>
      </c>
      <c r="I974" t="s">
        <v>2873</v>
      </c>
      <c r="J974" t="s">
        <v>39</v>
      </c>
      <c r="K974" t="s">
        <v>39</v>
      </c>
      <c r="L974" t="s">
        <v>39</v>
      </c>
      <c r="M974" t="s">
        <v>41</v>
      </c>
      <c r="N974" t="s">
        <v>39</v>
      </c>
      <c r="O974">
        <v>1988</v>
      </c>
      <c r="P974" t="s">
        <v>39</v>
      </c>
      <c r="Q974" t="s">
        <v>2807</v>
      </c>
      <c r="R974" s="6" t="s">
        <v>2820</v>
      </c>
      <c r="S974" t="s">
        <v>39</v>
      </c>
      <c r="T974" s="6" t="s">
        <v>2806</v>
      </c>
      <c r="U974" t="s">
        <v>2819</v>
      </c>
      <c r="V974" s="6" t="s">
        <v>39</v>
      </c>
      <c r="W974" t="s">
        <v>39</v>
      </c>
      <c r="X974" s="38">
        <v>16.876999999999999</v>
      </c>
      <c r="Y974" t="s">
        <v>2810</v>
      </c>
      <c r="Z974" s="6" t="s">
        <v>39</v>
      </c>
      <c r="AA974" t="s">
        <v>39</v>
      </c>
      <c r="AB974" t="s">
        <v>39</v>
      </c>
      <c r="AC974" t="s">
        <v>39</v>
      </c>
      <c r="AD974" t="s">
        <v>39</v>
      </c>
      <c r="AE974" t="s">
        <v>39</v>
      </c>
      <c r="AF974" t="s">
        <v>39</v>
      </c>
      <c r="AG974" t="s">
        <v>39</v>
      </c>
      <c r="AH974" t="s">
        <v>39</v>
      </c>
      <c r="AI974" s="6" t="s">
        <v>2808</v>
      </c>
      <c r="AJ974" s="6" t="s">
        <v>43</v>
      </c>
      <c r="AK974" s="20">
        <v>15.144</v>
      </c>
      <c r="AL974" s="6" t="s">
        <v>39</v>
      </c>
      <c r="AM974" s="17" t="s">
        <v>39</v>
      </c>
      <c r="AN974">
        <v>1</v>
      </c>
      <c r="AO974">
        <v>25</v>
      </c>
      <c r="AP974" s="14">
        <v>365</v>
      </c>
      <c r="AQ974" t="s">
        <v>39</v>
      </c>
      <c r="AR974" t="s">
        <v>2641</v>
      </c>
      <c r="AS974" t="s">
        <v>2809</v>
      </c>
    </row>
    <row r="975" spans="1:45" x14ac:dyDescent="0.35">
      <c r="A975" t="s">
        <v>1756</v>
      </c>
      <c r="B975" t="s">
        <v>2672</v>
      </c>
      <c r="C975" t="s">
        <v>2592</v>
      </c>
      <c r="D975" t="s">
        <v>1754</v>
      </c>
      <c r="E975" t="s">
        <v>1755</v>
      </c>
      <c r="F975" t="s">
        <v>39</v>
      </c>
      <c r="G975" t="s">
        <v>40</v>
      </c>
      <c r="H975" t="s">
        <v>40</v>
      </c>
      <c r="I975" t="s">
        <v>2873</v>
      </c>
      <c r="J975" t="s">
        <v>39</v>
      </c>
      <c r="K975" t="s">
        <v>39</v>
      </c>
      <c r="L975" t="s">
        <v>39</v>
      </c>
      <c r="M975" t="s">
        <v>41</v>
      </c>
      <c r="N975" t="s">
        <v>39</v>
      </c>
      <c r="O975">
        <v>1988</v>
      </c>
      <c r="P975" t="s">
        <v>39</v>
      </c>
      <c r="Q975" t="s">
        <v>2807</v>
      </c>
      <c r="R975" s="6" t="s">
        <v>2820</v>
      </c>
      <c r="S975" t="s">
        <v>39</v>
      </c>
      <c r="T975" s="6" t="s">
        <v>2806</v>
      </c>
      <c r="U975" t="s">
        <v>2819</v>
      </c>
      <c r="V975" s="6" t="s">
        <v>39</v>
      </c>
      <c r="W975" t="s">
        <v>39</v>
      </c>
      <c r="X975" s="38">
        <v>19.256</v>
      </c>
      <c r="Y975" t="s">
        <v>2810</v>
      </c>
      <c r="Z975" s="6" t="s">
        <v>39</v>
      </c>
      <c r="AA975" t="s">
        <v>39</v>
      </c>
      <c r="AB975" t="s">
        <v>39</v>
      </c>
      <c r="AC975" t="s">
        <v>39</v>
      </c>
      <c r="AD975" t="s">
        <v>39</v>
      </c>
      <c r="AE975" t="s">
        <v>39</v>
      </c>
      <c r="AF975" t="s">
        <v>39</v>
      </c>
      <c r="AG975" t="s">
        <v>39</v>
      </c>
      <c r="AH975" t="s">
        <v>39</v>
      </c>
      <c r="AI975" s="6" t="s">
        <v>2808</v>
      </c>
      <c r="AJ975" s="6" t="s">
        <v>43</v>
      </c>
      <c r="AK975" s="20">
        <v>3.96</v>
      </c>
      <c r="AL975" s="6" t="s">
        <v>39</v>
      </c>
      <c r="AM975" s="17" t="s">
        <v>39</v>
      </c>
      <c r="AN975">
        <v>1</v>
      </c>
      <c r="AO975">
        <v>25</v>
      </c>
      <c r="AP975" s="14">
        <v>365</v>
      </c>
      <c r="AQ975" t="s">
        <v>39</v>
      </c>
      <c r="AR975" t="s">
        <v>2641</v>
      </c>
      <c r="AS975" t="s">
        <v>2809</v>
      </c>
    </row>
    <row r="976" spans="1:45" x14ac:dyDescent="0.35">
      <c r="A976" t="s">
        <v>1756</v>
      </c>
      <c r="B976" t="s">
        <v>2672</v>
      </c>
      <c r="C976" t="s">
        <v>2592</v>
      </c>
      <c r="D976" t="s">
        <v>1754</v>
      </c>
      <c r="E976" t="s">
        <v>1755</v>
      </c>
      <c r="F976" t="s">
        <v>39</v>
      </c>
      <c r="G976" t="s">
        <v>40</v>
      </c>
      <c r="H976" t="s">
        <v>40</v>
      </c>
      <c r="I976" t="s">
        <v>2873</v>
      </c>
      <c r="J976" t="s">
        <v>39</v>
      </c>
      <c r="K976" t="s">
        <v>39</v>
      </c>
      <c r="L976" t="s">
        <v>39</v>
      </c>
      <c r="M976" t="s">
        <v>41</v>
      </c>
      <c r="N976" t="s">
        <v>39</v>
      </c>
      <c r="O976">
        <v>1988</v>
      </c>
      <c r="P976" t="s">
        <v>39</v>
      </c>
      <c r="Q976" t="s">
        <v>2807</v>
      </c>
      <c r="R976" s="6" t="s">
        <v>2820</v>
      </c>
      <c r="S976" t="s">
        <v>39</v>
      </c>
      <c r="T976" s="6" t="s">
        <v>2806</v>
      </c>
      <c r="U976" t="s">
        <v>2819</v>
      </c>
      <c r="V976" s="6" t="s">
        <v>39</v>
      </c>
      <c r="W976" t="s">
        <v>39</v>
      </c>
      <c r="X976" s="38">
        <v>21.279</v>
      </c>
      <c r="Y976" t="s">
        <v>2810</v>
      </c>
      <c r="Z976" s="6" t="s">
        <v>39</v>
      </c>
      <c r="AA976" t="s">
        <v>39</v>
      </c>
      <c r="AB976" t="s">
        <v>39</v>
      </c>
      <c r="AC976" t="s">
        <v>39</v>
      </c>
      <c r="AD976" t="s">
        <v>39</v>
      </c>
      <c r="AE976" t="s">
        <v>39</v>
      </c>
      <c r="AF976" t="s">
        <v>39</v>
      </c>
      <c r="AG976" t="s">
        <v>39</v>
      </c>
      <c r="AH976" t="s">
        <v>39</v>
      </c>
      <c r="AI976" s="6" t="s">
        <v>2808</v>
      </c>
      <c r="AJ976" s="6" t="s">
        <v>43</v>
      </c>
      <c r="AK976" s="20">
        <v>3.621</v>
      </c>
      <c r="AL976" s="6" t="s">
        <v>39</v>
      </c>
      <c r="AM976" s="17" t="s">
        <v>39</v>
      </c>
      <c r="AN976">
        <v>1</v>
      </c>
      <c r="AO976">
        <v>25</v>
      </c>
      <c r="AP976" s="14">
        <v>365</v>
      </c>
      <c r="AQ976" t="s">
        <v>39</v>
      </c>
      <c r="AR976" t="s">
        <v>2641</v>
      </c>
      <c r="AS976" t="s">
        <v>2809</v>
      </c>
    </row>
    <row r="977" spans="1:45" x14ac:dyDescent="0.35">
      <c r="A977" t="s">
        <v>1756</v>
      </c>
      <c r="B977" t="s">
        <v>2672</v>
      </c>
      <c r="C977" t="s">
        <v>2592</v>
      </c>
      <c r="D977" t="s">
        <v>1754</v>
      </c>
      <c r="E977" t="s">
        <v>1755</v>
      </c>
      <c r="F977" t="s">
        <v>39</v>
      </c>
      <c r="G977" t="s">
        <v>40</v>
      </c>
      <c r="H977" t="s">
        <v>40</v>
      </c>
      <c r="I977" t="s">
        <v>2873</v>
      </c>
      <c r="J977" t="s">
        <v>39</v>
      </c>
      <c r="K977" t="s">
        <v>39</v>
      </c>
      <c r="L977" t="s">
        <v>39</v>
      </c>
      <c r="M977" t="s">
        <v>41</v>
      </c>
      <c r="N977" t="s">
        <v>39</v>
      </c>
      <c r="O977">
        <v>1988</v>
      </c>
      <c r="P977" t="s">
        <v>39</v>
      </c>
      <c r="Q977" t="s">
        <v>2807</v>
      </c>
      <c r="R977" s="6" t="s">
        <v>2820</v>
      </c>
      <c r="S977" t="s">
        <v>39</v>
      </c>
      <c r="T977" s="6" t="s">
        <v>2806</v>
      </c>
      <c r="U977" t="s">
        <v>2819</v>
      </c>
      <c r="V977" s="6" t="s">
        <v>39</v>
      </c>
      <c r="W977" t="s">
        <v>39</v>
      </c>
      <c r="X977" s="6">
        <v>23.303000000000001</v>
      </c>
      <c r="Y977" t="s">
        <v>2810</v>
      </c>
      <c r="Z977" s="6" t="s">
        <v>39</v>
      </c>
      <c r="AA977" t="s">
        <v>39</v>
      </c>
      <c r="AB977" t="s">
        <v>39</v>
      </c>
      <c r="AC977" t="s">
        <v>39</v>
      </c>
      <c r="AD977" t="s">
        <v>39</v>
      </c>
      <c r="AE977" t="s">
        <v>39</v>
      </c>
      <c r="AF977" t="s">
        <v>39</v>
      </c>
      <c r="AG977" t="s">
        <v>39</v>
      </c>
      <c r="AH977" t="s">
        <v>39</v>
      </c>
      <c r="AI977" s="6" t="s">
        <v>2808</v>
      </c>
      <c r="AJ977" s="6" t="s">
        <v>43</v>
      </c>
      <c r="AK977" s="20">
        <v>3.96</v>
      </c>
      <c r="AL977" s="6" t="s">
        <v>39</v>
      </c>
      <c r="AM977" s="17" t="s">
        <v>39</v>
      </c>
      <c r="AN977">
        <v>1</v>
      </c>
      <c r="AO977">
        <v>25</v>
      </c>
      <c r="AP977" s="14">
        <v>365</v>
      </c>
      <c r="AQ977" t="s">
        <v>39</v>
      </c>
      <c r="AR977" t="s">
        <v>2641</v>
      </c>
      <c r="AS977" t="s">
        <v>2809</v>
      </c>
    </row>
    <row r="978" spans="1:45" x14ac:dyDescent="0.35">
      <c r="A978" t="s">
        <v>1756</v>
      </c>
      <c r="B978" t="s">
        <v>2672</v>
      </c>
      <c r="C978" t="s">
        <v>2592</v>
      </c>
      <c r="D978" t="s">
        <v>1754</v>
      </c>
      <c r="E978" t="s">
        <v>1755</v>
      </c>
      <c r="F978" t="s">
        <v>39</v>
      </c>
      <c r="G978" t="s">
        <v>40</v>
      </c>
      <c r="H978" t="s">
        <v>40</v>
      </c>
      <c r="I978" t="s">
        <v>2873</v>
      </c>
      <c r="J978" t="s">
        <v>39</v>
      </c>
      <c r="K978" t="s">
        <v>39</v>
      </c>
      <c r="L978" t="s">
        <v>39</v>
      </c>
      <c r="M978" t="s">
        <v>41</v>
      </c>
      <c r="N978" t="s">
        <v>39</v>
      </c>
      <c r="O978">
        <v>1988</v>
      </c>
      <c r="P978" t="s">
        <v>39</v>
      </c>
      <c r="Q978" t="s">
        <v>2807</v>
      </c>
      <c r="R978" s="6" t="s">
        <v>2820</v>
      </c>
      <c r="S978" t="s">
        <v>39</v>
      </c>
      <c r="T978" s="6" t="s">
        <v>2806</v>
      </c>
      <c r="U978" t="s">
        <v>2819</v>
      </c>
      <c r="V978" s="6" t="s">
        <v>39</v>
      </c>
      <c r="W978" t="s">
        <v>39</v>
      </c>
      <c r="X978" s="6">
        <v>25.184999999999999</v>
      </c>
      <c r="Y978" t="s">
        <v>2810</v>
      </c>
      <c r="Z978" s="6" t="s">
        <v>39</v>
      </c>
      <c r="AA978" t="s">
        <v>39</v>
      </c>
      <c r="AB978" t="s">
        <v>39</v>
      </c>
      <c r="AC978" t="s">
        <v>39</v>
      </c>
      <c r="AD978" t="s">
        <v>39</v>
      </c>
      <c r="AE978" t="s">
        <v>39</v>
      </c>
      <c r="AF978" t="s">
        <v>39</v>
      </c>
      <c r="AG978" t="s">
        <v>39</v>
      </c>
      <c r="AH978" t="s">
        <v>39</v>
      </c>
      <c r="AI978" s="6" t="s">
        <v>2808</v>
      </c>
      <c r="AJ978" s="6" t="s">
        <v>43</v>
      </c>
      <c r="AK978" s="20">
        <v>3.621</v>
      </c>
      <c r="AL978" s="6" t="s">
        <v>39</v>
      </c>
      <c r="AM978" s="17" t="s">
        <v>39</v>
      </c>
      <c r="AN978">
        <v>1</v>
      </c>
      <c r="AO978">
        <v>25</v>
      </c>
      <c r="AP978" s="14">
        <v>365</v>
      </c>
      <c r="AQ978" t="s">
        <v>39</v>
      </c>
      <c r="AR978" t="s">
        <v>2641</v>
      </c>
      <c r="AS978" t="s">
        <v>2809</v>
      </c>
    </row>
    <row r="979" spans="1:45" x14ac:dyDescent="0.35">
      <c r="A979" t="s">
        <v>1756</v>
      </c>
      <c r="B979" t="s">
        <v>2672</v>
      </c>
      <c r="C979" t="s">
        <v>2592</v>
      </c>
      <c r="D979" t="s">
        <v>1754</v>
      </c>
      <c r="E979" t="s">
        <v>1755</v>
      </c>
      <c r="F979" t="s">
        <v>39</v>
      </c>
      <c r="G979" t="s">
        <v>40</v>
      </c>
      <c r="H979" t="s">
        <v>40</v>
      </c>
      <c r="I979" t="s">
        <v>2873</v>
      </c>
      <c r="J979" t="s">
        <v>39</v>
      </c>
      <c r="K979" t="s">
        <v>39</v>
      </c>
      <c r="L979" t="s">
        <v>39</v>
      </c>
      <c r="M979" t="s">
        <v>41</v>
      </c>
      <c r="N979" t="s">
        <v>39</v>
      </c>
      <c r="O979">
        <v>1988</v>
      </c>
      <c r="P979" t="s">
        <v>39</v>
      </c>
      <c r="Q979" t="s">
        <v>2807</v>
      </c>
      <c r="R979" s="6" t="s">
        <v>2820</v>
      </c>
      <c r="S979" t="s">
        <v>39</v>
      </c>
      <c r="T979" s="6" t="s">
        <v>2806</v>
      </c>
      <c r="U979" t="s">
        <v>2819</v>
      </c>
      <c r="V979" s="6" t="s">
        <v>39</v>
      </c>
      <c r="W979" t="s">
        <v>39</v>
      </c>
      <c r="X979" s="6">
        <v>26.747</v>
      </c>
      <c r="Y979" t="s">
        <v>2810</v>
      </c>
      <c r="Z979" s="6" t="s">
        <v>39</v>
      </c>
      <c r="AA979" t="s">
        <v>39</v>
      </c>
      <c r="AB979" t="s">
        <v>39</v>
      </c>
      <c r="AC979" t="s">
        <v>39</v>
      </c>
      <c r="AD979" t="s">
        <v>39</v>
      </c>
      <c r="AE979" t="s">
        <v>39</v>
      </c>
      <c r="AF979" t="s">
        <v>39</v>
      </c>
      <c r="AG979" t="s">
        <v>39</v>
      </c>
      <c r="AH979" t="s">
        <v>39</v>
      </c>
      <c r="AI979" s="6" t="s">
        <v>2808</v>
      </c>
      <c r="AJ979" s="6" t="s">
        <v>43</v>
      </c>
      <c r="AK979" s="14">
        <v>3.4510000000000001</v>
      </c>
      <c r="AL979" s="6" t="s">
        <v>39</v>
      </c>
      <c r="AM979" s="17" t="s">
        <v>39</v>
      </c>
      <c r="AN979">
        <v>1</v>
      </c>
      <c r="AO979">
        <v>25</v>
      </c>
      <c r="AP979" s="14">
        <v>365</v>
      </c>
      <c r="AQ979" t="s">
        <v>39</v>
      </c>
      <c r="AR979" t="s">
        <v>2641</v>
      </c>
      <c r="AS979" t="s">
        <v>2809</v>
      </c>
    </row>
    <row r="980" spans="1:45" x14ac:dyDescent="0.35">
      <c r="A980" t="s">
        <v>1756</v>
      </c>
      <c r="B980" t="s">
        <v>2672</v>
      </c>
      <c r="C980" t="s">
        <v>2592</v>
      </c>
      <c r="D980" t="s">
        <v>1754</v>
      </c>
      <c r="E980" t="s">
        <v>1755</v>
      </c>
      <c r="F980" t="s">
        <v>39</v>
      </c>
      <c r="G980" t="s">
        <v>40</v>
      </c>
      <c r="H980" t="s">
        <v>40</v>
      </c>
      <c r="I980" t="s">
        <v>2873</v>
      </c>
      <c r="J980" t="s">
        <v>39</v>
      </c>
      <c r="K980" t="s">
        <v>39</v>
      </c>
      <c r="L980" t="s">
        <v>39</v>
      </c>
      <c r="M980" t="s">
        <v>41</v>
      </c>
      <c r="N980" t="s">
        <v>39</v>
      </c>
      <c r="O980">
        <v>1988</v>
      </c>
      <c r="P980" t="s">
        <v>39</v>
      </c>
      <c r="Q980" t="s">
        <v>2807</v>
      </c>
      <c r="R980" s="6" t="s">
        <v>2820</v>
      </c>
      <c r="S980" t="s">
        <v>39</v>
      </c>
      <c r="T980" s="6" t="s">
        <v>2806</v>
      </c>
      <c r="U980" t="s">
        <v>2819</v>
      </c>
      <c r="V980" s="6" t="s">
        <v>39</v>
      </c>
      <c r="W980" t="s">
        <v>39</v>
      </c>
      <c r="X980" s="6">
        <v>28.486000000000001</v>
      </c>
      <c r="Y980" t="s">
        <v>2810</v>
      </c>
      <c r="Z980" s="6" t="s">
        <v>39</v>
      </c>
      <c r="AA980" t="s">
        <v>39</v>
      </c>
      <c r="AB980" t="s">
        <v>39</v>
      </c>
      <c r="AC980" t="s">
        <v>39</v>
      </c>
      <c r="AD980" t="s">
        <v>39</v>
      </c>
      <c r="AE980" t="s">
        <v>39</v>
      </c>
      <c r="AF980" t="s">
        <v>39</v>
      </c>
      <c r="AG980" t="s">
        <v>39</v>
      </c>
      <c r="AH980" t="s">
        <v>39</v>
      </c>
      <c r="AI980" s="6" t="s">
        <v>2808</v>
      </c>
      <c r="AJ980" s="6" t="s">
        <v>43</v>
      </c>
      <c r="AK980" s="14">
        <v>3.282</v>
      </c>
      <c r="AL980" s="6" t="s">
        <v>39</v>
      </c>
      <c r="AM980" s="17" t="s">
        <v>39</v>
      </c>
      <c r="AN980">
        <v>1</v>
      </c>
      <c r="AO980">
        <v>25</v>
      </c>
      <c r="AP980" s="14">
        <v>365</v>
      </c>
      <c r="AQ980" t="s">
        <v>39</v>
      </c>
      <c r="AR980" t="s">
        <v>2641</v>
      </c>
      <c r="AS980" t="s">
        <v>2809</v>
      </c>
    </row>
    <row r="981" spans="1:45" x14ac:dyDescent="0.35">
      <c r="A981" t="s">
        <v>1756</v>
      </c>
      <c r="B981" t="s">
        <v>2672</v>
      </c>
      <c r="C981" t="s">
        <v>2592</v>
      </c>
      <c r="D981" t="s">
        <v>1754</v>
      </c>
      <c r="E981" t="s">
        <v>1755</v>
      </c>
      <c r="F981" t="s">
        <v>39</v>
      </c>
      <c r="G981" t="s">
        <v>40</v>
      </c>
      <c r="H981" t="s">
        <v>40</v>
      </c>
      <c r="I981" t="s">
        <v>2873</v>
      </c>
      <c r="J981" t="s">
        <v>39</v>
      </c>
      <c r="K981" t="s">
        <v>39</v>
      </c>
      <c r="L981" t="s">
        <v>39</v>
      </c>
      <c r="M981" t="s">
        <v>41</v>
      </c>
      <c r="N981" t="s">
        <v>39</v>
      </c>
      <c r="O981">
        <v>1988</v>
      </c>
      <c r="P981" t="s">
        <v>39</v>
      </c>
      <c r="Q981" t="s">
        <v>2807</v>
      </c>
      <c r="R981" s="6" t="s">
        <v>2820</v>
      </c>
      <c r="S981" t="s">
        <v>39</v>
      </c>
      <c r="T981" s="6" t="s">
        <v>2806</v>
      </c>
      <c r="U981" t="s">
        <v>2819</v>
      </c>
      <c r="V981" s="6" t="s">
        <v>39</v>
      </c>
      <c r="W981" t="s">
        <v>39</v>
      </c>
      <c r="X981" s="38">
        <v>1.768</v>
      </c>
      <c r="Y981" t="s">
        <v>2817</v>
      </c>
      <c r="Z981" s="6">
        <v>8</v>
      </c>
      <c r="AA981" t="s">
        <v>39</v>
      </c>
      <c r="AB981" t="s">
        <v>39</v>
      </c>
      <c r="AC981" t="s">
        <v>39</v>
      </c>
      <c r="AD981" t="s">
        <v>39</v>
      </c>
      <c r="AE981" t="s">
        <v>39</v>
      </c>
      <c r="AF981" t="s">
        <v>39</v>
      </c>
      <c r="AG981" t="s">
        <v>39</v>
      </c>
      <c r="AH981" t="s">
        <v>39</v>
      </c>
      <c r="AI981" s="6" t="s">
        <v>2808</v>
      </c>
      <c r="AJ981" s="6" t="s">
        <v>43</v>
      </c>
      <c r="AK981" s="19">
        <v>15.401</v>
      </c>
      <c r="AL981" s="6" t="s">
        <v>39</v>
      </c>
      <c r="AM981" s="17" t="s">
        <v>39</v>
      </c>
      <c r="AN981">
        <v>1</v>
      </c>
      <c r="AO981">
        <v>25</v>
      </c>
      <c r="AP981" s="14">
        <v>365</v>
      </c>
      <c r="AQ981" t="s">
        <v>39</v>
      </c>
      <c r="AR981" t="s">
        <v>2641</v>
      </c>
      <c r="AS981" t="s">
        <v>2818</v>
      </c>
    </row>
    <row r="982" spans="1:45" x14ac:dyDescent="0.35">
      <c r="A982" t="s">
        <v>1756</v>
      </c>
      <c r="B982" t="s">
        <v>2672</v>
      </c>
      <c r="C982" t="s">
        <v>2592</v>
      </c>
      <c r="D982" t="s">
        <v>1754</v>
      </c>
      <c r="E982" t="s">
        <v>1755</v>
      </c>
      <c r="F982" t="s">
        <v>39</v>
      </c>
      <c r="G982" t="s">
        <v>40</v>
      </c>
      <c r="H982" t="s">
        <v>40</v>
      </c>
      <c r="I982" t="s">
        <v>2873</v>
      </c>
      <c r="J982" t="s">
        <v>39</v>
      </c>
      <c r="K982" t="s">
        <v>39</v>
      </c>
      <c r="L982" t="s">
        <v>39</v>
      </c>
      <c r="M982" t="s">
        <v>41</v>
      </c>
      <c r="N982" t="s">
        <v>39</v>
      </c>
      <c r="O982">
        <v>1988</v>
      </c>
      <c r="P982" t="s">
        <v>39</v>
      </c>
      <c r="Q982" t="s">
        <v>2807</v>
      </c>
      <c r="R982" s="6" t="s">
        <v>2820</v>
      </c>
      <c r="S982" t="s">
        <v>39</v>
      </c>
      <c r="T982" s="6" t="s">
        <v>2806</v>
      </c>
      <c r="U982" t="s">
        <v>2819</v>
      </c>
      <c r="V982" s="6" t="s">
        <v>39</v>
      </c>
      <c r="W982" t="s">
        <v>39</v>
      </c>
      <c r="X982" s="38">
        <v>4.0250000000000004</v>
      </c>
      <c r="Y982" t="s">
        <v>2817</v>
      </c>
      <c r="Z982" s="6">
        <v>8</v>
      </c>
      <c r="AA982" t="s">
        <v>39</v>
      </c>
      <c r="AB982" t="s">
        <v>39</v>
      </c>
      <c r="AC982" t="s">
        <v>39</v>
      </c>
      <c r="AD982" t="s">
        <v>39</v>
      </c>
      <c r="AE982" t="s">
        <v>39</v>
      </c>
      <c r="AF982" t="s">
        <v>39</v>
      </c>
      <c r="AG982" t="s">
        <v>39</v>
      </c>
      <c r="AH982" t="s">
        <v>39</v>
      </c>
      <c r="AI982" s="6" t="s">
        <v>2808</v>
      </c>
      <c r="AJ982" s="6" t="s">
        <v>43</v>
      </c>
      <c r="AK982" s="19">
        <v>84.283000000000001</v>
      </c>
      <c r="AL982" s="6" t="s">
        <v>39</v>
      </c>
      <c r="AM982" s="17" t="s">
        <v>39</v>
      </c>
      <c r="AN982">
        <v>1</v>
      </c>
      <c r="AO982">
        <v>25</v>
      </c>
      <c r="AP982" s="14">
        <v>365</v>
      </c>
      <c r="AQ982" t="s">
        <v>39</v>
      </c>
      <c r="AR982" t="s">
        <v>2641</v>
      </c>
      <c r="AS982" t="s">
        <v>2818</v>
      </c>
    </row>
    <row r="983" spans="1:45" x14ac:dyDescent="0.35">
      <c r="A983" t="s">
        <v>1756</v>
      </c>
      <c r="B983" t="s">
        <v>2672</v>
      </c>
      <c r="C983" t="s">
        <v>2592</v>
      </c>
      <c r="D983" t="s">
        <v>1754</v>
      </c>
      <c r="E983" t="s">
        <v>1755</v>
      </c>
      <c r="F983" t="s">
        <v>39</v>
      </c>
      <c r="G983" t="s">
        <v>40</v>
      </c>
      <c r="H983" t="s">
        <v>40</v>
      </c>
      <c r="I983" t="s">
        <v>2873</v>
      </c>
      <c r="J983" t="s">
        <v>39</v>
      </c>
      <c r="K983" t="s">
        <v>39</v>
      </c>
      <c r="L983" t="s">
        <v>39</v>
      </c>
      <c r="M983" t="s">
        <v>41</v>
      </c>
      <c r="N983" t="s">
        <v>39</v>
      </c>
      <c r="O983">
        <v>1988</v>
      </c>
      <c r="P983" t="s">
        <v>39</v>
      </c>
      <c r="Q983" t="s">
        <v>2807</v>
      </c>
      <c r="R983" s="6" t="s">
        <v>2820</v>
      </c>
      <c r="S983" t="s">
        <v>39</v>
      </c>
      <c r="T983" s="6" t="s">
        <v>2806</v>
      </c>
      <c r="U983" t="s">
        <v>2819</v>
      </c>
      <c r="V983" s="6" t="s">
        <v>39</v>
      </c>
      <c r="W983" t="s">
        <v>39</v>
      </c>
      <c r="X983" s="38">
        <v>6.3680000000000003</v>
      </c>
      <c r="Y983" t="s">
        <v>2817</v>
      </c>
      <c r="Z983" s="6">
        <v>8</v>
      </c>
      <c r="AA983" t="s">
        <v>39</v>
      </c>
      <c r="AB983" t="s">
        <v>39</v>
      </c>
      <c r="AC983" t="s">
        <v>39</v>
      </c>
      <c r="AD983" t="s">
        <v>39</v>
      </c>
      <c r="AE983" t="s">
        <v>39</v>
      </c>
      <c r="AF983" t="s">
        <v>39</v>
      </c>
      <c r="AG983" t="s">
        <v>39</v>
      </c>
      <c r="AH983" t="s">
        <v>39</v>
      </c>
      <c r="AI983" s="6" t="s">
        <v>2808</v>
      </c>
      <c r="AJ983" s="6" t="s">
        <v>43</v>
      </c>
      <c r="AK983" s="19">
        <v>72.760000000000005</v>
      </c>
      <c r="AL983" s="6" t="s">
        <v>39</v>
      </c>
      <c r="AM983" s="17" t="s">
        <v>39</v>
      </c>
      <c r="AN983">
        <v>1</v>
      </c>
      <c r="AO983">
        <v>25</v>
      </c>
      <c r="AP983" s="14">
        <v>365</v>
      </c>
      <c r="AQ983" t="s">
        <v>39</v>
      </c>
      <c r="AR983" t="s">
        <v>2641</v>
      </c>
      <c r="AS983" t="s">
        <v>2818</v>
      </c>
    </row>
    <row r="984" spans="1:45" x14ac:dyDescent="0.35">
      <c r="A984" t="s">
        <v>1756</v>
      </c>
      <c r="B984" t="s">
        <v>2672</v>
      </c>
      <c r="C984" t="s">
        <v>2592</v>
      </c>
      <c r="D984" t="s">
        <v>1754</v>
      </c>
      <c r="E984" t="s">
        <v>1755</v>
      </c>
      <c r="F984" t="s">
        <v>39</v>
      </c>
      <c r="G984" t="s">
        <v>40</v>
      </c>
      <c r="H984" t="s">
        <v>40</v>
      </c>
      <c r="I984" t="s">
        <v>2873</v>
      </c>
      <c r="J984" t="s">
        <v>39</v>
      </c>
      <c r="K984" t="s">
        <v>39</v>
      </c>
      <c r="L984" t="s">
        <v>39</v>
      </c>
      <c r="M984" t="s">
        <v>41</v>
      </c>
      <c r="N984" t="s">
        <v>39</v>
      </c>
      <c r="O984">
        <v>1988</v>
      </c>
      <c r="P984" t="s">
        <v>39</v>
      </c>
      <c r="Q984" t="s">
        <v>2807</v>
      </c>
      <c r="R984" s="6" t="s">
        <v>2820</v>
      </c>
      <c r="S984" t="s">
        <v>39</v>
      </c>
      <c r="T984" s="6" t="s">
        <v>2806</v>
      </c>
      <c r="U984" t="s">
        <v>2819</v>
      </c>
      <c r="V984" s="6" t="s">
        <v>39</v>
      </c>
      <c r="W984" t="s">
        <v>39</v>
      </c>
      <c r="X984" s="38">
        <v>8.3559999999999999</v>
      </c>
      <c r="Y984" t="s">
        <v>2817</v>
      </c>
      <c r="Z984" s="6">
        <v>8</v>
      </c>
      <c r="AA984" t="s">
        <v>39</v>
      </c>
      <c r="AB984" t="s">
        <v>39</v>
      </c>
      <c r="AC984" t="s">
        <v>39</v>
      </c>
      <c r="AD984" t="s">
        <v>39</v>
      </c>
      <c r="AE984" t="s">
        <v>39</v>
      </c>
      <c r="AF984" t="s">
        <v>39</v>
      </c>
      <c r="AG984" t="s">
        <v>39</v>
      </c>
      <c r="AH984" t="s">
        <v>39</v>
      </c>
      <c r="AI984" s="6" t="s">
        <v>2808</v>
      </c>
      <c r="AJ984" s="6" t="s">
        <v>43</v>
      </c>
      <c r="AK984" s="19">
        <v>49.204999999999998</v>
      </c>
      <c r="AL984" s="6" t="s">
        <v>39</v>
      </c>
      <c r="AM984" s="17" t="s">
        <v>39</v>
      </c>
      <c r="AN984">
        <v>1</v>
      </c>
      <c r="AO984">
        <v>25</v>
      </c>
      <c r="AP984" s="14">
        <v>365</v>
      </c>
      <c r="AQ984" t="s">
        <v>39</v>
      </c>
      <c r="AR984" t="s">
        <v>2641</v>
      </c>
      <c r="AS984" t="s">
        <v>2818</v>
      </c>
    </row>
    <row r="985" spans="1:45" x14ac:dyDescent="0.35">
      <c r="A985" t="s">
        <v>1756</v>
      </c>
      <c r="B985" t="s">
        <v>2672</v>
      </c>
      <c r="C985" t="s">
        <v>2592</v>
      </c>
      <c r="D985" t="s">
        <v>1754</v>
      </c>
      <c r="E985" t="s">
        <v>1755</v>
      </c>
      <c r="F985" t="s">
        <v>39</v>
      </c>
      <c r="G985" t="s">
        <v>40</v>
      </c>
      <c r="H985" t="s">
        <v>40</v>
      </c>
      <c r="I985" t="s">
        <v>2873</v>
      </c>
      <c r="J985" t="s">
        <v>39</v>
      </c>
      <c r="K985" t="s">
        <v>39</v>
      </c>
      <c r="L985" t="s">
        <v>39</v>
      </c>
      <c r="M985" t="s">
        <v>41</v>
      </c>
      <c r="N985" t="s">
        <v>39</v>
      </c>
      <c r="O985">
        <v>1988</v>
      </c>
      <c r="P985" t="s">
        <v>39</v>
      </c>
      <c r="Q985" t="s">
        <v>2807</v>
      </c>
      <c r="R985" s="6" t="s">
        <v>2820</v>
      </c>
      <c r="S985" t="s">
        <v>39</v>
      </c>
      <c r="T985" s="6" t="s">
        <v>2806</v>
      </c>
      <c r="U985" t="s">
        <v>2819</v>
      </c>
      <c r="V985" s="6" t="s">
        <v>39</v>
      </c>
      <c r="W985" t="s">
        <v>39</v>
      </c>
      <c r="X985" s="38">
        <v>10.593</v>
      </c>
      <c r="Y985" t="s">
        <v>2817</v>
      </c>
      <c r="Z985" s="6">
        <v>8</v>
      </c>
      <c r="AA985" t="s">
        <v>39</v>
      </c>
      <c r="AB985" t="s">
        <v>39</v>
      </c>
      <c r="AC985" t="s">
        <v>39</v>
      </c>
      <c r="AD985" t="s">
        <v>39</v>
      </c>
      <c r="AE985" t="s">
        <v>39</v>
      </c>
      <c r="AF985" t="s">
        <v>39</v>
      </c>
      <c r="AG985" t="s">
        <v>39</v>
      </c>
      <c r="AH985" t="s">
        <v>39</v>
      </c>
      <c r="AI985" s="6" t="s">
        <v>2808</v>
      </c>
      <c r="AJ985" s="6" t="s">
        <v>43</v>
      </c>
      <c r="AK985" s="19">
        <v>14.974</v>
      </c>
      <c r="AL985" s="6" t="s">
        <v>39</v>
      </c>
      <c r="AM985" s="17" t="s">
        <v>39</v>
      </c>
      <c r="AN985">
        <v>1</v>
      </c>
      <c r="AO985">
        <v>25</v>
      </c>
      <c r="AP985" s="14">
        <v>365</v>
      </c>
      <c r="AQ985" t="s">
        <v>39</v>
      </c>
      <c r="AR985" t="s">
        <v>2641</v>
      </c>
      <c r="AS985" t="s">
        <v>2818</v>
      </c>
    </row>
    <row r="986" spans="1:45" x14ac:dyDescent="0.35">
      <c r="A986" t="s">
        <v>1756</v>
      </c>
      <c r="B986" t="s">
        <v>2672</v>
      </c>
      <c r="C986" t="s">
        <v>2592</v>
      </c>
      <c r="D986" t="s">
        <v>1754</v>
      </c>
      <c r="E986" t="s">
        <v>1755</v>
      </c>
      <c r="F986" t="s">
        <v>39</v>
      </c>
      <c r="G986" t="s">
        <v>40</v>
      </c>
      <c r="H986" t="s">
        <v>40</v>
      </c>
      <c r="I986" t="s">
        <v>2873</v>
      </c>
      <c r="J986" t="s">
        <v>39</v>
      </c>
      <c r="K986" t="s">
        <v>39</v>
      </c>
      <c r="L986" t="s">
        <v>39</v>
      </c>
      <c r="M986" t="s">
        <v>41</v>
      </c>
      <c r="N986" t="s">
        <v>39</v>
      </c>
      <c r="O986">
        <v>1988</v>
      </c>
      <c r="P986" t="s">
        <v>39</v>
      </c>
      <c r="Q986" t="s">
        <v>2807</v>
      </c>
      <c r="R986" s="6" t="s">
        <v>2820</v>
      </c>
      <c r="S986" t="s">
        <v>39</v>
      </c>
      <c r="T986" s="6" t="s">
        <v>2806</v>
      </c>
      <c r="U986" t="s">
        <v>2819</v>
      </c>
      <c r="V986" s="6" t="s">
        <v>39</v>
      </c>
      <c r="W986" t="s">
        <v>39</v>
      </c>
      <c r="X986" s="38">
        <v>13.185</v>
      </c>
      <c r="Y986" t="s">
        <v>2817</v>
      </c>
      <c r="Z986" s="6">
        <v>8</v>
      </c>
      <c r="AA986" t="s">
        <v>39</v>
      </c>
      <c r="AB986" t="s">
        <v>39</v>
      </c>
      <c r="AC986" t="s">
        <v>39</v>
      </c>
      <c r="AD986" t="s">
        <v>39</v>
      </c>
      <c r="AE986" t="s">
        <v>39</v>
      </c>
      <c r="AF986" t="s">
        <v>39</v>
      </c>
      <c r="AG986" t="s">
        <v>39</v>
      </c>
      <c r="AH986" t="s">
        <v>39</v>
      </c>
      <c r="AI986" s="6" t="s">
        <v>2808</v>
      </c>
      <c r="AJ986" s="6" t="s">
        <v>43</v>
      </c>
      <c r="AK986" s="19">
        <v>7.3490000000000002</v>
      </c>
      <c r="AL986" s="6" t="s">
        <v>39</v>
      </c>
      <c r="AM986" s="17" t="s">
        <v>39</v>
      </c>
      <c r="AN986">
        <v>1</v>
      </c>
      <c r="AO986">
        <v>25</v>
      </c>
      <c r="AP986" s="14">
        <v>365</v>
      </c>
      <c r="AQ986" t="s">
        <v>39</v>
      </c>
      <c r="AR986" t="s">
        <v>2641</v>
      </c>
      <c r="AS986" t="s">
        <v>2818</v>
      </c>
    </row>
    <row r="987" spans="1:45" x14ac:dyDescent="0.35">
      <c r="A987" t="s">
        <v>1756</v>
      </c>
      <c r="B987" t="s">
        <v>2672</v>
      </c>
      <c r="C987" t="s">
        <v>2592</v>
      </c>
      <c r="D987" t="s">
        <v>1754</v>
      </c>
      <c r="E987" t="s">
        <v>1755</v>
      </c>
      <c r="F987" t="s">
        <v>39</v>
      </c>
      <c r="G987" t="s">
        <v>40</v>
      </c>
      <c r="H987" t="s">
        <v>40</v>
      </c>
      <c r="I987" t="s">
        <v>2873</v>
      </c>
      <c r="J987" t="s">
        <v>39</v>
      </c>
      <c r="K987" t="s">
        <v>39</v>
      </c>
      <c r="L987" t="s">
        <v>39</v>
      </c>
      <c r="M987" t="s">
        <v>41</v>
      </c>
      <c r="N987" t="s">
        <v>39</v>
      </c>
      <c r="O987">
        <v>1988</v>
      </c>
      <c r="P987" t="s">
        <v>39</v>
      </c>
      <c r="Q987" t="s">
        <v>2807</v>
      </c>
      <c r="R987" s="6" t="s">
        <v>2820</v>
      </c>
      <c r="S987" t="s">
        <v>39</v>
      </c>
      <c r="T987" s="6" t="s">
        <v>2806</v>
      </c>
      <c r="U987" t="s">
        <v>2819</v>
      </c>
      <c r="V987" s="6" t="s">
        <v>39</v>
      </c>
      <c r="W987" t="s">
        <v>39</v>
      </c>
      <c r="X987" s="38">
        <v>15.741</v>
      </c>
      <c r="Y987" t="s">
        <v>2817</v>
      </c>
      <c r="Z987" s="6">
        <v>8</v>
      </c>
      <c r="AA987" t="s">
        <v>39</v>
      </c>
      <c r="AB987" t="s">
        <v>39</v>
      </c>
      <c r="AC987" t="s">
        <v>39</v>
      </c>
      <c r="AD987" t="s">
        <v>39</v>
      </c>
      <c r="AE987" t="s">
        <v>39</v>
      </c>
      <c r="AF987" t="s">
        <v>39</v>
      </c>
      <c r="AG987" t="s">
        <v>39</v>
      </c>
      <c r="AH987" t="s">
        <v>39</v>
      </c>
      <c r="AI987" s="6" t="s">
        <v>2808</v>
      </c>
      <c r="AJ987" s="6" t="s">
        <v>43</v>
      </c>
      <c r="AK987" s="19">
        <v>11.077</v>
      </c>
      <c r="AL987" s="6" t="s">
        <v>39</v>
      </c>
      <c r="AM987" s="17" t="s">
        <v>39</v>
      </c>
      <c r="AN987">
        <v>1</v>
      </c>
      <c r="AO987">
        <v>25</v>
      </c>
      <c r="AP987" s="14">
        <v>365</v>
      </c>
      <c r="AQ987" t="s">
        <v>39</v>
      </c>
      <c r="AR987" t="s">
        <v>2641</v>
      </c>
      <c r="AS987" t="s">
        <v>2818</v>
      </c>
    </row>
    <row r="988" spans="1:45" x14ac:dyDescent="0.35">
      <c r="A988" t="s">
        <v>1756</v>
      </c>
      <c r="B988" t="s">
        <v>2672</v>
      </c>
      <c r="C988" t="s">
        <v>2592</v>
      </c>
      <c r="D988" t="s">
        <v>1754</v>
      </c>
      <c r="E988" t="s">
        <v>1755</v>
      </c>
      <c r="F988" t="s">
        <v>39</v>
      </c>
      <c r="G988" t="s">
        <v>40</v>
      </c>
      <c r="H988" t="s">
        <v>40</v>
      </c>
      <c r="I988" t="s">
        <v>2873</v>
      </c>
      <c r="J988" t="s">
        <v>39</v>
      </c>
      <c r="K988" t="s">
        <v>39</v>
      </c>
      <c r="L988" t="s">
        <v>39</v>
      </c>
      <c r="M988" t="s">
        <v>41</v>
      </c>
      <c r="N988" t="s">
        <v>39</v>
      </c>
      <c r="O988">
        <v>1988</v>
      </c>
      <c r="P988" t="s">
        <v>39</v>
      </c>
      <c r="Q988" t="s">
        <v>2807</v>
      </c>
      <c r="R988" s="6" t="s">
        <v>2820</v>
      </c>
      <c r="S988" t="s">
        <v>39</v>
      </c>
      <c r="T988" s="6" t="s">
        <v>2806</v>
      </c>
      <c r="U988" t="s">
        <v>2819</v>
      </c>
      <c r="V988" s="6" t="s">
        <v>39</v>
      </c>
      <c r="W988" t="s">
        <v>39</v>
      </c>
      <c r="X988" s="38">
        <v>18.404</v>
      </c>
      <c r="Y988" t="s">
        <v>2817</v>
      </c>
      <c r="Z988" s="6">
        <v>8</v>
      </c>
      <c r="AA988" t="s">
        <v>39</v>
      </c>
      <c r="AB988" t="s">
        <v>39</v>
      </c>
      <c r="AC988" t="s">
        <v>39</v>
      </c>
      <c r="AD988" t="s">
        <v>39</v>
      </c>
      <c r="AE988" t="s">
        <v>39</v>
      </c>
      <c r="AF988" t="s">
        <v>39</v>
      </c>
      <c r="AG988" t="s">
        <v>39</v>
      </c>
      <c r="AH988" t="s">
        <v>39</v>
      </c>
      <c r="AI988" s="6" t="s">
        <v>2808</v>
      </c>
      <c r="AJ988" s="6" t="s">
        <v>43</v>
      </c>
      <c r="AK988" s="19">
        <v>3.621</v>
      </c>
      <c r="AL988" s="6" t="s">
        <v>39</v>
      </c>
      <c r="AM988" s="17" t="s">
        <v>39</v>
      </c>
      <c r="AN988">
        <v>1</v>
      </c>
      <c r="AO988">
        <v>25</v>
      </c>
      <c r="AP988" s="14">
        <v>365</v>
      </c>
      <c r="AQ988" t="s">
        <v>39</v>
      </c>
      <c r="AR988" t="s">
        <v>2641</v>
      </c>
      <c r="AS988" t="s">
        <v>2818</v>
      </c>
    </row>
    <row r="989" spans="1:45" x14ac:dyDescent="0.35">
      <c r="A989" t="s">
        <v>1756</v>
      </c>
      <c r="B989" t="s">
        <v>2672</v>
      </c>
      <c r="C989" t="s">
        <v>2592</v>
      </c>
      <c r="D989" t="s">
        <v>1754</v>
      </c>
      <c r="E989" t="s">
        <v>1755</v>
      </c>
      <c r="F989" t="s">
        <v>39</v>
      </c>
      <c r="G989" t="s">
        <v>40</v>
      </c>
      <c r="H989" t="s">
        <v>40</v>
      </c>
      <c r="I989" t="s">
        <v>2873</v>
      </c>
      <c r="J989" t="s">
        <v>39</v>
      </c>
      <c r="K989" t="s">
        <v>39</v>
      </c>
      <c r="L989" t="s">
        <v>39</v>
      </c>
      <c r="M989" t="s">
        <v>41</v>
      </c>
      <c r="N989" t="s">
        <v>39</v>
      </c>
      <c r="O989">
        <v>1988</v>
      </c>
      <c r="P989" t="s">
        <v>39</v>
      </c>
      <c r="Q989" t="s">
        <v>2807</v>
      </c>
      <c r="R989" s="6" t="s">
        <v>2820</v>
      </c>
      <c r="S989" t="s">
        <v>39</v>
      </c>
      <c r="T989" s="6" t="s">
        <v>2806</v>
      </c>
      <c r="U989" t="s">
        <v>2819</v>
      </c>
      <c r="V989" s="6" t="s">
        <v>39</v>
      </c>
      <c r="W989" t="s">
        <v>39</v>
      </c>
      <c r="X989" s="38">
        <v>20.213999999999999</v>
      </c>
      <c r="Y989" t="s">
        <v>2817</v>
      </c>
      <c r="Z989" s="6">
        <v>8</v>
      </c>
      <c r="AA989" t="s">
        <v>39</v>
      </c>
      <c r="AB989" t="s">
        <v>39</v>
      </c>
      <c r="AC989" t="s">
        <v>39</v>
      </c>
      <c r="AD989" t="s">
        <v>39</v>
      </c>
      <c r="AE989" t="s">
        <v>39</v>
      </c>
      <c r="AF989" t="s">
        <v>39</v>
      </c>
      <c r="AG989" t="s">
        <v>39</v>
      </c>
      <c r="AH989" t="s">
        <v>39</v>
      </c>
      <c r="AI989" s="6" t="s">
        <v>2808</v>
      </c>
      <c r="AJ989" s="6" t="s">
        <v>43</v>
      </c>
      <c r="AK989" s="19">
        <v>3.4510000000000001</v>
      </c>
      <c r="AL989" s="6" t="s">
        <v>39</v>
      </c>
      <c r="AM989" s="17" t="s">
        <v>39</v>
      </c>
      <c r="AN989">
        <v>1</v>
      </c>
      <c r="AO989">
        <v>25</v>
      </c>
      <c r="AP989" s="14">
        <v>365</v>
      </c>
      <c r="AQ989" t="s">
        <v>39</v>
      </c>
      <c r="AR989" t="s">
        <v>2641</v>
      </c>
      <c r="AS989" t="s">
        <v>2818</v>
      </c>
    </row>
    <row r="990" spans="1:45" x14ac:dyDescent="0.35">
      <c r="A990" t="s">
        <v>1756</v>
      </c>
      <c r="B990" t="s">
        <v>2672</v>
      </c>
      <c r="C990" t="s">
        <v>2592</v>
      </c>
      <c r="D990" t="s">
        <v>1754</v>
      </c>
      <c r="E990" t="s">
        <v>1755</v>
      </c>
      <c r="F990" t="s">
        <v>39</v>
      </c>
      <c r="G990" t="s">
        <v>40</v>
      </c>
      <c r="H990" t="s">
        <v>40</v>
      </c>
      <c r="I990" t="s">
        <v>2873</v>
      </c>
      <c r="J990" t="s">
        <v>39</v>
      </c>
      <c r="K990" t="s">
        <v>39</v>
      </c>
      <c r="L990" t="s">
        <v>39</v>
      </c>
      <c r="M990" t="s">
        <v>41</v>
      </c>
      <c r="N990" t="s">
        <v>39</v>
      </c>
      <c r="O990">
        <v>1988</v>
      </c>
      <c r="P990" t="s">
        <v>39</v>
      </c>
      <c r="Q990" t="s">
        <v>2807</v>
      </c>
      <c r="R990" s="6" t="s">
        <v>2820</v>
      </c>
      <c r="S990" t="s">
        <v>39</v>
      </c>
      <c r="T990" s="6" t="s">
        <v>2806</v>
      </c>
      <c r="U990" t="s">
        <v>2819</v>
      </c>
      <c r="V990" s="6" t="s">
        <v>39</v>
      </c>
      <c r="W990" t="s">
        <v>39</v>
      </c>
      <c r="X990" s="6">
        <v>22.273</v>
      </c>
      <c r="Y990" t="s">
        <v>2817</v>
      </c>
      <c r="Z990" s="6">
        <v>8</v>
      </c>
      <c r="AA990" t="s">
        <v>39</v>
      </c>
      <c r="AB990" t="s">
        <v>39</v>
      </c>
      <c r="AC990" t="s">
        <v>39</v>
      </c>
      <c r="AD990" t="s">
        <v>39</v>
      </c>
      <c r="AE990" t="s">
        <v>39</v>
      </c>
      <c r="AF990" t="s">
        <v>39</v>
      </c>
      <c r="AG990" t="s">
        <v>39</v>
      </c>
      <c r="AH990" t="s">
        <v>39</v>
      </c>
      <c r="AI990" s="6" t="s">
        <v>2808</v>
      </c>
      <c r="AJ990" s="6" t="s">
        <v>43</v>
      </c>
      <c r="AK990" s="19">
        <v>3.621</v>
      </c>
      <c r="AL990" s="6" t="s">
        <v>39</v>
      </c>
      <c r="AM990" s="17" t="s">
        <v>39</v>
      </c>
      <c r="AN990">
        <v>1</v>
      </c>
      <c r="AO990">
        <v>25</v>
      </c>
      <c r="AP990" s="14">
        <v>365</v>
      </c>
      <c r="AQ990" t="s">
        <v>39</v>
      </c>
      <c r="AR990" t="s">
        <v>2641</v>
      </c>
      <c r="AS990" t="s">
        <v>2818</v>
      </c>
    </row>
    <row r="991" spans="1:45" x14ac:dyDescent="0.35">
      <c r="A991" t="s">
        <v>1756</v>
      </c>
      <c r="B991" t="s">
        <v>2672</v>
      </c>
      <c r="C991" t="s">
        <v>2592</v>
      </c>
      <c r="D991" t="s">
        <v>1754</v>
      </c>
      <c r="E991" t="s">
        <v>1755</v>
      </c>
      <c r="F991" t="s">
        <v>39</v>
      </c>
      <c r="G991" t="s">
        <v>40</v>
      </c>
      <c r="H991" t="s">
        <v>40</v>
      </c>
      <c r="I991" t="s">
        <v>2873</v>
      </c>
      <c r="J991" t="s">
        <v>39</v>
      </c>
      <c r="K991" t="s">
        <v>39</v>
      </c>
      <c r="L991" t="s">
        <v>39</v>
      </c>
      <c r="M991" t="s">
        <v>41</v>
      </c>
      <c r="N991" t="s">
        <v>39</v>
      </c>
      <c r="O991">
        <v>1988</v>
      </c>
      <c r="P991" t="s">
        <v>39</v>
      </c>
      <c r="Q991" t="s">
        <v>2807</v>
      </c>
      <c r="R991" s="6" t="s">
        <v>2820</v>
      </c>
      <c r="S991" t="s">
        <v>39</v>
      </c>
      <c r="T991" s="6" t="s">
        <v>2806</v>
      </c>
      <c r="U991" t="s">
        <v>2819</v>
      </c>
      <c r="V991" s="6" t="s">
        <v>39</v>
      </c>
      <c r="W991" t="s">
        <v>39</v>
      </c>
      <c r="X991" s="6">
        <v>24.084</v>
      </c>
      <c r="Y991" t="s">
        <v>2817</v>
      </c>
      <c r="Z991" s="6">
        <v>8</v>
      </c>
      <c r="AA991" t="s">
        <v>39</v>
      </c>
      <c r="AB991" t="s">
        <v>39</v>
      </c>
      <c r="AC991" t="s">
        <v>39</v>
      </c>
      <c r="AD991" t="s">
        <v>39</v>
      </c>
      <c r="AE991" t="s">
        <v>39</v>
      </c>
      <c r="AF991" t="s">
        <v>39</v>
      </c>
      <c r="AG991" t="s">
        <v>39</v>
      </c>
      <c r="AH991" t="s">
        <v>39</v>
      </c>
      <c r="AI991" s="6" t="s">
        <v>2808</v>
      </c>
      <c r="AJ991" s="6" t="s">
        <v>43</v>
      </c>
      <c r="AK991" s="19">
        <v>3.79</v>
      </c>
      <c r="AL991" s="6" t="s">
        <v>39</v>
      </c>
      <c r="AM991" s="17" t="s">
        <v>39</v>
      </c>
      <c r="AN991">
        <v>1</v>
      </c>
      <c r="AO991">
        <v>25</v>
      </c>
      <c r="AP991" s="14">
        <v>365</v>
      </c>
      <c r="AQ991" t="s">
        <v>39</v>
      </c>
      <c r="AR991" t="s">
        <v>2641</v>
      </c>
      <c r="AS991" t="s">
        <v>2818</v>
      </c>
    </row>
    <row r="992" spans="1:45" x14ac:dyDescent="0.35">
      <c r="A992" t="s">
        <v>1756</v>
      </c>
      <c r="B992" t="s">
        <v>2672</v>
      </c>
      <c r="C992" t="s">
        <v>2592</v>
      </c>
      <c r="D992" t="s">
        <v>1754</v>
      </c>
      <c r="E992" t="s">
        <v>1755</v>
      </c>
      <c r="F992" t="s">
        <v>39</v>
      </c>
      <c r="G992" t="s">
        <v>40</v>
      </c>
      <c r="H992" t="s">
        <v>40</v>
      </c>
      <c r="I992" t="s">
        <v>2873</v>
      </c>
      <c r="J992" t="s">
        <v>39</v>
      </c>
      <c r="K992" t="s">
        <v>39</v>
      </c>
      <c r="L992" t="s">
        <v>39</v>
      </c>
      <c r="M992" t="s">
        <v>41</v>
      </c>
      <c r="N992" t="s">
        <v>39</v>
      </c>
      <c r="O992">
        <v>1988</v>
      </c>
      <c r="P992" t="s">
        <v>39</v>
      </c>
      <c r="Q992" t="s">
        <v>2807</v>
      </c>
      <c r="R992" s="6" t="s">
        <v>2820</v>
      </c>
      <c r="S992" t="s">
        <v>39</v>
      </c>
      <c r="T992" s="6" t="s">
        <v>2806</v>
      </c>
      <c r="U992" t="s">
        <v>2819</v>
      </c>
      <c r="V992" s="6" t="s">
        <v>39</v>
      </c>
      <c r="W992" t="s">
        <v>39</v>
      </c>
      <c r="X992" s="6">
        <v>26.001000000000001</v>
      </c>
      <c r="Y992" t="s">
        <v>2817</v>
      </c>
      <c r="Z992" s="6">
        <v>8</v>
      </c>
      <c r="AA992" t="s">
        <v>39</v>
      </c>
      <c r="AB992" t="s">
        <v>39</v>
      </c>
      <c r="AC992" t="s">
        <v>39</v>
      </c>
      <c r="AD992" t="s">
        <v>39</v>
      </c>
      <c r="AE992" t="s">
        <v>39</v>
      </c>
      <c r="AF992" t="s">
        <v>39</v>
      </c>
      <c r="AG992" t="s">
        <v>39</v>
      </c>
      <c r="AH992" t="s">
        <v>39</v>
      </c>
      <c r="AI992" s="6" t="s">
        <v>2808</v>
      </c>
      <c r="AJ992" s="6" t="s">
        <v>43</v>
      </c>
      <c r="AK992">
        <v>3.282</v>
      </c>
      <c r="AL992" s="6" t="s">
        <v>39</v>
      </c>
      <c r="AM992" s="17" t="s">
        <v>39</v>
      </c>
      <c r="AN992">
        <v>1</v>
      </c>
      <c r="AO992">
        <v>25</v>
      </c>
      <c r="AP992" s="14">
        <v>365</v>
      </c>
      <c r="AQ992" t="s">
        <v>39</v>
      </c>
      <c r="AR992" t="s">
        <v>2641</v>
      </c>
      <c r="AS992" t="s">
        <v>2818</v>
      </c>
    </row>
    <row r="993" spans="1:45" x14ac:dyDescent="0.35">
      <c r="A993" t="s">
        <v>1756</v>
      </c>
      <c r="B993" t="s">
        <v>2672</v>
      </c>
      <c r="C993" t="s">
        <v>2592</v>
      </c>
      <c r="D993" t="s">
        <v>1754</v>
      </c>
      <c r="E993" t="s">
        <v>1755</v>
      </c>
      <c r="F993" t="s">
        <v>39</v>
      </c>
      <c r="G993" t="s">
        <v>40</v>
      </c>
      <c r="H993" t="s">
        <v>40</v>
      </c>
      <c r="I993" t="s">
        <v>2873</v>
      </c>
      <c r="J993" t="s">
        <v>39</v>
      </c>
      <c r="K993" t="s">
        <v>39</v>
      </c>
      <c r="L993" t="s">
        <v>39</v>
      </c>
      <c r="M993" t="s">
        <v>41</v>
      </c>
      <c r="N993" t="s">
        <v>39</v>
      </c>
      <c r="O993">
        <v>1988</v>
      </c>
      <c r="P993" t="s">
        <v>39</v>
      </c>
      <c r="Q993" t="s">
        <v>2807</v>
      </c>
      <c r="R993" s="6" t="s">
        <v>2820</v>
      </c>
      <c r="S993" t="s">
        <v>39</v>
      </c>
      <c r="T993" s="6" t="s">
        <v>2806</v>
      </c>
      <c r="U993" t="s">
        <v>2819</v>
      </c>
      <c r="V993" s="6" t="s">
        <v>39</v>
      </c>
      <c r="W993" t="s">
        <v>39</v>
      </c>
      <c r="X993" s="6">
        <v>27.954000000000001</v>
      </c>
      <c r="Y993" t="s">
        <v>2817</v>
      </c>
      <c r="Z993" s="6">
        <v>8</v>
      </c>
      <c r="AA993" t="s">
        <v>39</v>
      </c>
      <c r="AB993" t="s">
        <v>39</v>
      </c>
      <c r="AC993" t="s">
        <v>39</v>
      </c>
      <c r="AD993" t="s">
        <v>39</v>
      </c>
      <c r="AE993" t="s">
        <v>39</v>
      </c>
      <c r="AF993" t="s">
        <v>39</v>
      </c>
      <c r="AG993" t="s">
        <v>39</v>
      </c>
      <c r="AH993" t="s">
        <v>39</v>
      </c>
      <c r="AI993" s="6" t="s">
        <v>2808</v>
      </c>
      <c r="AJ993" s="6" t="s">
        <v>43</v>
      </c>
      <c r="AK993">
        <v>3.282</v>
      </c>
      <c r="AL993" s="6" t="s">
        <v>39</v>
      </c>
      <c r="AM993" s="17" t="s">
        <v>39</v>
      </c>
      <c r="AN993">
        <v>1</v>
      </c>
      <c r="AO993">
        <v>25</v>
      </c>
      <c r="AP993" s="14">
        <v>365</v>
      </c>
      <c r="AQ993" t="s">
        <v>39</v>
      </c>
      <c r="AR993" t="s">
        <v>2641</v>
      </c>
      <c r="AS993" t="s">
        <v>2818</v>
      </c>
    </row>
    <row r="994" spans="1:45" x14ac:dyDescent="0.35">
      <c r="A994" t="s">
        <v>1756</v>
      </c>
      <c r="B994" t="s">
        <v>2672</v>
      </c>
      <c r="C994" t="s">
        <v>2592</v>
      </c>
      <c r="D994" t="s">
        <v>1754</v>
      </c>
      <c r="E994" t="s">
        <v>1755</v>
      </c>
      <c r="F994" t="s">
        <v>39</v>
      </c>
      <c r="G994" t="s">
        <v>40</v>
      </c>
      <c r="H994" t="s">
        <v>40</v>
      </c>
      <c r="I994" t="s">
        <v>2873</v>
      </c>
      <c r="J994" t="s">
        <v>39</v>
      </c>
      <c r="K994" t="s">
        <v>39</v>
      </c>
      <c r="L994" t="s">
        <v>39</v>
      </c>
      <c r="M994" t="s">
        <v>41</v>
      </c>
      <c r="N994" t="s">
        <v>39</v>
      </c>
      <c r="O994">
        <v>1988</v>
      </c>
      <c r="P994" t="s">
        <v>39</v>
      </c>
      <c r="Q994" t="s">
        <v>2807</v>
      </c>
      <c r="R994" s="6" t="s">
        <v>2820</v>
      </c>
      <c r="S994" t="s">
        <v>39</v>
      </c>
      <c r="T994" s="6" t="s">
        <v>2806</v>
      </c>
      <c r="U994" t="s">
        <v>2819</v>
      </c>
      <c r="V994" s="6" t="s">
        <v>39</v>
      </c>
      <c r="W994" t="s">
        <v>39</v>
      </c>
      <c r="X994" s="6">
        <v>6</v>
      </c>
      <c r="Y994" t="s">
        <v>2810</v>
      </c>
      <c r="Z994" s="6">
        <v>8</v>
      </c>
      <c r="AA994" t="s">
        <v>39</v>
      </c>
      <c r="AB994" t="s">
        <v>39</v>
      </c>
      <c r="AC994" t="s">
        <v>39</v>
      </c>
      <c r="AD994" t="s">
        <v>39</v>
      </c>
      <c r="AE994" t="s">
        <v>39</v>
      </c>
      <c r="AF994" t="s">
        <v>39</v>
      </c>
      <c r="AG994" t="s">
        <v>39</v>
      </c>
      <c r="AH994" t="s">
        <v>39</v>
      </c>
      <c r="AI994" s="6" t="s">
        <v>2808</v>
      </c>
      <c r="AJ994" s="6" t="s">
        <v>43</v>
      </c>
      <c r="AK994" s="21">
        <v>8.8610000000000007</v>
      </c>
      <c r="AL994" s="6" t="s">
        <v>39</v>
      </c>
      <c r="AM994" s="17" t="s">
        <v>39</v>
      </c>
      <c r="AN994">
        <v>1</v>
      </c>
      <c r="AO994">
        <v>25</v>
      </c>
      <c r="AP994" s="20">
        <v>56.965000000000003</v>
      </c>
      <c r="AQ994" t="s">
        <v>39</v>
      </c>
      <c r="AR994" t="s">
        <v>2641</v>
      </c>
      <c r="AS994" t="s">
        <v>2809</v>
      </c>
    </row>
    <row r="995" spans="1:45" x14ac:dyDescent="0.35">
      <c r="A995" t="s">
        <v>1756</v>
      </c>
      <c r="B995" t="s">
        <v>2672</v>
      </c>
      <c r="C995" t="s">
        <v>2592</v>
      </c>
      <c r="D995" t="s">
        <v>1754</v>
      </c>
      <c r="E995" t="s">
        <v>1755</v>
      </c>
      <c r="F995" t="s">
        <v>39</v>
      </c>
      <c r="G995" t="s">
        <v>40</v>
      </c>
      <c r="H995" t="s">
        <v>40</v>
      </c>
      <c r="I995" t="s">
        <v>2873</v>
      </c>
      <c r="J995" t="s">
        <v>39</v>
      </c>
      <c r="K995" t="s">
        <v>39</v>
      </c>
      <c r="L995" t="s">
        <v>39</v>
      </c>
      <c r="M995" t="s">
        <v>41</v>
      </c>
      <c r="N995" t="s">
        <v>39</v>
      </c>
      <c r="O995">
        <v>1988</v>
      </c>
      <c r="P995" t="s">
        <v>39</v>
      </c>
      <c r="Q995" t="s">
        <v>2807</v>
      </c>
      <c r="R995" s="6" t="s">
        <v>2820</v>
      </c>
      <c r="S995" t="s">
        <v>39</v>
      </c>
      <c r="T995" s="6" t="s">
        <v>2806</v>
      </c>
      <c r="U995" t="s">
        <v>2819</v>
      </c>
      <c r="V995" s="6" t="s">
        <v>39</v>
      </c>
      <c r="W995" t="s">
        <v>39</v>
      </c>
      <c r="X995" s="6">
        <v>6</v>
      </c>
      <c r="Y995" t="s">
        <v>2810</v>
      </c>
      <c r="Z995" s="6">
        <v>8</v>
      </c>
      <c r="AA995" t="s">
        <v>39</v>
      </c>
      <c r="AB995" t="s">
        <v>39</v>
      </c>
      <c r="AC995" t="s">
        <v>39</v>
      </c>
      <c r="AD995" t="s">
        <v>39</v>
      </c>
      <c r="AE995" t="s">
        <v>39</v>
      </c>
      <c r="AF995" t="s">
        <v>39</v>
      </c>
      <c r="AG995" t="s">
        <v>39</v>
      </c>
      <c r="AH995" t="s">
        <v>39</v>
      </c>
      <c r="AI995" s="6" t="s">
        <v>2808</v>
      </c>
      <c r="AJ995" s="6" t="s">
        <v>43</v>
      </c>
      <c r="AK995" s="21">
        <v>14.718</v>
      </c>
      <c r="AL995" s="6" t="s">
        <v>39</v>
      </c>
      <c r="AM995" s="17" t="s">
        <v>39</v>
      </c>
      <c r="AN995">
        <v>1</v>
      </c>
      <c r="AO995">
        <v>25</v>
      </c>
      <c r="AP995" s="20">
        <v>85.548000000000002</v>
      </c>
      <c r="AQ995" t="s">
        <v>39</v>
      </c>
      <c r="AR995" t="s">
        <v>2641</v>
      </c>
      <c r="AS995" t="s">
        <v>2809</v>
      </c>
    </row>
    <row r="996" spans="1:45" x14ac:dyDescent="0.35">
      <c r="A996" t="s">
        <v>1756</v>
      </c>
      <c r="B996" t="s">
        <v>2672</v>
      </c>
      <c r="C996" t="s">
        <v>2592</v>
      </c>
      <c r="D996" t="s">
        <v>1754</v>
      </c>
      <c r="E996" t="s">
        <v>1755</v>
      </c>
      <c r="F996" t="s">
        <v>39</v>
      </c>
      <c r="G996" t="s">
        <v>40</v>
      </c>
      <c r="H996" t="s">
        <v>40</v>
      </c>
      <c r="I996" t="s">
        <v>2873</v>
      </c>
      <c r="J996" t="s">
        <v>39</v>
      </c>
      <c r="K996" t="s">
        <v>39</v>
      </c>
      <c r="L996" t="s">
        <v>39</v>
      </c>
      <c r="M996" t="s">
        <v>41</v>
      </c>
      <c r="N996" t="s">
        <v>39</v>
      </c>
      <c r="O996">
        <v>1988</v>
      </c>
      <c r="P996" t="s">
        <v>39</v>
      </c>
      <c r="Q996" t="s">
        <v>2807</v>
      </c>
      <c r="R996" s="6" t="s">
        <v>2820</v>
      </c>
      <c r="S996" t="s">
        <v>39</v>
      </c>
      <c r="T996" s="6" t="s">
        <v>2806</v>
      </c>
      <c r="U996" t="s">
        <v>2819</v>
      </c>
      <c r="V996" s="6" t="s">
        <v>39</v>
      </c>
      <c r="W996" t="s">
        <v>39</v>
      </c>
      <c r="X996" s="6">
        <v>6</v>
      </c>
      <c r="Y996" t="s">
        <v>2810</v>
      </c>
      <c r="Z996" s="6">
        <v>8</v>
      </c>
      <c r="AA996" t="s">
        <v>39</v>
      </c>
      <c r="AB996" t="s">
        <v>39</v>
      </c>
      <c r="AC996" t="s">
        <v>39</v>
      </c>
      <c r="AD996" t="s">
        <v>39</v>
      </c>
      <c r="AE996" t="s">
        <v>39</v>
      </c>
      <c r="AF996" t="s">
        <v>39</v>
      </c>
      <c r="AG996" t="s">
        <v>39</v>
      </c>
      <c r="AH996" t="s">
        <v>39</v>
      </c>
      <c r="AI996" s="6" t="s">
        <v>2808</v>
      </c>
      <c r="AJ996" s="6" t="s">
        <v>43</v>
      </c>
      <c r="AK996" s="21">
        <v>15.244</v>
      </c>
      <c r="AL996" s="6" t="s">
        <v>39</v>
      </c>
      <c r="AM996" s="17" t="s">
        <v>39</v>
      </c>
      <c r="AN996">
        <v>1</v>
      </c>
      <c r="AO996">
        <v>25</v>
      </c>
      <c r="AP996" s="20">
        <v>138.626</v>
      </c>
      <c r="AQ996" t="s">
        <v>39</v>
      </c>
      <c r="AR996" t="s">
        <v>2641</v>
      </c>
      <c r="AS996" t="s">
        <v>2809</v>
      </c>
    </row>
    <row r="997" spans="1:45" x14ac:dyDescent="0.35">
      <c r="A997" t="s">
        <v>1756</v>
      </c>
      <c r="B997" t="s">
        <v>2672</v>
      </c>
      <c r="C997" t="s">
        <v>2592</v>
      </c>
      <c r="D997" t="s">
        <v>1754</v>
      </c>
      <c r="E997" t="s">
        <v>1755</v>
      </c>
      <c r="F997" t="s">
        <v>39</v>
      </c>
      <c r="G997" t="s">
        <v>40</v>
      </c>
      <c r="H997" t="s">
        <v>40</v>
      </c>
      <c r="I997" t="s">
        <v>2873</v>
      </c>
      <c r="J997" t="s">
        <v>39</v>
      </c>
      <c r="K997" t="s">
        <v>39</v>
      </c>
      <c r="L997" t="s">
        <v>39</v>
      </c>
      <c r="M997" t="s">
        <v>41</v>
      </c>
      <c r="N997" t="s">
        <v>39</v>
      </c>
      <c r="O997">
        <v>1988</v>
      </c>
      <c r="P997" t="s">
        <v>39</v>
      </c>
      <c r="Q997" t="s">
        <v>2807</v>
      </c>
      <c r="R997" s="6" t="s">
        <v>2820</v>
      </c>
      <c r="S997" t="s">
        <v>39</v>
      </c>
      <c r="T997" s="6" t="s">
        <v>2806</v>
      </c>
      <c r="U997" t="s">
        <v>2819</v>
      </c>
      <c r="V997" s="6" t="s">
        <v>39</v>
      </c>
      <c r="W997" t="s">
        <v>39</v>
      </c>
      <c r="X997" s="6">
        <v>6</v>
      </c>
      <c r="Y997" t="s">
        <v>2810</v>
      </c>
      <c r="Z997" s="6">
        <v>8</v>
      </c>
      <c r="AA997" t="s">
        <v>39</v>
      </c>
      <c r="AB997" t="s">
        <v>39</v>
      </c>
      <c r="AC997" t="s">
        <v>39</v>
      </c>
      <c r="AD997" t="s">
        <v>39</v>
      </c>
      <c r="AE997" t="s">
        <v>39</v>
      </c>
      <c r="AF997" t="s">
        <v>39</v>
      </c>
      <c r="AG997" t="s">
        <v>39</v>
      </c>
      <c r="AH997" t="s">
        <v>39</v>
      </c>
      <c r="AI997" s="6" t="s">
        <v>2808</v>
      </c>
      <c r="AJ997" s="6" t="s">
        <v>43</v>
      </c>
      <c r="AK997" s="21">
        <v>21.908999999999999</v>
      </c>
      <c r="AL997" s="6" t="s">
        <v>39</v>
      </c>
      <c r="AM997" s="17" t="s">
        <v>39</v>
      </c>
      <c r="AN997">
        <v>1</v>
      </c>
      <c r="AO997">
        <v>25</v>
      </c>
      <c r="AP997" s="20">
        <v>166.20599999999999</v>
      </c>
      <c r="AQ997" t="s">
        <v>39</v>
      </c>
      <c r="AR997" t="s">
        <v>2641</v>
      </c>
      <c r="AS997" t="s">
        <v>2809</v>
      </c>
    </row>
    <row r="998" spans="1:45" x14ac:dyDescent="0.35">
      <c r="A998" t="s">
        <v>1756</v>
      </c>
      <c r="B998" t="s">
        <v>2672</v>
      </c>
      <c r="C998" t="s">
        <v>2592</v>
      </c>
      <c r="D998" t="s">
        <v>1754</v>
      </c>
      <c r="E998" t="s">
        <v>1755</v>
      </c>
      <c r="F998" t="s">
        <v>39</v>
      </c>
      <c r="G998" t="s">
        <v>40</v>
      </c>
      <c r="H998" t="s">
        <v>40</v>
      </c>
      <c r="I998" t="s">
        <v>2873</v>
      </c>
      <c r="J998" t="s">
        <v>39</v>
      </c>
      <c r="K998" t="s">
        <v>39</v>
      </c>
      <c r="L998" t="s">
        <v>39</v>
      </c>
      <c r="M998" t="s">
        <v>41</v>
      </c>
      <c r="N998" t="s">
        <v>39</v>
      </c>
      <c r="O998">
        <v>1988</v>
      </c>
      <c r="P998" t="s">
        <v>39</v>
      </c>
      <c r="Q998" t="s">
        <v>2807</v>
      </c>
      <c r="R998" s="6" t="s">
        <v>2820</v>
      </c>
      <c r="S998" t="s">
        <v>39</v>
      </c>
      <c r="T998" s="6" t="s">
        <v>2806</v>
      </c>
      <c r="U998" t="s">
        <v>2819</v>
      </c>
      <c r="V998" s="6" t="s">
        <v>39</v>
      </c>
      <c r="W998" t="s">
        <v>39</v>
      </c>
      <c r="X998" s="6">
        <v>6</v>
      </c>
      <c r="Y998" t="s">
        <v>2810</v>
      </c>
      <c r="Z998" s="6">
        <v>8</v>
      </c>
      <c r="AA998" t="s">
        <v>39</v>
      </c>
      <c r="AB998" t="s">
        <v>39</v>
      </c>
      <c r="AC998" t="s">
        <v>39</v>
      </c>
      <c r="AD998" t="s">
        <v>39</v>
      </c>
      <c r="AE998" t="s">
        <v>39</v>
      </c>
      <c r="AF998" t="s">
        <v>39</v>
      </c>
      <c r="AG998" t="s">
        <v>39</v>
      </c>
      <c r="AH998" t="s">
        <v>39</v>
      </c>
      <c r="AI998" s="6" t="s">
        <v>2808</v>
      </c>
      <c r="AJ998" s="6" t="s">
        <v>43</v>
      </c>
      <c r="AK998" s="21">
        <v>22.084</v>
      </c>
      <c r="AL998" s="6" t="s">
        <v>39</v>
      </c>
      <c r="AM998" s="17" t="s">
        <v>39</v>
      </c>
      <c r="AN998">
        <v>1</v>
      </c>
      <c r="AO998">
        <v>25</v>
      </c>
      <c r="AP998" s="20">
        <v>194.30600000000001</v>
      </c>
      <c r="AQ998" t="s">
        <v>39</v>
      </c>
      <c r="AR998" t="s">
        <v>2641</v>
      </c>
      <c r="AS998" t="s">
        <v>2809</v>
      </c>
    </row>
    <row r="999" spans="1:45" x14ac:dyDescent="0.35">
      <c r="A999" t="s">
        <v>1756</v>
      </c>
      <c r="B999" t="s">
        <v>2672</v>
      </c>
      <c r="C999" t="s">
        <v>2592</v>
      </c>
      <c r="D999" t="s">
        <v>1754</v>
      </c>
      <c r="E999" t="s">
        <v>1755</v>
      </c>
      <c r="F999" t="s">
        <v>39</v>
      </c>
      <c r="G999" t="s">
        <v>40</v>
      </c>
      <c r="H999" t="s">
        <v>40</v>
      </c>
      <c r="I999" t="s">
        <v>2873</v>
      </c>
      <c r="J999" t="s">
        <v>39</v>
      </c>
      <c r="K999" t="s">
        <v>39</v>
      </c>
      <c r="L999" t="s">
        <v>39</v>
      </c>
      <c r="M999" t="s">
        <v>41</v>
      </c>
      <c r="N999" t="s">
        <v>39</v>
      </c>
      <c r="O999">
        <v>1988</v>
      </c>
      <c r="P999" t="s">
        <v>39</v>
      </c>
      <c r="Q999" t="s">
        <v>2807</v>
      </c>
      <c r="R999" s="6" t="s">
        <v>2820</v>
      </c>
      <c r="S999" t="s">
        <v>39</v>
      </c>
      <c r="T999" s="6" t="s">
        <v>2806</v>
      </c>
      <c r="U999" t="s">
        <v>2819</v>
      </c>
      <c r="V999" s="6" t="s">
        <v>39</v>
      </c>
      <c r="W999" t="s">
        <v>39</v>
      </c>
      <c r="X999" s="6">
        <v>6</v>
      </c>
      <c r="Y999" t="s">
        <v>2810</v>
      </c>
      <c r="Z999" s="6">
        <v>8</v>
      </c>
      <c r="AA999" t="s">
        <v>39</v>
      </c>
      <c r="AB999" t="s">
        <v>39</v>
      </c>
      <c r="AC999" t="s">
        <v>39</v>
      </c>
      <c r="AD999" t="s">
        <v>39</v>
      </c>
      <c r="AE999" t="s">
        <v>39</v>
      </c>
      <c r="AF999" t="s">
        <v>39</v>
      </c>
      <c r="AG999" t="s">
        <v>39</v>
      </c>
      <c r="AH999" t="s">
        <v>39</v>
      </c>
      <c r="AI999" s="6" t="s">
        <v>2808</v>
      </c>
      <c r="AJ999" s="6" t="s">
        <v>43</v>
      </c>
      <c r="AK999" s="21">
        <v>25.065000000000001</v>
      </c>
      <c r="AL999" s="6" t="s">
        <v>39</v>
      </c>
      <c r="AM999" s="17" t="s">
        <v>39</v>
      </c>
      <c r="AN999">
        <v>1</v>
      </c>
      <c r="AO999">
        <v>25</v>
      </c>
      <c r="AP999" s="20">
        <v>219.804</v>
      </c>
      <c r="AQ999" t="s">
        <v>39</v>
      </c>
      <c r="AR999" t="s">
        <v>2641</v>
      </c>
      <c r="AS999" t="s">
        <v>2809</v>
      </c>
    </row>
    <row r="1000" spans="1:45" x14ac:dyDescent="0.35">
      <c r="A1000" t="s">
        <v>1756</v>
      </c>
      <c r="B1000" t="s">
        <v>2672</v>
      </c>
      <c r="C1000" t="s">
        <v>2592</v>
      </c>
      <c r="D1000" t="s">
        <v>1754</v>
      </c>
      <c r="E1000" t="s">
        <v>1755</v>
      </c>
      <c r="F1000" t="s">
        <v>39</v>
      </c>
      <c r="G1000" t="s">
        <v>40</v>
      </c>
      <c r="H1000" t="s">
        <v>40</v>
      </c>
      <c r="I1000" t="s">
        <v>2873</v>
      </c>
      <c r="J1000" t="s">
        <v>39</v>
      </c>
      <c r="K1000" t="s">
        <v>39</v>
      </c>
      <c r="L1000" t="s">
        <v>39</v>
      </c>
      <c r="M1000" t="s">
        <v>41</v>
      </c>
      <c r="N1000" t="s">
        <v>39</v>
      </c>
      <c r="O1000">
        <v>1988</v>
      </c>
      <c r="P1000" t="s">
        <v>39</v>
      </c>
      <c r="Q1000" t="s">
        <v>2807</v>
      </c>
      <c r="R1000" s="6" t="s">
        <v>2820</v>
      </c>
      <c r="S1000" t="s">
        <v>39</v>
      </c>
      <c r="T1000" s="6" t="s">
        <v>2806</v>
      </c>
      <c r="U1000" t="s">
        <v>2819</v>
      </c>
      <c r="V1000" s="6" t="s">
        <v>39</v>
      </c>
      <c r="W1000" t="s">
        <v>39</v>
      </c>
      <c r="X1000" s="6">
        <v>6</v>
      </c>
      <c r="Y1000" t="s">
        <v>2810</v>
      </c>
      <c r="Z1000" s="6">
        <v>8</v>
      </c>
      <c r="AA1000" t="s">
        <v>39</v>
      </c>
      <c r="AB1000" t="s">
        <v>39</v>
      </c>
      <c r="AC1000" t="s">
        <v>39</v>
      </c>
      <c r="AD1000" t="s">
        <v>39</v>
      </c>
      <c r="AE1000" t="s">
        <v>39</v>
      </c>
      <c r="AF1000" t="s">
        <v>39</v>
      </c>
      <c r="AG1000" t="s">
        <v>39</v>
      </c>
      <c r="AH1000" t="s">
        <v>39</v>
      </c>
      <c r="AI1000" s="6" t="s">
        <v>2808</v>
      </c>
      <c r="AJ1000" s="6" t="s">
        <v>43</v>
      </c>
      <c r="AK1000" s="21">
        <v>57.685000000000002</v>
      </c>
      <c r="AL1000" s="6" t="s">
        <v>39</v>
      </c>
      <c r="AM1000" s="17" t="s">
        <v>39</v>
      </c>
      <c r="AN1000">
        <v>1</v>
      </c>
      <c r="AO1000">
        <v>25</v>
      </c>
      <c r="AP1000" s="20">
        <v>247.904</v>
      </c>
      <c r="AQ1000" t="s">
        <v>39</v>
      </c>
      <c r="AR1000" t="s">
        <v>2641</v>
      </c>
      <c r="AS1000" t="s">
        <v>2809</v>
      </c>
    </row>
    <row r="1001" spans="1:45" x14ac:dyDescent="0.35">
      <c r="A1001" t="s">
        <v>1756</v>
      </c>
      <c r="B1001" t="s">
        <v>2672</v>
      </c>
      <c r="C1001" t="s">
        <v>2592</v>
      </c>
      <c r="D1001" t="s">
        <v>1754</v>
      </c>
      <c r="E1001" t="s">
        <v>1755</v>
      </c>
      <c r="F1001" t="s">
        <v>39</v>
      </c>
      <c r="G1001" t="s">
        <v>40</v>
      </c>
      <c r="H1001" t="s">
        <v>40</v>
      </c>
      <c r="I1001" t="s">
        <v>2873</v>
      </c>
      <c r="J1001" t="s">
        <v>39</v>
      </c>
      <c r="K1001" t="s">
        <v>39</v>
      </c>
      <c r="L1001" t="s">
        <v>39</v>
      </c>
      <c r="M1001" t="s">
        <v>41</v>
      </c>
      <c r="N1001" t="s">
        <v>39</v>
      </c>
      <c r="O1001">
        <v>1988</v>
      </c>
      <c r="P1001" t="s">
        <v>39</v>
      </c>
      <c r="Q1001" t="s">
        <v>2807</v>
      </c>
      <c r="R1001" s="6" t="s">
        <v>2820</v>
      </c>
      <c r="S1001" t="s">
        <v>39</v>
      </c>
      <c r="T1001" s="6" t="s">
        <v>2806</v>
      </c>
      <c r="U1001" t="s">
        <v>2819</v>
      </c>
      <c r="V1001" s="6" t="s">
        <v>39</v>
      </c>
      <c r="W1001" t="s">
        <v>39</v>
      </c>
      <c r="X1001" s="6">
        <v>6</v>
      </c>
      <c r="Y1001" t="s">
        <v>2810</v>
      </c>
      <c r="Z1001" s="6">
        <v>8</v>
      </c>
      <c r="AA1001" t="s">
        <v>39</v>
      </c>
      <c r="AB1001" t="s">
        <v>39</v>
      </c>
      <c r="AC1001" t="s">
        <v>39</v>
      </c>
      <c r="AD1001" t="s">
        <v>39</v>
      </c>
      <c r="AE1001" t="s">
        <v>39</v>
      </c>
      <c r="AF1001" t="s">
        <v>39</v>
      </c>
      <c r="AG1001" t="s">
        <v>39</v>
      </c>
      <c r="AH1001" t="s">
        <v>39</v>
      </c>
      <c r="AI1001" s="6" t="s">
        <v>2808</v>
      </c>
      <c r="AJ1001" s="6" t="s">
        <v>43</v>
      </c>
      <c r="AK1001" s="21">
        <v>57.51</v>
      </c>
      <c r="AL1001" s="6" t="s">
        <v>39</v>
      </c>
      <c r="AM1001" s="17" t="s">
        <v>39</v>
      </c>
      <c r="AN1001">
        <v>1</v>
      </c>
      <c r="AO1001">
        <v>25</v>
      </c>
      <c r="AP1001" s="20">
        <v>274.44299999999998</v>
      </c>
      <c r="AQ1001" t="s">
        <v>39</v>
      </c>
      <c r="AR1001" t="s">
        <v>2641</v>
      </c>
      <c r="AS1001" t="s">
        <v>2809</v>
      </c>
    </row>
    <row r="1002" spans="1:45" x14ac:dyDescent="0.35">
      <c r="A1002" t="s">
        <v>1756</v>
      </c>
      <c r="B1002" t="s">
        <v>2672</v>
      </c>
      <c r="C1002" t="s">
        <v>2592</v>
      </c>
      <c r="D1002" t="s">
        <v>1754</v>
      </c>
      <c r="E1002" t="s">
        <v>1755</v>
      </c>
      <c r="F1002" t="s">
        <v>39</v>
      </c>
      <c r="G1002" t="s">
        <v>40</v>
      </c>
      <c r="H1002" t="s">
        <v>40</v>
      </c>
      <c r="I1002" t="s">
        <v>2873</v>
      </c>
      <c r="J1002" t="s">
        <v>39</v>
      </c>
      <c r="K1002" t="s">
        <v>39</v>
      </c>
      <c r="L1002" t="s">
        <v>39</v>
      </c>
      <c r="M1002" t="s">
        <v>41</v>
      </c>
      <c r="N1002" t="s">
        <v>39</v>
      </c>
      <c r="O1002">
        <v>1988</v>
      </c>
      <c r="P1002" t="s">
        <v>39</v>
      </c>
      <c r="Q1002" t="s">
        <v>2807</v>
      </c>
      <c r="R1002" s="6" t="s">
        <v>2820</v>
      </c>
      <c r="S1002" t="s">
        <v>39</v>
      </c>
      <c r="T1002" s="6" t="s">
        <v>2806</v>
      </c>
      <c r="U1002" t="s">
        <v>2819</v>
      </c>
      <c r="V1002" s="6" t="s">
        <v>39</v>
      </c>
      <c r="W1002" t="s">
        <v>39</v>
      </c>
      <c r="X1002" s="6">
        <v>6</v>
      </c>
      <c r="Y1002" t="s">
        <v>2810</v>
      </c>
      <c r="Z1002" s="6">
        <v>8</v>
      </c>
      <c r="AA1002" t="s">
        <v>39</v>
      </c>
      <c r="AB1002" t="s">
        <v>39</v>
      </c>
      <c r="AC1002" t="s">
        <v>39</v>
      </c>
      <c r="AD1002" t="s">
        <v>39</v>
      </c>
      <c r="AE1002" t="s">
        <v>39</v>
      </c>
      <c r="AF1002" t="s">
        <v>39</v>
      </c>
      <c r="AG1002" t="s">
        <v>39</v>
      </c>
      <c r="AH1002" t="s">
        <v>39</v>
      </c>
      <c r="AI1002" s="6" t="s">
        <v>2808</v>
      </c>
      <c r="AJ1002" s="6" t="s">
        <v>43</v>
      </c>
      <c r="AK1002" s="21">
        <v>89.953999999999994</v>
      </c>
      <c r="AL1002" s="6" t="s">
        <v>39</v>
      </c>
      <c r="AM1002" s="17" t="s">
        <v>39</v>
      </c>
      <c r="AN1002">
        <v>1</v>
      </c>
      <c r="AO1002">
        <v>25</v>
      </c>
      <c r="AP1002" s="20">
        <v>290.05399999999997</v>
      </c>
      <c r="AQ1002" t="s">
        <v>39</v>
      </c>
      <c r="AR1002" t="s">
        <v>2641</v>
      </c>
      <c r="AS1002" t="s">
        <v>2809</v>
      </c>
    </row>
    <row r="1003" spans="1:45" x14ac:dyDescent="0.35">
      <c r="A1003" t="s">
        <v>1756</v>
      </c>
      <c r="B1003" t="s">
        <v>2672</v>
      </c>
      <c r="C1003" t="s">
        <v>2592</v>
      </c>
      <c r="D1003" t="s">
        <v>1754</v>
      </c>
      <c r="E1003" t="s">
        <v>1755</v>
      </c>
      <c r="F1003" t="s">
        <v>39</v>
      </c>
      <c r="G1003" t="s">
        <v>40</v>
      </c>
      <c r="H1003" t="s">
        <v>40</v>
      </c>
      <c r="I1003" t="s">
        <v>2873</v>
      </c>
      <c r="J1003" t="s">
        <v>39</v>
      </c>
      <c r="K1003" t="s">
        <v>39</v>
      </c>
      <c r="L1003" t="s">
        <v>39</v>
      </c>
      <c r="M1003" t="s">
        <v>41</v>
      </c>
      <c r="N1003" t="s">
        <v>39</v>
      </c>
      <c r="O1003">
        <v>1988</v>
      </c>
      <c r="P1003" t="s">
        <v>39</v>
      </c>
      <c r="Q1003" t="s">
        <v>2807</v>
      </c>
      <c r="R1003" s="6" t="s">
        <v>2820</v>
      </c>
      <c r="S1003" t="s">
        <v>39</v>
      </c>
      <c r="T1003" s="6" t="s">
        <v>2806</v>
      </c>
      <c r="U1003" t="s">
        <v>2819</v>
      </c>
      <c r="V1003" s="6" t="s">
        <v>39</v>
      </c>
      <c r="W1003" t="s">
        <v>39</v>
      </c>
      <c r="X1003" s="6">
        <v>6</v>
      </c>
      <c r="Y1003" t="s">
        <v>2810</v>
      </c>
      <c r="Z1003" s="6">
        <v>8</v>
      </c>
      <c r="AA1003" t="s">
        <v>39</v>
      </c>
      <c r="AB1003" t="s">
        <v>39</v>
      </c>
      <c r="AC1003" t="s">
        <v>39</v>
      </c>
      <c r="AD1003" t="s">
        <v>39</v>
      </c>
      <c r="AE1003" t="s">
        <v>39</v>
      </c>
      <c r="AF1003" t="s">
        <v>39</v>
      </c>
      <c r="AG1003" t="s">
        <v>39</v>
      </c>
      <c r="AH1003" t="s">
        <v>39</v>
      </c>
      <c r="AI1003" s="6" t="s">
        <v>2808</v>
      </c>
      <c r="AJ1003" s="6" t="s">
        <v>43</v>
      </c>
      <c r="AK1003" s="21">
        <v>94.864999999999995</v>
      </c>
      <c r="AL1003" s="6" t="s">
        <v>39</v>
      </c>
      <c r="AM1003" s="17" t="s">
        <v>39</v>
      </c>
      <c r="AN1003">
        <v>1</v>
      </c>
      <c r="AO1003">
        <v>25</v>
      </c>
      <c r="AP1003" s="20">
        <v>300.98200000000003</v>
      </c>
      <c r="AQ1003" t="s">
        <v>39</v>
      </c>
      <c r="AR1003" t="s">
        <v>2641</v>
      </c>
      <c r="AS1003" t="s">
        <v>2809</v>
      </c>
    </row>
    <row r="1004" spans="1:45" x14ac:dyDescent="0.35">
      <c r="A1004" t="s">
        <v>1756</v>
      </c>
      <c r="B1004" t="s">
        <v>2672</v>
      </c>
      <c r="C1004" t="s">
        <v>2592</v>
      </c>
      <c r="D1004" t="s">
        <v>1754</v>
      </c>
      <c r="E1004" t="s">
        <v>1755</v>
      </c>
      <c r="F1004" t="s">
        <v>39</v>
      </c>
      <c r="G1004" t="s">
        <v>40</v>
      </c>
      <c r="H1004" t="s">
        <v>40</v>
      </c>
      <c r="I1004" t="s">
        <v>2873</v>
      </c>
      <c r="J1004" t="s">
        <v>39</v>
      </c>
      <c r="K1004" t="s">
        <v>39</v>
      </c>
      <c r="L1004" t="s">
        <v>39</v>
      </c>
      <c r="M1004" t="s">
        <v>41</v>
      </c>
      <c r="N1004" t="s">
        <v>39</v>
      </c>
      <c r="O1004">
        <v>1988</v>
      </c>
      <c r="P1004" t="s">
        <v>39</v>
      </c>
      <c r="Q1004" t="s">
        <v>2807</v>
      </c>
      <c r="R1004" s="6" t="s">
        <v>2820</v>
      </c>
      <c r="S1004" t="s">
        <v>39</v>
      </c>
      <c r="T1004" s="6" t="s">
        <v>2806</v>
      </c>
      <c r="U1004" t="s">
        <v>2819</v>
      </c>
      <c r="V1004" s="6" t="s">
        <v>39</v>
      </c>
      <c r="W1004" t="s">
        <v>39</v>
      </c>
      <c r="X1004" s="6">
        <v>6</v>
      </c>
      <c r="Y1004" t="s">
        <v>2810</v>
      </c>
      <c r="Z1004" s="6">
        <v>8</v>
      </c>
      <c r="AA1004" t="s">
        <v>39</v>
      </c>
      <c r="AB1004" t="s">
        <v>39</v>
      </c>
      <c r="AC1004" t="s">
        <v>39</v>
      </c>
      <c r="AD1004" t="s">
        <v>39</v>
      </c>
      <c r="AE1004" t="s">
        <v>39</v>
      </c>
      <c r="AF1004" t="s">
        <v>39</v>
      </c>
      <c r="AG1004" t="s">
        <v>39</v>
      </c>
      <c r="AH1004" t="s">
        <v>39</v>
      </c>
      <c r="AI1004" s="6" t="s">
        <v>2808</v>
      </c>
      <c r="AJ1004" s="6" t="s">
        <v>43</v>
      </c>
      <c r="AK1004" s="21">
        <v>94.513999999999996</v>
      </c>
      <c r="AL1004" s="6" t="s">
        <v>39</v>
      </c>
      <c r="AM1004" s="17" t="s">
        <v>39</v>
      </c>
      <c r="AN1004">
        <v>1</v>
      </c>
      <c r="AO1004">
        <v>25</v>
      </c>
      <c r="AP1004" s="14">
        <v>329.08199999999999</v>
      </c>
      <c r="AQ1004" t="s">
        <v>39</v>
      </c>
      <c r="AR1004" t="s">
        <v>2641</v>
      </c>
      <c r="AS1004" t="s">
        <v>2809</v>
      </c>
    </row>
    <row r="1005" spans="1:45" x14ac:dyDescent="0.35">
      <c r="A1005" t="s">
        <v>1756</v>
      </c>
      <c r="B1005" t="s">
        <v>2672</v>
      </c>
      <c r="C1005" t="s">
        <v>2592</v>
      </c>
      <c r="D1005" t="s">
        <v>1754</v>
      </c>
      <c r="E1005" t="s">
        <v>1755</v>
      </c>
      <c r="F1005" t="s">
        <v>39</v>
      </c>
      <c r="G1005" t="s">
        <v>40</v>
      </c>
      <c r="H1005" t="s">
        <v>40</v>
      </c>
      <c r="I1005" t="s">
        <v>2873</v>
      </c>
      <c r="J1005" t="s">
        <v>39</v>
      </c>
      <c r="K1005" t="s">
        <v>39</v>
      </c>
      <c r="L1005" t="s">
        <v>39</v>
      </c>
      <c r="M1005" t="s">
        <v>41</v>
      </c>
      <c r="N1005" t="s">
        <v>39</v>
      </c>
      <c r="O1005">
        <v>1988</v>
      </c>
      <c r="P1005" t="s">
        <v>39</v>
      </c>
      <c r="Q1005" t="s">
        <v>2807</v>
      </c>
      <c r="R1005" s="6" t="s">
        <v>2820</v>
      </c>
      <c r="S1005" t="s">
        <v>39</v>
      </c>
      <c r="T1005" s="6" t="s">
        <v>2806</v>
      </c>
      <c r="U1005" t="s">
        <v>2819</v>
      </c>
      <c r="V1005" s="6" t="s">
        <v>39</v>
      </c>
      <c r="W1005" t="s">
        <v>39</v>
      </c>
      <c r="X1005" s="6">
        <v>6</v>
      </c>
      <c r="Y1005" t="s">
        <v>2810</v>
      </c>
      <c r="Z1005" s="6">
        <v>8</v>
      </c>
      <c r="AA1005" t="s">
        <v>39</v>
      </c>
      <c r="AB1005" t="s">
        <v>39</v>
      </c>
      <c r="AC1005" t="s">
        <v>39</v>
      </c>
      <c r="AD1005" t="s">
        <v>39</v>
      </c>
      <c r="AE1005" t="s">
        <v>39</v>
      </c>
      <c r="AF1005" t="s">
        <v>39</v>
      </c>
      <c r="AG1005" t="s">
        <v>39</v>
      </c>
      <c r="AH1005" t="s">
        <v>39</v>
      </c>
      <c r="AI1005" s="6" t="s">
        <v>2808</v>
      </c>
      <c r="AJ1005" s="6" t="s">
        <v>43</v>
      </c>
      <c r="AK1005" s="21">
        <v>93.813000000000002</v>
      </c>
      <c r="AL1005" s="6" t="s">
        <v>39</v>
      </c>
      <c r="AM1005" s="17" t="s">
        <v>39</v>
      </c>
      <c r="AN1005">
        <v>1</v>
      </c>
      <c r="AO1005">
        <v>25</v>
      </c>
      <c r="AP1005" s="14">
        <v>400.37299999999999</v>
      </c>
      <c r="AQ1005" t="s">
        <v>39</v>
      </c>
      <c r="AR1005" t="s">
        <v>2641</v>
      </c>
      <c r="AS1005" t="s">
        <v>2809</v>
      </c>
    </row>
    <row r="1006" spans="1:45" x14ac:dyDescent="0.35">
      <c r="A1006" t="s">
        <v>1756</v>
      </c>
      <c r="B1006" t="s">
        <v>2672</v>
      </c>
      <c r="C1006" t="s">
        <v>2592</v>
      </c>
      <c r="D1006" t="s">
        <v>1754</v>
      </c>
      <c r="E1006" t="s">
        <v>1755</v>
      </c>
      <c r="F1006" t="s">
        <v>39</v>
      </c>
      <c r="G1006" t="s">
        <v>40</v>
      </c>
      <c r="H1006" t="s">
        <v>40</v>
      </c>
      <c r="I1006" t="s">
        <v>2873</v>
      </c>
      <c r="J1006" t="s">
        <v>39</v>
      </c>
      <c r="K1006" t="s">
        <v>39</v>
      </c>
      <c r="L1006" t="s">
        <v>39</v>
      </c>
      <c r="M1006" t="s">
        <v>41</v>
      </c>
      <c r="N1006" t="s">
        <v>39</v>
      </c>
      <c r="O1006">
        <v>1988</v>
      </c>
      <c r="P1006" t="s">
        <v>39</v>
      </c>
      <c r="Q1006" t="s">
        <v>2807</v>
      </c>
      <c r="R1006" s="6" t="s">
        <v>2820</v>
      </c>
      <c r="S1006" t="s">
        <v>39</v>
      </c>
      <c r="T1006" s="6" t="s">
        <v>2806</v>
      </c>
      <c r="U1006" t="s">
        <v>2819</v>
      </c>
      <c r="V1006" s="6" t="s">
        <v>39</v>
      </c>
      <c r="W1006" t="s">
        <v>39</v>
      </c>
      <c r="X1006" s="38">
        <v>6</v>
      </c>
      <c r="Y1006" t="s">
        <v>2817</v>
      </c>
      <c r="Z1006" s="6">
        <v>8</v>
      </c>
      <c r="AA1006" t="s">
        <v>39</v>
      </c>
      <c r="AB1006" t="s">
        <v>39</v>
      </c>
      <c r="AC1006" t="s">
        <v>39</v>
      </c>
      <c r="AD1006" t="s">
        <v>39</v>
      </c>
      <c r="AE1006" t="s">
        <v>39</v>
      </c>
      <c r="AF1006" t="s">
        <v>39</v>
      </c>
      <c r="AG1006" t="s">
        <v>39</v>
      </c>
      <c r="AH1006" t="s">
        <v>39</v>
      </c>
      <c r="AI1006" s="6" t="s">
        <v>2808</v>
      </c>
      <c r="AJ1006" s="6" t="s">
        <v>43</v>
      </c>
      <c r="AK1006" s="20">
        <v>7.173</v>
      </c>
      <c r="AL1006" s="6" t="s">
        <v>39</v>
      </c>
      <c r="AM1006" s="17" t="s">
        <v>39</v>
      </c>
      <c r="AN1006">
        <v>1</v>
      </c>
      <c r="AO1006">
        <v>25</v>
      </c>
      <c r="AP1006" s="20">
        <v>157.749</v>
      </c>
      <c r="AQ1006" t="s">
        <v>39</v>
      </c>
      <c r="AR1006" t="s">
        <v>2641</v>
      </c>
      <c r="AS1006" t="s">
        <v>2818</v>
      </c>
    </row>
    <row r="1007" spans="1:45" x14ac:dyDescent="0.35">
      <c r="A1007" t="s">
        <v>1756</v>
      </c>
      <c r="B1007" t="s">
        <v>2672</v>
      </c>
      <c r="C1007" t="s">
        <v>2592</v>
      </c>
      <c r="D1007" t="s">
        <v>1754</v>
      </c>
      <c r="E1007" t="s">
        <v>1755</v>
      </c>
      <c r="F1007" t="s">
        <v>39</v>
      </c>
      <c r="G1007" t="s">
        <v>40</v>
      </c>
      <c r="H1007" t="s">
        <v>40</v>
      </c>
      <c r="I1007" t="s">
        <v>2873</v>
      </c>
      <c r="J1007" t="s">
        <v>39</v>
      </c>
      <c r="K1007" t="s">
        <v>39</v>
      </c>
      <c r="L1007" t="s">
        <v>39</v>
      </c>
      <c r="M1007" t="s">
        <v>41</v>
      </c>
      <c r="N1007" t="s">
        <v>39</v>
      </c>
      <c r="O1007">
        <v>1988</v>
      </c>
      <c r="P1007" t="s">
        <v>39</v>
      </c>
      <c r="Q1007" t="s">
        <v>2807</v>
      </c>
      <c r="R1007" s="6" t="s">
        <v>2820</v>
      </c>
      <c r="S1007" t="s">
        <v>39</v>
      </c>
      <c r="T1007" s="6" t="s">
        <v>2806</v>
      </c>
      <c r="U1007" t="s">
        <v>2819</v>
      </c>
      <c r="V1007" s="6" t="s">
        <v>39</v>
      </c>
      <c r="W1007" t="s">
        <v>39</v>
      </c>
      <c r="X1007" s="38">
        <v>6</v>
      </c>
      <c r="Y1007" t="s">
        <v>2817</v>
      </c>
      <c r="Z1007" s="6">
        <v>8</v>
      </c>
      <c r="AA1007" t="s">
        <v>39</v>
      </c>
      <c r="AB1007" t="s">
        <v>39</v>
      </c>
      <c r="AC1007" t="s">
        <v>39</v>
      </c>
      <c r="AD1007" t="s">
        <v>39</v>
      </c>
      <c r="AE1007" t="s">
        <v>39</v>
      </c>
      <c r="AF1007" t="s">
        <v>39</v>
      </c>
      <c r="AG1007" t="s">
        <v>39</v>
      </c>
      <c r="AH1007" t="s">
        <v>39</v>
      </c>
      <c r="AI1007" s="6" t="s">
        <v>2808</v>
      </c>
      <c r="AJ1007" s="6" t="s">
        <v>43</v>
      </c>
      <c r="AK1007" s="20">
        <v>14.192</v>
      </c>
      <c r="AL1007" s="6" t="s">
        <v>39</v>
      </c>
      <c r="AM1007" s="17" t="s">
        <v>39</v>
      </c>
      <c r="AN1007">
        <v>1</v>
      </c>
      <c r="AO1007">
        <v>25</v>
      </c>
      <c r="AP1007" s="20">
        <v>164.124</v>
      </c>
      <c r="AQ1007" t="s">
        <v>39</v>
      </c>
      <c r="AR1007" t="s">
        <v>2641</v>
      </c>
      <c r="AS1007" t="s">
        <v>2818</v>
      </c>
    </row>
    <row r="1008" spans="1:45" x14ac:dyDescent="0.35">
      <c r="A1008" t="s">
        <v>1756</v>
      </c>
      <c r="B1008" t="s">
        <v>2672</v>
      </c>
      <c r="C1008" t="s">
        <v>2592</v>
      </c>
      <c r="D1008" t="s">
        <v>1754</v>
      </c>
      <c r="E1008" t="s">
        <v>1755</v>
      </c>
      <c r="F1008" t="s">
        <v>39</v>
      </c>
      <c r="G1008" t="s">
        <v>40</v>
      </c>
      <c r="H1008" t="s">
        <v>40</v>
      </c>
      <c r="I1008" t="s">
        <v>2873</v>
      </c>
      <c r="J1008" t="s">
        <v>39</v>
      </c>
      <c r="K1008" t="s">
        <v>39</v>
      </c>
      <c r="L1008" t="s">
        <v>39</v>
      </c>
      <c r="M1008" t="s">
        <v>41</v>
      </c>
      <c r="N1008" t="s">
        <v>39</v>
      </c>
      <c r="O1008">
        <v>1988</v>
      </c>
      <c r="P1008" t="s">
        <v>39</v>
      </c>
      <c r="Q1008" t="s">
        <v>2807</v>
      </c>
      <c r="R1008" s="6" t="s">
        <v>2820</v>
      </c>
      <c r="S1008" t="s">
        <v>39</v>
      </c>
      <c r="T1008" s="6" t="s">
        <v>2806</v>
      </c>
      <c r="U1008" t="s">
        <v>2819</v>
      </c>
      <c r="V1008" s="6" t="s">
        <v>39</v>
      </c>
      <c r="W1008" t="s">
        <v>39</v>
      </c>
      <c r="X1008" s="38">
        <v>6</v>
      </c>
      <c r="Y1008" t="s">
        <v>2817</v>
      </c>
      <c r="Z1008" s="6">
        <v>8</v>
      </c>
      <c r="AA1008" t="s">
        <v>39</v>
      </c>
      <c r="AB1008" t="s">
        <v>39</v>
      </c>
      <c r="AC1008" t="s">
        <v>39</v>
      </c>
      <c r="AD1008" t="s">
        <v>39</v>
      </c>
      <c r="AE1008" t="s">
        <v>39</v>
      </c>
      <c r="AF1008" t="s">
        <v>39</v>
      </c>
      <c r="AG1008" t="s">
        <v>39</v>
      </c>
      <c r="AH1008" t="s">
        <v>39</v>
      </c>
      <c r="AI1008" s="6" t="s">
        <v>2808</v>
      </c>
      <c r="AJ1008" s="6" t="s">
        <v>43</v>
      </c>
      <c r="AK1008" s="20">
        <v>21.558</v>
      </c>
      <c r="AL1008" s="6" t="s">
        <v>39</v>
      </c>
      <c r="AM1008" s="17" t="s">
        <v>39</v>
      </c>
      <c r="AN1008">
        <v>1</v>
      </c>
      <c r="AO1008">
        <v>25</v>
      </c>
      <c r="AP1008" s="20">
        <v>187.02099999999999</v>
      </c>
      <c r="AQ1008" t="s">
        <v>39</v>
      </c>
      <c r="AR1008" t="s">
        <v>2641</v>
      </c>
      <c r="AS1008" t="s">
        <v>2818</v>
      </c>
    </row>
    <row r="1009" spans="1:45" x14ac:dyDescent="0.35">
      <c r="A1009" t="s">
        <v>1756</v>
      </c>
      <c r="B1009" t="s">
        <v>2672</v>
      </c>
      <c r="C1009" t="s">
        <v>2592</v>
      </c>
      <c r="D1009" t="s">
        <v>1754</v>
      </c>
      <c r="E1009" t="s">
        <v>1755</v>
      </c>
      <c r="F1009" t="s">
        <v>39</v>
      </c>
      <c r="G1009" t="s">
        <v>40</v>
      </c>
      <c r="H1009" t="s">
        <v>40</v>
      </c>
      <c r="I1009" t="s">
        <v>2873</v>
      </c>
      <c r="J1009" t="s">
        <v>39</v>
      </c>
      <c r="K1009" t="s">
        <v>39</v>
      </c>
      <c r="L1009" t="s">
        <v>39</v>
      </c>
      <c r="M1009" t="s">
        <v>41</v>
      </c>
      <c r="N1009" t="s">
        <v>39</v>
      </c>
      <c r="O1009">
        <v>1988</v>
      </c>
      <c r="P1009" t="s">
        <v>39</v>
      </c>
      <c r="Q1009" t="s">
        <v>2807</v>
      </c>
      <c r="R1009" s="6" t="s">
        <v>2820</v>
      </c>
      <c r="S1009" t="s">
        <v>39</v>
      </c>
      <c r="T1009" s="6" t="s">
        <v>2806</v>
      </c>
      <c r="U1009" t="s">
        <v>2819</v>
      </c>
      <c r="V1009" s="6" t="s">
        <v>39</v>
      </c>
      <c r="W1009" t="s">
        <v>39</v>
      </c>
      <c r="X1009" s="38">
        <v>6</v>
      </c>
      <c r="Y1009" t="s">
        <v>2817</v>
      </c>
      <c r="Z1009" s="6">
        <v>8</v>
      </c>
      <c r="AA1009" t="s">
        <v>39</v>
      </c>
      <c r="AB1009" t="s">
        <v>39</v>
      </c>
      <c r="AC1009" t="s">
        <v>39</v>
      </c>
      <c r="AD1009" t="s">
        <v>39</v>
      </c>
      <c r="AE1009" t="s">
        <v>39</v>
      </c>
      <c r="AF1009" t="s">
        <v>39</v>
      </c>
      <c r="AG1009" t="s">
        <v>39</v>
      </c>
      <c r="AH1009" t="s">
        <v>39</v>
      </c>
      <c r="AI1009" s="6" t="s">
        <v>2808</v>
      </c>
      <c r="AJ1009" s="6" t="s">
        <v>43</v>
      </c>
      <c r="AK1009" s="20">
        <v>28.573</v>
      </c>
      <c r="AL1009" s="6" t="s">
        <v>39</v>
      </c>
      <c r="AM1009" s="17" t="s">
        <v>39</v>
      </c>
      <c r="AN1009">
        <v>1</v>
      </c>
      <c r="AO1009">
        <v>25</v>
      </c>
      <c r="AP1009" s="20">
        <v>216.16200000000001</v>
      </c>
      <c r="AQ1009" t="s">
        <v>39</v>
      </c>
      <c r="AR1009" t="s">
        <v>2641</v>
      </c>
      <c r="AS1009" t="s">
        <v>2818</v>
      </c>
    </row>
    <row r="1010" spans="1:45" x14ac:dyDescent="0.35">
      <c r="A1010" t="s">
        <v>1756</v>
      </c>
      <c r="B1010" t="s">
        <v>2672</v>
      </c>
      <c r="C1010" t="s">
        <v>2592</v>
      </c>
      <c r="D1010" t="s">
        <v>1754</v>
      </c>
      <c r="E1010" t="s">
        <v>1755</v>
      </c>
      <c r="F1010" t="s">
        <v>39</v>
      </c>
      <c r="G1010" t="s">
        <v>40</v>
      </c>
      <c r="H1010" t="s">
        <v>40</v>
      </c>
      <c r="I1010" t="s">
        <v>2873</v>
      </c>
      <c r="J1010" t="s">
        <v>39</v>
      </c>
      <c r="K1010" t="s">
        <v>39</v>
      </c>
      <c r="L1010" t="s">
        <v>39</v>
      </c>
      <c r="M1010" t="s">
        <v>41</v>
      </c>
      <c r="N1010" t="s">
        <v>39</v>
      </c>
      <c r="O1010">
        <v>1988</v>
      </c>
      <c r="P1010" t="s">
        <v>39</v>
      </c>
      <c r="Q1010" t="s">
        <v>2807</v>
      </c>
      <c r="R1010" s="6" t="s">
        <v>2820</v>
      </c>
      <c r="S1010" t="s">
        <v>39</v>
      </c>
      <c r="T1010" s="6" t="s">
        <v>2806</v>
      </c>
      <c r="U1010" t="s">
        <v>2819</v>
      </c>
      <c r="V1010" s="6" t="s">
        <v>39</v>
      </c>
      <c r="W1010" t="s">
        <v>39</v>
      </c>
      <c r="X1010" s="38">
        <v>6</v>
      </c>
      <c r="Y1010" t="s">
        <v>2817</v>
      </c>
      <c r="Z1010" s="6">
        <v>8</v>
      </c>
      <c r="AA1010" t="s">
        <v>39</v>
      </c>
      <c r="AB1010" t="s">
        <v>39</v>
      </c>
      <c r="AC1010" t="s">
        <v>39</v>
      </c>
      <c r="AD1010" t="s">
        <v>39</v>
      </c>
      <c r="AE1010" t="s">
        <v>39</v>
      </c>
      <c r="AF1010" t="s">
        <v>39</v>
      </c>
      <c r="AG1010" t="s">
        <v>39</v>
      </c>
      <c r="AH1010" t="s">
        <v>39</v>
      </c>
      <c r="AI1010" s="6" t="s">
        <v>2808</v>
      </c>
      <c r="AJ1010" s="6" t="s">
        <v>43</v>
      </c>
      <c r="AK1010" s="20">
        <v>39.445999999999998</v>
      </c>
      <c r="AL1010" s="6" t="s">
        <v>39</v>
      </c>
      <c r="AM1010" s="17" t="s">
        <v>39</v>
      </c>
      <c r="AN1010">
        <v>1</v>
      </c>
      <c r="AO1010">
        <v>25</v>
      </c>
      <c r="AP1010" s="20">
        <v>232.81399999999999</v>
      </c>
      <c r="AQ1010" t="s">
        <v>39</v>
      </c>
      <c r="AR1010" t="s">
        <v>2641</v>
      </c>
      <c r="AS1010" t="s">
        <v>2818</v>
      </c>
    </row>
    <row r="1011" spans="1:45" x14ac:dyDescent="0.35">
      <c r="A1011" t="s">
        <v>1756</v>
      </c>
      <c r="B1011" t="s">
        <v>2672</v>
      </c>
      <c r="C1011" t="s">
        <v>2592</v>
      </c>
      <c r="D1011" t="s">
        <v>1754</v>
      </c>
      <c r="E1011" t="s">
        <v>1755</v>
      </c>
      <c r="F1011" t="s">
        <v>39</v>
      </c>
      <c r="G1011" t="s">
        <v>40</v>
      </c>
      <c r="H1011" t="s">
        <v>40</v>
      </c>
      <c r="I1011" t="s">
        <v>2873</v>
      </c>
      <c r="J1011" t="s">
        <v>39</v>
      </c>
      <c r="K1011" t="s">
        <v>39</v>
      </c>
      <c r="L1011" t="s">
        <v>39</v>
      </c>
      <c r="M1011" t="s">
        <v>41</v>
      </c>
      <c r="N1011" t="s">
        <v>39</v>
      </c>
      <c r="O1011">
        <v>1988</v>
      </c>
      <c r="P1011" t="s">
        <v>39</v>
      </c>
      <c r="Q1011" t="s">
        <v>2807</v>
      </c>
      <c r="R1011" s="6" t="s">
        <v>2820</v>
      </c>
      <c r="S1011" t="s">
        <v>39</v>
      </c>
      <c r="T1011" s="6" t="s">
        <v>2806</v>
      </c>
      <c r="U1011" t="s">
        <v>2819</v>
      </c>
      <c r="V1011" s="6" t="s">
        <v>39</v>
      </c>
      <c r="W1011" t="s">
        <v>39</v>
      </c>
      <c r="X1011" s="38">
        <v>6</v>
      </c>
      <c r="Y1011" t="s">
        <v>2817</v>
      </c>
      <c r="Z1011" s="6">
        <v>8</v>
      </c>
      <c r="AA1011" t="s">
        <v>39</v>
      </c>
      <c r="AB1011" t="s">
        <v>39</v>
      </c>
      <c r="AC1011" t="s">
        <v>39</v>
      </c>
      <c r="AD1011" t="s">
        <v>39</v>
      </c>
      <c r="AE1011" t="s">
        <v>39</v>
      </c>
      <c r="AF1011" t="s">
        <v>39</v>
      </c>
      <c r="AG1011" t="s">
        <v>39</v>
      </c>
      <c r="AH1011" t="s">
        <v>39</v>
      </c>
      <c r="AI1011" s="6" t="s">
        <v>2808</v>
      </c>
      <c r="AJ1011" s="6" t="s">
        <v>43</v>
      </c>
      <c r="AK1011" s="20">
        <v>43.48</v>
      </c>
      <c r="AL1011" s="6" t="s">
        <v>39</v>
      </c>
      <c r="AM1011" s="17" t="s">
        <v>39</v>
      </c>
      <c r="AN1011">
        <v>1</v>
      </c>
      <c r="AO1011">
        <v>25</v>
      </c>
      <c r="AP1011" s="20">
        <v>247.38399999999999</v>
      </c>
      <c r="AQ1011" t="s">
        <v>39</v>
      </c>
      <c r="AR1011" t="s">
        <v>2641</v>
      </c>
      <c r="AS1011" t="s">
        <v>2818</v>
      </c>
    </row>
    <row r="1012" spans="1:45" x14ac:dyDescent="0.35">
      <c r="A1012" t="s">
        <v>1756</v>
      </c>
      <c r="B1012" t="s">
        <v>2672</v>
      </c>
      <c r="C1012" t="s">
        <v>2592</v>
      </c>
      <c r="D1012" t="s">
        <v>1754</v>
      </c>
      <c r="E1012" t="s">
        <v>1755</v>
      </c>
      <c r="F1012" t="s">
        <v>39</v>
      </c>
      <c r="G1012" t="s">
        <v>40</v>
      </c>
      <c r="H1012" t="s">
        <v>40</v>
      </c>
      <c r="I1012" t="s">
        <v>2873</v>
      </c>
      <c r="J1012" t="s">
        <v>39</v>
      </c>
      <c r="K1012" t="s">
        <v>39</v>
      </c>
      <c r="L1012" t="s">
        <v>39</v>
      </c>
      <c r="M1012" t="s">
        <v>41</v>
      </c>
      <c r="N1012" t="s">
        <v>39</v>
      </c>
      <c r="O1012">
        <v>1988</v>
      </c>
      <c r="P1012" t="s">
        <v>39</v>
      </c>
      <c r="Q1012" t="s">
        <v>2807</v>
      </c>
      <c r="R1012" s="6" t="s">
        <v>2820</v>
      </c>
      <c r="S1012" t="s">
        <v>39</v>
      </c>
      <c r="T1012" s="6" t="s">
        <v>2806</v>
      </c>
      <c r="U1012" t="s">
        <v>2819</v>
      </c>
      <c r="V1012" s="6" t="s">
        <v>39</v>
      </c>
      <c r="W1012" t="s">
        <v>39</v>
      </c>
      <c r="X1012" s="38">
        <v>6</v>
      </c>
      <c r="Y1012" t="s">
        <v>2817</v>
      </c>
      <c r="Z1012" s="6">
        <v>8</v>
      </c>
      <c r="AA1012" t="s">
        <v>39</v>
      </c>
      <c r="AB1012" t="s">
        <v>39</v>
      </c>
      <c r="AC1012" t="s">
        <v>39</v>
      </c>
      <c r="AD1012" t="s">
        <v>39</v>
      </c>
      <c r="AE1012" t="s">
        <v>39</v>
      </c>
      <c r="AF1012" t="s">
        <v>39</v>
      </c>
      <c r="AG1012" t="s">
        <v>39</v>
      </c>
      <c r="AH1012" t="s">
        <v>39</v>
      </c>
      <c r="AI1012" s="6" t="s">
        <v>2808</v>
      </c>
      <c r="AJ1012" s="6" t="s">
        <v>43</v>
      </c>
      <c r="AK1012" s="20">
        <v>46.637</v>
      </c>
      <c r="AL1012" s="6" t="s">
        <v>39</v>
      </c>
      <c r="AM1012" s="17" t="s">
        <v>39</v>
      </c>
      <c r="AN1012">
        <v>1</v>
      </c>
      <c r="AO1012">
        <v>25</v>
      </c>
      <c r="AP1012" s="20">
        <v>255.19</v>
      </c>
      <c r="AQ1012" t="s">
        <v>39</v>
      </c>
      <c r="AR1012" t="s">
        <v>2641</v>
      </c>
      <c r="AS1012" t="s">
        <v>2818</v>
      </c>
    </row>
    <row r="1013" spans="1:45" x14ac:dyDescent="0.35">
      <c r="A1013" t="s">
        <v>1756</v>
      </c>
      <c r="B1013" t="s">
        <v>2672</v>
      </c>
      <c r="C1013" t="s">
        <v>2592</v>
      </c>
      <c r="D1013" t="s">
        <v>1754</v>
      </c>
      <c r="E1013" t="s">
        <v>1755</v>
      </c>
      <c r="F1013" t="s">
        <v>39</v>
      </c>
      <c r="G1013" t="s">
        <v>40</v>
      </c>
      <c r="H1013" t="s">
        <v>40</v>
      </c>
      <c r="I1013" t="s">
        <v>2873</v>
      </c>
      <c r="J1013" t="s">
        <v>39</v>
      </c>
      <c r="K1013" t="s">
        <v>39</v>
      </c>
      <c r="L1013" t="s">
        <v>39</v>
      </c>
      <c r="M1013" t="s">
        <v>41</v>
      </c>
      <c r="N1013" t="s">
        <v>39</v>
      </c>
      <c r="O1013">
        <v>1988</v>
      </c>
      <c r="P1013" t="s">
        <v>39</v>
      </c>
      <c r="Q1013" t="s">
        <v>2807</v>
      </c>
      <c r="R1013" s="6" t="s">
        <v>2820</v>
      </c>
      <c r="S1013" t="s">
        <v>39</v>
      </c>
      <c r="T1013" s="6" t="s">
        <v>2806</v>
      </c>
      <c r="U1013" t="s">
        <v>2819</v>
      </c>
      <c r="V1013" s="6" t="s">
        <v>39</v>
      </c>
      <c r="W1013" t="s">
        <v>39</v>
      </c>
      <c r="X1013" s="38">
        <v>6</v>
      </c>
      <c r="Y1013" t="s">
        <v>2817</v>
      </c>
      <c r="Z1013" s="6">
        <v>8</v>
      </c>
      <c r="AA1013" t="s">
        <v>39</v>
      </c>
      <c r="AB1013" t="s">
        <v>39</v>
      </c>
      <c r="AC1013" t="s">
        <v>39</v>
      </c>
      <c r="AD1013" t="s">
        <v>39</v>
      </c>
      <c r="AE1013" t="s">
        <v>39</v>
      </c>
      <c r="AF1013" t="s">
        <v>39</v>
      </c>
      <c r="AG1013" t="s">
        <v>39</v>
      </c>
      <c r="AH1013" t="s">
        <v>39</v>
      </c>
      <c r="AI1013" s="6" t="s">
        <v>2808</v>
      </c>
      <c r="AJ1013" s="6" t="s">
        <v>43</v>
      </c>
      <c r="AK1013" s="20">
        <v>56.633000000000003</v>
      </c>
      <c r="AL1013" s="6" t="s">
        <v>39</v>
      </c>
      <c r="AM1013" s="17" t="s">
        <v>39</v>
      </c>
      <c r="AN1013">
        <v>1</v>
      </c>
      <c r="AO1013">
        <v>25</v>
      </c>
      <c r="AP1013" s="20">
        <v>264.036</v>
      </c>
      <c r="AQ1013" t="s">
        <v>39</v>
      </c>
      <c r="AR1013" t="s">
        <v>2641</v>
      </c>
      <c r="AS1013" t="s">
        <v>2818</v>
      </c>
    </row>
    <row r="1014" spans="1:45" x14ac:dyDescent="0.35">
      <c r="A1014" t="s">
        <v>1756</v>
      </c>
      <c r="B1014" t="s">
        <v>2672</v>
      </c>
      <c r="C1014" t="s">
        <v>2592</v>
      </c>
      <c r="D1014" t="s">
        <v>1754</v>
      </c>
      <c r="E1014" t="s">
        <v>1755</v>
      </c>
      <c r="F1014" t="s">
        <v>39</v>
      </c>
      <c r="G1014" t="s">
        <v>40</v>
      </c>
      <c r="H1014" t="s">
        <v>40</v>
      </c>
      <c r="I1014" t="s">
        <v>2873</v>
      </c>
      <c r="J1014" t="s">
        <v>39</v>
      </c>
      <c r="K1014" t="s">
        <v>39</v>
      </c>
      <c r="L1014" t="s">
        <v>39</v>
      </c>
      <c r="M1014" t="s">
        <v>41</v>
      </c>
      <c r="N1014" t="s">
        <v>39</v>
      </c>
      <c r="O1014">
        <v>1988</v>
      </c>
      <c r="P1014" t="s">
        <v>39</v>
      </c>
      <c r="Q1014" t="s">
        <v>2807</v>
      </c>
      <c r="R1014" s="6" t="s">
        <v>2820</v>
      </c>
      <c r="S1014" t="s">
        <v>39</v>
      </c>
      <c r="T1014" s="6" t="s">
        <v>2806</v>
      </c>
      <c r="U1014" t="s">
        <v>2819</v>
      </c>
      <c r="V1014" s="6" t="s">
        <v>39</v>
      </c>
      <c r="W1014" t="s">
        <v>39</v>
      </c>
      <c r="X1014" s="38">
        <v>6</v>
      </c>
      <c r="Y1014" t="s">
        <v>2817</v>
      </c>
      <c r="Z1014" s="6">
        <v>8</v>
      </c>
      <c r="AA1014" t="s">
        <v>39</v>
      </c>
      <c r="AB1014" t="s">
        <v>39</v>
      </c>
      <c r="AC1014" t="s">
        <v>39</v>
      </c>
      <c r="AD1014" t="s">
        <v>39</v>
      </c>
      <c r="AE1014" t="s">
        <v>39</v>
      </c>
      <c r="AF1014" t="s">
        <v>39</v>
      </c>
      <c r="AG1014" t="s">
        <v>39</v>
      </c>
      <c r="AH1014" t="s">
        <v>39</v>
      </c>
      <c r="AI1014" s="6" t="s">
        <v>2808</v>
      </c>
      <c r="AJ1014" s="6" t="s">
        <v>43</v>
      </c>
      <c r="AK1014" s="20">
        <v>68.382999999999996</v>
      </c>
      <c r="AL1014" s="6" t="s">
        <v>39</v>
      </c>
      <c r="AM1014" s="17" t="s">
        <v>39</v>
      </c>
      <c r="AN1014">
        <v>1</v>
      </c>
      <c r="AO1014">
        <v>25</v>
      </c>
      <c r="AP1014" s="20">
        <v>284.33</v>
      </c>
      <c r="AQ1014" t="s">
        <v>39</v>
      </c>
      <c r="AR1014" t="s">
        <v>2641</v>
      </c>
      <c r="AS1014" t="s">
        <v>2818</v>
      </c>
    </row>
    <row r="1015" spans="1:45" x14ac:dyDescent="0.35">
      <c r="A1015" t="s">
        <v>1756</v>
      </c>
      <c r="B1015" t="s">
        <v>2672</v>
      </c>
      <c r="C1015" t="s">
        <v>2592</v>
      </c>
      <c r="D1015" t="s">
        <v>1754</v>
      </c>
      <c r="E1015" t="s">
        <v>1755</v>
      </c>
      <c r="F1015" t="s">
        <v>39</v>
      </c>
      <c r="G1015" t="s">
        <v>40</v>
      </c>
      <c r="H1015" t="s">
        <v>40</v>
      </c>
      <c r="I1015" t="s">
        <v>2873</v>
      </c>
      <c r="J1015" t="s">
        <v>39</v>
      </c>
      <c r="K1015" t="s">
        <v>39</v>
      </c>
      <c r="L1015" t="s">
        <v>39</v>
      </c>
      <c r="M1015" t="s">
        <v>41</v>
      </c>
      <c r="N1015" t="s">
        <v>39</v>
      </c>
      <c r="O1015">
        <v>1988</v>
      </c>
      <c r="P1015" t="s">
        <v>39</v>
      </c>
      <c r="Q1015" t="s">
        <v>2807</v>
      </c>
      <c r="R1015" s="6" t="s">
        <v>2820</v>
      </c>
      <c r="S1015" t="s">
        <v>39</v>
      </c>
      <c r="T1015" s="6" t="s">
        <v>2806</v>
      </c>
      <c r="U1015" t="s">
        <v>2819</v>
      </c>
      <c r="V1015" s="6" t="s">
        <v>39</v>
      </c>
      <c r="W1015" t="s">
        <v>39</v>
      </c>
      <c r="X1015" s="38">
        <v>6</v>
      </c>
      <c r="Y1015" t="s">
        <v>2817</v>
      </c>
      <c r="Z1015" s="6">
        <v>8</v>
      </c>
      <c r="AA1015" t="s">
        <v>39</v>
      </c>
      <c r="AB1015" t="s">
        <v>39</v>
      </c>
      <c r="AC1015" t="s">
        <v>39</v>
      </c>
      <c r="AD1015" t="s">
        <v>39</v>
      </c>
      <c r="AE1015" t="s">
        <v>39</v>
      </c>
      <c r="AF1015" t="s">
        <v>39</v>
      </c>
      <c r="AG1015" t="s">
        <v>39</v>
      </c>
      <c r="AH1015" t="s">
        <v>39</v>
      </c>
      <c r="AI1015" s="6" t="s">
        <v>2808</v>
      </c>
      <c r="AJ1015" s="6" t="s">
        <v>43</v>
      </c>
      <c r="AK1015" s="20">
        <v>68.382999999999996</v>
      </c>
      <c r="AL1015" s="6" t="s">
        <v>39</v>
      </c>
      <c r="AM1015" s="17" t="s">
        <v>39</v>
      </c>
      <c r="AN1015">
        <v>1</v>
      </c>
      <c r="AO1015">
        <v>25</v>
      </c>
      <c r="AP1015" s="20">
        <v>304.625</v>
      </c>
      <c r="AQ1015" t="s">
        <v>39</v>
      </c>
      <c r="AR1015" t="s">
        <v>2641</v>
      </c>
      <c r="AS1015" t="s">
        <v>2818</v>
      </c>
    </row>
    <row r="1016" spans="1:45" x14ac:dyDescent="0.35">
      <c r="A1016" t="s">
        <v>1756</v>
      </c>
      <c r="B1016" t="s">
        <v>2672</v>
      </c>
      <c r="C1016" t="s">
        <v>2592</v>
      </c>
      <c r="D1016" t="s">
        <v>1754</v>
      </c>
      <c r="E1016" t="s">
        <v>1755</v>
      </c>
      <c r="F1016" t="s">
        <v>39</v>
      </c>
      <c r="G1016" t="s">
        <v>40</v>
      </c>
      <c r="H1016" t="s">
        <v>40</v>
      </c>
      <c r="I1016" t="s">
        <v>2873</v>
      </c>
      <c r="J1016" t="s">
        <v>39</v>
      </c>
      <c r="K1016" t="s">
        <v>39</v>
      </c>
      <c r="L1016" t="s">
        <v>39</v>
      </c>
      <c r="M1016" t="s">
        <v>41</v>
      </c>
      <c r="N1016" t="s">
        <v>39</v>
      </c>
      <c r="O1016">
        <v>1988</v>
      </c>
      <c r="P1016" t="s">
        <v>39</v>
      </c>
      <c r="Q1016" t="s">
        <v>2807</v>
      </c>
      <c r="R1016" s="6" t="s">
        <v>2820</v>
      </c>
      <c r="S1016" t="s">
        <v>39</v>
      </c>
      <c r="T1016" s="6" t="s">
        <v>2806</v>
      </c>
      <c r="U1016" t="s">
        <v>2819</v>
      </c>
      <c r="V1016" s="6" t="s">
        <v>39</v>
      </c>
      <c r="W1016" t="s">
        <v>39</v>
      </c>
      <c r="X1016" s="38">
        <v>6</v>
      </c>
      <c r="Y1016" t="s">
        <v>2817</v>
      </c>
      <c r="Z1016" s="6">
        <v>8</v>
      </c>
      <c r="AA1016" t="s">
        <v>39</v>
      </c>
      <c r="AB1016" t="s">
        <v>39</v>
      </c>
      <c r="AC1016" t="s">
        <v>39</v>
      </c>
      <c r="AD1016" t="s">
        <v>39</v>
      </c>
      <c r="AE1016" t="s">
        <v>39</v>
      </c>
      <c r="AF1016" t="s">
        <v>39</v>
      </c>
      <c r="AG1016" t="s">
        <v>39</v>
      </c>
      <c r="AH1016" t="s">
        <v>39</v>
      </c>
      <c r="AI1016" s="6" t="s">
        <v>2808</v>
      </c>
      <c r="AJ1016" s="6" t="s">
        <v>43</v>
      </c>
      <c r="AK1016" s="20">
        <v>72.066000000000003</v>
      </c>
      <c r="AL1016" s="6" t="s">
        <v>39</v>
      </c>
      <c r="AM1016" s="17" t="s">
        <v>39</v>
      </c>
      <c r="AN1016">
        <v>1</v>
      </c>
      <c r="AO1016">
        <v>25</v>
      </c>
      <c r="AP1016" s="20">
        <v>333.76600000000002</v>
      </c>
      <c r="AQ1016" t="s">
        <v>39</v>
      </c>
      <c r="AR1016" t="s">
        <v>2641</v>
      </c>
      <c r="AS1016" t="s">
        <v>2818</v>
      </c>
    </row>
    <row r="1017" spans="1:45" x14ac:dyDescent="0.35">
      <c r="A1017" t="s">
        <v>1756</v>
      </c>
      <c r="B1017" t="s">
        <v>2672</v>
      </c>
      <c r="C1017" t="s">
        <v>2592</v>
      </c>
      <c r="D1017" t="s">
        <v>1754</v>
      </c>
      <c r="E1017" t="s">
        <v>1755</v>
      </c>
      <c r="F1017" t="s">
        <v>39</v>
      </c>
      <c r="G1017" t="s">
        <v>40</v>
      </c>
      <c r="H1017" t="s">
        <v>40</v>
      </c>
      <c r="I1017" t="s">
        <v>2873</v>
      </c>
      <c r="J1017" t="s">
        <v>39</v>
      </c>
      <c r="K1017" t="s">
        <v>39</v>
      </c>
      <c r="L1017" t="s">
        <v>39</v>
      </c>
      <c r="M1017" t="s">
        <v>41</v>
      </c>
      <c r="N1017" t="s">
        <v>39</v>
      </c>
      <c r="O1017">
        <v>1988</v>
      </c>
      <c r="P1017" t="s">
        <v>39</v>
      </c>
      <c r="Q1017" t="s">
        <v>2807</v>
      </c>
      <c r="R1017" s="6" t="s">
        <v>2820</v>
      </c>
      <c r="S1017" t="s">
        <v>39</v>
      </c>
      <c r="T1017" s="6" t="s">
        <v>2806</v>
      </c>
      <c r="U1017" t="s">
        <v>2819</v>
      </c>
      <c r="V1017" s="6" t="s">
        <v>39</v>
      </c>
      <c r="W1017" t="s">
        <v>39</v>
      </c>
      <c r="X1017" s="38">
        <v>6</v>
      </c>
      <c r="Y1017" t="s">
        <v>2817</v>
      </c>
      <c r="Z1017" s="6">
        <v>8</v>
      </c>
      <c r="AA1017" t="s">
        <v>39</v>
      </c>
      <c r="AB1017" t="s">
        <v>39</v>
      </c>
      <c r="AC1017" t="s">
        <v>39</v>
      </c>
      <c r="AD1017" t="s">
        <v>39</v>
      </c>
      <c r="AE1017" t="s">
        <v>39</v>
      </c>
      <c r="AF1017" t="s">
        <v>39</v>
      </c>
      <c r="AG1017" t="s">
        <v>39</v>
      </c>
      <c r="AH1017" t="s">
        <v>39</v>
      </c>
      <c r="AI1017" s="6" t="s">
        <v>2808</v>
      </c>
      <c r="AJ1017" s="6" t="s">
        <v>43</v>
      </c>
      <c r="AK1017" s="20">
        <v>73.117999999999995</v>
      </c>
      <c r="AL1017" s="6" t="s">
        <v>39</v>
      </c>
      <c r="AM1017" s="17" t="s">
        <v>39</v>
      </c>
      <c r="AN1017">
        <v>1</v>
      </c>
      <c r="AO1017">
        <v>25</v>
      </c>
      <c r="AP1017" s="20">
        <v>403.49599999999998</v>
      </c>
      <c r="AQ1017" t="s">
        <v>39</v>
      </c>
      <c r="AR1017" t="s">
        <v>2641</v>
      </c>
      <c r="AS1017" t="s">
        <v>2818</v>
      </c>
    </row>
    <row r="1018" spans="1:45" x14ac:dyDescent="0.35">
      <c r="A1018" t="s">
        <v>1756</v>
      </c>
      <c r="B1018" t="s">
        <v>2672</v>
      </c>
      <c r="C1018" t="s">
        <v>2592</v>
      </c>
      <c r="D1018" t="s">
        <v>1754</v>
      </c>
      <c r="E1018" t="s">
        <v>1755</v>
      </c>
      <c r="F1018" t="s">
        <v>39</v>
      </c>
      <c r="G1018" t="s">
        <v>40</v>
      </c>
      <c r="H1018" t="s">
        <v>40</v>
      </c>
      <c r="I1018" t="s">
        <v>2873</v>
      </c>
      <c r="J1018" t="s">
        <v>39</v>
      </c>
      <c r="K1018" t="s">
        <v>39</v>
      </c>
      <c r="L1018" t="s">
        <v>39</v>
      </c>
      <c r="M1018" t="s">
        <v>41</v>
      </c>
      <c r="N1018" t="s">
        <v>39</v>
      </c>
      <c r="O1018">
        <v>1988</v>
      </c>
      <c r="P1018" t="s">
        <v>39</v>
      </c>
      <c r="Q1018" t="s">
        <v>2807</v>
      </c>
      <c r="R1018" s="6" t="s">
        <v>2821</v>
      </c>
      <c r="S1018" t="s">
        <v>39</v>
      </c>
      <c r="T1018" s="6" t="s">
        <v>2822</v>
      </c>
      <c r="U1018" t="s">
        <v>2819</v>
      </c>
      <c r="V1018" s="6" t="s">
        <v>39</v>
      </c>
      <c r="W1018" t="s">
        <v>39</v>
      </c>
      <c r="X1018" s="38">
        <v>6</v>
      </c>
      <c r="Y1018" t="s">
        <v>2810</v>
      </c>
      <c r="Z1018" s="6" t="s">
        <v>39</v>
      </c>
      <c r="AA1018" t="s">
        <v>39</v>
      </c>
      <c r="AB1018" t="s">
        <v>39</v>
      </c>
      <c r="AC1018" t="s">
        <v>39</v>
      </c>
      <c r="AD1018" t="s">
        <v>39</v>
      </c>
      <c r="AE1018" t="s">
        <v>39</v>
      </c>
      <c r="AF1018" t="s">
        <v>39</v>
      </c>
      <c r="AG1018" t="s">
        <v>39</v>
      </c>
      <c r="AH1018" t="s">
        <v>39</v>
      </c>
      <c r="AI1018" s="6" t="s">
        <v>2808</v>
      </c>
      <c r="AJ1018" s="6" t="s">
        <v>43</v>
      </c>
      <c r="AK1018" s="19">
        <v>7.5949999999999998</v>
      </c>
      <c r="AL1018" s="6" t="s">
        <v>39</v>
      </c>
      <c r="AM1018" s="17" t="s">
        <v>39</v>
      </c>
      <c r="AN1018">
        <v>1</v>
      </c>
      <c r="AO1018">
        <v>75</v>
      </c>
      <c r="AP1018" s="20">
        <v>110.17400000000001</v>
      </c>
      <c r="AQ1018" t="s">
        <v>39</v>
      </c>
      <c r="AR1018" t="s">
        <v>2641</v>
      </c>
      <c r="AS1018" t="s">
        <v>2823</v>
      </c>
    </row>
    <row r="1019" spans="1:45" x14ac:dyDescent="0.35">
      <c r="A1019" t="s">
        <v>1756</v>
      </c>
      <c r="B1019" t="s">
        <v>2672</v>
      </c>
      <c r="C1019" t="s">
        <v>2592</v>
      </c>
      <c r="D1019" t="s">
        <v>1754</v>
      </c>
      <c r="E1019" t="s">
        <v>1755</v>
      </c>
      <c r="F1019" t="s">
        <v>39</v>
      </c>
      <c r="G1019" t="s">
        <v>40</v>
      </c>
      <c r="H1019" t="s">
        <v>40</v>
      </c>
      <c r="I1019" t="s">
        <v>2873</v>
      </c>
      <c r="J1019" t="s">
        <v>39</v>
      </c>
      <c r="K1019" t="s">
        <v>39</v>
      </c>
      <c r="L1019" t="s">
        <v>39</v>
      </c>
      <c r="M1019" t="s">
        <v>41</v>
      </c>
      <c r="N1019" t="s">
        <v>39</v>
      </c>
      <c r="O1019">
        <v>1988</v>
      </c>
      <c r="P1019" t="s">
        <v>39</v>
      </c>
      <c r="Q1019" t="s">
        <v>2807</v>
      </c>
      <c r="R1019" s="6" t="s">
        <v>2821</v>
      </c>
      <c r="S1019" t="s">
        <v>39</v>
      </c>
      <c r="T1019" s="6" t="s">
        <v>2822</v>
      </c>
      <c r="U1019" t="s">
        <v>2819</v>
      </c>
      <c r="V1019" s="6" t="s">
        <v>39</v>
      </c>
      <c r="W1019" t="s">
        <v>39</v>
      </c>
      <c r="X1019" s="38">
        <v>6</v>
      </c>
      <c r="Y1019" t="s">
        <v>2810</v>
      </c>
      <c r="Z1019" s="6" t="s">
        <v>39</v>
      </c>
      <c r="AA1019" t="s">
        <v>39</v>
      </c>
      <c r="AB1019" t="s">
        <v>39</v>
      </c>
      <c r="AC1019" t="s">
        <v>39</v>
      </c>
      <c r="AD1019" t="s">
        <v>39</v>
      </c>
      <c r="AE1019" t="s">
        <v>39</v>
      </c>
      <c r="AF1019" t="s">
        <v>39</v>
      </c>
      <c r="AG1019" t="s">
        <v>39</v>
      </c>
      <c r="AH1019" t="s">
        <v>39</v>
      </c>
      <c r="AI1019" s="6" t="s">
        <v>2808</v>
      </c>
      <c r="AJ1019" s="6" t="s">
        <v>43</v>
      </c>
      <c r="AK1019" s="19">
        <v>14.192</v>
      </c>
      <c r="AL1019" s="6" t="s">
        <v>39</v>
      </c>
      <c r="AM1019" s="17" t="s">
        <v>39</v>
      </c>
      <c r="AN1019">
        <v>1</v>
      </c>
      <c r="AO1019">
        <v>75</v>
      </c>
      <c r="AP1019" s="20">
        <v>147.47300000000001</v>
      </c>
      <c r="AQ1019" t="s">
        <v>39</v>
      </c>
      <c r="AR1019" t="s">
        <v>2641</v>
      </c>
      <c r="AS1019" t="s">
        <v>2823</v>
      </c>
    </row>
    <row r="1020" spans="1:45" x14ac:dyDescent="0.35">
      <c r="A1020" t="s">
        <v>1756</v>
      </c>
      <c r="B1020" t="s">
        <v>2672</v>
      </c>
      <c r="C1020" t="s">
        <v>2592</v>
      </c>
      <c r="D1020" t="s">
        <v>1754</v>
      </c>
      <c r="E1020" t="s">
        <v>1755</v>
      </c>
      <c r="F1020" t="s">
        <v>39</v>
      </c>
      <c r="G1020" t="s">
        <v>40</v>
      </c>
      <c r="H1020" t="s">
        <v>40</v>
      </c>
      <c r="I1020" t="s">
        <v>2873</v>
      </c>
      <c r="J1020" t="s">
        <v>39</v>
      </c>
      <c r="K1020" t="s">
        <v>39</v>
      </c>
      <c r="L1020" t="s">
        <v>39</v>
      </c>
      <c r="M1020" t="s">
        <v>41</v>
      </c>
      <c r="N1020" t="s">
        <v>39</v>
      </c>
      <c r="O1020">
        <v>1988</v>
      </c>
      <c r="P1020" t="s">
        <v>39</v>
      </c>
      <c r="Q1020" t="s">
        <v>2807</v>
      </c>
      <c r="R1020" s="6" t="s">
        <v>2821</v>
      </c>
      <c r="S1020" t="s">
        <v>39</v>
      </c>
      <c r="T1020" s="6" t="s">
        <v>2822</v>
      </c>
      <c r="U1020" t="s">
        <v>2819</v>
      </c>
      <c r="V1020" s="6" t="s">
        <v>39</v>
      </c>
      <c r="W1020" t="s">
        <v>39</v>
      </c>
      <c r="X1020" s="38">
        <v>6</v>
      </c>
      <c r="Y1020" t="s">
        <v>2810</v>
      </c>
      <c r="Z1020" s="6" t="s">
        <v>39</v>
      </c>
      <c r="AA1020" t="s">
        <v>39</v>
      </c>
      <c r="AB1020" t="s">
        <v>39</v>
      </c>
      <c r="AC1020" t="s">
        <v>39</v>
      </c>
      <c r="AD1020" t="s">
        <v>39</v>
      </c>
      <c r="AE1020" t="s">
        <v>39</v>
      </c>
      <c r="AF1020" t="s">
        <v>39</v>
      </c>
      <c r="AG1020" t="s">
        <v>39</v>
      </c>
      <c r="AH1020" t="s">
        <v>39</v>
      </c>
      <c r="AI1020" s="6" t="s">
        <v>2808</v>
      </c>
      <c r="AJ1020" s="6" t="s">
        <v>43</v>
      </c>
      <c r="AK1020" s="19">
        <v>14.192</v>
      </c>
      <c r="AL1020" s="6" t="s">
        <v>39</v>
      </c>
      <c r="AM1020" s="17" t="s">
        <v>39</v>
      </c>
      <c r="AN1020">
        <v>1</v>
      </c>
      <c r="AO1020">
        <v>75</v>
      </c>
      <c r="AP1020" s="20">
        <v>169.328</v>
      </c>
      <c r="AQ1020" t="s">
        <v>39</v>
      </c>
      <c r="AR1020" t="s">
        <v>2641</v>
      </c>
      <c r="AS1020" t="s">
        <v>2823</v>
      </c>
    </row>
    <row r="1021" spans="1:45" x14ac:dyDescent="0.35">
      <c r="A1021" t="s">
        <v>1756</v>
      </c>
      <c r="B1021" t="s">
        <v>2672</v>
      </c>
      <c r="C1021" t="s">
        <v>2592</v>
      </c>
      <c r="D1021" t="s">
        <v>1754</v>
      </c>
      <c r="E1021" t="s">
        <v>1755</v>
      </c>
      <c r="F1021" t="s">
        <v>39</v>
      </c>
      <c r="G1021" t="s">
        <v>40</v>
      </c>
      <c r="H1021" t="s">
        <v>40</v>
      </c>
      <c r="I1021" t="s">
        <v>2873</v>
      </c>
      <c r="J1021" t="s">
        <v>39</v>
      </c>
      <c r="K1021" t="s">
        <v>39</v>
      </c>
      <c r="L1021" t="s">
        <v>39</v>
      </c>
      <c r="M1021" t="s">
        <v>41</v>
      </c>
      <c r="N1021" t="s">
        <v>39</v>
      </c>
      <c r="O1021">
        <v>1988</v>
      </c>
      <c r="P1021" t="s">
        <v>39</v>
      </c>
      <c r="Q1021" t="s">
        <v>2807</v>
      </c>
      <c r="R1021" s="6" t="s">
        <v>2821</v>
      </c>
      <c r="S1021" t="s">
        <v>39</v>
      </c>
      <c r="T1021" s="6" t="s">
        <v>2822</v>
      </c>
      <c r="U1021" t="s">
        <v>2819</v>
      </c>
      <c r="V1021" s="6" t="s">
        <v>39</v>
      </c>
      <c r="W1021" t="s">
        <v>39</v>
      </c>
      <c r="X1021" s="38">
        <v>6</v>
      </c>
      <c r="Y1021" t="s">
        <v>2810</v>
      </c>
      <c r="Z1021" s="6" t="s">
        <v>39</v>
      </c>
      <c r="AA1021" t="s">
        <v>39</v>
      </c>
      <c r="AB1021" t="s">
        <v>39</v>
      </c>
      <c r="AC1021" t="s">
        <v>39</v>
      </c>
      <c r="AD1021" t="s">
        <v>39</v>
      </c>
      <c r="AE1021" t="s">
        <v>39</v>
      </c>
      <c r="AF1021" t="s">
        <v>39</v>
      </c>
      <c r="AG1021" t="s">
        <v>39</v>
      </c>
      <c r="AH1021" t="s">
        <v>39</v>
      </c>
      <c r="AI1021" s="6" t="s">
        <v>2808</v>
      </c>
      <c r="AJ1021" s="6" t="s">
        <v>43</v>
      </c>
      <c r="AK1021" s="19">
        <v>28.573</v>
      </c>
      <c r="AL1021" s="6" t="s">
        <v>39</v>
      </c>
      <c r="AM1021" s="17" t="s">
        <v>39</v>
      </c>
      <c r="AN1021">
        <v>1</v>
      </c>
      <c r="AO1021">
        <v>75</v>
      </c>
      <c r="AP1021" s="20">
        <v>184.93899999999999</v>
      </c>
      <c r="AQ1021" t="s">
        <v>39</v>
      </c>
      <c r="AR1021" t="s">
        <v>2641</v>
      </c>
      <c r="AS1021" t="s">
        <v>2823</v>
      </c>
    </row>
    <row r="1022" spans="1:45" x14ac:dyDescent="0.35">
      <c r="A1022" t="s">
        <v>1756</v>
      </c>
      <c r="B1022" t="s">
        <v>2672</v>
      </c>
      <c r="C1022" t="s">
        <v>2592</v>
      </c>
      <c r="D1022" t="s">
        <v>1754</v>
      </c>
      <c r="E1022" t="s">
        <v>1755</v>
      </c>
      <c r="F1022" t="s">
        <v>39</v>
      </c>
      <c r="G1022" t="s">
        <v>40</v>
      </c>
      <c r="H1022" t="s">
        <v>40</v>
      </c>
      <c r="I1022" t="s">
        <v>2873</v>
      </c>
      <c r="J1022" t="s">
        <v>39</v>
      </c>
      <c r="K1022" t="s">
        <v>39</v>
      </c>
      <c r="L1022" t="s">
        <v>39</v>
      </c>
      <c r="M1022" t="s">
        <v>41</v>
      </c>
      <c r="N1022" t="s">
        <v>39</v>
      </c>
      <c r="O1022">
        <v>1988</v>
      </c>
      <c r="P1022" t="s">
        <v>39</v>
      </c>
      <c r="Q1022" t="s">
        <v>2807</v>
      </c>
      <c r="R1022" s="6" t="s">
        <v>2821</v>
      </c>
      <c r="S1022" t="s">
        <v>39</v>
      </c>
      <c r="T1022" s="6" t="s">
        <v>2822</v>
      </c>
      <c r="U1022" t="s">
        <v>2819</v>
      </c>
      <c r="V1022" s="6" t="s">
        <v>39</v>
      </c>
      <c r="W1022" t="s">
        <v>39</v>
      </c>
      <c r="X1022" s="38">
        <v>6</v>
      </c>
      <c r="Y1022" t="s">
        <v>2810</v>
      </c>
      <c r="Z1022" s="6" t="s">
        <v>39</v>
      </c>
      <c r="AA1022" t="s">
        <v>39</v>
      </c>
      <c r="AB1022" t="s">
        <v>39</v>
      </c>
      <c r="AC1022" t="s">
        <v>39</v>
      </c>
      <c r="AD1022" t="s">
        <v>39</v>
      </c>
      <c r="AE1022" t="s">
        <v>39</v>
      </c>
      <c r="AF1022" t="s">
        <v>39</v>
      </c>
      <c r="AG1022" t="s">
        <v>39</v>
      </c>
      <c r="AH1022" t="s">
        <v>39</v>
      </c>
      <c r="AI1022" s="6" t="s">
        <v>2808</v>
      </c>
      <c r="AJ1022" s="6" t="s">
        <v>43</v>
      </c>
      <c r="AK1022" s="19">
        <v>40.497999999999998</v>
      </c>
      <c r="AL1022" s="6" t="s">
        <v>39</v>
      </c>
      <c r="AM1022" s="17" t="s">
        <v>39</v>
      </c>
      <c r="AN1022">
        <v>1</v>
      </c>
      <c r="AO1022">
        <v>75</v>
      </c>
      <c r="AP1022" s="20">
        <v>214.08</v>
      </c>
      <c r="AQ1022" t="s">
        <v>39</v>
      </c>
      <c r="AR1022" t="s">
        <v>2641</v>
      </c>
      <c r="AS1022" t="s">
        <v>2823</v>
      </c>
    </row>
    <row r="1023" spans="1:45" x14ac:dyDescent="0.35">
      <c r="A1023" t="s">
        <v>1756</v>
      </c>
      <c r="B1023" t="s">
        <v>2672</v>
      </c>
      <c r="C1023" t="s">
        <v>2592</v>
      </c>
      <c r="D1023" t="s">
        <v>1754</v>
      </c>
      <c r="E1023" t="s">
        <v>1755</v>
      </c>
      <c r="F1023" t="s">
        <v>39</v>
      </c>
      <c r="G1023" t="s">
        <v>40</v>
      </c>
      <c r="H1023" t="s">
        <v>40</v>
      </c>
      <c r="I1023" t="s">
        <v>2873</v>
      </c>
      <c r="J1023" t="s">
        <v>39</v>
      </c>
      <c r="K1023" t="s">
        <v>39</v>
      </c>
      <c r="L1023" t="s">
        <v>39</v>
      </c>
      <c r="M1023" t="s">
        <v>41</v>
      </c>
      <c r="N1023" t="s">
        <v>39</v>
      </c>
      <c r="O1023">
        <v>1988</v>
      </c>
      <c r="P1023" t="s">
        <v>39</v>
      </c>
      <c r="Q1023" t="s">
        <v>2807</v>
      </c>
      <c r="R1023" s="6" t="s">
        <v>2821</v>
      </c>
      <c r="S1023" t="s">
        <v>39</v>
      </c>
      <c r="T1023" s="6" t="s">
        <v>2822</v>
      </c>
      <c r="U1023" t="s">
        <v>2819</v>
      </c>
      <c r="V1023" s="6" t="s">
        <v>39</v>
      </c>
      <c r="W1023" t="s">
        <v>39</v>
      </c>
      <c r="X1023" s="38">
        <v>6</v>
      </c>
      <c r="Y1023" t="s">
        <v>2810</v>
      </c>
      <c r="Z1023" s="6" t="s">
        <v>39</v>
      </c>
      <c r="AA1023" t="s">
        <v>39</v>
      </c>
      <c r="AB1023" t="s">
        <v>39</v>
      </c>
      <c r="AC1023" t="s">
        <v>39</v>
      </c>
      <c r="AD1023" t="s">
        <v>39</v>
      </c>
      <c r="AE1023" t="s">
        <v>39</v>
      </c>
      <c r="AF1023" t="s">
        <v>39</v>
      </c>
      <c r="AG1023" t="s">
        <v>39</v>
      </c>
      <c r="AH1023" t="s">
        <v>39</v>
      </c>
      <c r="AI1023" s="6" t="s">
        <v>2808</v>
      </c>
      <c r="AJ1023" s="6" t="s">
        <v>43</v>
      </c>
      <c r="AK1023" s="19">
        <v>63.122</v>
      </c>
      <c r="AL1023" s="6" t="s">
        <v>39</v>
      </c>
      <c r="AM1023" s="17" t="s">
        <v>39</v>
      </c>
      <c r="AN1023">
        <v>1</v>
      </c>
      <c r="AO1023">
        <v>75</v>
      </c>
      <c r="AP1023" s="20">
        <v>311.39</v>
      </c>
      <c r="AQ1023" t="s">
        <v>39</v>
      </c>
      <c r="AR1023" t="s">
        <v>2641</v>
      </c>
      <c r="AS1023" t="s">
        <v>2823</v>
      </c>
    </row>
    <row r="1024" spans="1:45" x14ac:dyDescent="0.35">
      <c r="A1024" t="s">
        <v>1756</v>
      </c>
      <c r="B1024" t="s">
        <v>2672</v>
      </c>
      <c r="C1024" t="s">
        <v>2592</v>
      </c>
      <c r="D1024" t="s">
        <v>1754</v>
      </c>
      <c r="E1024" t="s">
        <v>1755</v>
      </c>
      <c r="F1024" t="s">
        <v>39</v>
      </c>
      <c r="G1024" t="s">
        <v>40</v>
      </c>
      <c r="H1024" t="s">
        <v>40</v>
      </c>
      <c r="I1024" t="s">
        <v>2873</v>
      </c>
      <c r="J1024" t="s">
        <v>39</v>
      </c>
      <c r="K1024" t="s">
        <v>39</v>
      </c>
      <c r="L1024" t="s">
        <v>39</v>
      </c>
      <c r="M1024" t="s">
        <v>41</v>
      </c>
      <c r="N1024" t="s">
        <v>39</v>
      </c>
      <c r="O1024">
        <v>1988</v>
      </c>
      <c r="P1024" t="s">
        <v>39</v>
      </c>
      <c r="Q1024" t="s">
        <v>2807</v>
      </c>
      <c r="R1024" s="6" t="s">
        <v>2821</v>
      </c>
      <c r="S1024" t="s">
        <v>39</v>
      </c>
      <c r="T1024" s="6" t="s">
        <v>2822</v>
      </c>
      <c r="U1024" t="s">
        <v>2819</v>
      </c>
      <c r="V1024" s="6" t="s">
        <v>39</v>
      </c>
      <c r="W1024" t="s">
        <v>39</v>
      </c>
      <c r="X1024" s="38">
        <v>6</v>
      </c>
      <c r="Y1024" t="s">
        <v>2810</v>
      </c>
      <c r="Z1024" s="6" t="s">
        <v>39</v>
      </c>
      <c r="AA1024" t="s">
        <v>39</v>
      </c>
      <c r="AB1024" t="s">
        <v>39</v>
      </c>
      <c r="AC1024" t="s">
        <v>39</v>
      </c>
      <c r="AD1024" t="s">
        <v>39</v>
      </c>
      <c r="AE1024" t="s">
        <v>39</v>
      </c>
      <c r="AF1024" t="s">
        <v>39</v>
      </c>
      <c r="AG1024" t="s">
        <v>39</v>
      </c>
      <c r="AH1024" t="s">
        <v>39</v>
      </c>
      <c r="AI1024" s="6" t="s">
        <v>2808</v>
      </c>
      <c r="AJ1024" s="6" t="s">
        <v>43</v>
      </c>
      <c r="AK1024" s="19">
        <v>69.260000000000005</v>
      </c>
      <c r="AL1024" s="6" t="s">
        <v>39</v>
      </c>
      <c r="AM1024" s="17" t="s">
        <v>39</v>
      </c>
      <c r="AN1024">
        <v>1</v>
      </c>
      <c r="AO1024">
        <v>75</v>
      </c>
      <c r="AP1024" s="20">
        <v>330.12299999999999</v>
      </c>
      <c r="AQ1024" t="s">
        <v>39</v>
      </c>
      <c r="AR1024" t="s">
        <v>2641</v>
      </c>
      <c r="AS1024" t="s">
        <v>2823</v>
      </c>
    </row>
    <row r="1025" spans="1:45" x14ac:dyDescent="0.35">
      <c r="A1025" t="s">
        <v>1756</v>
      </c>
      <c r="B1025" t="s">
        <v>2672</v>
      </c>
      <c r="C1025" t="s">
        <v>2592</v>
      </c>
      <c r="D1025" t="s">
        <v>1754</v>
      </c>
      <c r="E1025" t="s">
        <v>1755</v>
      </c>
      <c r="F1025" t="s">
        <v>39</v>
      </c>
      <c r="G1025" t="s">
        <v>40</v>
      </c>
      <c r="H1025" t="s">
        <v>40</v>
      </c>
      <c r="I1025" t="s">
        <v>2873</v>
      </c>
      <c r="J1025" t="s">
        <v>39</v>
      </c>
      <c r="K1025" t="s">
        <v>39</v>
      </c>
      <c r="L1025" t="s">
        <v>39</v>
      </c>
      <c r="M1025" t="s">
        <v>41</v>
      </c>
      <c r="N1025" t="s">
        <v>39</v>
      </c>
      <c r="O1025">
        <v>1988</v>
      </c>
      <c r="P1025" t="s">
        <v>39</v>
      </c>
      <c r="Q1025" t="s">
        <v>2807</v>
      </c>
      <c r="R1025" s="6" t="s">
        <v>2821</v>
      </c>
      <c r="S1025" t="s">
        <v>39</v>
      </c>
      <c r="T1025" s="6" t="s">
        <v>2822</v>
      </c>
      <c r="U1025" t="s">
        <v>2819</v>
      </c>
      <c r="V1025" s="6" t="s">
        <v>39</v>
      </c>
      <c r="W1025" t="s">
        <v>39</v>
      </c>
      <c r="X1025" s="38">
        <v>6</v>
      </c>
      <c r="Y1025" t="s">
        <v>2810</v>
      </c>
      <c r="Z1025" s="6" t="s">
        <v>39</v>
      </c>
      <c r="AA1025" t="s">
        <v>39</v>
      </c>
      <c r="AB1025" t="s">
        <v>39</v>
      </c>
      <c r="AC1025" t="s">
        <v>39</v>
      </c>
      <c r="AD1025" t="s">
        <v>39</v>
      </c>
      <c r="AE1025" t="s">
        <v>39</v>
      </c>
      <c r="AF1025" t="s">
        <v>39</v>
      </c>
      <c r="AG1025" t="s">
        <v>39</v>
      </c>
      <c r="AH1025" t="s">
        <v>39</v>
      </c>
      <c r="AI1025" s="6" t="s">
        <v>2808</v>
      </c>
      <c r="AJ1025" s="6" t="s">
        <v>43</v>
      </c>
      <c r="AK1025" s="19">
        <v>73.117999999999995</v>
      </c>
      <c r="AL1025" s="6" t="s">
        <v>39</v>
      </c>
      <c r="AM1025" s="17" t="s">
        <v>39</v>
      </c>
      <c r="AN1025">
        <v>1</v>
      </c>
      <c r="AO1025">
        <v>75</v>
      </c>
      <c r="AP1025" s="20">
        <v>348.85700000000003</v>
      </c>
      <c r="AQ1025" t="s">
        <v>39</v>
      </c>
      <c r="AR1025" t="s">
        <v>2641</v>
      </c>
      <c r="AS1025" t="s">
        <v>2823</v>
      </c>
    </row>
    <row r="1026" spans="1:45" x14ac:dyDescent="0.35">
      <c r="A1026" t="s">
        <v>1756</v>
      </c>
      <c r="B1026" t="s">
        <v>2672</v>
      </c>
      <c r="C1026" t="s">
        <v>2592</v>
      </c>
      <c r="D1026" t="s">
        <v>1754</v>
      </c>
      <c r="E1026" t="s">
        <v>1755</v>
      </c>
      <c r="F1026" t="s">
        <v>39</v>
      </c>
      <c r="G1026" t="s">
        <v>40</v>
      </c>
      <c r="H1026" t="s">
        <v>40</v>
      </c>
      <c r="I1026" t="s">
        <v>2873</v>
      </c>
      <c r="J1026" t="s">
        <v>39</v>
      </c>
      <c r="K1026" t="s">
        <v>39</v>
      </c>
      <c r="L1026" t="s">
        <v>39</v>
      </c>
      <c r="M1026" t="s">
        <v>41</v>
      </c>
      <c r="N1026" t="s">
        <v>39</v>
      </c>
      <c r="O1026">
        <v>1988</v>
      </c>
      <c r="P1026" t="s">
        <v>39</v>
      </c>
      <c r="Q1026" t="s">
        <v>2807</v>
      </c>
      <c r="R1026" s="6" t="s">
        <v>2821</v>
      </c>
      <c r="S1026" t="s">
        <v>39</v>
      </c>
      <c r="T1026" s="6" t="s">
        <v>2822</v>
      </c>
      <c r="U1026" t="s">
        <v>2819</v>
      </c>
      <c r="V1026" s="6" t="s">
        <v>39</v>
      </c>
      <c r="W1026" t="s">
        <v>39</v>
      </c>
      <c r="X1026" s="38">
        <v>6</v>
      </c>
      <c r="Y1026" t="s">
        <v>2810</v>
      </c>
      <c r="Z1026" s="6" t="s">
        <v>39</v>
      </c>
      <c r="AA1026" t="s">
        <v>39</v>
      </c>
      <c r="AB1026" t="s">
        <v>39</v>
      </c>
      <c r="AC1026" t="s">
        <v>39</v>
      </c>
      <c r="AD1026" t="s">
        <v>39</v>
      </c>
      <c r="AE1026" t="s">
        <v>39</v>
      </c>
      <c r="AF1026" t="s">
        <v>39</v>
      </c>
      <c r="AG1026" t="s">
        <v>39</v>
      </c>
      <c r="AH1026" t="s">
        <v>39</v>
      </c>
      <c r="AI1026" s="6" t="s">
        <v>2808</v>
      </c>
      <c r="AJ1026" s="6" t="s">
        <v>43</v>
      </c>
      <c r="AK1026" s="19">
        <v>74.872</v>
      </c>
      <c r="AL1026" s="6" t="s">
        <v>39</v>
      </c>
      <c r="AM1026" s="17" t="s">
        <v>39</v>
      </c>
      <c r="AN1026">
        <v>1</v>
      </c>
      <c r="AO1026">
        <v>75</v>
      </c>
      <c r="AP1026" s="20">
        <v>362.90699999999998</v>
      </c>
      <c r="AQ1026" t="s">
        <v>39</v>
      </c>
      <c r="AR1026" t="s">
        <v>2641</v>
      </c>
      <c r="AS1026" t="s">
        <v>2823</v>
      </c>
    </row>
    <row r="1027" spans="1:45" x14ac:dyDescent="0.35">
      <c r="A1027" t="s">
        <v>1756</v>
      </c>
      <c r="B1027" t="s">
        <v>2672</v>
      </c>
      <c r="C1027" t="s">
        <v>2592</v>
      </c>
      <c r="D1027" t="s">
        <v>1754</v>
      </c>
      <c r="E1027" t="s">
        <v>1755</v>
      </c>
      <c r="F1027" t="s">
        <v>39</v>
      </c>
      <c r="G1027" t="s">
        <v>40</v>
      </c>
      <c r="H1027" t="s">
        <v>40</v>
      </c>
      <c r="I1027" t="s">
        <v>2873</v>
      </c>
      <c r="J1027" t="s">
        <v>39</v>
      </c>
      <c r="K1027" t="s">
        <v>39</v>
      </c>
      <c r="L1027" t="s">
        <v>39</v>
      </c>
      <c r="M1027" t="s">
        <v>41</v>
      </c>
      <c r="N1027" t="s">
        <v>39</v>
      </c>
      <c r="O1027">
        <v>1988</v>
      </c>
      <c r="P1027" t="s">
        <v>39</v>
      </c>
      <c r="Q1027" t="s">
        <v>2807</v>
      </c>
      <c r="R1027" s="6" t="s">
        <v>2821</v>
      </c>
      <c r="S1027" t="s">
        <v>39</v>
      </c>
      <c r="T1027" s="6" t="s">
        <v>2822</v>
      </c>
      <c r="U1027" t="s">
        <v>2819</v>
      </c>
      <c r="V1027" s="6" t="s">
        <v>39</v>
      </c>
      <c r="W1027" t="s">
        <v>39</v>
      </c>
      <c r="X1027" s="38">
        <v>6</v>
      </c>
      <c r="Y1027" t="s">
        <v>2810</v>
      </c>
      <c r="Z1027" s="6" t="s">
        <v>39</v>
      </c>
      <c r="AA1027" t="s">
        <v>39</v>
      </c>
      <c r="AB1027" t="s">
        <v>39</v>
      </c>
      <c r="AC1027" t="s">
        <v>39</v>
      </c>
      <c r="AD1027" t="s">
        <v>39</v>
      </c>
      <c r="AE1027" t="s">
        <v>39</v>
      </c>
      <c r="AF1027" t="s">
        <v>39</v>
      </c>
      <c r="AG1027" t="s">
        <v>39</v>
      </c>
      <c r="AH1027" t="s">
        <v>39</v>
      </c>
      <c r="AI1027" s="6" t="s">
        <v>2808</v>
      </c>
      <c r="AJ1027" s="6" t="s">
        <v>43</v>
      </c>
      <c r="AK1027" s="19">
        <v>83.816000000000003</v>
      </c>
      <c r="AL1027" s="6" t="s">
        <v>39</v>
      </c>
      <c r="AM1027" s="17" t="s">
        <v>39</v>
      </c>
      <c r="AN1027">
        <v>1</v>
      </c>
      <c r="AO1027">
        <v>75</v>
      </c>
      <c r="AP1027" s="20">
        <v>404.536</v>
      </c>
      <c r="AQ1027" t="s">
        <v>39</v>
      </c>
      <c r="AR1027" t="s">
        <v>2641</v>
      </c>
      <c r="AS1027" t="s">
        <v>2823</v>
      </c>
    </row>
    <row r="1028" spans="1:45" x14ac:dyDescent="0.35">
      <c r="A1028" t="s">
        <v>1756</v>
      </c>
      <c r="B1028" t="s">
        <v>2672</v>
      </c>
      <c r="C1028" t="s">
        <v>2592</v>
      </c>
      <c r="D1028" t="s">
        <v>1754</v>
      </c>
      <c r="E1028" t="s">
        <v>1755</v>
      </c>
      <c r="F1028" t="s">
        <v>39</v>
      </c>
      <c r="G1028" t="s">
        <v>40</v>
      </c>
      <c r="H1028" t="s">
        <v>40</v>
      </c>
      <c r="I1028" t="s">
        <v>2873</v>
      </c>
      <c r="J1028" t="s">
        <v>39</v>
      </c>
      <c r="K1028" t="s">
        <v>39</v>
      </c>
      <c r="L1028" t="s">
        <v>39</v>
      </c>
      <c r="M1028" t="s">
        <v>41</v>
      </c>
      <c r="N1028" t="s">
        <v>39</v>
      </c>
      <c r="O1028">
        <v>1988</v>
      </c>
      <c r="P1028" t="s">
        <v>39</v>
      </c>
      <c r="Q1028" t="s">
        <v>2807</v>
      </c>
      <c r="R1028" s="6" t="s">
        <v>2820</v>
      </c>
      <c r="S1028" t="s">
        <v>39</v>
      </c>
      <c r="T1028" s="6" t="s">
        <v>2806</v>
      </c>
      <c r="U1028" t="s">
        <v>2701</v>
      </c>
      <c r="V1028" s="6" t="s">
        <v>2706</v>
      </c>
      <c r="W1028" s="20">
        <v>2.4780000000000002</v>
      </c>
      <c r="X1028" s="38">
        <v>16</v>
      </c>
      <c r="Y1028" t="s">
        <v>2810</v>
      </c>
      <c r="Z1028" s="6" t="s">
        <v>39</v>
      </c>
      <c r="AA1028" t="s">
        <v>39</v>
      </c>
      <c r="AB1028" t="s">
        <v>39</v>
      </c>
      <c r="AC1028" t="s">
        <v>39</v>
      </c>
      <c r="AD1028" t="s">
        <v>39</v>
      </c>
      <c r="AE1028" t="s">
        <v>39</v>
      </c>
      <c r="AF1028" t="s">
        <v>39</v>
      </c>
      <c r="AG1028" t="s">
        <v>39</v>
      </c>
      <c r="AH1028" t="s">
        <v>39</v>
      </c>
      <c r="AI1028" s="6" t="s">
        <v>2808</v>
      </c>
      <c r="AJ1028" s="6" t="s">
        <v>43</v>
      </c>
      <c r="AK1028" s="20">
        <v>6.8869999999999996</v>
      </c>
      <c r="AL1028" s="6" t="s">
        <v>39</v>
      </c>
      <c r="AM1028" s="17" t="s">
        <v>39</v>
      </c>
      <c r="AN1028" s="6" t="s">
        <v>2838</v>
      </c>
      <c r="AO1028">
        <v>25</v>
      </c>
      <c r="AP1028" s="14">
        <v>365</v>
      </c>
      <c r="AQ1028" t="s">
        <v>39</v>
      </c>
      <c r="AR1028" t="s">
        <v>2686</v>
      </c>
    </row>
    <row r="1029" spans="1:45" x14ac:dyDescent="0.35">
      <c r="A1029" t="s">
        <v>1756</v>
      </c>
      <c r="B1029" t="s">
        <v>2672</v>
      </c>
      <c r="C1029" t="s">
        <v>2592</v>
      </c>
      <c r="D1029" t="s">
        <v>1754</v>
      </c>
      <c r="E1029" t="s">
        <v>1755</v>
      </c>
      <c r="F1029" t="s">
        <v>39</v>
      </c>
      <c r="G1029" t="s">
        <v>40</v>
      </c>
      <c r="H1029" t="s">
        <v>40</v>
      </c>
      <c r="I1029" t="s">
        <v>2873</v>
      </c>
      <c r="J1029" t="s">
        <v>39</v>
      </c>
      <c r="K1029" t="s">
        <v>39</v>
      </c>
      <c r="L1029" t="s">
        <v>39</v>
      </c>
      <c r="M1029" t="s">
        <v>41</v>
      </c>
      <c r="N1029" t="s">
        <v>39</v>
      </c>
      <c r="O1029">
        <v>1988</v>
      </c>
      <c r="P1029" t="s">
        <v>39</v>
      </c>
      <c r="Q1029" t="s">
        <v>2807</v>
      </c>
      <c r="R1029" s="6" t="s">
        <v>2820</v>
      </c>
      <c r="S1029" t="s">
        <v>39</v>
      </c>
      <c r="T1029" s="6" t="s">
        <v>2806</v>
      </c>
      <c r="U1029" t="s">
        <v>2701</v>
      </c>
      <c r="V1029" s="6" t="s">
        <v>2706</v>
      </c>
      <c r="W1029" s="20">
        <v>4.343</v>
      </c>
      <c r="X1029" s="38">
        <v>16</v>
      </c>
      <c r="Y1029" t="s">
        <v>2810</v>
      </c>
      <c r="Z1029" s="6" t="s">
        <v>39</v>
      </c>
      <c r="AA1029" t="s">
        <v>39</v>
      </c>
      <c r="AB1029" t="s">
        <v>39</v>
      </c>
      <c r="AC1029" t="s">
        <v>39</v>
      </c>
      <c r="AD1029" t="s">
        <v>39</v>
      </c>
      <c r="AE1029" t="s">
        <v>39</v>
      </c>
      <c r="AF1029" t="s">
        <v>39</v>
      </c>
      <c r="AG1029" t="s">
        <v>39</v>
      </c>
      <c r="AH1029" t="s">
        <v>39</v>
      </c>
      <c r="AI1029" s="6" t="s">
        <v>2808</v>
      </c>
      <c r="AJ1029" s="6" t="s">
        <v>43</v>
      </c>
      <c r="AK1029" s="20">
        <v>6.9130000000000003</v>
      </c>
      <c r="AL1029" s="6" t="s">
        <v>39</v>
      </c>
      <c r="AM1029" s="17" t="s">
        <v>39</v>
      </c>
      <c r="AN1029" s="6" t="s">
        <v>2838</v>
      </c>
      <c r="AO1029">
        <v>25</v>
      </c>
      <c r="AP1029" s="14">
        <v>365</v>
      </c>
      <c r="AQ1029" t="s">
        <v>39</v>
      </c>
      <c r="AR1029" t="s">
        <v>2686</v>
      </c>
    </row>
    <row r="1030" spans="1:45" x14ac:dyDescent="0.35">
      <c r="A1030" t="s">
        <v>1756</v>
      </c>
      <c r="B1030" t="s">
        <v>2672</v>
      </c>
      <c r="C1030" t="s">
        <v>2592</v>
      </c>
      <c r="D1030" t="s">
        <v>1754</v>
      </c>
      <c r="E1030" t="s">
        <v>1755</v>
      </c>
      <c r="F1030" t="s">
        <v>39</v>
      </c>
      <c r="G1030" t="s">
        <v>40</v>
      </c>
      <c r="H1030" t="s">
        <v>40</v>
      </c>
      <c r="I1030" t="s">
        <v>2873</v>
      </c>
      <c r="J1030" t="s">
        <v>39</v>
      </c>
      <c r="K1030" t="s">
        <v>39</v>
      </c>
      <c r="L1030" t="s">
        <v>39</v>
      </c>
      <c r="M1030" t="s">
        <v>41</v>
      </c>
      <c r="N1030" t="s">
        <v>39</v>
      </c>
      <c r="O1030">
        <v>1988</v>
      </c>
      <c r="P1030" t="s">
        <v>39</v>
      </c>
      <c r="Q1030" t="s">
        <v>2807</v>
      </c>
      <c r="R1030" s="6" t="s">
        <v>2820</v>
      </c>
      <c r="S1030" t="s">
        <v>39</v>
      </c>
      <c r="T1030" s="6" t="s">
        <v>2806</v>
      </c>
      <c r="U1030" t="s">
        <v>2701</v>
      </c>
      <c r="V1030" s="6" t="s">
        <v>2706</v>
      </c>
      <c r="W1030" s="20">
        <v>6.4240000000000004</v>
      </c>
      <c r="X1030" s="38">
        <v>16</v>
      </c>
      <c r="Y1030" t="s">
        <v>2810</v>
      </c>
      <c r="Z1030" s="6" t="s">
        <v>39</v>
      </c>
      <c r="AA1030" t="s">
        <v>39</v>
      </c>
      <c r="AB1030" t="s">
        <v>39</v>
      </c>
      <c r="AC1030" t="s">
        <v>39</v>
      </c>
      <c r="AD1030" t="s">
        <v>39</v>
      </c>
      <c r="AE1030" t="s">
        <v>39</v>
      </c>
      <c r="AF1030" t="s">
        <v>39</v>
      </c>
      <c r="AG1030" t="s">
        <v>39</v>
      </c>
      <c r="AH1030" t="s">
        <v>39</v>
      </c>
      <c r="AI1030" s="6" t="s">
        <v>2808</v>
      </c>
      <c r="AJ1030" s="6" t="s">
        <v>43</v>
      </c>
      <c r="AK1030" s="20">
        <v>12.13</v>
      </c>
      <c r="AL1030" s="6" t="s">
        <v>39</v>
      </c>
      <c r="AM1030" s="17" t="s">
        <v>39</v>
      </c>
      <c r="AN1030" s="6" t="s">
        <v>2838</v>
      </c>
      <c r="AO1030">
        <v>25</v>
      </c>
      <c r="AP1030" s="14">
        <v>365</v>
      </c>
      <c r="AQ1030" t="s">
        <v>39</v>
      </c>
      <c r="AR1030" t="s">
        <v>2686</v>
      </c>
    </row>
    <row r="1031" spans="1:45" x14ac:dyDescent="0.35">
      <c r="A1031" t="s">
        <v>1756</v>
      </c>
      <c r="B1031" t="s">
        <v>2672</v>
      </c>
      <c r="C1031" t="s">
        <v>2592</v>
      </c>
      <c r="D1031" t="s">
        <v>1754</v>
      </c>
      <c r="E1031" t="s">
        <v>1755</v>
      </c>
      <c r="F1031" t="s">
        <v>39</v>
      </c>
      <c r="G1031" t="s">
        <v>40</v>
      </c>
      <c r="H1031" t="s">
        <v>40</v>
      </c>
      <c r="I1031" t="s">
        <v>2873</v>
      </c>
      <c r="J1031" t="s">
        <v>39</v>
      </c>
      <c r="K1031" t="s">
        <v>39</v>
      </c>
      <c r="L1031" t="s">
        <v>39</v>
      </c>
      <c r="M1031" t="s">
        <v>41</v>
      </c>
      <c r="N1031" t="s">
        <v>39</v>
      </c>
      <c r="O1031">
        <v>1988</v>
      </c>
      <c r="P1031" t="s">
        <v>39</v>
      </c>
      <c r="Q1031" t="s">
        <v>2807</v>
      </c>
      <c r="R1031" s="6" t="s">
        <v>2820</v>
      </c>
      <c r="S1031" t="s">
        <v>39</v>
      </c>
      <c r="T1031" s="6" t="s">
        <v>2806</v>
      </c>
      <c r="U1031" t="s">
        <v>2701</v>
      </c>
      <c r="V1031" s="6" t="s">
        <v>2706</v>
      </c>
      <c r="W1031" s="20">
        <v>8.4009999999999998</v>
      </c>
      <c r="X1031" s="38">
        <v>16</v>
      </c>
      <c r="Y1031" t="s">
        <v>2810</v>
      </c>
      <c r="Z1031" s="6" t="s">
        <v>39</v>
      </c>
      <c r="AA1031" t="s">
        <v>39</v>
      </c>
      <c r="AB1031" t="s">
        <v>39</v>
      </c>
      <c r="AC1031" t="s">
        <v>39</v>
      </c>
      <c r="AD1031" t="s">
        <v>39</v>
      </c>
      <c r="AE1031" t="s">
        <v>39</v>
      </c>
      <c r="AF1031" t="s">
        <v>39</v>
      </c>
      <c r="AG1031" t="s">
        <v>39</v>
      </c>
      <c r="AH1031" t="s">
        <v>39</v>
      </c>
      <c r="AI1031" s="6" t="s">
        <v>2808</v>
      </c>
      <c r="AJ1031" s="6" t="s">
        <v>43</v>
      </c>
      <c r="AK1031" s="20">
        <v>7.1219999999999999</v>
      </c>
      <c r="AL1031" s="6" t="s">
        <v>39</v>
      </c>
      <c r="AM1031" s="17" t="s">
        <v>39</v>
      </c>
      <c r="AN1031" s="6" t="s">
        <v>2838</v>
      </c>
      <c r="AO1031">
        <v>25</v>
      </c>
      <c r="AP1031" s="14">
        <v>365</v>
      </c>
      <c r="AQ1031" t="s">
        <v>39</v>
      </c>
      <c r="AR1031" t="s">
        <v>2686</v>
      </c>
    </row>
    <row r="1032" spans="1:45" x14ac:dyDescent="0.35">
      <c r="A1032" t="s">
        <v>1756</v>
      </c>
      <c r="B1032" t="s">
        <v>2672</v>
      </c>
      <c r="C1032" t="s">
        <v>2592</v>
      </c>
      <c r="D1032" t="s">
        <v>1754</v>
      </c>
      <c r="E1032" t="s">
        <v>1755</v>
      </c>
      <c r="F1032" t="s">
        <v>39</v>
      </c>
      <c r="G1032" t="s">
        <v>40</v>
      </c>
      <c r="H1032" t="s">
        <v>40</v>
      </c>
      <c r="I1032" t="s">
        <v>2873</v>
      </c>
      <c r="J1032" t="s">
        <v>39</v>
      </c>
      <c r="K1032" t="s">
        <v>39</v>
      </c>
      <c r="L1032" t="s">
        <v>39</v>
      </c>
      <c r="M1032" t="s">
        <v>41</v>
      </c>
      <c r="N1032" t="s">
        <v>39</v>
      </c>
      <c r="O1032">
        <v>1988</v>
      </c>
      <c r="P1032" t="s">
        <v>39</v>
      </c>
      <c r="Q1032" t="s">
        <v>2807</v>
      </c>
      <c r="R1032" s="6" t="s">
        <v>2820</v>
      </c>
      <c r="S1032" t="s">
        <v>39</v>
      </c>
      <c r="T1032" s="6" t="s">
        <v>2806</v>
      </c>
      <c r="U1032" t="s">
        <v>2701</v>
      </c>
      <c r="V1032" s="6" t="s">
        <v>2706</v>
      </c>
      <c r="W1032" s="20">
        <v>10.534000000000001</v>
      </c>
      <c r="X1032" s="38">
        <v>16</v>
      </c>
      <c r="Y1032" t="s">
        <v>2810</v>
      </c>
      <c r="Z1032" s="6" t="s">
        <v>39</v>
      </c>
      <c r="AA1032" t="s">
        <v>39</v>
      </c>
      <c r="AB1032" t="s">
        <v>39</v>
      </c>
      <c r="AC1032" t="s">
        <v>39</v>
      </c>
      <c r="AD1032" t="s">
        <v>39</v>
      </c>
      <c r="AE1032" t="s">
        <v>39</v>
      </c>
      <c r="AF1032" t="s">
        <v>39</v>
      </c>
      <c r="AG1032" t="s">
        <v>39</v>
      </c>
      <c r="AH1032" t="s">
        <v>39</v>
      </c>
      <c r="AI1032" s="6" t="s">
        <v>2808</v>
      </c>
      <c r="AJ1032" s="6" t="s">
        <v>43</v>
      </c>
      <c r="AK1032" s="20">
        <v>6.4960000000000004</v>
      </c>
      <c r="AL1032" s="6" t="s">
        <v>39</v>
      </c>
      <c r="AM1032" s="17" t="s">
        <v>39</v>
      </c>
      <c r="AN1032" s="6" t="s">
        <v>2838</v>
      </c>
      <c r="AO1032">
        <v>25</v>
      </c>
      <c r="AP1032" s="14">
        <v>365</v>
      </c>
      <c r="AQ1032" t="s">
        <v>39</v>
      </c>
      <c r="AR1032" t="s">
        <v>2686</v>
      </c>
    </row>
    <row r="1033" spans="1:45" x14ac:dyDescent="0.35">
      <c r="A1033" t="s">
        <v>1756</v>
      </c>
      <c r="B1033" t="s">
        <v>2672</v>
      </c>
      <c r="C1033" t="s">
        <v>2592</v>
      </c>
      <c r="D1033" t="s">
        <v>1754</v>
      </c>
      <c r="E1033" t="s">
        <v>1755</v>
      </c>
      <c r="F1033" t="s">
        <v>39</v>
      </c>
      <c r="G1033" t="s">
        <v>40</v>
      </c>
      <c r="H1033" t="s">
        <v>40</v>
      </c>
      <c r="I1033" t="s">
        <v>2873</v>
      </c>
      <c r="J1033" t="s">
        <v>39</v>
      </c>
      <c r="K1033" t="s">
        <v>39</v>
      </c>
      <c r="L1033" t="s">
        <v>39</v>
      </c>
      <c r="M1033" t="s">
        <v>41</v>
      </c>
      <c r="N1033" t="s">
        <v>39</v>
      </c>
      <c r="O1033">
        <v>1988</v>
      </c>
      <c r="P1033" t="s">
        <v>39</v>
      </c>
      <c r="Q1033" t="s">
        <v>2807</v>
      </c>
      <c r="R1033" s="6" t="s">
        <v>2820</v>
      </c>
      <c r="S1033" t="s">
        <v>39</v>
      </c>
      <c r="T1033" s="6" t="s">
        <v>2806</v>
      </c>
      <c r="U1033" t="s">
        <v>2701</v>
      </c>
      <c r="V1033" s="6" t="s">
        <v>2706</v>
      </c>
      <c r="W1033" s="20">
        <v>12.510999999999999</v>
      </c>
      <c r="X1033" s="38">
        <v>16</v>
      </c>
      <c r="Y1033" t="s">
        <v>2810</v>
      </c>
      <c r="Z1033" s="6" t="s">
        <v>39</v>
      </c>
      <c r="AA1033" t="s">
        <v>39</v>
      </c>
      <c r="AB1033" t="s">
        <v>39</v>
      </c>
      <c r="AC1033" t="s">
        <v>39</v>
      </c>
      <c r="AD1033" t="s">
        <v>39</v>
      </c>
      <c r="AE1033" t="s">
        <v>39</v>
      </c>
      <c r="AF1033" t="s">
        <v>39</v>
      </c>
      <c r="AG1033" t="s">
        <v>39</v>
      </c>
      <c r="AH1033" t="s">
        <v>39</v>
      </c>
      <c r="AI1033" s="6" t="s">
        <v>2808</v>
      </c>
      <c r="AJ1033" s="6" t="s">
        <v>43</v>
      </c>
      <c r="AK1033" s="20">
        <v>12.339</v>
      </c>
      <c r="AL1033" s="6" t="s">
        <v>39</v>
      </c>
      <c r="AM1033" s="17" t="s">
        <v>39</v>
      </c>
      <c r="AN1033" s="6" t="s">
        <v>2838</v>
      </c>
      <c r="AO1033">
        <v>25</v>
      </c>
      <c r="AP1033" s="14">
        <v>365</v>
      </c>
      <c r="AQ1033" t="s">
        <v>39</v>
      </c>
      <c r="AR1033" t="s">
        <v>2686</v>
      </c>
    </row>
    <row r="1034" spans="1:45" x14ac:dyDescent="0.35">
      <c r="A1034" t="s">
        <v>1756</v>
      </c>
      <c r="B1034" t="s">
        <v>2672</v>
      </c>
      <c r="C1034" t="s">
        <v>2592</v>
      </c>
      <c r="D1034" t="s">
        <v>1754</v>
      </c>
      <c r="E1034" t="s">
        <v>1755</v>
      </c>
      <c r="F1034" t="s">
        <v>39</v>
      </c>
      <c r="G1034" t="s">
        <v>40</v>
      </c>
      <c r="H1034" t="s">
        <v>40</v>
      </c>
      <c r="I1034" t="s">
        <v>2873</v>
      </c>
      <c r="J1034" t="s">
        <v>39</v>
      </c>
      <c r="K1034" t="s">
        <v>39</v>
      </c>
      <c r="L1034" t="s">
        <v>39</v>
      </c>
      <c r="M1034" t="s">
        <v>41</v>
      </c>
      <c r="N1034" t="s">
        <v>39</v>
      </c>
      <c r="O1034">
        <v>1988</v>
      </c>
      <c r="P1034" t="s">
        <v>39</v>
      </c>
      <c r="Q1034" t="s">
        <v>2807</v>
      </c>
      <c r="R1034" s="6" t="s">
        <v>2820</v>
      </c>
      <c r="S1034" t="s">
        <v>39</v>
      </c>
      <c r="T1034" s="6" t="s">
        <v>2806</v>
      </c>
      <c r="U1034" t="s">
        <v>2701</v>
      </c>
      <c r="V1034" s="6" t="s">
        <v>2706</v>
      </c>
      <c r="W1034" s="20">
        <v>14.436</v>
      </c>
      <c r="X1034" s="38">
        <v>16</v>
      </c>
      <c r="Y1034" t="s">
        <v>2810</v>
      </c>
      <c r="Z1034" s="6" t="s">
        <v>39</v>
      </c>
      <c r="AA1034" t="s">
        <v>39</v>
      </c>
      <c r="AB1034" t="s">
        <v>39</v>
      </c>
      <c r="AC1034" t="s">
        <v>39</v>
      </c>
      <c r="AD1034" t="s">
        <v>39</v>
      </c>
      <c r="AE1034" t="s">
        <v>39</v>
      </c>
      <c r="AF1034" t="s">
        <v>39</v>
      </c>
      <c r="AG1034" t="s">
        <v>39</v>
      </c>
      <c r="AH1034" t="s">
        <v>39</v>
      </c>
      <c r="AI1034" s="6" t="s">
        <v>2808</v>
      </c>
      <c r="AJ1034" s="6" t="s">
        <v>43</v>
      </c>
      <c r="AK1034" s="20">
        <v>27.300999999999998</v>
      </c>
      <c r="AL1034" s="6" t="s">
        <v>39</v>
      </c>
      <c r="AM1034" s="17" t="s">
        <v>39</v>
      </c>
      <c r="AN1034" s="6" t="s">
        <v>2838</v>
      </c>
      <c r="AO1034">
        <v>25</v>
      </c>
      <c r="AP1034" s="14">
        <v>365</v>
      </c>
      <c r="AQ1034" t="s">
        <v>39</v>
      </c>
      <c r="AR1034" t="s">
        <v>2686</v>
      </c>
    </row>
    <row r="1035" spans="1:45" x14ac:dyDescent="0.35">
      <c r="A1035" t="s">
        <v>1756</v>
      </c>
      <c r="B1035" t="s">
        <v>2672</v>
      </c>
      <c r="C1035" t="s">
        <v>2592</v>
      </c>
      <c r="D1035" t="s">
        <v>1754</v>
      </c>
      <c r="E1035" t="s">
        <v>1755</v>
      </c>
      <c r="F1035" t="s">
        <v>39</v>
      </c>
      <c r="G1035" t="s">
        <v>40</v>
      </c>
      <c r="H1035" t="s">
        <v>40</v>
      </c>
      <c r="I1035" t="s">
        <v>2873</v>
      </c>
      <c r="J1035" t="s">
        <v>39</v>
      </c>
      <c r="K1035" t="s">
        <v>39</v>
      </c>
      <c r="L1035" t="s">
        <v>39</v>
      </c>
      <c r="M1035" t="s">
        <v>41</v>
      </c>
      <c r="N1035" t="s">
        <v>39</v>
      </c>
      <c r="O1035">
        <v>1988</v>
      </c>
      <c r="P1035" t="s">
        <v>39</v>
      </c>
      <c r="Q1035" t="s">
        <v>2807</v>
      </c>
      <c r="R1035" s="6" t="s">
        <v>2820</v>
      </c>
      <c r="S1035" t="s">
        <v>39</v>
      </c>
      <c r="T1035" s="6" t="s">
        <v>2806</v>
      </c>
      <c r="U1035" t="s">
        <v>2701</v>
      </c>
      <c r="V1035" s="6" t="s">
        <v>2706</v>
      </c>
      <c r="W1035" s="20">
        <v>18.442</v>
      </c>
      <c r="X1035" s="38">
        <v>16</v>
      </c>
      <c r="Y1035" t="s">
        <v>2810</v>
      </c>
      <c r="Z1035" s="6" t="s">
        <v>39</v>
      </c>
      <c r="AA1035" t="s">
        <v>39</v>
      </c>
      <c r="AB1035" t="s">
        <v>39</v>
      </c>
      <c r="AC1035" t="s">
        <v>39</v>
      </c>
      <c r="AD1035" t="s">
        <v>39</v>
      </c>
      <c r="AE1035" t="s">
        <v>39</v>
      </c>
      <c r="AF1035" t="s">
        <v>39</v>
      </c>
      <c r="AG1035" t="s">
        <v>39</v>
      </c>
      <c r="AH1035" t="s">
        <v>39</v>
      </c>
      <c r="AI1035" s="6" t="s">
        <v>2808</v>
      </c>
      <c r="AJ1035" s="6" t="s">
        <v>43</v>
      </c>
      <c r="AK1035" s="20">
        <v>36.674999999999997</v>
      </c>
      <c r="AL1035" s="6" t="s">
        <v>39</v>
      </c>
      <c r="AM1035" s="17" t="s">
        <v>39</v>
      </c>
      <c r="AN1035" s="6" t="s">
        <v>2838</v>
      </c>
      <c r="AO1035">
        <v>25</v>
      </c>
      <c r="AP1035" s="14">
        <v>365</v>
      </c>
      <c r="AQ1035" t="s">
        <v>39</v>
      </c>
      <c r="AR1035" t="s">
        <v>2686</v>
      </c>
    </row>
    <row r="1036" spans="1:45" x14ac:dyDescent="0.35">
      <c r="A1036" t="s">
        <v>1756</v>
      </c>
      <c r="B1036" t="s">
        <v>2672</v>
      </c>
      <c r="C1036" t="s">
        <v>2592</v>
      </c>
      <c r="D1036" t="s">
        <v>1754</v>
      </c>
      <c r="E1036" t="s">
        <v>1755</v>
      </c>
      <c r="F1036" t="s">
        <v>39</v>
      </c>
      <c r="G1036" t="s">
        <v>40</v>
      </c>
      <c r="H1036" t="s">
        <v>40</v>
      </c>
      <c r="I1036" t="s">
        <v>2873</v>
      </c>
      <c r="J1036" t="s">
        <v>39</v>
      </c>
      <c r="K1036" t="s">
        <v>39</v>
      </c>
      <c r="L1036" t="s">
        <v>39</v>
      </c>
      <c r="M1036" t="s">
        <v>41</v>
      </c>
      <c r="N1036" t="s">
        <v>39</v>
      </c>
      <c r="O1036">
        <v>1988</v>
      </c>
      <c r="P1036" t="s">
        <v>39</v>
      </c>
      <c r="Q1036" t="s">
        <v>2807</v>
      </c>
      <c r="R1036" s="6" t="s">
        <v>2820</v>
      </c>
      <c r="S1036" t="s">
        <v>39</v>
      </c>
      <c r="T1036" s="6" t="s">
        <v>2806</v>
      </c>
      <c r="U1036" t="s">
        <v>2701</v>
      </c>
      <c r="V1036" s="6" t="s">
        <v>2706</v>
      </c>
      <c r="W1036" s="20">
        <v>22.498999999999999</v>
      </c>
      <c r="X1036" s="38">
        <v>16</v>
      </c>
      <c r="Y1036" t="s">
        <v>2810</v>
      </c>
      <c r="Z1036" s="6" t="s">
        <v>39</v>
      </c>
      <c r="AA1036" t="s">
        <v>39</v>
      </c>
      <c r="AB1036" t="s">
        <v>39</v>
      </c>
      <c r="AC1036" t="s">
        <v>39</v>
      </c>
      <c r="AD1036" t="s">
        <v>39</v>
      </c>
      <c r="AE1036" t="s">
        <v>39</v>
      </c>
      <c r="AF1036" t="s">
        <v>39</v>
      </c>
      <c r="AG1036" t="s">
        <v>39</v>
      </c>
      <c r="AH1036" t="s">
        <v>39</v>
      </c>
      <c r="AI1036" s="6" t="s">
        <v>2808</v>
      </c>
      <c r="AJ1036" s="6" t="s">
        <v>43</v>
      </c>
      <c r="AK1036" s="20">
        <v>49.978999999999999</v>
      </c>
      <c r="AL1036" s="6" t="s">
        <v>39</v>
      </c>
      <c r="AM1036" s="17" t="s">
        <v>39</v>
      </c>
      <c r="AN1036" s="6" t="s">
        <v>2838</v>
      </c>
      <c r="AO1036">
        <v>25</v>
      </c>
      <c r="AP1036" s="14">
        <v>365</v>
      </c>
      <c r="AQ1036" t="s">
        <v>39</v>
      </c>
      <c r="AR1036" t="s">
        <v>2686</v>
      </c>
    </row>
    <row r="1037" spans="1:45" x14ac:dyDescent="0.35">
      <c r="A1037" t="s">
        <v>1756</v>
      </c>
      <c r="B1037" t="s">
        <v>2672</v>
      </c>
      <c r="C1037" t="s">
        <v>2592</v>
      </c>
      <c r="D1037" t="s">
        <v>1754</v>
      </c>
      <c r="E1037" t="s">
        <v>1755</v>
      </c>
      <c r="F1037" t="s">
        <v>39</v>
      </c>
      <c r="G1037" t="s">
        <v>40</v>
      </c>
      <c r="H1037" t="s">
        <v>40</v>
      </c>
      <c r="I1037" t="s">
        <v>2873</v>
      </c>
      <c r="J1037" t="s">
        <v>39</v>
      </c>
      <c r="K1037" t="s">
        <v>39</v>
      </c>
      <c r="L1037" t="s">
        <v>39</v>
      </c>
      <c r="M1037" t="s">
        <v>41</v>
      </c>
      <c r="N1037" t="s">
        <v>39</v>
      </c>
      <c r="O1037">
        <v>1988</v>
      </c>
      <c r="P1037" t="s">
        <v>39</v>
      </c>
      <c r="Q1037" t="s">
        <v>2807</v>
      </c>
      <c r="R1037" s="6" t="s">
        <v>2820</v>
      </c>
      <c r="S1037" t="s">
        <v>39</v>
      </c>
      <c r="T1037" s="6" t="s">
        <v>2806</v>
      </c>
      <c r="U1037" t="s">
        <v>2701</v>
      </c>
      <c r="V1037" s="6" t="s">
        <v>2706</v>
      </c>
      <c r="W1037" s="20">
        <v>25.361000000000001</v>
      </c>
      <c r="X1037" s="38">
        <v>16</v>
      </c>
      <c r="Y1037" t="s">
        <v>2810</v>
      </c>
      <c r="Z1037" s="6" t="s">
        <v>39</v>
      </c>
      <c r="AA1037" t="s">
        <v>39</v>
      </c>
      <c r="AB1037" t="s">
        <v>39</v>
      </c>
      <c r="AC1037" t="s">
        <v>39</v>
      </c>
      <c r="AD1037" t="s">
        <v>39</v>
      </c>
      <c r="AE1037" t="s">
        <v>39</v>
      </c>
      <c r="AF1037" t="s">
        <v>39</v>
      </c>
      <c r="AG1037" t="s">
        <v>39</v>
      </c>
      <c r="AH1037" t="s">
        <v>39</v>
      </c>
      <c r="AI1037" s="6" t="s">
        <v>2808</v>
      </c>
      <c r="AJ1037" s="6" t="s">
        <v>43</v>
      </c>
      <c r="AK1037" s="20">
        <v>58.597000000000001</v>
      </c>
      <c r="AL1037" s="6" t="s">
        <v>39</v>
      </c>
      <c r="AM1037" s="17" t="s">
        <v>39</v>
      </c>
      <c r="AN1037" s="6" t="s">
        <v>2838</v>
      </c>
      <c r="AO1037">
        <v>25</v>
      </c>
      <c r="AP1037" s="14">
        <v>365</v>
      </c>
      <c r="AQ1037" t="s">
        <v>39</v>
      </c>
      <c r="AR1037" t="s">
        <v>2686</v>
      </c>
    </row>
    <row r="1038" spans="1:45" x14ac:dyDescent="0.35">
      <c r="A1038" t="s">
        <v>1756</v>
      </c>
      <c r="B1038" t="s">
        <v>2672</v>
      </c>
      <c r="C1038" t="s">
        <v>2592</v>
      </c>
      <c r="D1038" t="s">
        <v>1754</v>
      </c>
      <c r="E1038" t="s">
        <v>1755</v>
      </c>
      <c r="F1038" t="s">
        <v>39</v>
      </c>
      <c r="G1038" t="s">
        <v>40</v>
      </c>
      <c r="H1038" t="s">
        <v>40</v>
      </c>
      <c r="I1038" t="s">
        <v>2873</v>
      </c>
      <c r="J1038" t="s">
        <v>39</v>
      </c>
      <c r="K1038" t="s">
        <v>39</v>
      </c>
      <c r="L1038" t="s">
        <v>39</v>
      </c>
      <c r="M1038" t="s">
        <v>41</v>
      </c>
      <c r="N1038" t="s">
        <v>39</v>
      </c>
      <c r="O1038">
        <v>1988</v>
      </c>
      <c r="P1038" t="s">
        <v>39</v>
      </c>
      <c r="Q1038" t="s">
        <v>2807</v>
      </c>
      <c r="R1038" s="6" t="s">
        <v>2820</v>
      </c>
      <c r="S1038" t="s">
        <v>39</v>
      </c>
      <c r="T1038" s="6" t="s">
        <v>2806</v>
      </c>
      <c r="U1038" t="s">
        <v>2701</v>
      </c>
      <c r="V1038" s="6" t="s">
        <v>2706</v>
      </c>
      <c r="W1038" s="20">
        <v>28.481999999999999</v>
      </c>
      <c r="X1038" s="38">
        <v>16</v>
      </c>
      <c r="Y1038" t="s">
        <v>2810</v>
      </c>
      <c r="Z1038" s="6" t="s">
        <v>39</v>
      </c>
      <c r="AA1038" t="s">
        <v>39</v>
      </c>
      <c r="AB1038" t="s">
        <v>39</v>
      </c>
      <c r="AC1038" t="s">
        <v>39</v>
      </c>
      <c r="AD1038" t="s">
        <v>39</v>
      </c>
      <c r="AE1038" t="s">
        <v>39</v>
      </c>
      <c r="AF1038" t="s">
        <v>39</v>
      </c>
      <c r="AG1038" t="s">
        <v>39</v>
      </c>
      <c r="AH1038" t="s">
        <v>39</v>
      </c>
      <c r="AI1038" s="6" t="s">
        <v>2808</v>
      </c>
      <c r="AJ1038" s="6" t="s">
        <v>43</v>
      </c>
      <c r="AK1038" s="20">
        <v>61.621000000000002</v>
      </c>
      <c r="AL1038" s="6" t="s">
        <v>39</v>
      </c>
      <c r="AM1038" s="17" t="s">
        <v>39</v>
      </c>
      <c r="AN1038" s="6" t="s">
        <v>2838</v>
      </c>
      <c r="AO1038">
        <v>25</v>
      </c>
      <c r="AP1038" s="14">
        <v>365</v>
      </c>
      <c r="AQ1038" t="s">
        <v>39</v>
      </c>
      <c r="AR1038" t="s">
        <v>2686</v>
      </c>
    </row>
    <row r="1039" spans="1:45" x14ac:dyDescent="0.35">
      <c r="A1039" t="s">
        <v>1756</v>
      </c>
      <c r="B1039" t="s">
        <v>2672</v>
      </c>
      <c r="C1039" t="s">
        <v>2592</v>
      </c>
      <c r="D1039" t="s">
        <v>1754</v>
      </c>
      <c r="E1039" t="s">
        <v>1755</v>
      </c>
      <c r="F1039" t="s">
        <v>39</v>
      </c>
      <c r="G1039" t="s">
        <v>40</v>
      </c>
      <c r="H1039" t="s">
        <v>40</v>
      </c>
      <c r="I1039" t="s">
        <v>2873</v>
      </c>
      <c r="J1039" t="s">
        <v>39</v>
      </c>
      <c r="K1039" t="s">
        <v>39</v>
      </c>
      <c r="L1039" t="s">
        <v>39</v>
      </c>
      <c r="M1039" t="s">
        <v>41</v>
      </c>
      <c r="N1039" t="s">
        <v>39</v>
      </c>
      <c r="O1039">
        <v>1988</v>
      </c>
      <c r="P1039" t="s">
        <v>39</v>
      </c>
      <c r="Q1039" t="s">
        <v>2807</v>
      </c>
      <c r="R1039" s="6" t="s">
        <v>2820</v>
      </c>
      <c r="S1039" t="s">
        <v>39</v>
      </c>
      <c r="T1039" s="6" t="s">
        <v>2806</v>
      </c>
      <c r="U1039" t="s">
        <v>2701</v>
      </c>
      <c r="V1039" s="6" t="s">
        <v>2706</v>
      </c>
      <c r="W1039" s="20">
        <v>32.488</v>
      </c>
      <c r="X1039" s="38">
        <v>16</v>
      </c>
      <c r="Y1039" t="s">
        <v>2810</v>
      </c>
      <c r="Z1039" s="6" t="s">
        <v>39</v>
      </c>
      <c r="AA1039" t="s">
        <v>39</v>
      </c>
      <c r="AB1039" t="s">
        <v>39</v>
      </c>
      <c r="AC1039" t="s">
        <v>39</v>
      </c>
      <c r="AD1039" t="s">
        <v>39</v>
      </c>
      <c r="AE1039" t="s">
        <v>39</v>
      </c>
      <c r="AF1039" t="s">
        <v>39</v>
      </c>
      <c r="AG1039" t="s">
        <v>39</v>
      </c>
      <c r="AH1039" t="s">
        <v>39</v>
      </c>
      <c r="AI1039" s="6" t="s">
        <v>2808</v>
      </c>
      <c r="AJ1039" s="6" t="s">
        <v>43</v>
      </c>
      <c r="AK1039" s="20">
        <v>82.332999999999998</v>
      </c>
      <c r="AL1039" s="6" t="s">
        <v>39</v>
      </c>
      <c r="AM1039" s="17" t="s">
        <v>39</v>
      </c>
      <c r="AN1039" s="6" t="s">
        <v>2838</v>
      </c>
      <c r="AO1039">
        <v>25</v>
      </c>
      <c r="AP1039" s="14">
        <v>365</v>
      </c>
      <c r="AQ1039" t="s">
        <v>39</v>
      </c>
      <c r="AR1039" t="s">
        <v>2686</v>
      </c>
    </row>
    <row r="1040" spans="1:45" x14ac:dyDescent="0.35">
      <c r="A1040" t="s">
        <v>1756</v>
      </c>
      <c r="B1040" t="s">
        <v>2672</v>
      </c>
      <c r="C1040" t="s">
        <v>2592</v>
      </c>
      <c r="D1040" t="s">
        <v>1754</v>
      </c>
      <c r="E1040" t="s">
        <v>1755</v>
      </c>
      <c r="F1040" t="s">
        <v>39</v>
      </c>
      <c r="G1040" t="s">
        <v>40</v>
      </c>
      <c r="H1040" t="s">
        <v>40</v>
      </c>
      <c r="I1040" t="s">
        <v>2873</v>
      </c>
      <c r="J1040" t="s">
        <v>39</v>
      </c>
      <c r="K1040" t="s">
        <v>39</v>
      </c>
      <c r="L1040" t="s">
        <v>39</v>
      </c>
      <c r="M1040" t="s">
        <v>41</v>
      </c>
      <c r="N1040" t="s">
        <v>39</v>
      </c>
      <c r="O1040">
        <v>1989</v>
      </c>
      <c r="P1040" t="s">
        <v>39</v>
      </c>
      <c r="Q1040" t="s">
        <v>2807</v>
      </c>
      <c r="R1040" s="6" t="s">
        <v>2828</v>
      </c>
      <c r="S1040" t="s">
        <v>39</v>
      </c>
      <c r="T1040" s="6" t="s">
        <v>2806</v>
      </c>
      <c r="U1040" t="s">
        <v>2701</v>
      </c>
      <c r="V1040" s="6" t="s">
        <v>2706</v>
      </c>
      <c r="W1040" s="20">
        <v>2.4780000000000002</v>
      </c>
      <c r="X1040" s="38">
        <v>16</v>
      </c>
      <c r="Y1040" t="s">
        <v>2810</v>
      </c>
      <c r="Z1040" s="6" t="s">
        <v>39</v>
      </c>
      <c r="AA1040" t="s">
        <v>39</v>
      </c>
      <c r="AB1040" t="s">
        <v>39</v>
      </c>
      <c r="AC1040" t="s">
        <v>39</v>
      </c>
      <c r="AD1040" t="s">
        <v>39</v>
      </c>
      <c r="AE1040" t="s">
        <v>39</v>
      </c>
      <c r="AF1040" t="s">
        <v>39</v>
      </c>
      <c r="AG1040" t="s">
        <v>39</v>
      </c>
      <c r="AH1040" t="s">
        <v>39</v>
      </c>
      <c r="AI1040" s="6" t="s">
        <v>2808</v>
      </c>
      <c r="AJ1040" s="6" t="s">
        <v>43</v>
      </c>
      <c r="AK1040" s="20">
        <v>35.53</v>
      </c>
      <c r="AL1040" s="6" t="s">
        <v>39</v>
      </c>
      <c r="AM1040" s="17" t="s">
        <v>39</v>
      </c>
      <c r="AN1040" s="6" t="s">
        <v>2838</v>
      </c>
      <c r="AO1040">
        <v>25</v>
      </c>
      <c r="AP1040" s="14">
        <v>365</v>
      </c>
      <c r="AQ1040" t="s">
        <v>39</v>
      </c>
      <c r="AR1040" t="s">
        <v>2686</v>
      </c>
    </row>
    <row r="1041" spans="1:44" x14ac:dyDescent="0.35">
      <c r="A1041" t="s">
        <v>1756</v>
      </c>
      <c r="B1041" t="s">
        <v>2672</v>
      </c>
      <c r="C1041" t="s">
        <v>2592</v>
      </c>
      <c r="D1041" t="s">
        <v>1754</v>
      </c>
      <c r="E1041" t="s">
        <v>1755</v>
      </c>
      <c r="F1041" t="s">
        <v>39</v>
      </c>
      <c r="G1041" t="s">
        <v>40</v>
      </c>
      <c r="H1041" t="s">
        <v>40</v>
      </c>
      <c r="I1041" t="s">
        <v>2873</v>
      </c>
      <c r="J1041" t="s">
        <v>39</v>
      </c>
      <c r="K1041" t="s">
        <v>39</v>
      </c>
      <c r="L1041" t="s">
        <v>39</v>
      </c>
      <c r="M1041" t="s">
        <v>41</v>
      </c>
      <c r="N1041" t="s">
        <v>39</v>
      </c>
      <c r="O1041">
        <v>1989</v>
      </c>
      <c r="P1041" t="s">
        <v>39</v>
      </c>
      <c r="Q1041" t="s">
        <v>2807</v>
      </c>
      <c r="R1041" s="6" t="s">
        <v>2828</v>
      </c>
      <c r="S1041" t="s">
        <v>39</v>
      </c>
      <c r="T1041" s="6" t="s">
        <v>2806</v>
      </c>
      <c r="U1041" t="s">
        <v>2701</v>
      </c>
      <c r="V1041" s="6" t="s">
        <v>2706</v>
      </c>
      <c r="W1041" s="20">
        <v>6.476</v>
      </c>
      <c r="X1041" s="38">
        <v>16</v>
      </c>
      <c r="Y1041" t="s">
        <v>2810</v>
      </c>
      <c r="Z1041" s="6" t="s">
        <v>39</v>
      </c>
      <c r="AA1041" t="s">
        <v>39</v>
      </c>
      <c r="AB1041" t="s">
        <v>39</v>
      </c>
      <c r="AC1041" t="s">
        <v>39</v>
      </c>
      <c r="AD1041" t="s">
        <v>39</v>
      </c>
      <c r="AE1041" t="s">
        <v>39</v>
      </c>
      <c r="AF1041" t="s">
        <v>39</v>
      </c>
      <c r="AG1041" t="s">
        <v>39</v>
      </c>
      <c r="AH1041" t="s">
        <v>39</v>
      </c>
      <c r="AI1041" s="6" t="s">
        <v>2808</v>
      </c>
      <c r="AJ1041" s="6" t="s">
        <v>43</v>
      </c>
      <c r="AK1041" s="20">
        <v>35.162999999999997</v>
      </c>
      <c r="AL1041" s="6" t="s">
        <v>39</v>
      </c>
      <c r="AM1041" s="17" t="s">
        <v>39</v>
      </c>
      <c r="AN1041" s="6" t="s">
        <v>2838</v>
      </c>
      <c r="AO1041">
        <v>25</v>
      </c>
      <c r="AP1041" s="14">
        <v>365</v>
      </c>
      <c r="AQ1041" t="s">
        <v>39</v>
      </c>
      <c r="AR1041" t="s">
        <v>2686</v>
      </c>
    </row>
    <row r="1042" spans="1:44" x14ac:dyDescent="0.35">
      <c r="A1042" t="s">
        <v>1756</v>
      </c>
      <c r="B1042" t="s">
        <v>2672</v>
      </c>
      <c r="C1042" t="s">
        <v>2592</v>
      </c>
      <c r="D1042" t="s">
        <v>1754</v>
      </c>
      <c r="E1042" t="s">
        <v>1755</v>
      </c>
      <c r="F1042" t="s">
        <v>39</v>
      </c>
      <c r="G1042" t="s">
        <v>40</v>
      </c>
      <c r="H1042" t="s">
        <v>40</v>
      </c>
      <c r="I1042" t="s">
        <v>2873</v>
      </c>
      <c r="J1042" t="s">
        <v>39</v>
      </c>
      <c r="K1042" t="s">
        <v>39</v>
      </c>
      <c r="L1042" t="s">
        <v>39</v>
      </c>
      <c r="M1042" t="s">
        <v>41</v>
      </c>
      <c r="N1042" t="s">
        <v>39</v>
      </c>
      <c r="O1042">
        <v>1989</v>
      </c>
      <c r="P1042" t="s">
        <v>39</v>
      </c>
      <c r="Q1042" t="s">
        <v>2807</v>
      </c>
      <c r="R1042" s="6" t="s">
        <v>2828</v>
      </c>
      <c r="S1042" t="s">
        <v>39</v>
      </c>
      <c r="T1042" s="6" t="s">
        <v>2806</v>
      </c>
      <c r="U1042" t="s">
        <v>2701</v>
      </c>
      <c r="V1042" s="6" t="s">
        <v>2706</v>
      </c>
      <c r="W1042" s="20">
        <v>10.43</v>
      </c>
      <c r="X1042" s="38">
        <v>16</v>
      </c>
      <c r="Y1042" t="s">
        <v>2810</v>
      </c>
      <c r="Z1042" s="6" t="s">
        <v>39</v>
      </c>
      <c r="AA1042" t="s">
        <v>39</v>
      </c>
      <c r="AB1042" t="s">
        <v>39</v>
      </c>
      <c r="AC1042" t="s">
        <v>39</v>
      </c>
      <c r="AD1042" t="s">
        <v>39</v>
      </c>
      <c r="AE1042" t="s">
        <v>39</v>
      </c>
      <c r="AF1042" t="s">
        <v>39</v>
      </c>
      <c r="AG1042" t="s">
        <v>39</v>
      </c>
      <c r="AH1042" t="s">
        <v>39</v>
      </c>
      <c r="AI1042" s="6" t="s">
        <v>2808</v>
      </c>
      <c r="AJ1042" s="6" t="s">
        <v>43</v>
      </c>
      <c r="AK1042" s="20">
        <v>28.963999999999999</v>
      </c>
      <c r="AL1042" s="6" t="s">
        <v>39</v>
      </c>
      <c r="AM1042" s="17" t="s">
        <v>39</v>
      </c>
      <c r="AN1042" s="6" t="s">
        <v>2838</v>
      </c>
      <c r="AO1042">
        <v>25</v>
      </c>
      <c r="AP1042" s="14">
        <v>365</v>
      </c>
      <c r="AQ1042" t="s">
        <v>39</v>
      </c>
      <c r="AR1042" t="s">
        <v>2686</v>
      </c>
    </row>
    <row r="1043" spans="1:44" x14ac:dyDescent="0.35">
      <c r="A1043" t="s">
        <v>1756</v>
      </c>
      <c r="B1043" t="s">
        <v>2672</v>
      </c>
      <c r="C1043" t="s">
        <v>2592</v>
      </c>
      <c r="D1043" t="s">
        <v>1754</v>
      </c>
      <c r="E1043" t="s">
        <v>1755</v>
      </c>
      <c r="F1043" t="s">
        <v>39</v>
      </c>
      <c r="G1043" t="s">
        <v>40</v>
      </c>
      <c r="H1043" t="s">
        <v>40</v>
      </c>
      <c r="I1043" t="s">
        <v>2873</v>
      </c>
      <c r="J1043" t="s">
        <v>39</v>
      </c>
      <c r="K1043" t="s">
        <v>39</v>
      </c>
      <c r="L1043" t="s">
        <v>39</v>
      </c>
      <c r="M1043" t="s">
        <v>41</v>
      </c>
      <c r="N1043" t="s">
        <v>39</v>
      </c>
      <c r="O1043">
        <v>1989</v>
      </c>
      <c r="P1043" t="s">
        <v>39</v>
      </c>
      <c r="Q1043" t="s">
        <v>2807</v>
      </c>
      <c r="R1043" s="6" t="s">
        <v>2828</v>
      </c>
      <c r="S1043" t="s">
        <v>39</v>
      </c>
      <c r="T1043" s="6" t="s">
        <v>2806</v>
      </c>
      <c r="U1043" t="s">
        <v>2701</v>
      </c>
      <c r="V1043" s="6" t="s">
        <v>2706</v>
      </c>
      <c r="W1043" s="20">
        <v>14.54</v>
      </c>
      <c r="X1043" s="38">
        <v>16</v>
      </c>
      <c r="Y1043" t="s">
        <v>2810</v>
      </c>
      <c r="Z1043" s="6" t="s">
        <v>39</v>
      </c>
      <c r="AA1043" t="s">
        <v>39</v>
      </c>
      <c r="AB1043" t="s">
        <v>39</v>
      </c>
      <c r="AC1043" t="s">
        <v>39</v>
      </c>
      <c r="AD1043" t="s">
        <v>39</v>
      </c>
      <c r="AE1043" t="s">
        <v>39</v>
      </c>
      <c r="AF1043" t="s">
        <v>39</v>
      </c>
      <c r="AG1043" t="s">
        <v>39</v>
      </c>
      <c r="AH1043" t="s">
        <v>39</v>
      </c>
      <c r="AI1043" s="6" t="s">
        <v>2808</v>
      </c>
      <c r="AJ1043" s="6" t="s">
        <v>43</v>
      </c>
      <c r="AK1043" s="20">
        <v>52.701000000000001</v>
      </c>
      <c r="AL1043" s="6" t="s">
        <v>39</v>
      </c>
      <c r="AM1043" s="17" t="s">
        <v>39</v>
      </c>
      <c r="AN1043" s="6" t="s">
        <v>2838</v>
      </c>
      <c r="AO1043">
        <v>25</v>
      </c>
      <c r="AP1043" s="14">
        <v>365</v>
      </c>
      <c r="AQ1043" t="s">
        <v>39</v>
      </c>
      <c r="AR1043" t="s">
        <v>2686</v>
      </c>
    </row>
    <row r="1044" spans="1:44" x14ac:dyDescent="0.35">
      <c r="A1044" t="s">
        <v>1756</v>
      </c>
      <c r="B1044" t="s">
        <v>2672</v>
      </c>
      <c r="C1044" t="s">
        <v>2592</v>
      </c>
      <c r="D1044" t="s">
        <v>1754</v>
      </c>
      <c r="E1044" t="s">
        <v>1755</v>
      </c>
      <c r="F1044" t="s">
        <v>39</v>
      </c>
      <c r="G1044" t="s">
        <v>40</v>
      </c>
      <c r="H1044" t="s">
        <v>40</v>
      </c>
      <c r="I1044" t="s">
        <v>2873</v>
      </c>
      <c r="J1044" t="s">
        <v>39</v>
      </c>
      <c r="K1044" t="s">
        <v>39</v>
      </c>
      <c r="L1044" t="s">
        <v>39</v>
      </c>
      <c r="M1044" t="s">
        <v>41</v>
      </c>
      <c r="N1044" t="s">
        <v>39</v>
      </c>
      <c r="O1044">
        <v>1989</v>
      </c>
      <c r="P1044" t="s">
        <v>39</v>
      </c>
      <c r="Q1044" t="s">
        <v>2807</v>
      </c>
      <c r="R1044" s="6" t="s">
        <v>2828</v>
      </c>
      <c r="S1044" t="s">
        <v>39</v>
      </c>
      <c r="T1044" s="6" t="s">
        <v>2806</v>
      </c>
      <c r="U1044" t="s">
        <v>2701</v>
      </c>
      <c r="V1044" s="6" t="s">
        <v>2706</v>
      </c>
      <c r="W1044" s="20">
        <v>18.442</v>
      </c>
      <c r="X1044" s="38">
        <v>16</v>
      </c>
      <c r="Y1044" t="s">
        <v>2810</v>
      </c>
      <c r="Z1044" s="6" t="s">
        <v>39</v>
      </c>
      <c r="AA1044" t="s">
        <v>39</v>
      </c>
      <c r="AB1044" t="s">
        <v>39</v>
      </c>
      <c r="AC1044" t="s">
        <v>39</v>
      </c>
      <c r="AD1044" t="s">
        <v>39</v>
      </c>
      <c r="AE1044" t="s">
        <v>39</v>
      </c>
      <c r="AF1044" t="s">
        <v>39</v>
      </c>
      <c r="AG1044" t="s">
        <v>39</v>
      </c>
      <c r="AH1044" t="s">
        <v>39</v>
      </c>
      <c r="AI1044" s="6" t="s">
        <v>2808</v>
      </c>
      <c r="AJ1044" s="6" t="s">
        <v>43</v>
      </c>
      <c r="AK1044" s="20">
        <v>64.644000000000005</v>
      </c>
      <c r="AL1044" s="6" t="s">
        <v>39</v>
      </c>
      <c r="AM1044" s="17" t="s">
        <v>39</v>
      </c>
      <c r="AN1044" s="6" t="s">
        <v>2838</v>
      </c>
      <c r="AO1044">
        <v>25</v>
      </c>
      <c r="AP1044" s="14">
        <v>365</v>
      </c>
      <c r="AQ1044" t="s">
        <v>39</v>
      </c>
      <c r="AR1044" t="s">
        <v>2686</v>
      </c>
    </row>
    <row r="1045" spans="1:44" x14ac:dyDescent="0.35">
      <c r="A1045" t="s">
        <v>1756</v>
      </c>
      <c r="B1045" t="s">
        <v>2672</v>
      </c>
      <c r="C1045" t="s">
        <v>2592</v>
      </c>
      <c r="D1045" t="s">
        <v>1754</v>
      </c>
      <c r="E1045" t="s">
        <v>1755</v>
      </c>
      <c r="F1045" t="s">
        <v>39</v>
      </c>
      <c r="G1045" t="s">
        <v>40</v>
      </c>
      <c r="H1045" t="s">
        <v>40</v>
      </c>
      <c r="I1045" t="s">
        <v>2873</v>
      </c>
      <c r="J1045" t="s">
        <v>39</v>
      </c>
      <c r="K1045" t="s">
        <v>39</v>
      </c>
      <c r="L1045" t="s">
        <v>39</v>
      </c>
      <c r="M1045" t="s">
        <v>41</v>
      </c>
      <c r="N1045" t="s">
        <v>39</v>
      </c>
      <c r="O1045">
        <v>1989</v>
      </c>
      <c r="P1045" t="s">
        <v>39</v>
      </c>
      <c r="Q1045" t="s">
        <v>2807</v>
      </c>
      <c r="R1045" s="6" t="s">
        <v>2828</v>
      </c>
      <c r="S1045" t="s">
        <v>39</v>
      </c>
      <c r="T1045" s="6" t="s">
        <v>2806</v>
      </c>
      <c r="U1045" t="s">
        <v>2701</v>
      </c>
      <c r="V1045" s="6" t="s">
        <v>2706</v>
      </c>
      <c r="W1045" s="20">
        <v>22.395</v>
      </c>
      <c r="X1045" s="38">
        <v>16</v>
      </c>
      <c r="Y1045" t="s">
        <v>2810</v>
      </c>
      <c r="Z1045" s="6" t="s">
        <v>39</v>
      </c>
      <c r="AA1045" t="s">
        <v>39</v>
      </c>
      <c r="AB1045" t="s">
        <v>39</v>
      </c>
      <c r="AC1045" t="s">
        <v>39</v>
      </c>
      <c r="AD1045" t="s">
        <v>39</v>
      </c>
      <c r="AE1045" t="s">
        <v>39</v>
      </c>
      <c r="AF1045" t="s">
        <v>39</v>
      </c>
      <c r="AG1045" t="s">
        <v>39</v>
      </c>
      <c r="AH1045" t="s">
        <v>39</v>
      </c>
      <c r="AI1045" s="6" t="s">
        <v>2808</v>
      </c>
      <c r="AJ1045" s="6" t="s">
        <v>43</v>
      </c>
      <c r="AK1045" s="20">
        <v>70.388999999999996</v>
      </c>
      <c r="AL1045" s="6" t="s">
        <v>39</v>
      </c>
      <c r="AM1045" s="17" t="s">
        <v>39</v>
      </c>
      <c r="AN1045" s="6" t="s">
        <v>2838</v>
      </c>
      <c r="AO1045">
        <v>25</v>
      </c>
      <c r="AP1045" s="14">
        <v>365</v>
      </c>
      <c r="AQ1045" t="s">
        <v>39</v>
      </c>
      <c r="AR1045" t="s">
        <v>2686</v>
      </c>
    </row>
    <row r="1046" spans="1:44" x14ac:dyDescent="0.35">
      <c r="A1046" t="s">
        <v>1756</v>
      </c>
      <c r="B1046" t="s">
        <v>2672</v>
      </c>
      <c r="C1046" t="s">
        <v>2592</v>
      </c>
      <c r="D1046" t="s">
        <v>1754</v>
      </c>
      <c r="E1046" t="s">
        <v>1755</v>
      </c>
      <c r="F1046" t="s">
        <v>39</v>
      </c>
      <c r="G1046" t="s">
        <v>40</v>
      </c>
      <c r="H1046" t="s">
        <v>40</v>
      </c>
      <c r="I1046" t="s">
        <v>2873</v>
      </c>
      <c r="J1046" t="s">
        <v>39</v>
      </c>
      <c r="K1046" t="s">
        <v>39</v>
      </c>
      <c r="L1046" t="s">
        <v>39</v>
      </c>
      <c r="M1046" t="s">
        <v>41</v>
      </c>
      <c r="N1046" t="s">
        <v>39</v>
      </c>
      <c r="O1046">
        <v>1989</v>
      </c>
      <c r="P1046" t="s">
        <v>39</v>
      </c>
      <c r="Q1046" t="s">
        <v>2807</v>
      </c>
      <c r="R1046" s="6" t="s">
        <v>2828</v>
      </c>
      <c r="S1046" t="s">
        <v>39</v>
      </c>
      <c r="T1046" s="6" t="s">
        <v>2806</v>
      </c>
      <c r="U1046" t="s">
        <v>2701</v>
      </c>
      <c r="V1046" s="6" t="s">
        <v>2706</v>
      </c>
      <c r="W1046" s="20">
        <v>25.309000000000001</v>
      </c>
      <c r="X1046" s="38">
        <v>16</v>
      </c>
      <c r="Y1046" t="s">
        <v>2810</v>
      </c>
      <c r="Z1046" s="6" t="s">
        <v>39</v>
      </c>
      <c r="AA1046" t="s">
        <v>39</v>
      </c>
      <c r="AB1046" t="s">
        <v>39</v>
      </c>
      <c r="AC1046" t="s">
        <v>39</v>
      </c>
      <c r="AD1046" t="s">
        <v>39</v>
      </c>
      <c r="AE1046" t="s">
        <v>39</v>
      </c>
      <c r="AF1046" t="s">
        <v>39</v>
      </c>
      <c r="AG1046" t="s">
        <v>39</v>
      </c>
      <c r="AH1046" t="s">
        <v>39</v>
      </c>
      <c r="AI1046" s="6" t="s">
        <v>2808</v>
      </c>
      <c r="AJ1046" s="6" t="s">
        <v>43</v>
      </c>
      <c r="AK1046" s="20">
        <v>71.599000000000004</v>
      </c>
      <c r="AL1046" s="6" t="s">
        <v>39</v>
      </c>
      <c r="AM1046" s="17" t="s">
        <v>39</v>
      </c>
      <c r="AN1046" s="6" t="s">
        <v>2838</v>
      </c>
      <c r="AO1046">
        <v>25</v>
      </c>
      <c r="AP1046" s="14">
        <v>365</v>
      </c>
      <c r="AQ1046" t="s">
        <v>39</v>
      </c>
      <c r="AR1046" t="s">
        <v>2686</v>
      </c>
    </row>
    <row r="1047" spans="1:44" x14ac:dyDescent="0.35">
      <c r="A1047" t="s">
        <v>1756</v>
      </c>
      <c r="B1047" t="s">
        <v>2672</v>
      </c>
      <c r="C1047" t="s">
        <v>2592</v>
      </c>
      <c r="D1047" t="s">
        <v>1754</v>
      </c>
      <c r="E1047" t="s">
        <v>1755</v>
      </c>
      <c r="F1047" t="s">
        <v>39</v>
      </c>
      <c r="G1047" t="s">
        <v>40</v>
      </c>
      <c r="H1047" t="s">
        <v>40</v>
      </c>
      <c r="I1047" t="s">
        <v>2873</v>
      </c>
      <c r="J1047" t="s">
        <v>39</v>
      </c>
      <c r="K1047" t="s">
        <v>39</v>
      </c>
      <c r="L1047" t="s">
        <v>39</v>
      </c>
      <c r="M1047" t="s">
        <v>41</v>
      </c>
      <c r="N1047" t="s">
        <v>39</v>
      </c>
      <c r="O1047">
        <v>1989</v>
      </c>
      <c r="P1047" t="s">
        <v>39</v>
      </c>
      <c r="Q1047" t="s">
        <v>2807</v>
      </c>
      <c r="R1047" s="6" t="s">
        <v>2828</v>
      </c>
      <c r="S1047" t="s">
        <v>39</v>
      </c>
      <c r="T1047" s="6" t="s">
        <v>2806</v>
      </c>
      <c r="U1047" t="s">
        <v>2701</v>
      </c>
      <c r="V1047" s="6" t="s">
        <v>2706</v>
      </c>
      <c r="W1047" s="20">
        <v>28.378</v>
      </c>
      <c r="X1047" s="38">
        <v>16</v>
      </c>
      <c r="Y1047" t="s">
        <v>2810</v>
      </c>
      <c r="Z1047" s="6" t="s">
        <v>39</v>
      </c>
      <c r="AA1047" t="s">
        <v>39</v>
      </c>
      <c r="AB1047" t="s">
        <v>39</v>
      </c>
      <c r="AC1047" t="s">
        <v>39</v>
      </c>
      <c r="AD1047" t="s">
        <v>39</v>
      </c>
      <c r="AE1047" t="s">
        <v>39</v>
      </c>
      <c r="AF1047" t="s">
        <v>39</v>
      </c>
      <c r="AG1047" t="s">
        <v>39</v>
      </c>
      <c r="AH1047" t="s">
        <v>39</v>
      </c>
      <c r="AI1047" s="6" t="s">
        <v>2808</v>
      </c>
      <c r="AJ1047" s="6" t="s">
        <v>43</v>
      </c>
      <c r="AK1047" s="20">
        <v>85.962000000000003</v>
      </c>
      <c r="AL1047" s="6" t="s">
        <v>39</v>
      </c>
      <c r="AM1047" s="17" t="s">
        <v>39</v>
      </c>
      <c r="AN1047" s="6" t="s">
        <v>2838</v>
      </c>
      <c r="AO1047">
        <v>25</v>
      </c>
      <c r="AP1047" s="14">
        <v>365</v>
      </c>
      <c r="AQ1047" t="s">
        <v>39</v>
      </c>
      <c r="AR1047" t="s">
        <v>2686</v>
      </c>
    </row>
    <row r="1048" spans="1:44" x14ac:dyDescent="0.35">
      <c r="A1048" t="s">
        <v>1756</v>
      </c>
      <c r="B1048" t="s">
        <v>2672</v>
      </c>
      <c r="C1048" t="s">
        <v>2592</v>
      </c>
      <c r="D1048" t="s">
        <v>1754</v>
      </c>
      <c r="E1048" t="s">
        <v>1755</v>
      </c>
      <c r="F1048" t="s">
        <v>39</v>
      </c>
      <c r="G1048" t="s">
        <v>40</v>
      </c>
      <c r="H1048" t="s">
        <v>40</v>
      </c>
      <c r="I1048" t="s">
        <v>2873</v>
      </c>
      <c r="J1048" t="s">
        <v>39</v>
      </c>
      <c r="K1048" t="s">
        <v>39</v>
      </c>
      <c r="L1048" t="s">
        <v>39</v>
      </c>
      <c r="M1048" t="s">
        <v>41</v>
      </c>
      <c r="N1048" t="s">
        <v>39</v>
      </c>
      <c r="O1048">
        <v>1988</v>
      </c>
      <c r="P1048" t="s">
        <v>39</v>
      </c>
      <c r="Q1048" t="s">
        <v>2807</v>
      </c>
      <c r="R1048" s="6" t="s">
        <v>2820</v>
      </c>
      <c r="S1048" t="s">
        <v>39</v>
      </c>
      <c r="T1048" s="6" t="s">
        <v>2806</v>
      </c>
      <c r="U1048" t="s">
        <v>2761</v>
      </c>
      <c r="V1048" s="6" t="s">
        <v>2824</v>
      </c>
      <c r="W1048" s="20">
        <v>365</v>
      </c>
      <c r="X1048" s="38">
        <v>6</v>
      </c>
      <c r="Y1048" t="s">
        <v>2810</v>
      </c>
      <c r="Z1048" s="6" t="s">
        <v>39</v>
      </c>
      <c r="AA1048" t="s">
        <v>39</v>
      </c>
      <c r="AB1048" t="s">
        <v>39</v>
      </c>
      <c r="AC1048" t="s">
        <v>39</v>
      </c>
      <c r="AD1048" t="s">
        <v>39</v>
      </c>
      <c r="AE1048" t="s">
        <v>39</v>
      </c>
      <c r="AF1048" t="s">
        <v>39</v>
      </c>
      <c r="AG1048" t="s">
        <v>39</v>
      </c>
      <c r="AH1048" t="s">
        <v>39</v>
      </c>
      <c r="AI1048" s="6" t="s">
        <v>2808</v>
      </c>
      <c r="AJ1048" s="6" t="s">
        <v>43</v>
      </c>
      <c r="AK1048" s="19">
        <v>35.466999999999999</v>
      </c>
      <c r="AL1048" s="6" t="s">
        <v>39</v>
      </c>
      <c r="AM1048" s="17" t="s">
        <v>39</v>
      </c>
      <c r="AN1048">
        <v>1</v>
      </c>
      <c r="AO1048">
        <v>25</v>
      </c>
      <c r="AP1048" s="20">
        <v>69.665999999999997</v>
      </c>
      <c r="AQ1048">
        <v>60</v>
      </c>
      <c r="AR1048" t="s">
        <v>2642</v>
      </c>
    </row>
    <row r="1049" spans="1:44" x14ac:dyDescent="0.35">
      <c r="A1049" t="s">
        <v>1756</v>
      </c>
      <c r="B1049" t="s">
        <v>2672</v>
      </c>
      <c r="C1049" t="s">
        <v>2592</v>
      </c>
      <c r="D1049" t="s">
        <v>1754</v>
      </c>
      <c r="E1049" t="s">
        <v>1755</v>
      </c>
      <c r="F1049" t="s">
        <v>39</v>
      </c>
      <c r="G1049" t="s">
        <v>40</v>
      </c>
      <c r="H1049" t="s">
        <v>40</v>
      </c>
      <c r="I1049" t="s">
        <v>2873</v>
      </c>
      <c r="J1049" t="s">
        <v>39</v>
      </c>
      <c r="K1049" t="s">
        <v>39</v>
      </c>
      <c r="L1049" t="s">
        <v>39</v>
      </c>
      <c r="M1049" t="s">
        <v>41</v>
      </c>
      <c r="N1049" t="s">
        <v>39</v>
      </c>
      <c r="O1049">
        <v>1988</v>
      </c>
      <c r="P1049" t="s">
        <v>39</v>
      </c>
      <c r="Q1049" t="s">
        <v>2807</v>
      </c>
      <c r="R1049" s="6" t="s">
        <v>2820</v>
      </c>
      <c r="S1049" t="s">
        <v>39</v>
      </c>
      <c r="T1049" s="6" t="s">
        <v>2806</v>
      </c>
      <c r="U1049" t="s">
        <v>2761</v>
      </c>
      <c r="V1049" s="6" t="s">
        <v>2824</v>
      </c>
      <c r="W1049" s="20">
        <v>365</v>
      </c>
      <c r="X1049" s="38">
        <v>6</v>
      </c>
      <c r="Y1049" t="s">
        <v>2810</v>
      </c>
      <c r="Z1049" s="6" t="s">
        <v>39</v>
      </c>
      <c r="AA1049" t="s">
        <v>39</v>
      </c>
      <c r="AB1049" t="s">
        <v>39</v>
      </c>
      <c r="AC1049" t="s">
        <v>39</v>
      </c>
      <c r="AD1049" t="s">
        <v>39</v>
      </c>
      <c r="AE1049" t="s">
        <v>39</v>
      </c>
      <c r="AF1049" t="s">
        <v>39</v>
      </c>
      <c r="AG1049" t="s">
        <v>39</v>
      </c>
      <c r="AH1049" t="s">
        <v>39</v>
      </c>
      <c r="AI1049" s="6" t="s">
        <v>2808</v>
      </c>
      <c r="AJ1049" s="6" t="s">
        <v>43</v>
      </c>
      <c r="AK1049" s="19">
        <v>35.835999999999999</v>
      </c>
      <c r="AL1049" s="6" t="s">
        <v>39</v>
      </c>
      <c r="AM1049" s="17" t="s">
        <v>39</v>
      </c>
      <c r="AN1049">
        <v>1</v>
      </c>
      <c r="AO1049">
        <v>25</v>
      </c>
      <c r="AP1049" s="20">
        <v>94.350999999999999</v>
      </c>
      <c r="AQ1049">
        <v>60</v>
      </c>
      <c r="AR1049" t="s">
        <v>2642</v>
      </c>
    </row>
    <row r="1050" spans="1:44" x14ac:dyDescent="0.35">
      <c r="A1050" t="s">
        <v>1756</v>
      </c>
      <c r="B1050" t="s">
        <v>2672</v>
      </c>
      <c r="C1050" t="s">
        <v>2592</v>
      </c>
      <c r="D1050" t="s">
        <v>1754</v>
      </c>
      <c r="E1050" t="s">
        <v>1755</v>
      </c>
      <c r="F1050" t="s">
        <v>39</v>
      </c>
      <c r="G1050" t="s">
        <v>40</v>
      </c>
      <c r="H1050" t="s">
        <v>40</v>
      </c>
      <c r="I1050" t="s">
        <v>2873</v>
      </c>
      <c r="J1050" t="s">
        <v>39</v>
      </c>
      <c r="K1050" t="s">
        <v>39</v>
      </c>
      <c r="L1050" t="s">
        <v>39</v>
      </c>
      <c r="M1050" t="s">
        <v>41</v>
      </c>
      <c r="N1050" t="s">
        <v>39</v>
      </c>
      <c r="O1050">
        <v>1988</v>
      </c>
      <c r="P1050" t="s">
        <v>39</v>
      </c>
      <c r="Q1050" t="s">
        <v>2807</v>
      </c>
      <c r="R1050" s="6" t="s">
        <v>2820</v>
      </c>
      <c r="S1050" t="s">
        <v>39</v>
      </c>
      <c r="T1050" s="6" t="s">
        <v>2806</v>
      </c>
      <c r="U1050" t="s">
        <v>2761</v>
      </c>
      <c r="V1050" s="6" t="s">
        <v>2824</v>
      </c>
      <c r="W1050" s="20">
        <v>365</v>
      </c>
      <c r="X1050" s="38">
        <v>6</v>
      </c>
      <c r="Y1050" t="s">
        <v>2810</v>
      </c>
      <c r="Z1050" s="6" t="s">
        <v>39</v>
      </c>
      <c r="AA1050" t="s">
        <v>39</v>
      </c>
      <c r="AB1050" t="s">
        <v>39</v>
      </c>
      <c r="AC1050" t="s">
        <v>39</v>
      </c>
      <c r="AD1050" t="s">
        <v>39</v>
      </c>
      <c r="AE1050" t="s">
        <v>39</v>
      </c>
      <c r="AF1050" t="s">
        <v>39</v>
      </c>
      <c r="AG1050" t="s">
        <v>39</v>
      </c>
      <c r="AH1050" t="s">
        <v>39</v>
      </c>
      <c r="AI1050" s="6" t="s">
        <v>2808</v>
      </c>
      <c r="AJ1050" s="6" t="s">
        <v>43</v>
      </c>
      <c r="AK1050" s="19">
        <v>36.066000000000003</v>
      </c>
      <c r="AL1050" s="6" t="s">
        <v>39</v>
      </c>
      <c r="AM1050" s="17" t="s">
        <v>39</v>
      </c>
      <c r="AN1050">
        <v>1</v>
      </c>
      <c r="AO1050">
        <v>25</v>
      </c>
      <c r="AP1050" s="20">
        <v>103.70400000000001</v>
      </c>
      <c r="AQ1050">
        <v>60</v>
      </c>
      <c r="AR1050" t="s">
        <v>2642</v>
      </c>
    </row>
    <row r="1051" spans="1:44" x14ac:dyDescent="0.35">
      <c r="A1051" t="s">
        <v>1756</v>
      </c>
      <c r="B1051" t="s">
        <v>2672</v>
      </c>
      <c r="C1051" t="s">
        <v>2592</v>
      </c>
      <c r="D1051" t="s">
        <v>1754</v>
      </c>
      <c r="E1051" t="s">
        <v>1755</v>
      </c>
      <c r="F1051" t="s">
        <v>39</v>
      </c>
      <c r="G1051" t="s">
        <v>40</v>
      </c>
      <c r="H1051" t="s">
        <v>40</v>
      </c>
      <c r="I1051" t="s">
        <v>2873</v>
      </c>
      <c r="J1051" t="s">
        <v>39</v>
      </c>
      <c r="K1051" t="s">
        <v>39</v>
      </c>
      <c r="L1051" t="s">
        <v>39</v>
      </c>
      <c r="M1051" t="s">
        <v>41</v>
      </c>
      <c r="N1051" t="s">
        <v>39</v>
      </c>
      <c r="O1051">
        <v>1988</v>
      </c>
      <c r="P1051" t="s">
        <v>39</v>
      </c>
      <c r="Q1051" t="s">
        <v>2807</v>
      </c>
      <c r="R1051" s="6" t="s">
        <v>2820</v>
      </c>
      <c r="S1051" t="s">
        <v>39</v>
      </c>
      <c r="T1051" s="6" t="s">
        <v>2806</v>
      </c>
      <c r="U1051" t="s">
        <v>2761</v>
      </c>
      <c r="V1051" s="6" t="s">
        <v>2824</v>
      </c>
      <c r="W1051" s="20">
        <v>365</v>
      </c>
      <c r="X1051" s="38">
        <v>6</v>
      </c>
      <c r="Y1051" t="s">
        <v>2810</v>
      </c>
      <c r="Z1051" s="6" t="s">
        <v>39</v>
      </c>
      <c r="AA1051" t="s">
        <v>39</v>
      </c>
      <c r="AB1051" t="s">
        <v>39</v>
      </c>
      <c r="AC1051" t="s">
        <v>39</v>
      </c>
      <c r="AD1051" t="s">
        <v>39</v>
      </c>
      <c r="AE1051" t="s">
        <v>39</v>
      </c>
      <c r="AF1051" t="s">
        <v>39</v>
      </c>
      <c r="AG1051" t="s">
        <v>39</v>
      </c>
      <c r="AH1051" t="s">
        <v>39</v>
      </c>
      <c r="AI1051" s="6" t="s">
        <v>2808</v>
      </c>
      <c r="AJ1051" s="6" t="s">
        <v>43</v>
      </c>
      <c r="AK1051" s="19">
        <v>36.244</v>
      </c>
      <c r="AL1051" s="6" t="s">
        <v>39</v>
      </c>
      <c r="AM1051" s="17" t="s">
        <v>39</v>
      </c>
      <c r="AN1051">
        <v>1</v>
      </c>
      <c r="AO1051">
        <v>25</v>
      </c>
      <c r="AP1051" s="20">
        <v>125.161</v>
      </c>
      <c r="AQ1051">
        <v>60</v>
      </c>
      <c r="AR1051" t="s">
        <v>2642</v>
      </c>
    </row>
    <row r="1052" spans="1:44" x14ac:dyDescent="0.35">
      <c r="A1052" t="s">
        <v>1756</v>
      </c>
      <c r="B1052" t="s">
        <v>2672</v>
      </c>
      <c r="C1052" t="s">
        <v>2592</v>
      </c>
      <c r="D1052" t="s">
        <v>1754</v>
      </c>
      <c r="E1052" t="s">
        <v>1755</v>
      </c>
      <c r="F1052" t="s">
        <v>39</v>
      </c>
      <c r="G1052" t="s">
        <v>40</v>
      </c>
      <c r="H1052" t="s">
        <v>40</v>
      </c>
      <c r="I1052" t="s">
        <v>2873</v>
      </c>
      <c r="J1052" t="s">
        <v>39</v>
      </c>
      <c r="K1052" t="s">
        <v>39</v>
      </c>
      <c r="L1052" t="s">
        <v>39</v>
      </c>
      <c r="M1052" t="s">
        <v>41</v>
      </c>
      <c r="N1052" t="s">
        <v>39</v>
      </c>
      <c r="O1052">
        <v>1988</v>
      </c>
      <c r="P1052" t="s">
        <v>39</v>
      </c>
      <c r="Q1052" t="s">
        <v>2807</v>
      </c>
      <c r="R1052" s="6" t="s">
        <v>2820</v>
      </c>
      <c r="S1052" t="s">
        <v>39</v>
      </c>
      <c r="T1052" s="6" t="s">
        <v>2806</v>
      </c>
      <c r="U1052" t="s">
        <v>2761</v>
      </c>
      <c r="V1052" s="6" t="s">
        <v>2824</v>
      </c>
      <c r="W1052" s="20">
        <v>365</v>
      </c>
      <c r="X1052" s="38">
        <v>6</v>
      </c>
      <c r="Y1052" t="s">
        <v>2810</v>
      </c>
      <c r="Z1052" s="6" t="s">
        <v>39</v>
      </c>
      <c r="AA1052" t="s">
        <v>39</v>
      </c>
      <c r="AB1052" t="s">
        <v>39</v>
      </c>
      <c r="AC1052" t="s">
        <v>39</v>
      </c>
      <c r="AD1052" t="s">
        <v>39</v>
      </c>
      <c r="AE1052" t="s">
        <v>39</v>
      </c>
      <c r="AF1052" t="s">
        <v>39</v>
      </c>
      <c r="AG1052" t="s">
        <v>39</v>
      </c>
      <c r="AH1052" t="s">
        <v>39</v>
      </c>
      <c r="AI1052" s="6" t="s">
        <v>2808</v>
      </c>
      <c r="AJ1052" s="6" t="s">
        <v>43</v>
      </c>
      <c r="AK1052" s="19">
        <v>39.618000000000002</v>
      </c>
      <c r="AL1052" s="6" t="s">
        <v>39</v>
      </c>
      <c r="AM1052" s="17" t="s">
        <v>39</v>
      </c>
      <c r="AN1052">
        <v>1</v>
      </c>
      <c r="AO1052">
        <v>25</v>
      </c>
      <c r="AP1052" s="20">
        <v>131.03</v>
      </c>
      <c r="AQ1052">
        <v>60</v>
      </c>
      <c r="AR1052" t="s">
        <v>2642</v>
      </c>
    </row>
    <row r="1053" spans="1:44" x14ac:dyDescent="0.35">
      <c r="A1053" t="s">
        <v>1756</v>
      </c>
      <c r="B1053" t="s">
        <v>2672</v>
      </c>
      <c r="C1053" t="s">
        <v>2592</v>
      </c>
      <c r="D1053" t="s">
        <v>1754</v>
      </c>
      <c r="E1053" t="s">
        <v>1755</v>
      </c>
      <c r="F1053" t="s">
        <v>39</v>
      </c>
      <c r="G1053" t="s">
        <v>40</v>
      </c>
      <c r="H1053" t="s">
        <v>40</v>
      </c>
      <c r="I1053" t="s">
        <v>2873</v>
      </c>
      <c r="J1053" t="s">
        <v>39</v>
      </c>
      <c r="K1053" t="s">
        <v>39</v>
      </c>
      <c r="L1053" t="s">
        <v>39</v>
      </c>
      <c r="M1053" t="s">
        <v>41</v>
      </c>
      <c r="N1053" t="s">
        <v>39</v>
      </c>
      <c r="O1053">
        <v>1988</v>
      </c>
      <c r="P1053" t="s">
        <v>39</v>
      </c>
      <c r="Q1053" t="s">
        <v>2807</v>
      </c>
      <c r="R1053" s="6" t="s">
        <v>2820</v>
      </c>
      <c r="S1053" t="s">
        <v>39</v>
      </c>
      <c r="T1053" s="6" t="s">
        <v>2806</v>
      </c>
      <c r="U1053" t="s">
        <v>2761</v>
      </c>
      <c r="V1053" s="6" t="s">
        <v>2824</v>
      </c>
      <c r="W1053" s="20">
        <v>365</v>
      </c>
      <c r="X1053" s="38">
        <v>6</v>
      </c>
      <c r="Y1053" t="s">
        <v>2810</v>
      </c>
      <c r="Z1053" s="6" t="s">
        <v>39</v>
      </c>
      <c r="AA1053" t="s">
        <v>39</v>
      </c>
      <c r="AB1053" t="s">
        <v>39</v>
      </c>
      <c r="AC1053" t="s">
        <v>39</v>
      </c>
      <c r="AD1053" t="s">
        <v>39</v>
      </c>
      <c r="AE1053" t="s">
        <v>39</v>
      </c>
      <c r="AF1053" t="s">
        <v>39</v>
      </c>
      <c r="AG1053" t="s">
        <v>39</v>
      </c>
      <c r="AH1053" t="s">
        <v>39</v>
      </c>
      <c r="AI1053" s="6" t="s">
        <v>2808</v>
      </c>
      <c r="AJ1053" s="6" t="s">
        <v>43</v>
      </c>
      <c r="AK1053" s="19">
        <v>39.618000000000002</v>
      </c>
      <c r="AL1053" s="6" t="s">
        <v>39</v>
      </c>
      <c r="AM1053" s="17" t="s">
        <v>39</v>
      </c>
      <c r="AN1053">
        <v>1</v>
      </c>
      <c r="AO1053">
        <v>25</v>
      </c>
      <c r="AP1053" s="20">
        <v>139.46600000000001</v>
      </c>
      <c r="AQ1053">
        <v>60</v>
      </c>
      <c r="AR1053" t="s">
        <v>2642</v>
      </c>
    </row>
    <row r="1054" spans="1:44" x14ac:dyDescent="0.35">
      <c r="A1054" t="s">
        <v>1756</v>
      </c>
      <c r="B1054" t="s">
        <v>2672</v>
      </c>
      <c r="C1054" t="s">
        <v>2592</v>
      </c>
      <c r="D1054" t="s">
        <v>1754</v>
      </c>
      <c r="E1054" t="s">
        <v>1755</v>
      </c>
      <c r="F1054" t="s">
        <v>39</v>
      </c>
      <c r="G1054" t="s">
        <v>40</v>
      </c>
      <c r="H1054" t="s">
        <v>40</v>
      </c>
      <c r="I1054" t="s">
        <v>2873</v>
      </c>
      <c r="J1054" t="s">
        <v>39</v>
      </c>
      <c r="K1054" t="s">
        <v>39</v>
      </c>
      <c r="L1054" t="s">
        <v>39</v>
      </c>
      <c r="M1054" t="s">
        <v>41</v>
      </c>
      <c r="N1054" t="s">
        <v>39</v>
      </c>
      <c r="O1054">
        <v>1988</v>
      </c>
      <c r="P1054" t="s">
        <v>39</v>
      </c>
      <c r="Q1054" t="s">
        <v>2807</v>
      </c>
      <c r="R1054" s="6" t="s">
        <v>2820</v>
      </c>
      <c r="S1054" t="s">
        <v>39</v>
      </c>
      <c r="T1054" s="6" t="s">
        <v>2806</v>
      </c>
      <c r="U1054" t="s">
        <v>2761</v>
      </c>
      <c r="V1054" s="6" t="s">
        <v>2824</v>
      </c>
      <c r="W1054" s="20">
        <v>365</v>
      </c>
      <c r="X1054" s="38">
        <v>6</v>
      </c>
      <c r="Y1054" t="s">
        <v>2810</v>
      </c>
      <c r="Z1054" s="6" t="s">
        <v>39</v>
      </c>
      <c r="AA1054" t="s">
        <v>39</v>
      </c>
      <c r="AB1054" t="s">
        <v>39</v>
      </c>
      <c r="AC1054" t="s">
        <v>39</v>
      </c>
      <c r="AD1054" t="s">
        <v>39</v>
      </c>
      <c r="AE1054" t="s">
        <v>39</v>
      </c>
      <c r="AF1054" t="s">
        <v>39</v>
      </c>
      <c r="AG1054" t="s">
        <v>39</v>
      </c>
      <c r="AH1054" t="s">
        <v>39</v>
      </c>
      <c r="AI1054" s="6" t="s">
        <v>2808</v>
      </c>
      <c r="AJ1054" s="6" t="s">
        <v>43</v>
      </c>
      <c r="AK1054" s="19">
        <v>47.076000000000001</v>
      </c>
      <c r="AL1054" s="6" t="s">
        <v>39</v>
      </c>
      <c r="AM1054" s="17" t="s">
        <v>39</v>
      </c>
      <c r="AN1054">
        <v>1</v>
      </c>
      <c r="AO1054">
        <v>25</v>
      </c>
      <c r="AP1054" s="20">
        <v>143.13400000000001</v>
      </c>
      <c r="AQ1054">
        <v>60</v>
      </c>
      <c r="AR1054" t="s">
        <v>2642</v>
      </c>
    </row>
    <row r="1055" spans="1:44" x14ac:dyDescent="0.35">
      <c r="A1055" t="s">
        <v>1756</v>
      </c>
      <c r="B1055" t="s">
        <v>2672</v>
      </c>
      <c r="C1055" t="s">
        <v>2592</v>
      </c>
      <c r="D1055" t="s">
        <v>1754</v>
      </c>
      <c r="E1055" t="s">
        <v>1755</v>
      </c>
      <c r="F1055" t="s">
        <v>39</v>
      </c>
      <c r="G1055" t="s">
        <v>40</v>
      </c>
      <c r="H1055" t="s">
        <v>40</v>
      </c>
      <c r="I1055" t="s">
        <v>2873</v>
      </c>
      <c r="J1055" t="s">
        <v>39</v>
      </c>
      <c r="K1055" t="s">
        <v>39</v>
      </c>
      <c r="L1055" t="s">
        <v>39</v>
      </c>
      <c r="M1055" t="s">
        <v>41</v>
      </c>
      <c r="N1055" t="s">
        <v>39</v>
      </c>
      <c r="O1055">
        <v>1988</v>
      </c>
      <c r="P1055" t="s">
        <v>39</v>
      </c>
      <c r="Q1055" t="s">
        <v>2807</v>
      </c>
      <c r="R1055" s="6" t="s">
        <v>2820</v>
      </c>
      <c r="S1055" t="s">
        <v>39</v>
      </c>
      <c r="T1055" s="6" t="s">
        <v>2806</v>
      </c>
      <c r="U1055" t="s">
        <v>2761</v>
      </c>
      <c r="V1055" s="6" t="s">
        <v>2824</v>
      </c>
      <c r="W1055" s="20">
        <v>365</v>
      </c>
      <c r="X1055" s="38">
        <v>6</v>
      </c>
      <c r="Y1055" t="s">
        <v>2810</v>
      </c>
      <c r="Z1055" s="6" t="s">
        <v>39</v>
      </c>
      <c r="AA1055" t="s">
        <v>39</v>
      </c>
      <c r="AB1055" t="s">
        <v>39</v>
      </c>
      <c r="AC1055" t="s">
        <v>39</v>
      </c>
      <c r="AD1055" t="s">
        <v>39</v>
      </c>
      <c r="AE1055" t="s">
        <v>39</v>
      </c>
      <c r="AF1055" t="s">
        <v>39</v>
      </c>
      <c r="AG1055" t="s">
        <v>39</v>
      </c>
      <c r="AH1055" t="s">
        <v>39</v>
      </c>
      <c r="AI1055" s="6" t="s">
        <v>2808</v>
      </c>
      <c r="AJ1055" s="6" t="s">
        <v>43</v>
      </c>
      <c r="AK1055" s="14">
        <v>55.244999999999997</v>
      </c>
      <c r="AL1055" s="6" t="s">
        <v>39</v>
      </c>
      <c r="AM1055" s="17" t="s">
        <v>39</v>
      </c>
      <c r="AN1055">
        <v>1</v>
      </c>
      <c r="AO1055">
        <v>25</v>
      </c>
      <c r="AP1055" s="20">
        <v>154.68799999999999</v>
      </c>
      <c r="AQ1055">
        <v>60</v>
      </c>
      <c r="AR1055" t="s">
        <v>2642</v>
      </c>
    </row>
    <row r="1056" spans="1:44" x14ac:dyDescent="0.35">
      <c r="A1056" t="s">
        <v>1756</v>
      </c>
      <c r="B1056" t="s">
        <v>2672</v>
      </c>
      <c r="C1056" t="s">
        <v>2592</v>
      </c>
      <c r="D1056" t="s">
        <v>1754</v>
      </c>
      <c r="E1056" t="s">
        <v>1755</v>
      </c>
      <c r="F1056" t="s">
        <v>39</v>
      </c>
      <c r="G1056" t="s">
        <v>40</v>
      </c>
      <c r="H1056" t="s">
        <v>40</v>
      </c>
      <c r="I1056" t="s">
        <v>2873</v>
      </c>
      <c r="J1056" t="s">
        <v>39</v>
      </c>
      <c r="K1056" t="s">
        <v>39</v>
      </c>
      <c r="L1056" t="s">
        <v>39</v>
      </c>
      <c r="M1056" t="s">
        <v>41</v>
      </c>
      <c r="N1056" t="s">
        <v>39</v>
      </c>
      <c r="O1056">
        <v>1988</v>
      </c>
      <c r="P1056" t="s">
        <v>39</v>
      </c>
      <c r="Q1056" t="s">
        <v>2807</v>
      </c>
      <c r="R1056" s="6" t="s">
        <v>2820</v>
      </c>
      <c r="S1056" t="s">
        <v>39</v>
      </c>
      <c r="T1056" s="6" t="s">
        <v>2806</v>
      </c>
      <c r="U1056" t="s">
        <v>2761</v>
      </c>
      <c r="V1056" s="6" t="s">
        <v>2824</v>
      </c>
      <c r="W1056" s="20">
        <v>365</v>
      </c>
      <c r="X1056" s="38">
        <v>6</v>
      </c>
      <c r="Y1056" t="s">
        <v>2810</v>
      </c>
      <c r="Z1056" s="6" t="s">
        <v>39</v>
      </c>
      <c r="AA1056" t="s">
        <v>39</v>
      </c>
      <c r="AB1056" t="s">
        <v>39</v>
      </c>
      <c r="AC1056" t="s">
        <v>39</v>
      </c>
      <c r="AD1056" t="s">
        <v>39</v>
      </c>
      <c r="AE1056" t="s">
        <v>39</v>
      </c>
      <c r="AF1056" t="s">
        <v>39</v>
      </c>
      <c r="AG1056" t="s">
        <v>39</v>
      </c>
      <c r="AH1056" t="s">
        <v>39</v>
      </c>
      <c r="AI1056" s="6" t="s">
        <v>2808</v>
      </c>
      <c r="AJ1056" s="6" t="s">
        <v>43</v>
      </c>
      <c r="AK1056" s="14">
        <v>69.805999999999997</v>
      </c>
      <c r="AL1056" s="6" t="s">
        <v>39</v>
      </c>
      <c r="AM1056" s="17" t="s">
        <v>39</v>
      </c>
      <c r="AN1056">
        <v>1</v>
      </c>
      <c r="AO1056">
        <v>25</v>
      </c>
      <c r="AP1056" s="20">
        <v>163.49</v>
      </c>
      <c r="AQ1056">
        <v>60</v>
      </c>
      <c r="AR1056" t="s">
        <v>2642</v>
      </c>
    </row>
    <row r="1057" spans="1:44" x14ac:dyDescent="0.35">
      <c r="A1057" t="s">
        <v>1756</v>
      </c>
      <c r="B1057" t="s">
        <v>2672</v>
      </c>
      <c r="C1057" t="s">
        <v>2592</v>
      </c>
      <c r="D1057" t="s">
        <v>1754</v>
      </c>
      <c r="E1057" t="s">
        <v>1755</v>
      </c>
      <c r="F1057" t="s">
        <v>39</v>
      </c>
      <c r="G1057" t="s">
        <v>40</v>
      </c>
      <c r="H1057" t="s">
        <v>40</v>
      </c>
      <c r="I1057" t="s">
        <v>2873</v>
      </c>
      <c r="J1057" t="s">
        <v>39</v>
      </c>
      <c r="K1057" t="s">
        <v>39</v>
      </c>
      <c r="L1057" t="s">
        <v>39</v>
      </c>
      <c r="M1057" t="s">
        <v>41</v>
      </c>
      <c r="N1057" t="s">
        <v>39</v>
      </c>
      <c r="O1057">
        <v>1988</v>
      </c>
      <c r="P1057" t="s">
        <v>39</v>
      </c>
      <c r="Q1057" t="s">
        <v>2807</v>
      </c>
      <c r="R1057" s="6" t="s">
        <v>2820</v>
      </c>
      <c r="S1057" t="s">
        <v>39</v>
      </c>
      <c r="T1057" s="6" t="s">
        <v>2806</v>
      </c>
      <c r="U1057" t="s">
        <v>2761</v>
      </c>
      <c r="V1057" s="6" t="s">
        <v>2824</v>
      </c>
      <c r="W1057" s="20">
        <v>365</v>
      </c>
      <c r="X1057" s="38">
        <v>6</v>
      </c>
      <c r="Y1057" t="s">
        <v>2810</v>
      </c>
      <c r="Z1057" s="6" t="s">
        <v>39</v>
      </c>
      <c r="AA1057" t="s">
        <v>39</v>
      </c>
      <c r="AB1057" t="s">
        <v>39</v>
      </c>
      <c r="AC1057" t="s">
        <v>39</v>
      </c>
      <c r="AD1057" t="s">
        <v>39</v>
      </c>
      <c r="AE1057" t="s">
        <v>39</v>
      </c>
      <c r="AF1057" t="s">
        <v>39</v>
      </c>
      <c r="AG1057" t="s">
        <v>39</v>
      </c>
      <c r="AH1057" t="s">
        <v>39</v>
      </c>
      <c r="AI1057" s="6" t="s">
        <v>2808</v>
      </c>
      <c r="AJ1057" s="6" t="s">
        <v>43</v>
      </c>
      <c r="AK1057" s="14">
        <v>77.619</v>
      </c>
      <c r="AL1057" s="6" t="s">
        <v>39</v>
      </c>
      <c r="AM1057" s="17" t="s">
        <v>39</v>
      </c>
      <c r="AN1057">
        <v>1</v>
      </c>
      <c r="AO1057">
        <v>25</v>
      </c>
      <c r="AP1057" s="20">
        <v>170.27600000000001</v>
      </c>
      <c r="AQ1057">
        <v>60</v>
      </c>
      <c r="AR1057" t="s">
        <v>2642</v>
      </c>
    </row>
    <row r="1058" spans="1:44" x14ac:dyDescent="0.35">
      <c r="A1058" t="s">
        <v>1756</v>
      </c>
      <c r="B1058" t="s">
        <v>2672</v>
      </c>
      <c r="C1058" t="s">
        <v>2592</v>
      </c>
      <c r="D1058" t="s">
        <v>1754</v>
      </c>
      <c r="E1058" t="s">
        <v>1755</v>
      </c>
      <c r="F1058" t="s">
        <v>39</v>
      </c>
      <c r="G1058" t="s">
        <v>40</v>
      </c>
      <c r="H1058" t="s">
        <v>40</v>
      </c>
      <c r="I1058" t="s">
        <v>2873</v>
      </c>
      <c r="J1058" t="s">
        <v>39</v>
      </c>
      <c r="K1058" t="s">
        <v>39</v>
      </c>
      <c r="L1058" t="s">
        <v>39</v>
      </c>
      <c r="M1058" t="s">
        <v>41</v>
      </c>
      <c r="N1058" t="s">
        <v>39</v>
      </c>
      <c r="O1058">
        <v>1988</v>
      </c>
      <c r="P1058" t="s">
        <v>39</v>
      </c>
      <c r="Q1058" t="s">
        <v>2807</v>
      </c>
      <c r="R1058" s="6" t="s">
        <v>2820</v>
      </c>
      <c r="S1058" t="s">
        <v>39</v>
      </c>
      <c r="T1058" s="6" t="s">
        <v>2806</v>
      </c>
      <c r="U1058" t="s">
        <v>2761</v>
      </c>
      <c r="V1058" s="6" t="s">
        <v>2824</v>
      </c>
      <c r="W1058" s="20">
        <v>365</v>
      </c>
      <c r="X1058" s="38">
        <v>6</v>
      </c>
      <c r="Y1058" t="s">
        <v>2810</v>
      </c>
      <c r="Z1058" s="6" t="s">
        <v>39</v>
      </c>
      <c r="AA1058" t="s">
        <v>39</v>
      </c>
      <c r="AB1058" t="s">
        <v>39</v>
      </c>
      <c r="AC1058" t="s">
        <v>39</v>
      </c>
      <c r="AD1058" t="s">
        <v>39</v>
      </c>
      <c r="AE1058" t="s">
        <v>39</v>
      </c>
      <c r="AF1058" t="s">
        <v>39</v>
      </c>
      <c r="AG1058" t="s">
        <v>39</v>
      </c>
      <c r="AH1058" t="s">
        <v>39</v>
      </c>
      <c r="AI1058" s="6" t="s">
        <v>2808</v>
      </c>
      <c r="AJ1058" s="6" t="s">
        <v>43</v>
      </c>
      <c r="AK1058" s="14">
        <v>77.087000000000003</v>
      </c>
      <c r="AL1058" s="6" t="s">
        <v>39</v>
      </c>
      <c r="AM1058" s="17" t="s">
        <v>39</v>
      </c>
      <c r="AN1058">
        <v>1</v>
      </c>
      <c r="AO1058">
        <v>25</v>
      </c>
      <c r="AP1058" s="20">
        <v>176.14499999999998</v>
      </c>
      <c r="AQ1058">
        <v>60</v>
      </c>
      <c r="AR1058" t="s">
        <v>2642</v>
      </c>
    </row>
    <row r="1059" spans="1:44" x14ac:dyDescent="0.35">
      <c r="A1059" t="s">
        <v>1756</v>
      </c>
      <c r="B1059" t="s">
        <v>2672</v>
      </c>
      <c r="C1059" t="s">
        <v>2592</v>
      </c>
      <c r="D1059" t="s">
        <v>1754</v>
      </c>
      <c r="E1059" t="s">
        <v>1755</v>
      </c>
      <c r="F1059" t="s">
        <v>39</v>
      </c>
      <c r="G1059" t="s">
        <v>40</v>
      </c>
      <c r="H1059" t="s">
        <v>40</v>
      </c>
      <c r="I1059" t="s">
        <v>2873</v>
      </c>
      <c r="J1059" t="s">
        <v>39</v>
      </c>
      <c r="K1059" t="s">
        <v>39</v>
      </c>
      <c r="L1059" t="s">
        <v>39</v>
      </c>
      <c r="M1059" t="s">
        <v>41</v>
      </c>
      <c r="N1059" t="s">
        <v>39</v>
      </c>
      <c r="O1059">
        <v>1988</v>
      </c>
      <c r="P1059" t="s">
        <v>39</v>
      </c>
      <c r="Q1059" t="s">
        <v>2807</v>
      </c>
      <c r="R1059" s="6" t="s">
        <v>2820</v>
      </c>
      <c r="S1059" t="s">
        <v>39</v>
      </c>
      <c r="T1059" s="6" t="s">
        <v>2806</v>
      </c>
      <c r="U1059" t="s">
        <v>2761</v>
      </c>
      <c r="V1059" s="6" t="s">
        <v>2824</v>
      </c>
      <c r="W1059" s="20">
        <v>365</v>
      </c>
      <c r="X1059" s="38">
        <v>6</v>
      </c>
      <c r="Y1059" t="s">
        <v>2810</v>
      </c>
      <c r="Z1059" s="6" t="s">
        <v>39</v>
      </c>
      <c r="AA1059" t="s">
        <v>39</v>
      </c>
      <c r="AB1059" t="s">
        <v>39</v>
      </c>
      <c r="AC1059" t="s">
        <v>39</v>
      </c>
      <c r="AD1059" t="s">
        <v>39</v>
      </c>
      <c r="AE1059" t="s">
        <v>39</v>
      </c>
      <c r="AF1059" t="s">
        <v>39</v>
      </c>
      <c r="AG1059" t="s">
        <v>39</v>
      </c>
      <c r="AH1059" t="s">
        <v>39</v>
      </c>
      <c r="AI1059" s="6" t="s">
        <v>2808</v>
      </c>
      <c r="AJ1059" s="6" t="s">
        <v>43</v>
      </c>
      <c r="AK1059" s="14">
        <v>81.525999999999996</v>
      </c>
      <c r="AL1059" s="6" t="s">
        <v>39</v>
      </c>
      <c r="AM1059" s="17" t="s">
        <v>39</v>
      </c>
      <c r="AN1059">
        <v>1</v>
      </c>
      <c r="AO1059">
        <v>25</v>
      </c>
      <c r="AP1059" s="20">
        <v>182.93</v>
      </c>
      <c r="AQ1059">
        <v>60</v>
      </c>
      <c r="AR1059" t="s">
        <v>2642</v>
      </c>
    </row>
    <row r="1060" spans="1:44" x14ac:dyDescent="0.35">
      <c r="A1060" t="s">
        <v>1756</v>
      </c>
      <c r="B1060" t="s">
        <v>2672</v>
      </c>
      <c r="C1060" t="s">
        <v>2592</v>
      </c>
      <c r="D1060" t="s">
        <v>1754</v>
      </c>
      <c r="E1060" t="s">
        <v>1755</v>
      </c>
      <c r="F1060" t="s">
        <v>39</v>
      </c>
      <c r="G1060" t="s">
        <v>40</v>
      </c>
      <c r="H1060" t="s">
        <v>40</v>
      </c>
      <c r="I1060" t="s">
        <v>2873</v>
      </c>
      <c r="J1060" t="s">
        <v>39</v>
      </c>
      <c r="K1060" t="s">
        <v>39</v>
      </c>
      <c r="L1060" t="s">
        <v>39</v>
      </c>
      <c r="M1060" t="s">
        <v>41</v>
      </c>
      <c r="N1060" t="s">
        <v>39</v>
      </c>
      <c r="O1060">
        <v>1988</v>
      </c>
      <c r="P1060" t="s">
        <v>39</v>
      </c>
      <c r="Q1060" t="s">
        <v>2807</v>
      </c>
      <c r="R1060" s="6" t="s">
        <v>2820</v>
      </c>
      <c r="S1060" t="s">
        <v>39</v>
      </c>
      <c r="T1060" s="6" t="s">
        <v>2806</v>
      </c>
      <c r="U1060" t="s">
        <v>2761</v>
      </c>
      <c r="V1060" s="6" t="s">
        <v>2824</v>
      </c>
      <c r="W1060" s="20">
        <v>365</v>
      </c>
      <c r="X1060" s="38">
        <v>6</v>
      </c>
      <c r="Y1060" t="s">
        <v>2810</v>
      </c>
      <c r="Z1060" s="6" t="s">
        <v>39</v>
      </c>
      <c r="AA1060" t="s">
        <v>39</v>
      </c>
      <c r="AB1060" t="s">
        <v>39</v>
      </c>
      <c r="AC1060" t="s">
        <v>39</v>
      </c>
      <c r="AD1060" t="s">
        <v>39</v>
      </c>
      <c r="AE1060" t="s">
        <v>39</v>
      </c>
      <c r="AF1060" t="s">
        <v>39</v>
      </c>
      <c r="AG1060" t="s">
        <v>39</v>
      </c>
      <c r="AH1060" t="s">
        <v>39</v>
      </c>
      <c r="AI1060" s="6" t="s">
        <v>2808</v>
      </c>
      <c r="AJ1060" s="6" t="s">
        <v>43</v>
      </c>
      <c r="AK1060" s="14">
        <v>88.450999999999993</v>
      </c>
      <c r="AL1060" s="6" t="s">
        <v>39</v>
      </c>
      <c r="AM1060" s="17" t="s">
        <v>39</v>
      </c>
      <c r="AN1060">
        <v>1</v>
      </c>
      <c r="AO1060">
        <v>25</v>
      </c>
      <c r="AP1060" s="14">
        <v>190.083</v>
      </c>
      <c r="AQ1060">
        <v>60</v>
      </c>
      <c r="AR1060" t="s">
        <v>2642</v>
      </c>
    </row>
    <row r="1061" spans="1:44" x14ac:dyDescent="0.35">
      <c r="A1061" t="s">
        <v>1756</v>
      </c>
      <c r="B1061" t="s">
        <v>2672</v>
      </c>
      <c r="C1061" t="s">
        <v>2592</v>
      </c>
      <c r="D1061" t="s">
        <v>1754</v>
      </c>
      <c r="E1061" t="s">
        <v>1755</v>
      </c>
      <c r="F1061" t="s">
        <v>39</v>
      </c>
      <c r="G1061" t="s">
        <v>40</v>
      </c>
      <c r="H1061" t="s">
        <v>40</v>
      </c>
      <c r="I1061" t="s">
        <v>2873</v>
      </c>
      <c r="J1061" t="s">
        <v>39</v>
      </c>
      <c r="K1061" t="s">
        <v>39</v>
      </c>
      <c r="L1061" t="s">
        <v>39</v>
      </c>
      <c r="M1061" t="s">
        <v>41</v>
      </c>
      <c r="N1061" t="s">
        <v>39</v>
      </c>
      <c r="O1061">
        <v>1988</v>
      </c>
      <c r="P1061" t="s">
        <v>39</v>
      </c>
      <c r="Q1061" t="s">
        <v>2807</v>
      </c>
      <c r="R1061" s="6" t="s">
        <v>2820</v>
      </c>
      <c r="S1061" t="s">
        <v>39</v>
      </c>
      <c r="T1061" s="6" t="s">
        <v>2806</v>
      </c>
      <c r="U1061" t="s">
        <v>2761</v>
      </c>
      <c r="V1061" s="6" t="s">
        <v>2824</v>
      </c>
      <c r="W1061" s="20">
        <v>365</v>
      </c>
      <c r="X1061" s="38">
        <v>6</v>
      </c>
      <c r="Y1061" t="s">
        <v>2810</v>
      </c>
      <c r="Z1061" s="6" t="s">
        <v>39</v>
      </c>
      <c r="AA1061" t="s">
        <v>39</v>
      </c>
      <c r="AB1061" t="s">
        <v>39</v>
      </c>
      <c r="AC1061" t="s">
        <v>39</v>
      </c>
      <c r="AD1061" t="s">
        <v>39</v>
      </c>
      <c r="AE1061" t="s">
        <v>39</v>
      </c>
      <c r="AF1061" t="s">
        <v>39</v>
      </c>
      <c r="AG1061" t="s">
        <v>39</v>
      </c>
      <c r="AH1061" t="s">
        <v>39</v>
      </c>
      <c r="AI1061" s="6" t="s">
        <v>2808</v>
      </c>
      <c r="AJ1061" s="6" t="s">
        <v>43</v>
      </c>
      <c r="AK1061" s="14">
        <v>96.798000000000002</v>
      </c>
      <c r="AL1061" s="6" t="s">
        <v>39</v>
      </c>
      <c r="AM1061" s="17" t="s">
        <v>39</v>
      </c>
      <c r="AN1061">
        <v>1</v>
      </c>
      <c r="AO1061">
        <v>25</v>
      </c>
      <c r="AP1061" s="14">
        <v>197.785</v>
      </c>
      <c r="AQ1061">
        <v>60</v>
      </c>
      <c r="AR1061" t="s">
        <v>2642</v>
      </c>
    </row>
    <row r="1062" spans="1:44" x14ac:dyDescent="0.35">
      <c r="A1062" t="s">
        <v>1756</v>
      </c>
      <c r="B1062" t="s">
        <v>2672</v>
      </c>
      <c r="C1062" t="s">
        <v>2592</v>
      </c>
      <c r="D1062" t="s">
        <v>1754</v>
      </c>
      <c r="E1062" t="s">
        <v>1755</v>
      </c>
      <c r="F1062" t="s">
        <v>39</v>
      </c>
      <c r="G1062" t="s">
        <v>40</v>
      </c>
      <c r="H1062" t="s">
        <v>40</v>
      </c>
      <c r="I1062" t="s">
        <v>2873</v>
      </c>
      <c r="J1062" t="s">
        <v>39</v>
      </c>
      <c r="K1062" t="s">
        <v>39</v>
      </c>
      <c r="L1062" t="s">
        <v>39</v>
      </c>
      <c r="M1062" t="s">
        <v>41</v>
      </c>
      <c r="N1062" t="s">
        <v>39</v>
      </c>
      <c r="O1062">
        <v>1988</v>
      </c>
      <c r="P1062" t="s">
        <v>39</v>
      </c>
      <c r="Q1062" t="s">
        <v>2807</v>
      </c>
      <c r="R1062" s="6" t="s">
        <v>2820</v>
      </c>
      <c r="S1062" t="s">
        <v>39</v>
      </c>
      <c r="T1062" s="6" t="s">
        <v>2806</v>
      </c>
      <c r="U1062" t="s">
        <v>2761</v>
      </c>
      <c r="V1062" s="6" t="s">
        <v>2824</v>
      </c>
      <c r="W1062" s="20">
        <v>365</v>
      </c>
      <c r="X1062" s="38">
        <v>6</v>
      </c>
      <c r="Y1062" t="s">
        <v>2810</v>
      </c>
      <c r="Z1062" s="6" t="s">
        <v>39</v>
      </c>
      <c r="AA1062" t="s">
        <v>39</v>
      </c>
      <c r="AB1062" t="s">
        <v>39</v>
      </c>
      <c r="AC1062" t="s">
        <v>39</v>
      </c>
      <c r="AD1062" t="s">
        <v>39</v>
      </c>
      <c r="AE1062" t="s">
        <v>39</v>
      </c>
      <c r="AF1062" t="s">
        <v>39</v>
      </c>
      <c r="AG1062" t="s">
        <v>39</v>
      </c>
      <c r="AH1062" t="s">
        <v>39</v>
      </c>
      <c r="AI1062" s="6" t="s">
        <v>2808</v>
      </c>
      <c r="AJ1062" s="6" t="s">
        <v>43</v>
      </c>
      <c r="AK1062">
        <v>97.153000000000006</v>
      </c>
      <c r="AL1062" s="6" t="s">
        <v>39</v>
      </c>
      <c r="AM1062" s="17" t="s">
        <v>39</v>
      </c>
      <c r="AN1062">
        <v>1</v>
      </c>
      <c r="AO1062">
        <v>25</v>
      </c>
      <c r="AP1062" s="14">
        <v>205.488</v>
      </c>
      <c r="AQ1062">
        <v>60</v>
      </c>
      <c r="AR1062" t="s">
        <v>2642</v>
      </c>
    </row>
    <row r="1063" spans="1:44" x14ac:dyDescent="0.35">
      <c r="A1063" t="s">
        <v>1756</v>
      </c>
      <c r="B1063" t="s">
        <v>2672</v>
      </c>
      <c r="C1063" t="s">
        <v>2592</v>
      </c>
      <c r="D1063" t="s">
        <v>1754</v>
      </c>
      <c r="E1063" t="s">
        <v>1755</v>
      </c>
      <c r="F1063" t="s">
        <v>39</v>
      </c>
      <c r="G1063" t="s">
        <v>40</v>
      </c>
      <c r="H1063" t="s">
        <v>40</v>
      </c>
      <c r="I1063" t="s">
        <v>2873</v>
      </c>
      <c r="J1063" t="s">
        <v>39</v>
      </c>
      <c r="K1063" t="s">
        <v>39</v>
      </c>
      <c r="L1063" t="s">
        <v>39</v>
      </c>
      <c r="M1063" t="s">
        <v>41</v>
      </c>
      <c r="N1063" t="s">
        <v>39</v>
      </c>
      <c r="O1063">
        <v>1988</v>
      </c>
      <c r="P1063" t="s">
        <v>39</v>
      </c>
      <c r="Q1063" t="s">
        <v>2807</v>
      </c>
      <c r="R1063" s="6" t="s">
        <v>2820</v>
      </c>
      <c r="S1063" t="s">
        <v>39</v>
      </c>
      <c r="T1063" s="6" t="s">
        <v>2806</v>
      </c>
      <c r="U1063" t="s">
        <v>2761</v>
      </c>
      <c r="V1063" s="6" t="s">
        <v>2824</v>
      </c>
      <c r="W1063" s="20">
        <v>365</v>
      </c>
      <c r="X1063" s="38">
        <v>6</v>
      </c>
      <c r="Y1063" t="s">
        <v>2810</v>
      </c>
      <c r="Z1063" s="6" t="s">
        <v>39</v>
      </c>
      <c r="AA1063" t="s">
        <v>39</v>
      </c>
      <c r="AB1063" t="s">
        <v>39</v>
      </c>
      <c r="AC1063" t="s">
        <v>39</v>
      </c>
      <c r="AD1063" t="s">
        <v>39</v>
      </c>
      <c r="AE1063" t="s">
        <v>39</v>
      </c>
      <c r="AF1063" t="s">
        <v>39</v>
      </c>
      <c r="AG1063" t="s">
        <v>39</v>
      </c>
      <c r="AH1063" t="s">
        <v>39</v>
      </c>
      <c r="AI1063" s="6" t="s">
        <v>2808</v>
      </c>
      <c r="AJ1063" s="6" t="s">
        <v>43</v>
      </c>
      <c r="AK1063">
        <v>96.265000000000001</v>
      </c>
      <c r="AL1063" s="6" t="s">
        <v>39</v>
      </c>
      <c r="AM1063" s="17" t="s">
        <v>39</v>
      </c>
      <c r="AN1063">
        <v>1</v>
      </c>
      <c r="AO1063">
        <v>25</v>
      </c>
      <c r="AP1063" s="14">
        <v>212.09</v>
      </c>
      <c r="AQ1063">
        <v>60</v>
      </c>
      <c r="AR1063" t="s">
        <v>2642</v>
      </c>
    </row>
    <row r="1064" spans="1:44" x14ac:dyDescent="0.35">
      <c r="A1064" t="s">
        <v>1756</v>
      </c>
      <c r="B1064" t="s">
        <v>2672</v>
      </c>
      <c r="C1064" t="s">
        <v>2592</v>
      </c>
      <c r="D1064" t="s">
        <v>1754</v>
      </c>
      <c r="E1064" t="s">
        <v>1755</v>
      </c>
      <c r="F1064" t="s">
        <v>39</v>
      </c>
      <c r="G1064" t="s">
        <v>40</v>
      </c>
      <c r="H1064" t="s">
        <v>40</v>
      </c>
      <c r="I1064" t="s">
        <v>2873</v>
      </c>
      <c r="J1064" t="s">
        <v>39</v>
      </c>
      <c r="K1064" t="s">
        <v>39</v>
      </c>
      <c r="L1064" t="s">
        <v>39</v>
      </c>
      <c r="M1064" t="s">
        <v>41</v>
      </c>
      <c r="N1064" t="s">
        <v>39</v>
      </c>
      <c r="O1064">
        <v>1988</v>
      </c>
      <c r="P1064" t="s">
        <v>39</v>
      </c>
      <c r="Q1064" t="s">
        <v>2807</v>
      </c>
      <c r="R1064" s="6" t="s">
        <v>2820</v>
      </c>
      <c r="S1064" t="s">
        <v>39</v>
      </c>
      <c r="T1064" s="6" t="s">
        <v>2806</v>
      </c>
      <c r="U1064" t="s">
        <v>2761</v>
      </c>
      <c r="V1064" s="6" t="s">
        <v>2825</v>
      </c>
      <c r="W1064" s="20">
        <v>365</v>
      </c>
      <c r="X1064" s="38">
        <v>6</v>
      </c>
      <c r="Y1064" t="s">
        <v>2810</v>
      </c>
      <c r="Z1064" s="6" t="s">
        <v>39</v>
      </c>
      <c r="AA1064" t="s">
        <v>39</v>
      </c>
      <c r="AB1064" t="s">
        <v>39</v>
      </c>
      <c r="AC1064" t="s">
        <v>39</v>
      </c>
      <c r="AD1064" t="s">
        <v>39</v>
      </c>
      <c r="AE1064" t="s">
        <v>39</v>
      </c>
      <c r="AF1064" t="s">
        <v>39</v>
      </c>
      <c r="AG1064" t="s">
        <v>39</v>
      </c>
      <c r="AH1064" t="s">
        <v>39</v>
      </c>
      <c r="AI1064" s="6" t="s">
        <v>2808</v>
      </c>
      <c r="AJ1064" s="6" t="s">
        <v>43</v>
      </c>
      <c r="AK1064" s="20">
        <v>9.359</v>
      </c>
      <c r="AL1064" s="6" t="s">
        <v>39</v>
      </c>
      <c r="AM1064" s="17" t="s">
        <v>39</v>
      </c>
      <c r="AN1064">
        <v>1</v>
      </c>
      <c r="AO1064">
        <v>25</v>
      </c>
      <c r="AP1064" s="20">
        <v>69.665999999999997</v>
      </c>
      <c r="AQ1064">
        <v>60</v>
      </c>
      <c r="AR1064" t="s">
        <v>2642</v>
      </c>
    </row>
    <row r="1065" spans="1:44" x14ac:dyDescent="0.35">
      <c r="A1065" t="s">
        <v>1756</v>
      </c>
      <c r="B1065" t="s">
        <v>2672</v>
      </c>
      <c r="C1065" t="s">
        <v>2592</v>
      </c>
      <c r="D1065" t="s">
        <v>1754</v>
      </c>
      <c r="E1065" t="s">
        <v>1755</v>
      </c>
      <c r="F1065" t="s">
        <v>39</v>
      </c>
      <c r="G1065" t="s">
        <v>40</v>
      </c>
      <c r="H1065" t="s">
        <v>40</v>
      </c>
      <c r="I1065" t="s">
        <v>2873</v>
      </c>
      <c r="J1065" t="s">
        <v>39</v>
      </c>
      <c r="K1065" t="s">
        <v>39</v>
      </c>
      <c r="L1065" t="s">
        <v>39</v>
      </c>
      <c r="M1065" t="s">
        <v>41</v>
      </c>
      <c r="N1065" t="s">
        <v>39</v>
      </c>
      <c r="O1065">
        <v>1988</v>
      </c>
      <c r="P1065" t="s">
        <v>39</v>
      </c>
      <c r="Q1065" t="s">
        <v>2807</v>
      </c>
      <c r="R1065" s="6" t="s">
        <v>2820</v>
      </c>
      <c r="S1065" t="s">
        <v>39</v>
      </c>
      <c r="T1065" s="6" t="s">
        <v>2806</v>
      </c>
      <c r="U1065" t="s">
        <v>2761</v>
      </c>
      <c r="V1065" s="6" t="s">
        <v>2825</v>
      </c>
      <c r="W1065" s="20">
        <v>365</v>
      </c>
      <c r="X1065" s="38">
        <v>6</v>
      </c>
      <c r="Y1065" t="s">
        <v>2810</v>
      </c>
      <c r="Z1065" s="6" t="s">
        <v>39</v>
      </c>
      <c r="AA1065" t="s">
        <v>39</v>
      </c>
      <c r="AB1065" t="s">
        <v>39</v>
      </c>
      <c r="AC1065" t="s">
        <v>39</v>
      </c>
      <c r="AD1065" t="s">
        <v>39</v>
      </c>
      <c r="AE1065" t="s">
        <v>39</v>
      </c>
      <c r="AF1065" t="s">
        <v>39</v>
      </c>
      <c r="AG1065" t="s">
        <v>39</v>
      </c>
      <c r="AH1065" t="s">
        <v>39</v>
      </c>
      <c r="AI1065" s="6" t="s">
        <v>2808</v>
      </c>
      <c r="AJ1065" s="6" t="s">
        <v>43</v>
      </c>
      <c r="AK1065" s="19">
        <v>9.43</v>
      </c>
      <c r="AL1065" s="6" t="s">
        <v>39</v>
      </c>
      <c r="AM1065" s="17" t="s">
        <v>39</v>
      </c>
      <c r="AN1065">
        <v>1</v>
      </c>
      <c r="AO1065">
        <v>25</v>
      </c>
      <c r="AP1065" s="20">
        <v>93.61699999999999</v>
      </c>
      <c r="AQ1065">
        <v>60</v>
      </c>
      <c r="AR1065" t="s">
        <v>2642</v>
      </c>
    </row>
    <row r="1066" spans="1:44" x14ac:dyDescent="0.35">
      <c r="A1066" t="s">
        <v>1756</v>
      </c>
      <c r="B1066" t="s">
        <v>2672</v>
      </c>
      <c r="C1066" t="s">
        <v>2592</v>
      </c>
      <c r="D1066" t="s">
        <v>1754</v>
      </c>
      <c r="E1066" t="s">
        <v>1755</v>
      </c>
      <c r="F1066" t="s">
        <v>39</v>
      </c>
      <c r="G1066" t="s">
        <v>40</v>
      </c>
      <c r="H1066" t="s">
        <v>40</v>
      </c>
      <c r="I1066" t="s">
        <v>2873</v>
      </c>
      <c r="J1066" t="s">
        <v>39</v>
      </c>
      <c r="K1066" t="s">
        <v>39</v>
      </c>
      <c r="L1066" t="s">
        <v>39</v>
      </c>
      <c r="M1066" t="s">
        <v>41</v>
      </c>
      <c r="N1066" t="s">
        <v>39</v>
      </c>
      <c r="O1066">
        <v>1988</v>
      </c>
      <c r="P1066" t="s">
        <v>39</v>
      </c>
      <c r="Q1066" t="s">
        <v>2807</v>
      </c>
      <c r="R1066" s="6" t="s">
        <v>2820</v>
      </c>
      <c r="S1066" t="s">
        <v>39</v>
      </c>
      <c r="T1066" s="6" t="s">
        <v>2806</v>
      </c>
      <c r="U1066" t="s">
        <v>2761</v>
      </c>
      <c r="V1066" s="6" t="s">
        <v>2825</v>
      </c>
      <c r="W1066" s="20">
        <v>365</v>
      </c>
      <c r="X1066" s="38">
        <v>6</v>
      </c>
      <c r="Y1066" t="s">
        <v>2810</v>
      </c>
      <c r="Z1066" s="6" t="s">
        <v>39</v>
      </c>
      <c r="AA1066" t="s">
        <v>39</v>
      </c>
      <c r="AB1066" t="s">
        <v>39</v>
      </c>
      <c r="AC1066" t="s">
        <v>39</v>
      </c>
      <c r="AD1066" t="s">
        <v>39</v>
      </c>
      <c r="AE1066" t="s">
        <v>39</v>
      </c>
      <c r="AF1066" t="s">
        <v>39</v>
      </c>
      <c r="AG1066" t="s">
        <v>39</v>
      </c>
      <c r="AH1066" t="s">
        <v>39</v>
      </c>
      <c r="AI1066" s="6" t="s">
        <v>2808</v>
      </c>
      <c r="AJ1066" s="6" t="s">
        <v>43</v>
      </c>
      <c r="AK1066" s="19">
        <v>9.2520000000000007</v>
      </c>
      <c r="AL1066" s="6" t="s">
        <v>39</v>
      </c>
      <c r="AM1066" s="17" t="s">
        <v>39</v>
      </c>
      <c r="AN1066">
        <v>1</v>
      </c>
      <c r="AO1066">
        <v>25</v>
      </c>
      <c r="AP1066" s="20">
        <v>103.154</v>
      </c>
      <c r="AQ1066">
        <v>60</v>
      </c>
      <c r="AR1066" t="s">
        <v>2642</v>
      </c>
    </row>
    <row r="1067" spans="1:44" x14ac:dyDescent="0.35">
      <c r="A1067" t="s">
        <v>1756</v>
      </c>
      <c r="B1067" t="s">
        <v>2672</v>
      </c>
      <c r="C1067" t="s">
        <v>2592</v>
      </c>
      <c r="D1067" t="s">
        <v>1754</v>
      </c>
      <c r="E1067" t="s">
        <v>1755</v>
      </c>
      <c r="F1067" t="s">
        <v>39</v>
      </c>
      <c r="G1067" t="s">
        <v>40</v>
      </c>
      <c r="H1067" t="s">
        <v>40</v>
      </c>
      <c r="I1067" t="s">
        <v>2873</v>
      </c>
      <c r="J1067" t="s">
        <v>39</v>
      </c>
      <c r="K1067" t="s">
        <v>39</v>
      </c>
      <c r="L1067" t="s">
        <v>39</v>
      </c>
      <c r="M1067" t="s">
        <v>41</v>
      </c>
      <c r="N1067" t="s">
        <v>39</v>
      </c>
      <c r="O1067">
        <v>1988</v>
      </c>
      <c r="P1067" t="s">
        <v>39</v>
      </c>
      <c r="Q1067" t="s">
        <v>2807</v>
      </c>
      <c r="R1067" s="6" t="s">
        <v>2820</v>
      </c>
      <c r="S1067" t="s">
        <v>39</v>
      </c>
      <c r="T1067" s="6" t="s">
        <v>2806</v>
      </c>
      <c r="U1067" t="s">
        <v>2761</v>
      </c>
      <c r="V1067" s="6" t="s">
        <v>2825</v>
      </c>
      <c r="W1067" s="20">
        <v>365</v>
      </c>
      <c r="X1067" s="38">
        <v>6</v>
      </c>
      <c r="Y1067" t="s">
        <v>2810</v>
      </c>
      <c r="Z1067" s="6" t="s">
        <v>39</v>
      </c>
      <c r="AA1067" t="s">
        <v>39</v>
      </c>
      <c r="AB1067" t="s">
        <v>39</v>
      </c>
      <c r="AC1067" t="s">
        <v>39</v>
      </c>
      <c r="AD1067" t="s">
        <v>39</v>
      </c>
      <c r="AE1067" t="s">
        <v>39</v>
      </c>
      <c r="AF1067" t="s">
        <v>39</v>
      </c>
      <c r="AG1067" t="s">
        <v>39</v>
      </c>
      <c r="AH1067" t="s">
        <v>39</v>
      </c>
      <c r="AI1067" s="6" t="s">
        <v>2808</v>
      </c>
      <c r="AJ1067" s="6" t="s">
        <v>43</v>
      </c>
      <c r="AK1067" s="19">
        <v>12.981</v>
      </c>
      <c r="AL1067" s="6" t="s">
        <v>39</v>
      </c>
      <c r="AM1067" s="17" t="s">
        <v>39</v>
      </c>
      <c r="AN1067">
        <v>1</v>
      </c>
      <c r="AO1067">
        <v>25</v>
      </c>
      <c r="AP1067" s="20">
        <v>124.794</v>
      </c>
      <c r="AQ1067">
        <v>60</v>
      </c>
      <c r="AR1067" t="s">
        <v>2642</v>
      </c>
    </row>
    <row r="1068" spans="1:44" x14ac:dyDescent="0.35">
      <c r="A1068" t="s">
        <v>1756</v>
      </c>
      <c r="B1068" t="s">
        <v>2672</v>
      </c>
      <c r="C1068" t="s">
        <v>2592</v>
      </c>
      <c r="D1068" t="s">
        <v>1754</v>
      </c>
      <c r="E1068" t="s">
        <v>1755</v>
      </c>
      <c r="F1068" t="s">
        <v>39</v>
      </c>
      <c r="G1068" t="s">
        <v>40</v>
      </c>
      <c r="H1068" t="s">
        <v>40</v>
      </c>
      <c r="I1068" t="s">
        <v>2873</v>
      </c>
      <c r="J1068" t="s">
        <v>39</v>
      </c>
      <c r="K1068" t="s">
        <v>39</v>
      </c>
      <c r="L1068" t="s">
        <v>39</v>
      </c>
      <c r="M1068" t="s">
        <v>41</v>
      </c>
      <c r="N1068" t="s">
        <v>39</v>
      </c>
      <c r="O1068">
        <v>1988</v>
      </c>
      <c r="P1068" t="s">
        <v>39</v>
      </c>
      <c r="Q1068" t="s">
        <v>2807</v>
      </c>
      <c r="R1068" s="6" t="s">
        <v>2820</v>
      </c>
      <c r="S1068" t="s">
        <v>39</v>
      </c>
      <c r="T1068" s="6" t="s">
        <v>2806</v>
      </c>
      <c r="U1068" t="s">
        <v>2761</v>
      </c>
      <c r="V1068" s="6" t="s">
        <v>2825</v>
      </c>
      <c r="W1068" s="20">
        <v>365</v>
      </c>
      <c r="X1068" s="38">
        <v>6</v>
      </c>
      <c r="Y1068" t="s">
        <v>2810</v>
      </c>
      <c r="Z1068" s="6" t="s">
        <v>39</v>
      </c>
      <c r="AA1068" t="s">
        <v>39</v>
      </c>
      <c r="AB1068" t="s">
        <v>39</v>
      </c>
      <c r="AC1068" t="s">
        <v>39</v>
      </c>
      <c r="AD1068" t="s">
        <v>39</v>
      </c>
      <c r="AE1068" t="s">
        <v>39</v>
      </c>
      <c r="AF1068" t="s">
        <v>39</v>
      </c>
      <c r="AG1068" t="s">
        <v>39</v>
      </c>
      <c r="AH1068" t="s">
        <v>39</v>
      </c>
      <c r="AI1068" s="6" t="s">
        <v>2808</v>
      </c>
      <c r="AJ1068" s="6" t="s">
        <v>43</v>
      </c>
      <c r="AK1068" s="19">
        <v>16.888000000000002</v>
      </c>
      <c r="AL1068" s="6" t="s">
        <v>39</v>
      </c>
      <c r="AM1068" s="17" t="s">
        <v>39</v>
      </c>
      <c r="AN1068">
        <v>1</v>
      </c>
      <c r="AO1068">
        <v>25</v>
      </c>
      <c r="AP1068" s="20">
        <v>130.66300000000001</v>
      </c>
      <c r="AQ1068">
        <v>60</v>
      </c>
      <c r="AR1068" t="s">
        <v>2642</v>
      </c>
    </row>
    <row r="1069" spans="1:44" x14ac:dyDescent="0.35">
      <c r="A1069" t="s">
        <v>1756</v>
      </c>
      <c r="B1069" t="s">
        <v>2672</v>
      </c>
      <c r="C1069" t="s">
        <v>2592</v>
      </c>
      <c r="D1069" t="s">
        <v>1754</v>
      </c>
      <c r="E1069" t="s">
        <v>1755</v>
      </c>
      <c r="F1069" t="s">
        <v>39</v>
      </c>
      <c r="G1069" t="s">
        <v>40</v>
      </c>
      <c r="H1069" t="s">
        <v>40</v>
      </c>
      <c r="I1069" t="s">
        <v>2873</v>
      </c>
      <c r="J1069" t="s">
        <v>39</v>
      </c>
      <c r="K1069" t="s">
        <v>39</v>
      </c>
      <c r="L1069" t="s">
        <v>39</v>
      </c>
      <c r="M1069" t="s">
        <v>41</v>
      </c>
      <c r="N1069" t="s">
        <v>39</v>
      </c>
      <c r="O1069">
        <v>1988</v>
      </c>
      <c r="P1069" t="s">
        <v>39</v>
      </c>
      <c r="Q1069" t="s">
        <v>2807</v>
      </c>
      <c r="R1069" s="6" t="s">
        <v>2820</v>
      </c>
      <c r="S1069" t="s">
        <v>39</v>
      </c>
      <c r="T1069" s="6" t="s">
        <v>2806</v>
      </c>
      <c r="U1069" t="s">
        <v>2761</v>
      </c>
      <c r="V1069" s="6" t="s">
        <v>2825</v>
      </c>
      <c r="W1069" s="20">
        <v>365</v>
      </c>
      <c r="X1069" s="38">
        <v>6</v>
      </c>
      <c r="Y1069" t="s">
        <v>2810</v>
      </c>
      <c r="Z1069" s="6" t="s">
        <v>39</v>
      </c>
      <c r="AA1069" t="s">
        <v>39</v>
      </c>
      <c r="AB1069" t="s">
        <v>39</v>
      </c>
      <c r="AC1069" t="s">
        <v>39</v>
      </c>
      <c r="AD1069" t="s">
        <v>39</v>
      </c>
      <c r="AE1069" t="s">
        <v>39</v>
      </c>
      <c r="AF1069" t="s">
        <v>39</v>
      </c>
      <c r="AG1069" t="s">
        <v>39</v>
      </c>
      <c r="AH1069" t="s">
        <v>39</v>
      </c>
      <c r="AI1069" s="6" t="s">
        <v>2808</v>
      </c>
      <c r="AJ1069" s="6" t="s">
        <v>43</v>
      </c>
      <c r="AK1069" s="19">
        <v>20.439</v>
      </c>
      <c r="AL1069" s="6" t="s">
        <v>39</v>
      </c>
      <c r="AM1069" s="17" t="s">
        <v>39</v>
      </c>
      <c r="AN1069">
        <v>1</v>
      </c>
      <c r="AO1069">
        <v>25</v>
      </c>
      <c r="AP1069" s="20">
        <v>139.09899999999999</v>
      </c>
      <c r="AQ1069">
        <v>60</v>
      </c>
      <c r="AR1069" t="s">
        <v>2642</v>
      </c>
    </row>
    <row r="1070" spans="1:44" x14ac:dyDescent="0.35">
      <c r="A1070" t="s">
        <v>1756</v>
      </c>
      <c r="B1070" t="s">
        <v>2672</v>
      </c>
      <c r="C1070" t="s">
        <v>2592</v>
      </c>
      <c r="D1070" t="s">
        <v>1754</v>
      </c>
      <c r="E1070" t="s">
        <v>1755</v>
      </c>
      <c r="F1070" t="s">
        <v>39</v>
      </c>
      <c r="G1070" t="s">
        <v>40</v>
      </c>
      <c r="H1070" t="s">
        <v>40</v>
      </c>
      <c r="I1070" t="s">
        <v>2873</v>
      </c>
      <c r="J1070" t="s">
        <v>39</v>
      </c>
      <c r="K1070" t="s">
        <v>39</v>
      </c>
      <c r="L1070" t="s">
        <v>39</v>
      </c>
      <c r="M1070" t="s">
        <v>41</v>
      </c>
      <c r="N1070" t="s">
        <v>39</v>
      </c>
      <c r="O1070">
        <v>1988</v>
      </c>
      <c r="P1070" t="s">
        <v>39</v>
      </c>
      <c r="Q1070" t="s">
        <v>2807</v>
      </c>
      <c r="R1070" s="6" t="s">
        <v>2820</v>
      </c>
      <c r="S1070" t="s">
        <v>39</v>
      </c>
      <c r="T1070" s="6" t="s">
        <v>2806</v>
      </c>
      <c r="U1070" t="s">
        <v>2761</v>
      </c>
      <c r="V1070" s="6" t="s">
        <v>2825</v>
      </c>
      <c r="W1070" s="20">
        <v>365</v>
      </c>
      <c r="X1070" s="38">
        <v>6</v>
      </c>
      <c r="Y1070" t="s">
        <v>2810</v>
      </c>
      <c r="Z1070" s="6" t="s">
        <v>39</v>
      </c>
      <c r="AA1070" t="s">
        <v>39</v>
      </c>
      <c r="AB1070" t="s">
        <v>39</v>
      </c>
      <c r="AC1070" t="s">
        <v>39</v>
      </c>
      <c r="AD1070" t="s">
        <v>39</v>
      </c>
      <c r="AE1070" t="s">
        <v>39</v>
      </c>
      <c r="AF1070" t="s">
        <v>39</v>
      </c>
      <c r="AG1070" t="s">
        <v>39</v>
      </c>
      <c r="AH1070" t="s">
        <v>39</v>
      </c>
      <c r="AI1070" s="6" t="s">
        <v>2808</v>
      </c>
      <c r="AJ1070" s="6" t="s">
        <v>43</v>
      </c>
      <c r="AK1070" s="19">
        <v>35.710999999999999</v>
      </c>
      <c r="AL1070" s="6" t="s">
        <v>39</v>
      </c>
      <c r="AM1070" s="17" t="s">
        <v>39</v>
      </c>
      <c r="AN1070">
        <v>1</v>
      </c>
      <c r="AO1070">
        <v>25</v>
      </c>
      <c r="AP1070" s="20">
        <v>143.13400000000001</v>
      </c>
      <c r="AQ1070">
        <v>60</v>
      </c>
      <c r="AR1070" t="s">
        <v>2642</v>
      </c>
    </row>
    <row r="1071" spans="1:44" x14ac:dyDescent="0.35">
      <c r="A1071" t="s">
        <v>1756</v>
      </c>
      <c r="B1071" t="s">
        <v>2672</v>
      </c>
      <c r="C1071" t="s">
        <v>2592</v>
      </c>
      <c r="D1071" t="s">
        <v>1754</v>
      </c>
      <c r="E1071" t="s">
        <v>1755</v>
      </c>
      <c r="F1071" t="s">
        <v>39</v>
      </c>
      <c r="G1071" t="s">
        <v>40</v>
      </c>
      <c r="H1071" t="s">
        <v>40</v>
      </c>
      <c r="I1071" t="s">
        <v>2873</v>
      </c>
      <c r="J1071" t="s">
        <v>39</v>
      </c>
      <c r="K1071" t="s">
        <v>39</v>
      </c>
      <c r="L1071" t="s">
        <v>39</v>
      </c>
      <c r="M1071" t="s">
        <v>41</v>
      </c>
      <c r="N1071" t="s">
        <v>39</v>
      </c>
      <c r="O1071">
        <v>1988</v>
      </c>
      <c r="P1071" t="s">
        <v>39</v>
      </c>
      <c r="Q1071" t="s">
        <v>2807</v>
      </c>
      <c r="R1071" s="6" t="s">
        <v>2820</v>
      </c>
      <c r="S1071" t="s">
        <v>39</v>
      </c>
      <c r="T1071" s="6" t="s">
        <v>2806</v>
      </c>
      <c r="U1071" t="s">
        <v>2761</v>
      </c>
      <c r="V1071" s="6" t="s">
        <v>2825</v>
      </c>
      <c r="W1071" s="20">
        <v>365</v>
      </c>
      <c r="X1071" s="38">
        <v>6</v>
      </c>
      <c r="Y1071" t="s">
        <v>2810</v>
      </c>
      <c r="Z1071" s="6" t="s">
        <v>39</v>
      </c>
      <c r="AA1071" t="s">
        <v>39</v>
      </c>
      <c r="AB1071" t="s">
        <v>39</v>
      </c>
      <c r="AC1071" t="s">
        <v>39</v>
      </c>
      <c r="AD1071" t="s">
        <v>39</v>
      </c>
      <c r="AE1071" t="s">
        <v>39</v>
      </c>
      <c r="AF1071" t="s">
        <v>39</v>
      </c>
      <c r="AG1071" t="s">
        <v>39</v>
      </c>
      <c r="AH1071" t="s">
        <v>39</v>
      </c>
      <c r="AI1071" s="6" t="s">
        <v>2808</v>
      </c>
      <c r="AJ1071" s="6" t="s">
        <v>43</v>
      </c>
      <c r="AK1071" s="19">
        <v>47.786000000000001</v>
      </c>
      <c r="AL1071" s="6" t="s">
        <v>39</v>
      </c>
      <c r="AM1071" s="17" t="s">
        <v>39</v>
      </c>
      <c r="AN1071">
        <v>1</v>
      </c>
      <c r="AO1071">
        <v>25</v>
      </c>
      <c r="AP1071" s="20">
        <v>154.321</v>
      </c>
      <c r="AQ1071">
        <v>60</v>
      </c>
      <c r="AR1071" t="s">
        <v>2642</v>
      </c>
    </row>
    <row r="1072" spans="1:44" x14ac:dyDescent="0.35">
      <c r="A1072" t="s">
        <v>1756</v>
      </c>
      <c r="B1072" t="s">
        <v>2672</v>
      </c>
      <c r="C1072" t="s">
        <v>2592</v>
      </c>
      <c r="D1072" t="s">
        <v>1754</v>
      </c>
      <c r="E1072" t="s">
        <v>1755</v>
      </c>
      <c r="F1072" t="s">
        <v>39</v>
      </c>
      <c r="G1072" t="s">
        <v>40</v>
      </c>
      <c r="H1072" t="s">
        <v>40</v>
      </c>
      <c r="I1072" t="s">
        <v>2873</v>
      </c>
      <c r="J1072" t="s">
        <v>39</v>
      </c>
      <c r="K1072" t="s">
        <v>39</v>
      </c>
      <c r="L1072" t="s">
        <v>39</v>
      </c>
      <c r="M1072" t="s">
        <v>41</v>
      </c>
      <c r="N1072" t="s">
        <v>39</v>
      </c>
      <c r="O1072">
        <v>1988</v>
      </c>
      <c r="P1072" t="s">
        <v>39</v>
      </c>
      <c r="Q1072" t="s">
        <v>2807</v>
      </c>
      <c r="R1072" s="6" t="s">
        <v>2820</v>
      </c>
      <c r="S1072" t="s">
        <v>39</v>
      </c>
      <c r="T1072" s="6" t="s">
        <v>2806</v>
      </c>
      <c r="U1072" t="s">
        <v>2761</v>
      </c>
      <c r="V1072" s="6" t="s">
        <v>2825</v>
      </c>
      <c r="W1072" s="20">
        <v>365</v>
      </c>
      <c r="X1072" s="38">
        <v>6</v>
      </c>
      <c r="Y1072" t="s">
        <v>2810</v>
      </c>
      <c r="Z1072" s="6" t="s">
        <v>39</v>
      </c>
      <c r="AA1072" t="s">
        <v>39</v>
      </c>
      <c r="AB1072" t="s">
        <v>39</v>
      </c>
      <c r="AC1072" t="s">
        <v>39</v>
      </c>
      <c r="AD1072" t="s">
        <v>39</v>
      </c>
      <c r="AE1072" t="s">
        <v>39</v>
      </c>
      <c r="AF1072" t="s">
        <v>39</v>
      </c>
      <c r="AG1072" t="s">
        <v>39</v>
      </c>
      <c r="AH1072" t="s">
        <v>39</v>
      </c>
      <c r="AI1072" s="6" t="s">
        <v>2808</v>
      </c>
      <c r="AJ1072" s="6" t="s">
        <v>43</v>
      </c>
      <c r="AK1072" s="19">
        <v>55.244999999999997</v>
      </c>
      <c r="AL1072" s="6" t="s">
        <v>39</v>
      </c>
      <c r="AM1072" s="17" t="s">
        <v>39</v>
      </c>
      <c r="AN1072">
        <v>1</v>
      </c>
      <c r="AO1072">
        <v>25</v>
      </c>
      <c r="AP1072" s="20">
        <v>162.75700000000001</v>
      </c>
      <c r="AQ1072">
        <v>60</v>
      </c>
      <c r="AR1072" t="s">
        <v>2642</v>
      </c>
    </row>
    <row r="1073" spans="1:44" x14ac:dyDescent="0.35">
      <c r="A1073" t="s">
        <v>1756</v>
      </c>
      <c r="B1073" t="s">
        <v>2672</v>
      </c>
      <c r="C1073" t="s">
        <v>2592</v>
      </c>
      <c r="D1073" t="s">
        <v>1754</v>
      </c>
      <c r="E1073" t="s">
        <v>1755</v>
      </c>
      <c r="F1073" t="s">
        <v>39</v>
      </c>
      <c r="G1073" t="s">
        <v>40</v>
      </c>
      <c r="H1073" t="s">
        <v>40</v>
      </c>
      <c r="I1073" t="s">
        <v>2873</v>
      </c>
      <c r="J1073" t="s">
        <v>39</v>
      </c>
      <c r="K1073" t="s">
        <v>39</v>
      </c>
      <c r="L1073" t="s">
        <v>39</v>
      </c>
      <c r="M1073" t="s">
        <v>41</v>
      </c>
      <c r="N1073" t="s">
        <v>39</v>
      </c>
      <c r="O1073">
        <v>1988</v>
      </c>
      <c r="P1073" t="s">
        <v>39</v>
      </c>
      <c r="Q1073" t="s">
        <v>2807</v>
      </c>
      <c r="R1073" s="6" t="s">
        <v>2820</v>
      </c>
      <c r="S1073" t="s">
        <v>39</v>
      </c>
      <c r="T1073" s="6" t="s">
        <v>2806</v>
      </c>
      <c r="U1073" t="s">
        <v>2761</v>
      </c>
      <c r="V1073" s="6" t="s">
        <v>2825</v>
      </c>
      <c r="W1073" s="20">
        <v>365</v>
      </c>
      <c r="X1073" s="38">
        <v>6</v>
      </c>
      <c r="Y1073" t="s">
        <v>2810</v>
      </c>
      <c r="Z1073" s="6" t="s">
        <v>39</v>
      </c>
      <c r="AA1073" t="s">
        <v>39</v>
      </c>
      <c r="AB1073" t="s">
        <v>39</v>
      </c>
      <c r="AC1073" t="s">
        <v>39</v>
      </c>
      <c r="AD1073" t="s">
        <v>39</v>
      </c>
      <c r="AE1073" t="s">
        <v>39</v>
      </c>
      <c r="AF1073" t="s">
        <v>39</v>
      </c>
      <c r="AG1073" t="s">
        <v>39</v>
      </c>
      <c r="AH1073" t="s">
        <v>39</v>
      </c>
      <c r="AI1073" s="6" t="s">
        <v>2808</v>
      </c>
      <c r="AJ1073" s="6" t="s">
        <v>43</v>
      </c>
      <c r="AK1073" s="19">
        <v>69.805999999999997</v>
      </c>
      <c r="AL1073" s="6" t="s">
        <v>39</v>
      </c>
      <c r="AM1073" s="17" t="s">
        <v>39</v>
      </c>
      <c r="AN1073">
        <v>1</v>
      </c>
      <c r="AO1073">
        <v>25</v>
      </c>
      <c r="AP1073" s="20">
        <v>170.09300000000002</v>
      </c>
      <c r="AQ1073">
        <v>60</v>
      </c>
      <c r="AR1073" t="s">
        <v>2642</v>
      </c>
    </row>
    <row r="1074" spans="1:44" x14ac:dyDescent="0.35">
      <c r="A1074" t="s">
        <v>1756</v>
      </c>
      <c r="B1074" t="s">
        <v>2672</v>
      </c>
      <c r="C1074" t="s">
        <v>2592</v>
      </c>
      <c r="D1074" t="s">
        <v>1754</v>
      </c>
      <c r="E1074" t="s">
        <v>1755</v>
      </c>
      <c r="F1074" t="s">
        <v>39</v>
      </c>
      <c r="G1074" t="s">
        <v>40</v>
      </c>
      <c r="H1074" t="s">
        <v>40</v>
      </c>
      <c r="I1074" t="s">
        <v>2873</v>
      </c>
      <c r="J1074" t="s">
        <v>39</v>
      </c>
      <c r="K1074" t="s">
        <v>39</v>
      </c>
      <c r="L1074" t="s">
        <v>39</v>
      </c>
      <c r="M1074" t="s">
        <v>41</v>
      </c>
      <c r="N1074" t="s">
        <v>39</v>
      </c>
      <c r="O1074">
        <v>1988</v>
      </c>
      <c r="P1074" t="s">
        <v>39</v>
      </c>
      <c r="Q1074" t="s">
        <v>2807</v>
      </c>
      <c r="R1074" s="6" t="s">
        <v>2820</v>
      </c>
      <c r="S1074" t="s">
        <v>39</v>
      </c>
      <c r="T1074" s="6" t="s">
        <v>2806</v>
      </c>
      <c r="U1074" t="s">
        <v>2761</v>
      </c>
      <c r="V1074" s="6" t="s">
        <v>2825</v>
      </c>
      <c r="W1074" s="20">
        <v>365</v>
      </c>
      <c r="X1074" s="38">
        <v>6</v>
      </c>
      <c r="Y1074" t="s">
        <v>2810</v>
      </c>
      <c r="Z1074" s="6" t="s">
        <v>39</v>
      </c>
      <c r="AA1074" t="s">
        <v>39</v>
      </c>
      <c r="AB1074" t="s">
        <v>39</v>
      </c>
      <c r="AC1074" t="s">
        <v>39</v>
      </c>
      <c r="AD1074" t="s">
        <v>39</v>
      </c>
      <c r="AE1074" t="s">
        <v>39</v>
      </c>
      <c r="AF1074" t="s">
        <v>39</v>
      </c>
      <c r="AG1074" t="s">
        <v>39</v>
      </c>
      <c r="AH1074" t="s">
        <v>39</v>
      </c>
      <c r="AI1074" s="6" t="s">
        <v>2808</v>
      </c>
      <c r="AJ1074" s="6" t="s">
        <v>43</v>
      </c>
      <c r="AK1074" s="19">
        <v>74.778000000000006</v>
      </c>
      <c r="AL1074" s="6" t="s">
        <v>39</v>
      </c>
      <c r="AM1074" s="17" t="s">
        <v>39</v>
      </c>
      <c r="AN1074">
        <v>1</v>
      </c>
      <c r="AO1074">
        <v>25</v>
      </c>
      <c r="AP1074" s="20">
        <v>175.96100000000001</v>
      </c>
      <c r="AQ1074">
        <v>60</v>
      </c>
      <c r="AR1074" t="s">
        <v>2642</v>
      </c>
    </row>
    <row r="1075" spans="1:44" x14ac:dyDescent="0.35">
      <c r="A1075" t="s">
        <v>1756</v>
      </c>
      <c r="B1075" t="s">
        <v>2672</v>
      </c>
      <c r="C1075" t="s">
        <v>2592</v>
      </c>
      <c r="D1075" t="s">
        <v>1754</v>
      </c>
      <c r="E1075" t="s">
        <v>1755</v>
      </c>
      <c r="F1075" t="s">
        <v>39</v>
      </c>
      <c r="G1075" t="s">
        <v>40</v>
      </c>
      <c r="H1075" t="s">
        <v>40</v>
      </c>
      <c r="I1075" t="s">
        <v>2873</v>
      </c>
      <c r="J1075" t="s">
        <v>39</v>
      </c>
      <c r="K1075" t="s">
        <v>39</v>
      </c>
      <c r="L1075" t="s">
        <v>39</v>
      </c>
      <c r="M1075" t="s">
        <v>41</v>
      </c>
      <c r="N1075" t="s">
        <v>39</v>
      </c>
      <c r="O1075">
        <v>1988</v>
      </c>
      <c r="P1075" t="s">
        <v>39</v>
      </c>
      <c r="Q1075" t="s">
        <v>2807</v>
      </c>
      <c r="R1075" s="6" t="s">
        <v>2820</v>
      </c>
      <c r="S1075" t="s">
        <v>39</v>
      </c>
      <c r="T1075" s="6" t="s">
        <v>2806</v>
      </c>
      <c r="U1075" t="s">
        <v>2761</v>
      </c>
      <c r="V1075" s="6" t="s">
        <v>2825</v>
      </c>
      <c r="W1075" s="20">
        <v>365</v>
      </c>
      <c r="X1075" s="38">
        <v>6</v>
      </c>
      <c r="Y1075" t="s">
        <v>2810</v>
      </c>
      <c r="Z1075" s="6" t="s">
        <v>39</v>
      </c>
      <c r="AA1075" t="s">
        <v>39</v>
      </c>
      <c r="AB1075" t="s">
        <v>39</v>
      </c>
      <c r="AC1075" t="s">
        <v>39</v>
      </c>
      <c r="AD1075" t="s">
        <v>39</v>
      </c>
      <c r="AE1075" t="s">
        <v>39</v>
      </c>
      <c r="AF1075" t="s">
        <v>39</v>
      </c>
      <c r="AG1075" t="s">
        <v>39</v>
      </c>
      <c r="AH1075" t="s">
        <v>39</v>
      </c>
      <c r="AI1075" s="6" t="s">
        <v>2808</v>
      </c>
      <c r="AJ1075" s="6" t="s">
        <v>43</v>
      </c>
      <c r="AK1075" s="19">
        <v>92.891000000000005</v>
      </c>
      <c r="AL1075" s="6" t="s">
        <v>39</v>
      </c>
      <c r="AM1075" s="17" t="s">
        <v>39</v>
      </c>
      <c r="AN1075">
        <v>1</v>
      </c>
      <c r="AO1075">
        <v>25</v>
      </c>
      <c r="AP1075" s="20">
        <v>182.74700000000001</v>
      </c>
      <c r="AQ1075">
        <v>60</v>
      </c>
      <c r="AR1075" t="s">
        <v>2642</v>
      </c>
    </row>
    <row r="1076" spans="1:44" x14ac:dyDescent="0.35">
      <c r="A1076" t="s">
        <v>1756</v>
      </c>
      <c r="B1076" t="s">
        <v>2672</v>
      </c>
      <c r="C1076" t="s">
        <v>2592</v>
      </c>
      <c r="D1076" t="s">
        <v>1754</v>
      </c>
      <c r="E1076" t="s">
        <v>1755</v>
      </c>
      <c r="F1076" t="s">
        <v>39</v>
      </c>
      <c r="G1076" t="s">
        <v>40</v>
      </c>
      <c r="H1076" t="s">
        <v>40</v>
      </c>
      <c r="I1076" t="s">
        <v>2873</v>
      </c>
      <c r="J1076" t="s">
        <v>39</v>
      </c>
      <c r="K1076" t="s">
        <v>39</v>
      </c>
      <c r="L1076" t="s">
        <v>39</v>
      </c>
      <c r="M1076" t="s">
        <v>41</v>
      </c>
      <c r="N1076" t="s">
        <v>39</v>
      </c>
      <c r="O1076">
        <v>1988</v>
      </c>
      <c r="P1076" t="s">
        <v>39</v>
      </c>
      <c r="Q1076" t="s">
        <v>2807</v>
      </c>
      <c r="R1076" s="6" t="s">
        <v>2820</v>
      </c>
      <c r="S1076" t="s">
        <v>39</v>
      </c>
      <c r="T1076" s="6" t="s">
        <v>2806</v>
      </c>
      <c r="U1076" t="s">
        <v>2761</v>
      </c>
      <c r="V1076" s="6" t="s">
        <v>2827</v>
      </c>
      <c r="W1076" s="20">
        <v>365</v>
      </c>
      <c r="X1076" s="38">
        <v>6</v>
      </c>
      <c r="Y1076" t="s">
        <v>2810</v>
      </c>
      <c r="Z1076" s="6" t="s">
        <v>39</v>
      </c>
      <c r="AA1076" t="s">
        <v>39</v>
      </c>
      <c r="AB1076" t="s">
        <v>39</v>
      </c>
      <c r="AC1076" t="s">
        <v>39</v>
      </c>
      <c r="AD1076" t="s">
        <v>39</v>
      </c>
      <c r="AE1076" t="s">
        <v>39</v>
      </c>
      <c r="AF1076" t="s">
        <v>39</v>
      </c>
      <c r="AG1076" t="s">
        <v>39</v>
      </c>
      <c r="AH1076" t="s">
        <v>39</v>
      </c>
      <c r="AI1076" s="6" t="s">
        <v>2808</v>
      </c>
      <c r="AJ1076" s="6" t="s">
        <v>43</v>
      </c>
      <c r="AK1076" s="19">
        <v>16.501999999999999</v>
      </c>
      <c r="AL1076" s="6" t="s">
        <v>39</v>
      </c>
      <c r="AM1076" s="17" t="s">
        <v>39</v>
      </c>
      <c r="AN1076">
        <v>1</v>
      </c>
      <c r="AO1076">
        <v>25</v>
      </c>
      <c r="AP1076" s="20">
        <v>70.174999999999997</v>
      </c>
      <c r="AQ1076">
        <v>60</v>
      </c>
      <c r="AR1076" t="s">
        <v>2642</v>
      </c>
    </row>
    <row r="1077" spans="1:44" x14ac:dyDescent="0.35">
      <c r="A1077" t="s">
        <v>1756</v>
      </c>
      <c r="B1077" t="s">
        <v>2672</v>
      </c>
      <c r="C1077" t="s">
        <v>2592</v>
      </c>
      <c r="D1077" t="s">
        <v>1754</v>
      </c>
      <c r="E1077" t="s">
        <v>1755</v>
      </c>
      <c r="F1077" t="s">
        <v>39</v>
      </c>
      <c r="G1077" t="s">
        <v>40</v>
      </c>
      <c r="H1077" t="s">
        <v>40</v>
      </c>
      <c r="I1077" t="s">
        <v>2873</v>
      </c>
      <c r="J1077" t="s">
        <v>39</v>
      </c>
      <c r="K1077" t="s">
        <v>39</v>
      </c>
      <c r="L1077" t="s">
        <v>39</v>
      </c>
      <c r="M1077" t="s">
        <v>41</v>
      </c>
      <c r="N1077" t="s">
        <v>39</v>
      </c>
      <c r="O1077">
        <v>1988</v>
      </c>
      <c r="P1077" t="s">
        <v>39</v>
      </c>
      <c r="Q1077" t="s">
        <v>2807</v>
      </c>
      <c r="R1077" s="6" t="s">
        <v>2820</v>
      </c>
      <c r="S1077" t="s">
        <v>39</v>
      </c>
      <c r="T1077" s="6" t="s">
        <v>2806</v>
      </c>
      <c r="U1077" t="s">
        <v>2761</v>
      </c>
      <c r="V1077" s="6" t="s">
        <v>2827</v>
      </c>
      <c r="W1077" s="20">
        <v>365</v>
      </c>
      <c r="X1077" s="38">
        <v>6</v>
      </c>
      <c r="Y1077" t="s">
        <v>2810</v>
      </c>
      <c r="Z1077" s="6" t="s">
        <v>39</v>
      </c>
      <c r="AA1077" t="s">
        <v>39</v>
      </c>
      <c r="AB1077" t="s">
        <v>39</v>
      </c>
      <c r="AC1077" t="s">
        <v>39</v>
      </c>
      <c r="AD1077" t="s">
        <v>39</v>
      </c>
      <c r="AE1077" t="s">
        <v>39</v>
      </c>
      <c r="AF1077" t="s">
        <v>39</v>
      </c>
      <c r="AG1077" t="s">
        <v>39</v>
      </c>
      <c r="AH1077" t="s">
        <v>39</v>
      </c>
      <c r="AI1077" s="6" t="s">
        <v>2808</v>
      </c>
      <c r="AJ1077" s="6" t="s">
        <v>43</v>
      </c>
      <c r="AK1077" s="19">
        <v>16.888000000000002</v>
      </c>
      <c r="AL1077" s="6" t="s">
        <v>39</v>
      </c>
      <c r="AM1077" s="17" t="s">
        <v>39</v>
      </c>
      <c r="AN1077">
        <v>1</v>
      </c>
      <c r="AO1077">
        <v>25</v>
      </c>
      <c r="AP1077" s="20">
        <v>94.350999999999999</v>
      </c>
      <c r="AQ1077">
        <v>60</v>
      </c>
      <c r="AR1077" t="s">
        <v>2642</v>
      </c>
    </row>
    <row r="1078" spans="1:44" x14ac:dyDescent="0.35">
      <c r="A1078" t="s">
        <v>1756</v>
      </c>
      <c r="B1078" t="s">
        <v>2672</v>
      </c>
      <c r="C1078" t="s">
        <v>2592</v>
      </c>
      <c r="D1078" t="s">
        <v>1754</v>
      </c>
      <c r="E1078" t="s">
        <v>1755</v>
      </c>
      <c r="F1078" t="s">
        <v>39</v>
      </c>
      <c r="G1078" t="s">
        <v>40</v>
      </c>
      <c r="H1078" t="s">
        <v>40</v>
      </c>
      <c r="I1078" t="s">
        <v>2873</v>
      </c>
      <c r="J1078" t="s">
        <v>39</v>
      </c>
      <c r="K1078" t="s">
        <v>39</v>
      </c>
      <c r="L1078" t="s">
        <v>39</v>
      </c>
      <c r="M1078" t="s">
        <v>41</v>
      </c>
      <c r="N1078" t="s">
        <v>39</v>
      </c>
      <c r="O1078">
        <v>1988</v>
      </c>
      <c r="P1078" t="s">
        <v>39</v>
      </c>
      <c r="Q1078" t="s">
        <v>2807</v>
      </c>
      <c r="R1078" s="6" t="s">
        <v>2820</v>
      </c>
      <c r="S1078" t="s">
        <v>39</v>
      </c>
      <c r="T1078" s="6" t="s">
        <v>2806</v>
      </c>
      <c r="U1078" t="s">
        <v>2761</v>
      </c>
      <c r="V1078" s="6" t="s">
        <v>2827</v>
      </c>
      <c r="W1078" s="20">
        <v>365</v>
      </c>
      <c r="X1078" s="38">
        <v>6</v>
      </c>
      <c r="Y1078" t="s">
        <v>2810</v>
      </c>
      <c r="Z1078" s="6" t="s">
        <v>39</v>
      </c>
      <c r="AA1078" t="s">
        <v>39</v>
      </c>
      <c r="AB1078" t="s">
        <v>39</v>
      </c>
      <c r="AC1078" t="s">
        <v>39</v>
      </c>
      <c r="AD1078" t="s">
        <v>39</v>
      </c>
      <c r="AE1078" t="s">
        <v>39</v>
      </c>
      <c r="AF1078" t="s">
        <v>39</v>
      </c>
      <c r="AG1078" t="s">
        <v>39</v>
      </c>
      <c r="AH1078" t="s">
        <v>39</v>
      </c>
      <c r="AI1078" s="6" t="s">
        <v>2808</v>
      </c>
      <c r="AJ1078" s="6" t="s">
        <v>43</v>
      </c>
      <c r="AK1078" s="19">
        <v>16.888000000000002</v>
      </c>
      <c r="AL1078" s="6" t="s">
        <v>39</v>
      </c>
      <c r="AM1078" s="17" t="s">
        <v>39</v>
      </c>
      <c r="AN1078">
        <v>1</v>
      </c>
      <c r="AO1078">
        <v>25</v>
      </c>
      <c r="AP1078" s="20">
        <v>103.337</v>
      </c>
      <c r="AQ1078">
        <v>60</v>
      </c>
      <c r="AR1078" t="s">
        <v>2642</v>
      </c>
    </row>
    <row r="1079" spans="1:44" x14ac:dyDescent="0.35">
      <c r="A1079" t="s">
        <v>1756</v>
      </c>
      <c r="B1079" t="s">
        <v>2672</v>
      </c>
      <c r="C1079" t="s">
        <v>2592</v>
      </c>
      <c r="D1079" t="s">
        <v>1754</v>
      </c>
      <c r="E1079" t="s">
        <v>1755</v>
      </c>
      <c r="F1079" t="s">
        <v>39</v>
      </c>
      <c r="G1079" t="s">
        <v>40</v>
      </c>
      <c r="H1079" t="s">
        <v>40</v>
      </c>
      <c r="I1079" t="s">
        <v>2873</v>
      </c>
      <c r="J1079" t="s">
        <v>39</v>
      </c>
      <c r="K1079" t="s">
        <v>39</v>
      </c>
      <c r="L1079" t="s">
        <v>39</v>
      </c>
      <c r="M1079" t="s">
        <v>41</v>
      </c>
      <c r="N1079" t="s">
        <v>39</v>
      </c>
      <c r="O1079">
        <v>1988</v>
      </c>
      <c r="P1079" t="s">
        <v>39</v>
      </c>
      <c r="Q1079" t="s">
        <v>2807</v>
      </c>
      <c r="R1079" s="6" t="s">
        <v>2820</v>
      </c>
      <c r="S1079" t="s">
        <v>39</v>
      </c>
      <c r="T1079" s="6" t="s">
        <v>2806</v>
      </c>
      <c r="U1079" t="s">
        <v>2761</v>
      </c>
      <c r="V1079" s="6" t="s">
        <v>2827</v>
      </c>
      <c r="W1079" s="20">
        <v>365</v>
      </c>
      <c r="X1079" s="38">
        <v>6</v>
      </c>
      <c r="Y1079" t="s">
        <v>2810</v>
      </c>
      <c r="Z1079" s="6" t="s">
        <v>39</v>
      </c>
      <c r="AA1079" t="s">
        <v>39</v>
      </c>
      <c r="AB1079" t="s">
        <v>39</v>
      </c>
      <c r="AC1079" t="s">
        <v>39</v>
      </c>
      <c r="AD1079" t="s">
        <v>39</v>
      </c>
      <c r="AE1079" t="s">
        <v>39</v>
      </c>
      <c r="AF1079" t="s">
        <v>39</v>
      </c>
      <c r="AG1079" t="s">
        <v>39</v>
      </c>
      <c r="AH1079" t="s">
        <v>39</v>
      </c>
      <c r="AI1079" s="6" t="s">
        <v>2808</v>
      </c>
      <c r="AJ1079" s="6" t="s">
        <v>43</v>
      </c>
      <c r="AK1079" s="19">
        <v>20.262</v>
      </c>
      <c r="AL1079" s="6" t="s">
        <v>39</v>
      </c>
      <c r="AM1079" s="17" t="s">
        <v>39</v>
      </c>
      <c r="AN1079">
        <v>1</v>
      </c>
      <c r="AO1079">
        <v>25</v>
      </c>
      <c r="AP1079" s="20">
        <v>125.161</v>
      </c>
      <c r="AQ1079">
        <v>60</v>
      </c>
      <c r="AR1079" t="s">
        <v>2642</v>
      </c>
    </row>
    <row r="1080" spans="1:44" x14ac:dyDescent="0.35">
      <c r="A1080" t="s">
        <v>1756</v>
      </c>
      <c r="B1080" t="s">
        <v>2672</v>
      </c>
      <c r="C1080" t="s">
        <v>2592</v>
      </c>
      <c r="D1080" t="s">
        <v>1754</v>
      </c>
      <c r="E1080" t="s">
        <v>1755</v>
      </c>
      <c r="F1080" t="s">
        <v>39</v>
      </c>
      <c r="G1080" t="s">
        <v>40</v>
      </c>
      <c r="H1080" t="s">
        <v>40</v>
      </c>
      <c r="I1080" t="s">
        <v>2873</v>
      </c>
      <c r="J1080" t="s">
        <v>39</v>
      </c>
      <c r="K1080" t="s">
        <v>39</v>
      </c>
      <c r="L1080" t="s">
        <v>39</v>
      </c>
      <c r="M1080" t="s">
        <v>41</v>
      </c>
      <c r="N1080" t="s">
        <v>39</v>
      </c>
      <c r="O1080">
        <v>1988</v>
      </c>
      <c r="P1080" t="s">
        <v>39</v>
      </c>
      <c r="Q1080" t="s">
        <v>2807</v>
      </c>
      <c r="R1080" s="6" t="s">
        <v>2820</v>
      </c>
      <c r="S1080" t="s">
        <v>39</v>
      </c>
      <c r="T1080" s="6" t="s">
        <v>2806</v>
      </c>
      <c r="U1080" t="s">
        <v>2761</v>
      </c>
      <c r="V1080" s="6" t="s">
        <v>2827</v>
      </c>
      <c r="W1080" s="20">
        <v>365</v>
      </c>
      <c r="X1080" s="38">
        <v>6</v>
      </c>
      <c r="Y1080" t="s">
        <v>2810</v>
      </c>
      <c r="Z1080" s="6" t="s">
        <v>39</v>
      </c>
      <c r="AA1080" t="s">
        <v>39</v>
      </c>
      <c r="AB1080" t="s">
        <v>39</v>
      </c>
      <c r="AC1080" t="s">
        <v>39</v>
      </c>
      <c r="AD1080" t="s">
        <v>39</v>
      </c>
      <c r="AE1080" t="s">
        <v>39</v>
      </c>
      <c r="AF1080" t="s">
        <v>39</v>
      </c>
      <c r="AG1080" t="s">
        <v>39</v>
      </c>
      <c r="AH1080" t="s">
        <v>39</v>
      </c>
      <c r="AI1080" s="6" t="s">
        <v>2808</v>
      </c>
      <c r="AJ1080" s="6" t="s">
        <v>43</v>
      </c>
      <c r="AK1080" s="19">
        <v>31.803999999999998</v>
      </c>
      <c r="AL1080" s="6" t="s">
        <v>39</v>
      </c>
      <c r="AM1080" s="17" t="s">
        <v>39</v>
      </c>
      <c r="AN1080">
        <v>1</v>
      </c>
      <c r="AO1080">
        <v>25</v>
      </c>
      <c r="AP1080" s="20">
        <v>130.66300000000001</v>
      </c>
      <c r="AQ1080">
        <v>60</v>
      </c>
      <c r="AR1080" t="s">
        <v>2642</v>
      </c>
    </row>
    <row r="1081" spans="1:44" x14ac:dyDescent="0.35">
      <c r="A1081" t="s">
        <v>1756</v>
      </c>
      <c r="B1081" t="s">
        <v>2672</v>
      </c>
      <c r="C1081" t="s">
        <v>2592</v>
      </c>
      <c r="D1081" t="s">
        <v>1754</v>
      </c>
      <c r="E1081" t="s">
        <v>1755</v>
      </c>
      <c r="F1081" t="s">
        <v>39</v>
      </c>
      <c r="G1081" t="s">
        <v>40</v>
      </c>
      <c r="H1081" t="s">
        <v>40</v>
      </c>
      <c r="I1081" t="s">
        <v>2873</v>
      </c>
      <c r="J1081" t="s">
        <v>39</v>
      </c>
      <c r="K1081" t="s">
        <v>39</v>
      </c>
      <c r="L1081" t="s">
        <v>39</v>
      </c>
      <c r="M1081" t="s">
        <v>41</v>
      </c>
      <c r="N1081" t="s">
        <v>39</v>
      </c>
      <c r="O1081">
        <v>1988</v>
      </c>
      <c r="P1081" t="s">
        <v>39</v>
      </c>
      <c r="Q1081" t="s">
        <v>2807</v>
      </c>
      <c r="R1081" s="6" t="s">
        <v>2820</v>
      </c>
      <c r="S1081" t="s">
        <v>39</v>
      </c>
      <c r="T1081" s="6" t="s">
        <v>2806</v>
      </c>
      <c r="U1081" t="s">
        <v>2761</v>
      </c>
      <c r="V1081" s="6" t="s">
        <v>2827</v>
      </c>
      <c r="W1081" s="20">
        <v>365</v>
      </c>
      <c r="X1081" s="38">
        <v>6</v>
      </c>
      <c r="Y1081" t="s">
        <v>2810</v>
      </c>
      <c r="Z1081" s="6" t="s">
        <v>39</v>
      </c>
      <c r="AA1081" t="s">
        <v>39</v>
      </c>
      <c r="AB1081" t="s">
        <v>39</v>
      </c>
      <c r="AC1081" t="s">
        <v>39</v>
      </c>
      <c r="AD1081" t="s">
        <v>39</v>
      </c>
      <c r="AE1081" t="s">
        <v>39</v>
      </c>
      <c r="AF1081" t="s">
        <v>39</v>
      </c>
      <c r="AG1081" t="s">
        <v>39</v>
      </c>
      <c r="AH1081" t="s">
        <v>39</v>
      </c>
      <c r="AI1081" s="6" t="s">
        <v>2808</v>
      </c>
      <c r="AJ1081" s="6" t="s">
        <v>43</v>
      </c>
      <c r="AK1081" s="19">
        <v>35.356000000000002</v>
      </c>
      <c r="AL1081" s="6" t="s">
        <v>39</v>
      </c>
      <c r="AM1081" s="17" t="s">
        <v>39</v>
      </c>
      <c r="AN1081">
        <v>1</v>
      </c>
      <c r="AO1081">
        <v>25</v>
      </c>
      <c r="AP1081" s="20">
        <v>139.09899999999999</v>
      </c>
      <c r="AQ1081">
        <v>60</v>
      </c>
      <c r="AR1081" t="s">
        <v>2642</v>
      </c>
    </row>
    <row r="1082" spans="1:44" x14ac:dyDescent="0.35">
      <c r="A1082" t="s">
        <v>1756</v>
      </c>
      <c r="B1082" t="s">
        <v>2672</v>
      </c>
      <c r="C1082" t="s">
        <v>2592</v>
      </c>
      <c r="D1082" t="s">
        <v>1754</v>
      </c>
      <c r="E1082" t="s">
        <v>1755</v>
      </c>
      <c r="F1082" t="s">
        <v>39</v>
      </c>
      <c r="G1082" t="s">
        <v>40</v>
      </c>
      <c r="H1082" t="s">
        <v>40</v>
      </c>
      <c r="I1082" t="s">
        <v>2873</v>
      </c>
      <c r="J1082" t="s">
        <v>39</v>
      </c>
      <c r="K1082" t="s">
        <v>39</v>
      </c>
      <c r="L1082" t="s">
        <v>39</v>
      </c>
      <c r="M1082" t="s">
        <v>41</v>
      </c>
      <c r="N1082" t="s">
        <v>39</v>
      </c>
      <c r="O1082">
        <v>1988</v>
      </c>
      <c r="P1082" t="s">
        <v>39</v>
      </c>
      <c r="Q1082" t="s">
        <v>2807</v>
      </c>
      <c r="R1082" s="6" t="s">
        <v>2820</v>
      </c>
      <c r="S1082" t="s">
        <v>39</v>
      </c>
      <c r="T1082" s="6" t="s">
        <v>2806</v>
      </c>
      <c r="U1082" t="s">
        <v>2761</v>
      </c>
      <c r="V1082" s="6" t="s">
        <v>2827</v>
      </c>
      <c r="W1082" s="20">
        <v>365</v>
      </c>
      <c r="X1082" s="38">
        <v>6</v>
      </c>
      <c r="Y1082" t="s">
        <v>2810</v>
      </c>
      <c r="Z1082" s="6" t="s">
        <v>39</v>
      </c>
      <c r="AA1082" t="s">
        <v>39</v>
      </c>
      <c r="AB1082" t="s">
        <v>39</v>
      </c>
      <c r="AC1082" t="s">
        <v>39</v>
      </c>
      <c r="AD1082" t="s">
        <v>39</v>
      </c>
      <c r="AE1082" t="s">
        <v>39</v>
      </c>
      <c r="AF1082" t="s">
        <v>39</v>
      </c>
      <c r="AG1082" t="s">
        <v>39</v>
      </c>
      <c r="AH1082" t="s">
        <v>39</v>
      </c>
      <c r="AI1082" s="6" t="s">
        <v>2808</v>
      </c>
      <c r="AJ1082" s="6" t="s">
        <v>43</v>
      </c>
      <c r="AK1082" s="19">
        <v>62.17</v>
      </c>
      <c r="AL1082" s="6" t="s">
        <v>39</v>
      </c>
      <c r="AM1082" s="17" t="s">
        <v>39</v>
      </c>
      <c r="AN1082">
        <v>1</v>
      </c>
      <c r="AO1082">
        <v>25</v>
      </c>
      <c r="AP1082" s="20">
        <v>154.321</v>
      </c>
      <c r="AQ1082">
        <v>60</v>
      </c>
      <c r="AR1082" t="s">
        <v>2642</v>
      </c>
    </row>
    <row r="1083" spans="1:44" x14ac:dyDescent="0.35">
      <c r="A1083" t="s">
        <v>1756</v>
      </c>
      <c r="B1083" t="s">
        <v>2672</v>
      </c>
      <c r="C1083" t="s">
        <v>2592</v>
      </c>
      <c r="D1083" t="s">
        <v>1754</v>
      </c>
      <c r="E1083" t="s">
        <v>1755</v>
      </c>
      <c r="F1083" t="s">
        <v>39</v>
      </c>
      <c r="G1083" t="s">
        <v>40</v>
      </c>
      <c r="H1083" t="s">
        <v>40</v>
      </c>
      <c r="I1083" t="s">
        <v>2873</v>
      </c>
      <c r="J1083" t="s">
        <v>39</v>
      </c>
      <c r="K1083" t="s">
        <v>39</v>
      </c>
      <c r="L1083" t="s">
        <v>39</v>
      </c>
      <c r="M1083" t="s">
        <v>41</v>
      </c>
      <c r="N1083" t="s">
        <v>39</v>
      </c>
      <c r="O1083">
        <v>1988</v>
      </c>
      <c r="P1083" t="s">
        <v>39</v>
      </c>
      <c r="Q1083" t="s">
        <v>2807</v>
      </c>
      <c r="R1083" s="6" t="s">
        <v>2820</v>
      </c>
      <c r="S1083" t="s">
        <v>39</v>
      </c>
      <c r="T1083" s="6" t="s">
        <v>2806</v>
      </c>
      <c r="U1083" t="s">
        <v>2761</v>
      </c>
      <c r="V1083" s="6" t="s">
        <v>2827</v>
      </c>
      <c r="W1083" s="20">
        <v>365</v>
      </c>
      <c r="X1083" s="38">
        <v>6</v>
      </c>
      <c r="Y1083" t="s">
        <v>2810</v>
      </c>
      <c r="Z1083" s="6" t="s">
        <v>39</v>
      </c>
      <c r="AA1083" t="s">
        <v>39</v>
      </c>
      <c r="AB1083" t="s">
        <v>39</v>
      </c>
      <c r="AC1083" t="s">
        <v>39</v>
      </c>
      <c r="AD1083" t="s">
        <v>39</v>
      </c>
      <c r="AE1083" t="s">
        <v>39</v>
      </c>
      <c r="AF1083" t="s">
        <v>39</v>
      </c>
      <c r="AG1083" t="s">
        <v>39</v>
      </c>
      <c r="AH1083" t="s">
        <v>39</v>
      </c>
      <c r="AI1083" s="6" t="s">
        <v>2808</v>
      </c>
      <c r="AJ1083" s="6" t="s">
        <v>43</v>
      </c>
      <c r="AK1083" s="14">
        <v>77.619</v>
      </c>
      <c r="AL1083" s="6" t="s">
        <v>39</v>
      </c>
      <c r="AM1083" s="17" t="s">
        <v>39</v>
      </c>
      <c r="AN1083">
        <v>1</v>
      </c>
      <c r="AO1083">
        <v>25</v>
      </c>
      <c r="AP1083" s="20">
        <v>162.94</v>
      </c>
      <c r="AQ1083">
        <v>60</v>
      </c>
      <c r="AR1083" t="s">
        <v>2642</v>
      </c>
    </row>
    <row r="1084" spans="1:44" x14ac:dyDescent="0.35">
      <c r="A1084" t="s">
        <v>1756</v>
      </c>
      <c r="B1084" t="s">
        <v>2672</v>
      </c>
      <c r="C1084" t="s">
        <v>2592</v>
      </c>
      <c r="D1084" t="s">
        <v>1754</v>
      </c>
      <c r="E1084" t="s">
        <v>1755</v>
      </c>
      <c r="F1084" t="s">
        <v>39</v>
      </c>
      <c r="G1084" t="s">
        <v>40</v>
      </c>
      <c r="H1084" t="s">
        <v>40</v>
      </c>
      <c r="I1084" t="s">
        <v>2873</v>
      </c>
      <c r="J1084" t="s">
        <v>39</v>
      </c>
      <c r="K1084" t="s">
        <v>39</v>
      </c>
      <c r="L1084" t="s">
        <v>39</v>
      </c>
      <c r="M1084" t="s">
        <v>41</v>
      </c>
      <c r="N1084" t="s">
        <v>39</v>
      </c>
      <c r="O1084">
        <v>1988</v>
      </c>
      <c r="P1084" t="s">
        <v>39</v>
      </c>
      <c r="Q1084" t="s">
        <v>2807</v>
      </c>
      <c r="R1084" s="6" t="s">
        <v>2820</v>
      </c>
      <c r="S1084" t="s">
        <v>39</v>
      </c>
      <c r="T1084" s="6" t="s">
        <v>2806</v>
      </c>
      <c r="U1084" t="s">
        <v>2761</v>
      </c>
      <c r="V1084" s="6" t="s">
        <v>2827</v>
      </c>
      <c r="W1084" s="20">
        <v>365</v>
      </c>
      <c r="X1084" s="38">
        <v>6</v>
      </c>
      <c r="Y1084" t="s">
        <v>2810</v>
      </c>
      <c r="Z1084" s="6" t="s">
        <v>39</v>
      </c>
      <c r="AA1084" t="s">
        <v>39</v>
      </c>
      <c r="AB1084" t="s">
        <v>39</v>
      </c>
      <c r="AC1084" t="s">
        <v>39</v>
      </c>
      <c r="AD1084" t="s">
        <v>39</v>
      </c>
      <c r="AE1084" t="s">
        <v>39</v>
      </c>
      <c r="AF1084" t="s">
        <v>39</v>
      </c>
      <c r="AG1084" t="s">
        <v>39</v>
      </c>
      <c r="AH1084" t="s">
        <v>39</v>
      </c>
      <c r="AI1084" s="6" t="s">
        <v>2808</v>
      </c>
      <c r="AJ1084" s="6" t="s">
        <v>43</v>
      </c>
      <c r="AK1084" s="14">
        <v>81.347999999999999</v>
      </c>
      <c r="AL1084" s="6" t="s">
        <v>39</v>
      </c>
      <c r="AM1084" s="17" t="s">
        <v>39</v>
      </c>
      <c r="AN1084">
        <v>1</v>
      </c>
      <c r="AO1084">
        <v>25</v>
      </c>
      <c r="AP1084" s="20">
        <v>169.90899999999999</v>
      </c>
      <c r="AQ1084">
        <v>60</v>
      </c>
      <c r="AR1084" t="s">
        <v>2642</v>
      </c>
    </row>
    <row r="1085" spans="1:44" x14ac:dyDescent="0.35">
      <c r="A1085" t="s">
        <v>1756</v>
      </c>
      <c r="B1085" t="s">
        <v>2672</v>
      </c>
      <c r="C1085" t="s">
        <v>2592</v>
      </c>
      <c r="D1085" t="s">
        <v>1754</v>
      </c>
      <c r="E1085" t="s">
        <v>1755</v>
      </c>
      <c r="F1085" t="s">
        <v>39</v>
      </c>
      <c r="G1085" t="s">
        <v>40</v>
      </c>
      <c r="H1085" t="s">
        <v>40</v>
      </c>
      <c r="I1085" t="s">
        <v>2873</v>
      </c>
      <c r="J1085" t="s">
        <v>39</v>
      </c>
      <c r="K1085" t="s">
        <v>39</v>
      </c>
      <c r="L1085" t="s">
        <v>39</v>
      </c>
      <c r="M1085" t="s">
        <v>41</v>
      </c>
      <c r="N1085" t="s">
        <v>39</v>
      </c>
      <c r="O1085">
        <v>1988</v>
      </c>
      <c r="P1085" t="s">
        <v>39</v>
      </c>
      <c r="Q1085" t="s">
        <v>2807</v>
      </c>
      <c r="R1085" s="6" t="s">
        <v>2820</v>
      </c>
      <c r="S1085" t="s">
        <v>39</v>
      </c>
      <c r="T1085" s="6" t="s">
        <v>2806</v>
      </c>
      <c r="U1085" t="s">
        <v>2761</v>
      </c>
      <c r="V1085" s="6" t="s">
        <v>2827</v>
      </c>
      <c r="W1085" s="20">
        <v>365</v>
      </c>
      <c r="X1085" s="38">
        <v>6</v>
      </c>
      <c r="Y1085" t="s">
        <v>2810</v>
      </c>
      <c r="Z1085" s="6" t="s">
        <v>39</v>
      </c>
      <c r="AA1085" t="s">
        <v>39</v>
      </c>
      <c r="AB1085" t="s">
        <v>39</v>
      </c>
      <c r="AC1085" t="s">
        <v>39</v>
      </c>
      <c r="AD1085" t="s">
        <v>39</v>
      </c>
      <c r="AE1085" t="s">
        <v>39</v>
      </c>
      <c r="AF1085" t="s">
        <v>39</v>
      </c>
      <c r="AG1085" t="s">
        <v>39</v>
      </c>
      <c r="AH1085" t="s">
        <v>39</v>
      </c>
      <c r="AI1085" s="6" t="s">
        <v>2808</v>
      </c>
      <c r="AJ1085" s="6" t="s">
        <v>43</v>
      </c>
      <c r="AK1085">
        <v>81.525999999999996</v>
      </c>
      <c r="AL1085" s="6" t="s">
        <v>39</v>
      </c>
      <c r="AM1085" s="17" t="s">
        <v>39</v>
      </c>
      <c r="AN1085">
        <v>1</v>
      </c>
      <c r="AO1085">
        <v>25</v>
      </c>
      <c r="AP1085" s="20">
        <v>175.77800000000002</v>
      </c>
      <c r="AQ1085">
        <v>60</v>
      </c>
      <c r="AR1085" t="s">
        <v>2642</v>
      </c>
    </row>
    <row r="1086" spans="1:44" x14ac:dyDescent="0.35">
      <c r="A1086" t="s">
        <v>1756</v>
      </c>
      <c r="B1086" t="s">
        <v>2672</v>
      </c>
      <c r="C1086" t="s">
        <v>2592</v>
      </c>
      <c r="D1086" t="s">
        <v>1754</v>
      </c>
      <c r="E1086" t="s">
        <v>1755</v>
      </c>
      <c r="F1086" t="s">
        <v>39</v>
      </c>
      <c r="G1086" t="s">
        <v>40</v>
      </c>
      <c r="H1086" t="s">
        <v>40</v>
      </c>
      <c r="I1086" t="s">
        <v>2873</v>
      </c>
      <c r="J1086" t="s">
        <v>39</v>
      </c>
      <c r="K1086" t="s">
        <v>39</v>
      </c>
      <c r="L1086" t="s">
        <v>39</v>
      </c>
      <c r="M1086" t="s">
        <v>41</v>
      </c>
      <c r="N1086" t="s">
        <v>39</v>
      </c>
      <c r="O1086">
        <v>1988</v>
      </c>
      <c r="P1086" t="s">
        <v>39</v>
      </c>
      <c r="Q1086" t="s">
        <v>2807</v>
      </c>
      <c r="R1086" s="6" t="s">
        <v>2820</v>
      </c>
      <c r="S1086" t="s">
        <v>39</v>
      </c>
      <c r="T1086" s="6" t="s">
        <v>2806</v>
      </c>
      <c r="U1086" t="s">
        <v>2761</v>
      </c>
      <c r="V1086" s="6" t="s">
        <v>2827</v>
      </c>
      <c r="W1086" s="20">
        <v>365</v>
      </c>
      <c r="X1086" s="38">
        <v>6</v>
      </c>
      <c r="Y1086" t="s">
        <v>2810</v>
      </c>
      <c r="Z1086" s="6" t="s">
        <v>39</v>
      </c>
      <c r="AA1086" t="s">
        <v>39</v>
      </c>
      <c r="AB1086" t="s">
        <v>39</v>
      </c>
      <c r="AC1086" t="s">
        <v>39</v>
      </c>
      <c r="AD1086" t="s">
        <v>39</v>
      </c>
      <c r="AE1086" t="s">
        <v>39</v>
      </c>
      <c r="AF1086" t="s">
        <v>39</v>
      </c>
      <c r="AG1086" t="s">
        <v>39</v>
      </c>
      <c r="AH1086" t="s">
        <v>39</v>
      </c>
      <c r="AI1086" s="6" t="s">
        <v>2808</v>
      </c>
      <c r="AJ1086" s="6" t="s">
        <v>43</v>
      </c>
      <c r="AK1086">
        <v>90.76</v>
      </c>
      <c r="AL1086" s="6" t="s">
        <v>39</v>
      </c>
      <c r="AM1086" s="17" t="s">
        <v>39</v>
      </c>
      <c r="AN1086">
        <v>1</v>
      </c>
      <c r="AO1086">
        <v>25</v>
      </c>
      <c r="AP1086" s="20">
        <v>182.93</v>
      </c>
      <c r="AQ1086">
        <v>60</v>
      </c>
      <c r="AR1086" t="s">
        <v>2642</v>
      </c>
    </row>
    <row r="1087" spans="1:44" x14ac:dyDescent="0.35">
      <c r="A1087" t="s">
        <v>1756</v>
      </c>
      <c r="B1087" t="s">
        <v>2672</v>
      </c>
      <c r="C1087" t="s">
        <v>2592</v>
      </c>
      <c r="D1087" t="s">
        <v>1754</v>
      </c>
      <c r="E1087" t="s">
        <v>1755</v>
      </c>
      <c r="F1087" t="s">
        <v>39</v>
      </c>
      <c r="G1087" t="s">
        <v>40</v>
      </c>
      <c r="H1087" t="s">
        <v>40</v>
      </c>
      <c r="I1087" t="s">
        <v>2873</v>
      </c>
      <c r="J1087" t="s">
        <v>39</v>
      </c>
      <c r="K1087" t="s">
        <v>39</v>
      </c>
      <c r="L1087" t="s">
        <v>39</v>
      </c>
      <c r="M1087" t="s">
        <v>41</v>
      </c>
      <c r="N1087" t="s">
        <v>39</v>
      </c>
      <c r="O1087">
        <v>1988</v>
      </c>
      <c r="P1087" t="s">
        <v>39</v>
      </c>
      <c r="Q1087" t="s">
        <v>2807</v>
      </c>
      <c r="R1087" s="6" t="s">
        <v>2820</v>
      </c>
      <c r="S1087" t="s">
        <v>39</v>
      </c>
      <c r="T1087" s="6" t="s">
        <v>2806</v>
      </c>
      <c r="U1087" t="s">
        <v>2761</v>
      </c>
      <c r="V1087" s="6" t="s">
        <v>2827</v>
      </c>
      <c r="W1087" s="20">
        <v>365</v>
      </c>
      <c r="X1087" s="38">
        <v>6</v>
      </c>
      <c r="Y1087" t="s">
        <v>2810</v>
      </c>
      <c r="Z1087" s="6" t="s">
        <v>39</v>
      </c>
      <c r="AA1087" t="s">
        <v>39</v>
      </c>
      <c r="AB1087" t="s">
        <v>39</v>
      </c>
      <c r="AC1087" t="s">
        <v>39</v>
      </c>
      <c r="AD1087" t="s">
        <v>39</v>
      </c>
      <c r="AE1087" t="s">
        <v>39</v>
      </c>
      <c r="AF1087" t="s">
        <v>39</v>
      </c>
      <c r="AG1087" t="s">
        <v>39</v>
      </c>
      <c r="AH1087" t="s">
        <v>39</v>
      </c>
      <c r="AI1087" s="6" t="s">
        <v>2808</v>
      </c>
      <c r="AJ1087" s="6" t="s">
        <v>43</v>
      </c>
      <c r="AK1087" s="14">
        <v>100.172</v>
      </c>
      <c r="AL1087" s="6" t="s">
        <v>39</v>
      </c>
      <c r="AM1087" s="17" t="s">
        <v>39</v>
      </c>
      <c r="AN1087">
        <v>1</v>
      </c>
      <c r="AO1087">
        <v>25</v>
      </c>
      <c r="AP1087" s="20">
        <v>189.899</v>
      </c>
      <c r="AQ1087">
        <v>60</v>
      </c>
      <c r="AR1087" t="s">
        <v>2642</v>
      </c>
    </row>
    <row r="1088" spans="1:44" x14ac:dyDescent="0.35">
      <c r="A1088" t="s">
        <v>1756</v>
      </c>
      <c r="B1088" t="s">
        <v>2672</v>
      </c>
      <c r="C1088" t="s">
        <v>2592</v>
      </c>
      <c r="D1088" t="s">
        <v>1754</v>
      </c>
      <c r="E1088" t="s">
        <v>1755</v>
      </c>
      <c r="F1088" t="s">
        <v>39</v>
      </c>
      <c r="G1088" t="s">
        <v>40</v>
      </c>
      <c r="H1088" t="s">
        <v>40</v>
      </c>
      <c r="I1088" t="s">
        <v>2873</v>
      </c>
      <c r="J1088" t="s">
        <v>39</v>
      </c>
      <c r="K1088" t="s">
        <v>39</v>
      </c>
      <c r="L1088" t="s">
        <v>39</v>
      </c>
      <c r="M1088" t="s">
        <v>41</v>
      </c>
      <c r="N1088" t="s">
        <v>39</v>
      </c>
      <c r="O1088">
        <v>1988</v>
      </c>
      <c r="P1088" t="s">
        <v>39</v>
      </c>
      <c r="Q1088" t="s">
        <v>2807</v>
      </c>
      <c r="R1088" s="6" t="s">
        <v>2820</v>
      </c>
      <c r="S1088" t="s">
        <v>39</v>
      </c>
      <c r="T1088" s="6" t="s">
        <v>2806</v>
      </c>
      <c r="U1088" t="s">
        <v>2761</v>
      </c>
      <c r="V1088" s="6" t="s">
        <v>2829</v>
      </c>
      <c r="W1088" s="20">
        <v>365</v>
      </c>
      <c r="X1088" s="38">
        <v>6</v>
      </c>
      <c r="Y1088" t="s">
        <v>2810</v>
      </c>
      <c r="Z1088" s="6" t="s">
        <v>39</v>
      </c>
      <c r="AA1088" t="s">
        <v>39</v>
      </c>
      <c r="AB1088" t="s">
        <v>39</v>
      </c>
      <c r="AC1088" t="s">
        <v>39</v>
      </c>
      <c r="AD1088" t="s">
        <v>39</v>
      </c>
      <c r="AE1088" t="s">
        <v>39</v>
      </c>
      <c r="AF1088" t="s">
        <v>39</v>
      </c>
      <c r="AG1088" t="s">
        <v>39</v>
      </c>
      <c r="AH1088" t="s">
        <v>39</v>
      </c>
      <c r="AI1088" s="6" t="s">
        <v>2808</v>
      </c>
      <c r="AJ1088" s="6" t="s">
        <v>43</v>
      </c>
      <c r="AK1088" s="19">
        <v>20.196000000000002</v>
      </c>
      <c r="AL1088" s="6" t="s">
        <v>39</v>
      </c>
      <c r="AM1088" s="17" t="s">
        <v>39</v>
      </c>
      <c r="AN1088">
        <v>1</v>
      </c>
      <c r="AO1088">
        <v>25</v>
      </c>
      <c r="AP1088" s="20">
        <v>130.96800000000002</v>
      </c>
      <c r="AQ1088">
        <v>60</v>
      </c>
      <c r="AR1088" t="s">
        <v>2642</v>
      </c>
    </row>
    <row r="1089" spans="1:44" x14ac:dyDescent="0.35">
      <c r="A1089" t="s">
        <v>1756</v>
      </c>
      <c r="B1089" t="s">
        <v>2672</v>
      </c>
      <c r="C1089" t="s">
        <v>2592</v>
      </c>
      <c r="D1089" t="s">
        <v>1754</v>
      </c>
      <c r="E1089" t="s">
        <v>1755</v>
      </c>
      <c r="F1089" t="s">
        <v>39</v>
      </c>
      <c r="G1089" t="s">
        <v>40</v>
      </c>
      <c r="H1089" t="s">
        <v>40</v>
      </c>
      <c r="I1089" t="s">
        <v>2873</v>
      </c>
      <c r="J1089" t="s">
        <v>39</v>
      </c>
      <c r="K1089" t="s">
        <v>39</v>
      </c>
      <c r="L1089" t="s">
        <v>39</v>
      </c>
      <c r="M1089" t="s">
        <v>41</v>
      </c>
      <c r="N1089" t="s">
        <v>39</v>
      </c>
      <c r="O1089">
        <v>1988</v>
      </c>
      <c r="P1089" t="s">
        <v>39</v>
      </c>
      <c r="Q1089" t="s">
        <v>2807</v>
      </c>
      <c r="R1089" s="6" t="s">
        <v>2820</v>
      </c>
      <c r="S1089" t="s">
        <v>39</v>
      </c>
      <c r="T1089" s="6" t="s">
        <v>2806</v>
      </c>
      <c r="U1089" t="s">
        <v>2761</v>
      </c>
      <c r="V1089" s="6" t="s">
        <v>2829</v>
      </c>
      <c r="W1089" s="20">
        <v>365</v>
      </c>
      <c r="X1089" s="38">
        <v>6</v>
      </c>
      <c r="Y1089" t="s">
        <v>2810</v>
      </c>
      <c r="Z1089" s="6" t="s">
        <v>39</v>
      </c>
      <c r="AA1089" t="s">
        <v>39</v>
      </c>
      <c r="AB1089" t="s">
        <v>39</v>
      </c>
      <c r="AC1089" t="s">
        <v>39</v>
      </c>
      <c r="AD1089" t="s">
        <v>39</v>
      </c>
      <c r="AE1089" t="s">
        <v>39</v>
      </c>
      <c r="AF1089" t="s">
        <v>39</v>
      </c>
      <c r="AG1089" t="s">
        <v>39</v>
      </c>
      <c r="AH1089" t="s">
        <v>39</v>
      </c>
      <c r="AI1089" s="6" t="s">
        <v>2808</v>
      </c>
      <c r="AJ1089" s="6" t="s">
        <v>43</v>
      </c>
      <c r="AK1089" s="19">
        <v>24.169</v>
      </c>
      <c r="AL1089" s="6" t="s">
        <v>39</v>
      </c>
      <c r="AM1089" s="17" t="s">
        <v>39</v>
      </c>
      <c r="AN1089">
        <v>1</v>
      </c>
      <c r="AO1089">
        <v>25</v>
      </c>
      <c r="AP1089" s="20">
        <v>138.732</v>
      </c>
      <c r="AQ1089">
        <v>60</v>
      </c>
      <c r="AR1089" t="s">
        <v>2642</v>
      </c>
    </row>
    <row r="1090" spans="1:44" x14ac:dyDescent="0.35">
      <c r="A1090" t="s">
        <v>1756</v>
      </c>
      <c r="B1090" t="s">
        <v>2672</v>
      </c>
      <c r="C1090" t="s">
        <v>2592</v>
      </c>
      <c r="D1090" t="s">
        <v>1754</v>
      </c>
      <c r="E1090" t="s">
        <v>1755</v>
      </c>
      <c r="F1090" t="s">
        <v>39</v>
      </c>
      <c r="G1090" t="s">
        <v>40</v>
      </c>
      <c r="H1090" t="s">
        <v>40</v>
      </c>
      <c r="I1090" t="s">
        <v>2873</v>
      </c>
      <c r="J1090" t="s">
        <v>39</v>
      </c>
      <c r="K1090" t="s">
        <v>39</v>
      </c>
      <c r="L1090" t="s">
        <v>39</v>
      </c>
      <c r="M1090" t="s">
        <v>41</v>
      </c>
      <c r="N1090" t="s">
        <v>39</v>
      </c>
      <c r="O1090">
        <v>1988</v>
      </c>
      <c r="P1090" t="s">
        <v>39</v>
      </c>
      <c r="Q1090" t="s">
        <v>2807</v>
      </c>
      <c r="R1090" s="6" t="s">
        <v>2820</v>
      </c>
      <c r="S1090" t="s">
        <v>39</v>
      </c>
      <c r="T1090" s="6" t="s">
        <v>2806</v>
      </c>
      <c r="U1090" t="s">
        <v>2761</v>
      </c>
      <c r="V1090" s="6" t="s">
        <v>2829</v>
      </c>
      <c r="W1090" s="20">
        <v>365</v>
      </c>
      <c r="X1090" s="38">
        <v>6</v>
      </c>
      <c r="Y1090" t="s">
        <v>2810</v>
      </c>
      <c r="Z1090" s="6" t="s">
        <v>39</v>
      </c>
      <c r="AA1090" t="s">
        <v>39</v>
      </c>
      <c r="AB1090" t="s">
        <v>39</v>
      </c>
      <c r="AC1090" t="s">
        <v>39</v>
      </c>
      <c r="AD1090" t="s">
        <v>39</v>
      </c>
      <c r="AE1090" t="s">
        <v>39</v>
      </c>
      <c r="AF1090" t="s">
        <v>39</v>
      </c>
      <c r="AG1090" t="s">
        <v>39</v>
      </c>
      <c r="AH1090" t="s">
        <v>39</v>
      </c>
      <c r="AI1090" s="6" t="s">
        <v>2808</v>
      </c>
      <c r="AJ1090" s="6" t="s">
        <v>43</v>
      </c>
      <c r="AK1090" s="19">
        <v>47.430999999999997</v>
      </c>
      <c r="AL1090" s="6" t="s">
        <v>39</v>
      </c>
      <c r="AM1090" s="17" t="s">
        <v>39</v>
      </c>
      <c r="AN1090">
        <v>1</v>
      </c>
      <c r="AO1090">
        <v>25</v>
      </c>
      <c r="AP1090" s="20">
        <v>146.61799999999999</v>
      </c>
      <c r="AQ1090">
        <v>60</v>
      </c>
      <c r="AR1090" t="s">
        <v>2642</v>
      </c>
    </row>
    <row r="1091" spans="1:44" x14ac:dyDescent="0.35">
      <c r="A1091" t="s">
        <v>1756</v>
      </c>
      <c r="B1091" t="s">
        <v>2672</v>
      </c>
      <c r="C1091" t="s">
        <v>2592</v>
      </c>
      <c r="D1091" t="s">
        <v>1754</v>
      </c>
      <c r="E1091" t="s">
        <v>1755</v>
      </c>
      <c r="F1091" t="s">
        <v>39</v>
      </c>
      <c r="G1091" t="s">
        <v>40</v>
      </c>
      <c r="H1091" t="s">
        <v>40</v>
      </c>
      <c r="I1091" t="s">
        <v>2873</v>
      </c>
      <c r="J1091" t="s">
        <v>39</v>
      </c>
      <c r="K1091" t="s">
        <v>39</v>
      </c>
      <c r="L1091" t="s">
        <v>39</v>
      </c>
      <c r="M1091" t="s">
        <v>41</v>
      </c>
      <c r="N1091" t="s">
        <v>39</v>
      </c>
      <c r="O1091">
        <v>1988</v>
      </c>
      <c r="P1091" t="s">
        <v>39</v>
      </c>
      <c r="Q1091" t="s">
        <v>2807</v>
      </c>
      <c r="R1091" s="6" t="s">
        <v>2820</v>
      </c>
      <c r="S1091" t="s">
        <v>39</v>
      </c>
      <c r="T1091" s="6" t="s">
        <v>2806</v>
      </c>
      <c r="U1091" t="s">
        <v>2761</v>
      </c>
      <c r="V1091" s="6" t="s">
        <v>2829</v>
      </c>
      <c r="W1091" s="20">
        <v>365</v>
      </c>
      <c r="X1091" s="38">
        <v>6</v>
      </c>
      <c r="Y1091" t="s">
        <v>2810</v>
      </c>
      <c r="Z1091" s="6" t="s">
        <v>39</v>
      </c>
      <c r="AA1091" t="s">
        <v>39</v>
      </c>
      <c r="AB1091" t="s">
        <v>39</v>
      </c>
      <c r="AC1091" t="s">
        <v>39</v>
      </c>
      <c r="AD1091" t="s">
        <v>39</v>
      </c>
      <c r="AE1091" t="s">
        <v>39</v>
      </c>
      <c r="AF1091" t="s">
        <v>39</v>
      </c>
      <c r="AG1091" t="s">
        <v>39</v>
      </c>
      <c r="AH1091" t="s">
        <v>39</v>
      </c>
      <c r="AI1091" s="6" t="s">
        <v>2808</v>
      </c>
      <c r="AJ1091" s="6" t="s">
        <v>43</v>
      </c>
      <c r="AK1091" s="19">
        <v>62.524999999999999</v>
      </c>
      <c r="AL1091" s="6" t="s">
        <v>39</v>
      </c>
      <c r="AM1091" s="17" t="s">
        <v>39</v>
      </c>
      <c r="AN1091">
        <v>1</v>
      </c>
      <c r="AO1091">
        <v>25</v>
      </c>
      <c r="AP1091" s="20">
        <v>156.52100000000002</v>
      </c>
      <c r="AQ1091">
        <v>60</v>
      </c>
      <c r="AR1091" t="s">
        <v>2642</v>
      </c>
    </row>
    <row r="1092" spans="1:44" x14ac:dyDescent="0.35">
      <c r="A1092" t="s">
        <v>1756</v>
      </c>
      <c r="B1092" t="s">
        <v>2672</v>
      </c>
      <c r="C1092" t="s">
        <v>2592</v>
      </c>
      <c r="D1092" t="s">
        <v>1754</v>
      </c>
      <c r="E1092" t="s">
        <v>1755</v>
      </c>
      <c r="F1092" t="s">
        <v>39</v>
      </c>
      <c r="G1092" t="s">
        <v>40</v>
      </c>
      <c r="H1092" t="s">
        <v>40</v>
      </c>
      <c r="I1092" t="s">
        <v>2873</v>
      </c>
      <c r="J1092" t="s">
        <v>39</v>
      </c>
      <c r="K1092" t="s">
        <v>39</v>
      </c>
      <c r="L1092" t="s">
        <v>39</v>
      </c>
      <c r="M1092" t="s">
        <v>41</v>
      </c>
      <c r="N1092" t="s">
        <v>39</v>
      </c>
      <c r="O1092">
        <v>1988</v>
      </c>
      <c r="P1092" t="s">
        <v>39</v>
      </c>
      <c r="Q1092" t="s">
        <v>2807</v>
      </c>
      <c r="R1092" s="6" t="s">
        <v>2820</v>
      </c>
      <c r="S1092" t="s">
        <v>39</v>
      </c>
      <c r="T1092" s="6" t="s">
        <v>2806</v>
      </c>
      <c r="U1092" t="s">
        <v>2761</v>
      </c>
      <c r="V1092" s="6" t="s">
        <v>2829</v>
      </c>
      <c r="W1092" s="20">
        <v>365</v>
      </c>
      <c r="X1092" s="38">
        <v>6</v>
      </c>
      <c r="Y1092" t="s">
        <v>2810</v>
      </c>
      <c r="Z1092" s="6" t="s">
        <v>39</v>
      </c>
      <c r="AA1092" t="s">
        <v>39</v>
      </c>
      <c r="AB1092" t="s">
        <v>39</v>
      </c>
      <c r="AC1092" t="s">
        <v>39</v>
      </c>
      <c r="AD1092" t="s">
        <v>39</v>
      </c>
      <c r="AE1092" t="s">
        <v>39</v>
      </c>
      <c r="AF1092" t="s">
        <v>39</v>
      </c>
      <c r="AG1092" t="s">
        <v>39</v>
      </c>
      <c r="AH1092" t="s">
        <v>39</v>
      </c>
      <c r="AI1092" s="6" t="s">
        <v>2808</v>
      </c>
      <c r="AJ1092" s="6" t="s">
        <v>43</v>
      </c>
      <c r="AK1092" s="19">
        <v>73.180000000000007</v>
      </c>
      <c r="AL1092" s="6" t="s">
        <v>39</v>
      </c>
      <c r="AM1092" s="17" t="s">
        <v>39</v>
      </c>
      <c r="AN1092">
        <v>1</v>
      </c>
      <c r="AO1092">
        <v>25</v>
      </c>
      <c r="AP1092" s="20">
        <v>162.94</v>
      </c>
      <c r="AQ1092">
        <v>60</v>
      </c>
      <c r="AR1092" t="s">
        <v>2642</v>
      </c>
    </row>
    <row r="1093" spans="1:44" x14ac:dyDescent="0.35">
      <c r="A1093" t="s">
        <v>1756</v>
      </c>
      <c r="B1093" t="s">
        <v>2672</v>
      </c>
      <c r="C1093" t="s">
        <v>2592</v>
      </c>
      <c r="D1093" t="s">
        <v>1754</v>
      </c>
      <c r="E1093" t="s">
        <v>1755</v>
      </c>
      <c r="F1093" t="s">
        <v>39</v>
      </c>
      <c r="G1093" t="s">
        <v>40</v>
      </c>
      <c r="H1093" t="s">
        <v>40</v>
      </c>
      <c r="I1093" t="s">
        <v>2873</v>
      </c>
      <c r="J1093" t="s">
        <v>39</v>
      </c>
      <c r="K1093" t="s">
        <v>39</v>
      </c>
      <c r="L1093" t="s">
        <v>39</v>
      </c>
      <c r="M1093" t="s">
        <v>41</v>
      </c>
      <c r="N1093" t="s">
        <v>39</v>
      </c>
      <c r="O1093">
        <v>1988</v>
      </c>
      <c r="P1093" t="s">
        <v>39</v>
      </c>
      <c r="Q1093" t="s">
        <v>2807</v>
      </c>
      <c r="R1093" s="6" t="s">
        <v>2820</v>
      </c>
      <c r="S1093" t="s">
        <v>39</v>
      </c>
      <c r="T1093" s="6" t="s">
        <v>2806</v>
      </c>
      <c r="U1093" t="s">
        <v>2761</v>
      </c>
      <c r="V1093" s="6" t="s">
        <v>2829</v>
      </c>
      <c r="W1093" s="20">
        <v>365</v>
      </c>
      <c r="X1093" s="38">
        <v>6</v>
      </c>
      <c r="Y1093" t="s">
        <v>2810</v>
      </c>
      <c r="Z1093" s="6" t="s">
        <v>39</v>
      </c>
      <c r="AA1093" t="s">
        <v>39</v>
      </c>
      <c r="AB1093" t="s">
        <v>39</v>
      </c>
      <c r="AC1093" t="s">
        <v>39</v>
      </c>
      <c r="AD1093" t="s">
        <v>39</v>
      </c>
      <c r="AE1093" t="s">
        <v>39</v>
      </c>
      <c r="AF1093" t="s">
        <v>39</v>
      </c>
      <c r="AG1093" t="s">
        <v>39</v>
      </c>
      <c r="AH1093" t="s">
        <v>39</v>
      </c>
      <c r="AI1093" s="6" t="s">
        <v>2808</v>
      </c>
      <c r="AJ1093" s="6" t="s">
        <v>43</v>
      </c>
      <c r="AK1093" s="19">
        <v>79.394999999999996</v>
      </c>
      <c r="AL1093" s="6" t="s">
        <v>39</v>
      </c>
      <c r="AM1093" s="17" t="s">
        <v>39</v>
      </c>
      <c r="AN1093">
        <v>1</v>
      </c>
      <c r="AO1093">
        <v>25</v>
      </c>
      <c r="AP1093" s="20">
        <v>169.90899999999999</v>
      </c>
      <c r="AQ1093">
        <v>60</v>
      </c>
      <c r="AR1093" t="s">
        <v>2642</v>
      </c>
    </row>
    <row r="1094" spans="1:44" x14ac:dyDescent="0.35">
      <c r="A1094" t="s">
        <v>1756</v>
      </c>
      <c r="B1094" t="s">
        <v>2672</v>
      </c>
      <c r="C1094" t="s">
        <v>2592</v>
      </c>
      <c r="D1094" t="s">
        <v>1754</v>
      </c>
      <c r="E1094" t="s">
        <v>1755</v>
      </c>
      <c r="F1094" t="s">
        <v>39</v>
      </c>
      <c r="G1094" t="s">
        <v>40</v>
      </c>
      <c r="H1094" t="s">
        <v>40</v>
      </c>
      <c r="I1094" t="s">
        <v>2873</v>
      </c>
      <c r="J1094" t="s">
        <v>39</v>
      </c>
      <c r="K1094" t="s">
        <v>39</v>
      </c>
      <c r="L1094" t="s">
        <v>39</v>
      </c>
      <c r="M1094" t="s">
        <v>41</v>
      </c>
      <c r="N1094" t="s">
        <v>39</v>
      </c>
      <c r="O1094">
        <v>1988</v>
      </c>
      <c r="P1094" t="s">
        <v>39</v>
      </c>
      <c r="Q1094" t="s">
        <v>2807</v>
      </c>
      <c r="R1094" s="6" t="s">
        <v>2820</v>
      </c>
      <c r="S1094" t="s">
        <v>39</v>
      </c>
      <c r="T1094" s="6" t="s">
        <v>2806</v>
      </c>
      <c r="U1094" t="s">
        <v>2761</v>
      </c>
      <c r="V1094" s="6" t="s">
        <v>2829</v>
      </c>
      <c r="W1094" s="20">
        <v>365</v>
      </c>
      <c r="X1094" s="38">
        <v>6</v>
      </c>
      <c r="Y1094" t="s">
        <v>2810</v>
      </c>
      <c r="Z1094" s="6" t="s">
        <v>39</v>
      </c>
      <c r="AA1094" t="s">
        <v>39</v>
      </c>
      <c r="AB1094" t="s">
        <v>39</v>
      </c>
      <c r="AC1094" t="s">
        <v>39</v>
      </c>
      <c r="AD1094" t="s">
        <v>39</v>
      </c>
      <c r="AE1094" t="s">
        <v>39</v>
      </c>
      <c r="AF1094" t="s">
        <v>39</v>
      </c>
      <c r="AG1094" t="s">
        <v>39</v>
      </c>
      <c r="AH1094" t="s">
        <v>39</v>
      </c>
      <c r="AI1094" s="6" t="s">
        <v>2808</v>
      </c>
      <c r="AJ1094" s="6" t="s">
        <v>43</v>
      </c>
      <c r="AK1094" s="19">
        <v>79.040000000000006</v>
      </c>
      <c r="AL1094" s="6" t="s">
        <v>39</v>
      </c>
      <c r="AM1094" s="17" t="s">
        <v>39</v>
      </c>
      <c r="AN1094">
        <v>1</v>
      </c>
      <c r="AO1094">
        <v>25</v>
      </c>
      <c r="AP1094" s="20">
        <v>183.297</v>
      </c>
      <c r="AQ1094">
        <v>60</v>
      </c>
      <c r="AR1094" t="s">
        <v>2642</v>
      </c>
    </row>
    <row r="1095" spans="1:44" x14ac:dyDescent="0.35">
      <c r="A1095" t="s">
        <v>1756</v>
      </c>
      <c r="B1095" t="s">
        <v>2672</v>
      </c>
      <c r="C1095" t="s">
        <v>2592</v>
      </c>
      <c r="D1095" t="s">
        <v>1754</v>
      </c>
      <c r="E1095" t="s">
        <v>1755</v>
      </c>
      <c r="F1095" t="s">
        <v>39</v>
      </c>
      <c r="G1095" t="s">
        <v>40</v>
      </c>
      <c r="H1095" t="s">
        <v>40</v>
      </c>
      <c r="I1095" t="s">
        <v>2873</v>
      </c>
      <c r="J1095" t="s">
        <v>39</v>
      </c>
      <c r="K1095" t="s">
        <v>39</v>
      </c>
      <c r="L1095" t="s">
        <v>39</v>
      </c>
      <c r="M1095" t="s">
        <v>41</v>
      </c>
      <c r="N1095" t="s">
        <v>39</v>
      </c>
      <c r="O1095">
        <v>1988</v>
      </c>
      <c r="P1095" t="s">
        <v>39</v>
      </c>
      <c r="Q1095" t="s">
        <v>2807</v>
      </c>
      <c r="R1095" s="6" t="s">
        <v>2820</v>
      </c>
      <c r="S1095" t="s">
        <v>39</v>
      </c>
      <c r="T1095" s="6" t="s">
        <v>2806</v>
      </c>
      <c r="U1095" t="s">
        <v>2761</v>
      </c>
      <c r="V1095" s="6" t="s">
        <v>2829</v>
      </c>
      <c r="W1095" s="20">
        <v>365</v>
      </c>
      <c r="X1095" s="38">
        <v>6</v>
      </c>
      <c r="Y1095" t="s">
        <v>2810</v>
      </c>
      <c r="Z1095" s="6" t="s">
        <v>39</v>
      </c>
      <c r="AA1095" t="s">
        <v>39</v>
      </c>
      <c r="AB1095" t="s">
        <v>39</v>
      </c>
      <c r="AC1095" t="s">
        <v>39</v>
      </c>
      <c r="AD1095" t="s">
        <v>39</v>
      </c>
      <c r="AE1095" t="s">
        <v>39</v>
      </c>
      <c r="AF1095" t="s">
        <v>39</v>
      </c>
      <c r="AG1095" t="s">
        <v>39</v>
      </c>
      <c r="AH1095" t="s">
        <v>39</v>
      </c>
      <c r="AI1095" s="6" t="s">
        <v>2808</v>
      </c>
      <c r="AJ1095" s="6" t="s">
        <v>43</v>
      </c>
      <c r="AK1095" s="19">
        <v>85.254999999999995</v>
      </c>
      <c r="AL1095" s="6" t="s">
        <v>39</v>
      </c>
      <c r="AM1095" s="17" t="s">
        <v>39</v>
      </c>
      <c r="AN1095">
        <v>1</v>
      </c>
      <c r="AO1095">
        <v>25</v>
      </c>
      <c r="AP1095" s="20">
        <v>189.899</v>
      </c>
      <c r="AQ1095">
        <v>60</v>
      </c>
      <c r="AR1095" t="s">
        <v>2642</v>
      </c>
    </row>
    <row r="1096" spans="1:44" x14ac:dyDescent="0.35">
      <c r="A1096" t="s">
        <v>1756</v>
      </c>
      <c r="B1096" t="s">
        <v>2672</v>
      </c>
      <c r="C1096" t="s">
        <v>2592</v>
      </c>
      <c r="D1096" t="s">
        <v>1754</v>
      </c>
      <c r="E1096" t="s">
        <v>1755</v>
      </c>
      <c r="F1096" t="s">
        <v>39</v>
      </c>
      <c r="G1096" t="s">
        <v>40</v>
      </c>
      <c r="H1096" t="s">
        <v>40</v>
      </c>
      <c r="I1096" t="s">
        <v>2873</v>
      </c>
      <c r="J1096" t="s">
        <v>39</v>
      </c>
      <c r="K1096" t="s">
        <v>39</v>
      </c>
      <c r="L1096" t="s">
        <v>39</v>
      </c>
      <c r="M1096" t="s">
        <v>41</v>
      </c>
      <c r="N1096" t="s">
        <v>39</v>
      </c>
      <c r="O1096">
        <v>1988</v>
      </c>
      <c r="P1096" t="s">
        <v>39</v>
      </c>
      <c r="Q1096" t="s">
        <v>2807</v>
      </c>
      <c r="R1096" s="6" t="s">
        <v>2820</v>
      </c>
      <c r="S1096" t="s">
        <v>39</v>
      </c>
      <c r="T1096" s="6" t="s">
        <v>2806</v>
      </c>
      <c r="U1096" t="s">
        <v>2761</v>
      </c>
      <c r="V1096" s="6" t="s">
        <v>2829</v>
      </c>
      <c r="W1096" s="20">
        <v>365</v>
      </c>
      <c r="X1096" s="38">
        <v>6</v>
      </c>
      <c r="Y1096" t="s">
        <v>2810</v>
      </c>
      <c r="Z1096" s="6" t="s">
        <v>39</v>
      </c>
      <c r="AA1096" t="s">
        <v>39</v>
      </c>
      <c r="AB1096" t="s">
        <v>39</v>
      </c>
      <c r="AC1096" t="s">
        <v>39</v>
      </c>
      <c r="AD1096" t="s">
        <v>39</v>
      </c>
      <c r="AE1096" t="s">
        <v>39</v>
      </c>
      <c r="AF1096" t="s">
        <v>39</v>
      </c>
      <c r="AG1096" t="s">
        <v>39</v>
      </c>
      <c r="AH1096" t="s">
        <v>39</v>
      </c>
      <c r="AI1096" s="6" t="s">
        <v>2808</v>
      </c>
      <c r="AJ1096" s="6" t="s">
        <v>43</v>
      </c>
      <c r="AK1096" s="19">
        <v>85.433000000000007</v>
      </c>
      <c r="AL1096" s="6" t="s">
        <v>39</v>
      </c>
      <c r="AM1096" s="17" t="s">
        <v>39</v>
      </c>
      <c r="AN1096">
        <v>1</v>
      </c>
      <c r="AO1096">
        <v>25</v>
      </c>
      <c r="AP1096" s="20">
        <v>198.15199999999999</v>
      </c>
      <c r="AQ1096">
        <v>60</v>
      </c>
      <c r="AR1096" t="s">
        <v>2642</v>
      </c>
    </row>
    <row r="1097" spans="1:44" x14ac:dyDescent="0.35">
      <c r="A1097" t="s">
        <v>1756</v>
      </c>
      <c r="B1097" t="s">
        <v>2672</v>
      </c>
      <c r="C1097" t="s">
        <v>2592</v>
      </c>
      <c r="D1097" t="s">
        <v>1754</v>
      </c>
      <c r="E1097" t="s">
        <v>1755</v>
      </c>
      <c r="F1097" t="s">
        <v>39</v>
      </c>
      <c r="G1097" t="s">
        <v>40</v>
      </c>
      <c r="H1097" t="s">
        <v>40</v>
      </c>
      <c r="I1097" t="s">
        <v>2873</v>
      </c>
      <c r="J1097" t="s">
        <v>39</v>
      </c>
      <c r="K1097" t="s">
        <v>39</v>
      </c>
      <c r="L1097" t="s">
        <v>39</v>
      </c>
      <c r="M1097" t="s">
        <v>41</v>
      </c>
      <c r="N1097" t="s">
        <v>39</v>
      </c>
      <c r="O1097">
        <v>1988</v>
      </c>
      <c r="P1097" t="s">
        <v>39</v>
      </c>
      <c r="Q1097" t="s">
        <v>2807</v>
      </c>
      <c r="R1097" s="6" t="s">
        <v>2820</v>
      </c>
      <c r="S1097" t="s">
        <v>39</v>
      </c>
      <c r="T1097" s="6" t="s">
        <v>2806</v>
      </c>
      <c r="U1097" t="s">
        <v>2761</v>
      </c>
      <c r="V1097" s="6" t="s">
        <v>2829</v>
      </c>
      <c r="W1097" s="20">
        <v>365</v>
      </c>
      <c r="X1097" s="38">
        <v>6</v>
      </c>
      <c r="Y1097" t="s">
        <v>2810</v>
      </c>
      <c r="Z1097" s="6" t="s">
        <v>39</v>
      </c>
      <c r="AA1097" t="s">
        <v>39</v>
      </c>
      <c r="AB1097" t="s">
        <v>39</v>
      </c>
      <c r="AC1097" t="s">
        <v>39</v>
      </c>
      <c r="AD1097" t="s">
        <v>39</v>
      </c>
      <c r="AE1097" t="s">
        <v>39</v>
      </c>
      <c r="AF1097" t="s">
        <v>39</v>
      </c>
      <c r="AG1097" t="s">
        <v>39</v>
      </c>
      <c r="AH1097" t="s">
        <v>39</v>
      </c>
      <c r="AI1097" s="6" t="s">
        <v>2808</v>
      </c>
      <c r="AJ1097" s="6" t="s">
        <v>43</v>
      </c>
      <c r="AK1097" s="19">
        <v>88.274000000000001</v>
      </c>
      <c r="AL1097" s="6" t="s">
        <v>39</v>
      </c>
      <c r="AM1097" s="17" t="s">
        <v>39</v>
      </c>
      <c r="AN1097">
        <v>1</v>
      </c>
      <c r="AO1097">
        <v>25</v>
      </c>
      <c r="AP1097" s="20">
        <v>205.85400000000001</v>
      </c>
      <c r="AQ1097">
        <v>60</v>
      </c>
      <c r="AR1097" t="s">
        <v>2642</v>
      </c>
    </row>
    <row r="1098" spans="1:44" x14ac:dyDescent="0.35">
      <c r="A1098" t="s">
        <v>1756</v>
      </c>
      <c r="B1098" t="s">
        <v>2672</v>
      </c>
      <c r="C1098" t="s">
        <v>2592</v>
      </c>
      <c r="D1098" t="s">
        <v>1754</v>
      </c>
      <c r="E1098" t="s">
        <v>1755</v>
      </c>
      <c r="F1098" t="s">
        <v>39</v>
      </c>
      <c r="G1098" t="s">
        <v>40</v>
      </c>
      <c r="H1098" t="s">
        <v>40</v>
      </c>
      <c r="I1098" t="s">
        <v>2873</v>
      </c>
      <c r="J1098" t="s">
        <v>39</v>
      </c>
      <c r="K1098" t="s">
        <v>39</v>
      </c>
      <c r="L1098" t="s">
        <v>39</v>
      </c>
      <c r="M1098" t="s">
        <v>41</v>
      </c>
      <c r="N1098" t="s">
        <v>39</v>
      </c>
      <c r="O1098">
        <v>1988</v>
      </c>
      <c r="P1098" t="s">
        <v>39</v>
      </c>
      <c r="Q1098" t="s">
        <v>2807</v>
      </c>
      <c r="R1098" s="6" t="s">
        <v>2820</v>
      </c>
      <c r="S1098" t="s">
        <v>39</v>
      </c>
      <c r="T1098" s="6" t="s">
        <v>2806</v>
      </c>
      <c r="U1098" t="s">
        <v>2761</v>
      </c>
      <c r="V1098" s="6" t="s">
        <v>2830</v>
      </c>
      <c r="W1098" s="20">
        <v>365</v>
      </c>
      <c r="X1098" s="38">
        <v>6</v>
      </c>
      <c r="Y1098" t="s">
        <v>2810</v>
      </c>
      <c r="Z1098" s="6" t="s">
        <v>39</v>
      </c>
      <c r="AA1098" t="s">
        <v>39</v>
      </c>
      <c r="AB1098" t="s">
        <v>39</v>
      </c>
      <c r="AC1098" t="s">
        <v>39</v>
      </c>
      <c r="AD1098" t="s">
        <v>39</v>
      </c>
      <c r="AE1098" t="s">
        <v>39</v>
      </c>
      <c r="AF1098" t="s">
        <v>39</v>
      </c>
      <c r="AG1098" t="s">
        <v>39</v>
      </c>
      <c r="AH1098" t="s">
        <v>39</v>
      </c>
      <c r="AI1098" s="6" t="s">
        <v>2808</v>
      </c>
      <c r="AJ1098" s="6" t="s">
        <v>43</v>
      </c>
      <c r="AK1098" s="19">
        <v>5.1719999999999997</v>
      </c>
      <c r="AL1098" s="6" t="s">
        <v>39</v>
      </c>
      <c r="AM1098" s="17" t="s">
        <v>39</v>
      </c>
      <c r="AN1098">
        <v>1</v>
      </c>
      <c r="AO1098">
        <v>25</v>
      </c>
      <c r="AP1098" s="20">
        <v>69.412000000000006</v>
      </c>
      <c r="AQ1098">
        <v>60</v>
      </c>
      <c r="AR1098" t="s">
        <v>2642</v>
      </c>
    </row>
    <row r="1099" spans="1:44" x14ac:dyDescent="0.35">
      <c r="A1099" t="s">
        <v>1756</v>
      </c>
      <c r="B1099" t="s">
        <v>2672</v>
      </c>
      <c r="C1099" t="s">
        <v>2592</v>
      </c>
      <c r="D1099" t="s">
        <v>1754</v>
      </c>
      <c r="E1099" t="s">
        <v>1755</v>
      </c>
      <c r="F1099" t="s">
        <v>39</v>
      </c>
      <c r="G1099" t="s">
        <v>40</v>
      </c>
      <c r="H1099" t="s">
        <v>40</v>
      </c>
      <c r="I1099" t="s">
        <v>2873</v>
      </c>
      <c r="J1099" t="s">
        <v>39</v>
      </c>
      <c r="K1099" t="s">
        <v>39</v>
      </c>
      <c r="L1099" t="s">
        <v>39</v>
      </c>
      <c r="M1099" t="s">
        <v>41</v>
      </c>
      <c r="N1099" t="s">
        <v>39</v>
      </c>
      <c r="O1099">
        <v>1988</v>
      </c>
      <c r="P1099" t="s">
        <v>39</v>
      </c>
      <c r="Q1099" t="s">
        <v>2807</v>
      </c>
      <c r="R1099" s="6" t="s">
        <v>2820</v>
      </c>
      <c r="S1099" t="s">
        <v>39</v>
      </c>
      <c r="T1099" s="6" t="s">
        <v>2806</v>
      </c>
      <c r="U1099" t="s">
        <v>2761</v>
      </c>
      <c r="V1099" s="6" t="s">
        <v>2830</v>
      </c>
      <c r="W1099" s="20">
        <v>365</v>
      </c>
      <c r="X1099" s="38">
        <v>6</v>
      </c>
      <c r="Y1099" t="s">
        <v>2810</v>
      </c>
      <c r="Z1099" s="6" t="s">
        <v>39</v>
      </c>
      <c r="AA1099" t="s">
        <v>39</v>
      </c>
      <c r="AB1099" t="s">
        <v>39</v>
      </c>
      <c r="AC1099" t="s">
        <v>39</v>
      </c>
      <c r="AD1099" t="s">
        <v>39</v>
      </c>
      <c r="AE1099" t="s">
        <v>39</v>
      </c>
      <c r="AF1099" t="s">
        <v>39</v>
      </c>
      <c r="AG1099" t="s">
        <v>39</v>
      </c>
      <c r="AH1099" t="s">
        <v>39</v>
      </c>
      <c r="AI1099" s="6" t="s">
        <v>2808</v>
      </c>
      <c r="AJ1099" s="6" t="s">
        <v>43</v>
      </c>
      <c r="AK1099" s="19">
        <v>9.2520000000000007</v>
      </c>
      <c r="AL1099" s="6" t="s">
        <v>39</v>
      </c>
      <c r="AM1099" s="17" t="s">
        <v>39</v>
      </c>
      <c r="AN1099">
        <v>1</v>
      </c>
      <c r="AO1099">
        <v>25</v>
      </c>
      <c r="AP1099" s="20">
        <v>96.001000000000005</v>
      </c>
      <c r="AQ1099">
        <v>60</v>
      </c>
      <c r="AR1099" t="s">
        <v>2642</v>
      </c>
    </row>
    <row r="1100" spans="1:44" x14ac:dyDescent="0.35">
      <c r="A1100" t="s">
        <v>1756</v>
      </c>
      <c r="B1100" t="s">
        <v>2672</v>
      </c>
      <c r="C1100" t="s">
        <v>2592</v>
      </c>
      <c r="D1100" t="s">
        <v>1754</v>
      </c>
      <c r="E1100" t="s">
        <v>1755</v>
      </c>
      <c r="F1100" t="s">
        <v>39</v>
      </c>
      <c r="G1100" t="s">
        <v>40</v>
      </c>
      <c r="H1100" t="s">
        <v>40</v>
      </c>
      <c r="I1100" t="s">
        <v>2873</v>
      </c>
      <c r="J1100" t="s">
        <v>39</v>
      </c>
      <c r="K1100" t="s">
        <v>39</v>
      </c>
      <c r="L1100" t="s">
        <v>39</v>
      </c>
      <c r="M1100" t="s">
        <v>41</v>
      </c>
      <c r="N1100" t="s">
        <v>39</v>
      </c>
      <c r="O1100">
        <v>1988</v>
      </c>
      <c r="P1100" t="s">
        <v>39</v>
      </c>
      <c r="Q1100" t="s">
        <v>2807</v>
      </c>
      <c r="R1100" s="6" t="s">
        <v>2820</v>
      </c>
      <c r="S1100" t="s">
        <v>39</v>
      </c>
      <c r="T1100" s="6" t="s">
        <v>2806</v>
      </c>
      <c r="U1100" t="s">
        <v>2761</v>
      </c>
      <c r="V1100" s="6" t="s">
        <v>2830</v>
      </c>
      <c r="W1100" s="20">
        <v>365</v>
      </c>
      <c r="X1100" s="38">
        <v>6</v>
      </c>
      <c r="Y1100" t="s">
        <v>2810</v>
      </c>
      <c r="Z1100" s="6" t="s">
        <v>39</v>
      </c>
      <c r="AA1100" t="s">
        <v>39</v>
      </c>
      <c r="AB1100" t="s">
        <v>39</v>
      </c>
      <c r="AC1100" t="s">
        <v>39</v>
      </c>
      <c r="AD1100" t="s">
        <v>39</v>
      </c>
      <c r="AE1100" t="s">
        <v>39</v>
      </c>
      <c r="AF1100" t="s">
        <v>39</v>
      </c>
      <c r="AG1100" t="s">
        <v>39</v>
      </c>
      <c r="AH1100" t="s">
        <v>39</v>
      </c>
      <c r="AI1100" s="6" t="s">
        <v>2808</v>
      </c>
      <c r="AJ1100" s="6" t="s">
        <v>43</v>
      </c>
      <c r="AK1100" s="19">
        <v>12.981</v>
      </c>
      <c r="AL1100" s="6" t="s">
        <v>39</v>
      </c>
      <c r="AM1100" s="17" t="s">
        <v>39</v>
      </c>
      <c r="AN1100">
        <v>1</v>
      </c>
      <c r="AO1100">
        <v>25</v>
      </c>
      <c r="AP1100" s="20">
        <v>102.97</v>
      </c>
      <c r="AQ1100">
        <v>60</v>
      </c>
      <c r="AR1100" t="s">
        <v>2642</v>
      </c>
    </row>
    <row r="1101" spans="1:44" x14ac:dyDescent="0.35">
      <c r="A1101" t="s">
        <v>1756</v>
      </c>
      <c r="B1101" t="s">
        <v>2672</v>
      </c>
      <c r="C1101" t="s">
        <v>2592</v>
      </c>
      <c r="D1101" t="s">
        <v>1754</v>
      </c>
      <c r="E1101" t="s">
        <v>1755</v>
      </c>
      <c r="F1101" t="s">
        <v>39</v>
      </c>
      <c r="G1101" t="s">
        <v>40</v>
      </c>
      <c r="H1101" t="s">
        <v>40</v>
      </c>
      <c r="I1101" t="s">
        <v>2873</v>
      </c>
      <c r="J1101" t="s">
        <v>39</v>
      </c>
      <c r="K1101" t="s">
        <v>39</v>
      </c>
      <c r="L1101" t="s">
        <v>39</v>
      </c>
      <c r="M1101" t="s">
        <v>41</v>
      </c>
      <c r="N1101" t="s">
        <v>39</v>
      </c>
      <c r="O1101">
        <v>1988</v>
      </c>
      <c r="P1101" t="s">
        <v>39</v>
      </c>
      <c r="Q1101" t="s">
        <v>2807</v>
      </c>
      <c r="R1101" s="6" t="s">
        <v>2820</v>
      </c>
      <c r="S1101" t="s">
        <v>39</v>
      </c>
      <c r="T1101" s="6" t="s">
        <v>2806</v>
      </c>
      <c r="U1101" t="s">
        <v>2761</v>
      </c>
      <c r="V1101" s="6" t="s">
        <v>2830</v>
      </c>
      <c r="W1101" s="20">
        <v>365</v>
      </c>
      <c r="X1101" s="38">
        <v>6</v>
      </c>
      <c r="Y1101" t="s">
        <v>2810</v>
      </c>
      <c r="Z1101" s="6" t="s">
        <v>39</v>
      </c>
      <c r="AA1101" t="s">
        <v>39</v>
      </c>
      <c r="AB1101" t="s">
        <v>39</v>
      </c>
      <c r="AC1101" t="s">
        <v>39</v>
      </c>
      <c r="AD1101" t="s">
        <v>39</v>
      </c>
      <c r="AE1101" t="s">
        <v>39</v>
      </c>
      <c r="AF1101" t="s">
        <v>39</v>
      </c>
      <c r="AG1101" t="s">
        <v>39</v>
      </c>
      <c r="AH1101" t="s">
        <v>39</v>
      </c>
      <c r="AI1101" s="6" t="s">
        <v>2808</v>
      </c>
      <c r="AJ1101" s="6" t="s">
        <v>43</v>
      </c>
      <c r="AK1101" s="19">
        <v>27.72</v>
      </c>
      <c r="AL1101" s="6" t="s">
        <v>39</v>
      </c>
      <c r="AM1101" s="17" t="s">
        <v>39</v>
      </c>
      <c r="AN1101">
        <v>1</v>
      </c>
      <c r="AO1101">
        <v>25</v>
      </c>
      <c r="AP1101" s="20">
        <v>124.794</v>
      </c>
      <c r="AQ1101">
        <v>60</v>
      </c>
      <c r="AR1101" t="s">
        <v>2642</v>
      </c>
    </row>
    <row r="1102" spans="1:44" x14ac:dyDescent="0.35">
      <c r="A1102" t="s">
        <v>1756</v>
      </c>
      <c r="B1102" t="s">
        <v>2672</v>
      </c>
      <c r="C1102" t="s">
        <v>2592</v>
      </c>
      <c r="D1102" t="s">
        <v>1754</v>
      </c>
      <c r="E1102" t="s">
        <v>1755</v>
      </c>
      <c r="F1102" t="s">
        <v>39</v>
      </c>
      <c r="G1102" t="s">
        <v>40</v>
      </c>
      <c r="H1102" t="s">
        <v>40</v>
      </c>
      <c r="I1102" t="s">
        <v>2873</v>
      </c>
      <c r="J1102" t="s">
        <v>39</v>
      </c>
      <c r="K1102" t="s">
        <v>39</v>
      </c>
      <c r="L1102" t="s">
        <v>39</v>
      </c>
      <c r="M1102" t="s">
        <v>41</v>
      </c>
      <c r="N1102" t="s">
        <v>39</v>
      </c>
      <c r="O1102">
        <v>1988</v>
      </c>
      <c r="P1102" t="s">
        <v>39</v>
      </c>
      <c r="Q1102" t="s">
        <v>2807</v>
      </c>
      <c r="R1102" s="6" t="s">
        <v>2820</v>
      </c>
      <c r="S1102" t="s">
        <v>39</v>
      </c>
      <c r="T1102" s="6" t="s">
        <v>2806</v>
      </c>
      <c r="U1102" t="s">
        <v>2761</v>
      </c>
      <c r="V1102" s="6" t="s">
        <v>2830</v>
      </c>
      <c r="W1102" s="20">
        <v>365</v>
      </c>
      <c r="X1102" s="38">
        <v>6</v>
      </c>
      <c r="Y1102" t="s">
        <v>2810</v>
      </c>
      <c r="Z1102" s="6" t="s">
        <v>39</v>
      </c>
      <c r="AA1102" t="s">
        <v>39</v>
      </c>
      <c r="AB1102" t="s">
        <v>39</v>
      </c>
      <c r="AC1102" t="s">
        <v>39</v>
      </c>
      <c r="AD1102" t="s">
        <v>39</v>
      </c>
      <c r="AE1102" t="s">
        <v>39</v>
      </c>
      <c r="AF1102" t="s">
        <v>39</v>
      </c>
      <c r="AG1102" t="s">
        <v>39</v>
      </c>
      <c r="AH1102" t="s">
        <v>39</v>
      </c>
      <c r="AI1102" s="6" t="s">
        <v>2808</v>
      </c>
      <c r="AJ1102" s="6" t="s">
        <v>43</v>
      </c>
      <c r="AK1102" s="19">
        <v>42.991999999999997</v>
      </c>
      <c r="AL1102" s="6" t="s">
        <v>39</v>
      </c>
      <c r="AM1102" s="17" t="s">
        <v>39</v>
      </c>
      <c r="AN1102">
        <v>1</v>
      </c>
      <c r="AO1102">
        <v>25</v>
      </c>
      <c r="AP1102" s="20">
        <v>131.03</v>
      </c>
      <c r="AQ1102">
        <v>60</v>
      </c>
      <c r="AR1102" t="s">
        <v>2642</v>
      </c>
    </row>
    <row r="1103" spans="1:44" x14ac:dyDescent="0.35">
      <c r="A1103" t="s">
        <v>1756</v>
      </c>
      <c r="B1103" t="s">
        <v>2672</v>
      </c>
      <c r="C1103" t="s">
        <v>2592</v>
      </c>
      <c r="D1103" t="s">
        <v>1754</v>
      </c>
      <c r="E1103" t="s">
        <v>1755</v>
      </c>
      <c r="F1103" t="s">
        <v>39</v>
      </c>
      <c r="G1103" t="s">
        <v>40</v>
      </c>
      <c r="H1103" t="s">
        <v>40</v>
      </c>
      <c r="I1103" t="s">
        <v>2873</v>
      </c>
      <c r="J1103" t="s">
        <v>39</v>
      </c>
      <c r="K1103" t="s">
        <v>39</v>
      </c>
      <c r="L1103" t="s">
        <v>39</v>
      </c>
      <c r="M1103" t="s">
        <v>41</v>
      </c>
      <c r="N1103" t="s">
        <v>39</v>
      </c>
      <c r="O1103">
        <v>1988</v>
      </c>
      <c r="P1103" t="s">
        <v>39</v>
      </c>
      <c r="Q1103" t="s">
        <v>2807</v>
      </c>
      <c r="R1103" s="6" t="s">
        <v>2820</v>
      </c>
      <c r="S1103" t="s">
        <v>39</v>
      </c>
      <c r="T1103" s="6" t="s">
        <v>2806</v>
      </c>
      <c r="U1103" t="s">
        <v>2761</v>
      </c>
      <c r="V1103" s="6" t="s">
        <v>2830</v>
      </c>
      <c r="W1103" s="20">
        <v>365</v>
      </c>
      <c r="X1103" s="38">
        <v>6</v>
      </c>
      <c r="Y1103" t="s">
        <v>2810</v>
      </c>
      <c r="Z1103" s="6" t="s">
        <v>39</v>
      </c>
      <c r="AA1103" t="s">
        <v>39</v>
      </c>
      <c r="AB1103" t="s">
        <v>39</v>
      </c>
      <c r="AC1103" t="s">
        <v>39</v>
      </c>
      <c r="AD1103" t="s">
        <v>39</v>
      </c>
      <c r="AE1103" t="s">
        <v>39</v>
      </c>
      <c r="AF1103" t="s">
        <v>39</v>
      </c>
      <c r="AG1103" t="s">
        <v>39</v>
      </c>
      <c r="AH1103" t="s">
        <v>39</v>
      </c>
      <c r="AI1103" s="6" t="s">
        <v>2808</v>
      </c>
      <c r="AJ1103" s="6" t="s">
        <v>43</v>
      </c>
      <c r="AK1103" s="19">
        <v>50.982999999999997</v>
      </c>
      <c r="AL1103" s="6" t="s">
        <v>39</v>
      </c>
      <c r="AM1103" s="17" t="s">
        <v>39</v>
      </c>
      <c r="AN1103">
        <v>1</v>
      </c>
      <c r="AO1103">
        <v>25</v>
      </c>
      <c r="AP1103" s="20">
        <v>138.54900000000001</v>
      </c>
      <c r="AQ1103">
        <v>60</v>
      </c>
      <c r="AR1103" t="s">
        <v>2642</v>
      </c>
    </row>
    <row r="1104" spans="1:44" x14ac:dyDescent="0.35">
      <c r="A1104" t="s">
        <v>1756</v>
      </c>
      <c r="B1104" t="s">
        <v>2672</v>
      </c>
      <c r="C1104" t="s">
        <v>2592</v>
      </c>
      <c r="D1104" t="s">
        <v>1754</v>
      </c>
      <c r="E1104" t="s">
        <v>1755</v>
      </c>
      <c r="F1104" t="s">
        <v>39</v>
      </c>
      <c r="G1104" t="s">
        <v>40</v>
      </c>
      <c r="H1104" t="s">
        <v>40</v>
      </c>
      <c r="I1104" t="s">
        <v>2873</v>
      </c>
      <c r="J1104" t="s">
        <v>39</v>
      </c>
      <c r="K1104" t="s">
        <v>39</v>
      </c>
      <c r="L1104" t="s">
        <v>39</v>
      </c>
      <c r="M1104" t="s">
        <v>41</v>
      </c>
      <c r="N1104" t="s">
        <v>39</v>
      </c>
      <c r="O1104">
        <v>1988</v>
      </c>
      <c r="P1104" t="s">
        <v>39</v>
      </c>
      <c r="Q1104" t="s">
        <v>2807</v>
      </c>
      <c r="R1104" s="6" t="s">
        <v>2820</v>
      </c>
      <c r="S1104" t="s">
        <v>39</v>
      </c>
      <c r="T1104" s="6" t="s">
        <v>2806</v>
      </c>
      <c r="U1104" t="s">
        <v>2761</v>
      </c>
      <c r="V1104" s="6" t="s">
        <v>2830</v>
      </c>
      <c r="W1104" s="20">
        <v>365</v>
      </c>
      <c r="X1104" s="38">
        <v>6</v>
      </c>
      <c r="Y1104" t="s">
        <v>2810</v>
      </c>
      <c r="Z1104" s="6" t="s">
        <v>39</v>
      </c>
      <c r="AA1104" t="s">
        <v>39</v>
      </c>
      <c r="AB1104" t="s">
        <v>39</v>
      </c>
      <c r="AC1104" t="s">
        <v>39</v>
      </c>
      <c r="AD1104" t="s">
        <v>39</v>
      </c>
      <c r="AE1104" t="s">
        <v>39</v>
      </c>
      <c r="AF1104" t="s">
        <v>39</v>
      </c>
      <c r="AG1104" t="s">
        <v>39</v>
      </c>
      <c r="AH1104" t="s">
        <v>39</v>
      </c>
      <c r="AI1104" s="6" t="s">
        <v>2808</v>
      </c>
      <c r="AJ1104" s="6" t="s">
        <v>43</v>
      </c>
      <c r="AK1104" s="19">
        <v>61.814999999999998</v>
      </c>
      <c r="AL1104" s="6" t="s">
        <v>39</v>
      </c>
      <c r="AM1104" s="17" t="s">
        <v>39</v>
      </c>
      <c r="AN1104">
        <v>1</v>
      </c>
      <c r="AO1104">
        <v>25</v>
      </c>
      <c r="AP1104" s="20">
        <v>142.4</v>
      </c>
      <c r="AQ1104">
        <v>60</v>
      </c>
      <c r="AR1104" t="s">
        <v>2642</v>
      </c>
    </row>
    <row r="1105" spans="1:44" x14ac:dyDescent="0.35">
      <c r="A1105" t="s">
        <v>1756</v>
      </c>
      <c r="B1105" t="s">
        <v>2672</v>
      </c>
      <c r="C1105" t="s">
        <v>2592</v>
      </c>
      <c r="D1105" t="s">
        <v>1754</v>
      </c>
      <c r="E1105" t="s">
        <v>1755</v>
      </c>
      <c r="F1105" t="s">
        <v>39</v>
      </c>
      <c r="G1105" t="s">
        <v>40</v>
      </c>
      <c r="H1105" t="s">
        <v>40</v>
      </c>
      <c r="I1105" t="s">
        <v>2873</v>
      </c>
      <c r="J1105" t="s">
        <v>39</v>
      </c>
      <c r="K1105" t="s">
        <v>39</v>
      </c>
      <c r="L1105" t="s">
        <v>39</v>
      </c>
      <c r="M1105" t="s">
        <v>41</v>
      </c>
      <c r="N1105" t="s">
        <v>39</v>
      </c>
      <c r="O1105">
        <v>1988</v>
      </c>
      <c r="P1105" t="s">
        <v>39</v>
      </c>
      <c r="Q1105" t="s">
        <v>2807</v>
      </c>
      <c r="R1105" s="6" t="s">
        <v>2820</v>
      </c>
      <c r="S1105" t="s">
        <v>39</v>
      </c>
      <c r="T1105" s="6" t="s">
        <v>2806</v>
      </c>
      <c r="U1105" t="s">
        <v>2761</v>
      </c>
      <c r="V1105" s="6" t="s">
        <v>2830</v>
      </c>
      <c r="W1105" s="20">
        <v>365</v>
      </c>
      <c r="X1105" s="38">
        <v>6</v>
      </c>
      <c r="Y1105" t="s">
        <v>2810</v>
      </c>
      <c r="Z1105" s="6" t="s">
        <v>39</v>
      </c>
      <c r="AA1105" t="s">
        <v>39</v>
      </c>
      <c r="AB1105" t="s">
        <v>39</v>
      </c>
      <c r="AC1105" t="s">
        <v>39</v>
      </c>
      <c r="AD1105" t="s">
        <v>39</v>
      </c>
      <c r="AE1105" t="s">
        <v>39</v>
      </c>
      <c r="AF1105" t="s">
        <v>39</v>
      </c>
      <c r="AG1105" t="s">
        <v>39</v>
      </c>
      <c r="AH1105" t="s">
        <v>39</v>
      </c>
      <c r="AI1105" s="6" t="s">
        <v>2808</v>
      </c>
      <c r="AJ1105" s="6" t="s">
        <v>43</v>
      </c>
      <c r="AK1105" s="19">
        <v>69.628</v>
      </c>
      <c r="AL1105" s="6" t="s">
        <v>39</v>
      </c>
      <c r="AM1105" s="17" t="s">
        <v>39</v>
      </c>
      <c r="AN1105">
        <v>1</v>
      </c>
      <c r="AO1105">
        <v>25</v>
      </c>
      <c r="AP1105" s="20">
        <v>154.137</v>
      </c>
      <c r="AQ1105">
        <v>60</v>
      </c>
      <c r="AR1105" t="s">
        <v>2642</v>
      </c>
    </row>
    <row r="1106" spans="1:44" x14ac:dyDescent="0.35">
      <c r="A1106" t="s">
        <v>1756</v>
      </c>
      <c r="B1106" t="s">
        <v>2672</v>
      </c>
      <c r="C1106" t="s">
        <v>2592</v>
      </c>
      <c r="D1106" t="s">
        <v>1754</v>
      </c>
      <c r="E1106" t="s">
        <v>1755</v>
      </c>
      <c r="F1106" t="s">
        <v>39</v>
      </c>
      <c r="G1106" t="s">
        <v>40</v>
      </c>
      <c r="H1106" t="s">
        <v>40</v>
      </c>
      <c r="I1106" t="s">
        <v>2873</v>
      </c>
      <c r="J1106" t="s">
        <v>39</v>
      </c>
      <c r="K1106" t="s">
        <v>39</v>
      </c>
      <c r="L1106" t="s">
        <v>39</v>
      </c>
      <c r="M1106" t="s">
        <v>41</v>
      </c>
      <c r="N1106" t="s">
        <v>39</v>
      </c>
      <c r="O1106">
        <v>1988</v>
      </c>
      <c r="P1106" t="s">
        <v>39</v>
      </c>
      <c r="Q1106" t="s">
        <v>2807</v>
      </c>
      <c r="R1106" s="6" t="s">
        <v>2820</v>
      </c>
      <c r="S1106" t="s">
        <v>39</v>
      </c>
      <c r="T1106" s="6" t="s">
        <v>2806</v>
      </c>
      <c r="U1106" t="s">
        <v>2761</v>
      </c>
      <c r="V1106" s="6" t="s">
        <v>2830</v>
      </c>
      <c r="W1106" s="20">
        <v>365</v>
      </c>
      <c r="X1106" s="38">
        <v>6</v>
      </c>
      <c r="Y1106" t="s">
        <v>2810</v>
      </c>
      <c r="Z1106" s="6" t="s">
        <v>39</v>
      </c>
      <c r="AA1106" t="s">
        <v>39</v>
      </c>
      <c r="AB1106" t="s">
        <v>39</v>
      </c>
      <c r="AC1106" t="s">
        <v>39</v>
      </c>
      <c r="AD1106" t="s">
        <v>39</v>
      </c>
      <c r="AE1106" t="s">
        <v>39</v>
      </c>
      <c r="AF1106" t="s">
        <v>39</v>
      </c>
      <c r="AG1106" t="s">
        <v>39</v>
      </c>
      <c r="AH1106" t="s">
        <v>39</v>
      </c>
      <c r="AI1106" s="6" t="s">
        <v>2808</v>
      </c>
      <c r="AJ1106" s="6" t="s">
        <v>43</v>
      </c>
      <c r="AK1106" s="19">
        <v>77.619</v>
      </c>
      <c r="AL1106" s="6" t="s">
        <v>39</v>
      </c>
      <c r="AM1106" s="17" t="s">
        <v>39</v>
      </c>
      <c r="AN1106">
        <v>1</v>
      </c>
      <c r="AO1106">
        <v>25</v>
      </c>
      <c r="AP1106" s="20">
        <v>165.32400000000001</v>
      </c>
      <c r="AQ1106">
        <v>60</v>
      </c>
      <c r="AR1106" t="s">
        <v>2642</v>
      </c>
    </row>
    <row r="1107" spans="1:44" x14ac:dyDescent="0.35">
      <c r="A1107" t="s">
        <v>1756</v>
      </c>
      <c r="B1107" t="s">
        <v>2672</v>
      </c>
      <c r="C1107" t="s">
        <v>2592</v>
      </c>
      <c r="D1107" t="s">
        <v>1754</v>
      </c>
      <c r="E1107" t="s">
        <v>1755</v>
      </c>
      <c r="F1107" t="s">
        <v>39</v>
      </c>
      <c r="G1107" t="s">
        <v>40</v>
      </c>
      <c r="H1107" t="s">
        <v>40</v>
      </c>
      <c r="I1107" t="s">
        <v>2873</v>
      </c>
      <c r="J1107" t="s">
        <v>39</v>
      </c>
      <c r="K1107" t="s">
        <v>39</v>
      </c>
      <c r="L1107" t="s">
        <v>39</v>
      </c>
      <c r="M1107" t="s">
        <v>41</v>
      </c>
      <c r="N1107" t="s">
        <v>39</v>
      </c>
      <c r="O1107">
        <v>1988</v>
      </c>
      <c r="P1107" t="s">
        <v>39</v>
      </c>
      <c r="Q1107" t="s">
        <v>2807</v>
      </c>
      <c r="R1107" s="6" t="s">
        <v>2820</v>
      </c>
      <c r="S1107" t="s">
        <v>39</v>
      </c>
      <c r="T1107" s="6" t="s">
        <v>2806</v>
      </c>
      <c r="U1107" t="s">
        <v>2761</v>
      </c>
      <c r="V1107" s="6" t="s">
        <v>2830</v>
      </c>
      <c r="W1107" s="20">
        <v>365</v>
      </c>
      <c r="X1107" s="38">
        <v>6</v>
      </c>
      <c r="Y1107" t="s">
        <v>2810</v>
      </c>
      <c r="Z1107" s="6" t="s">
        <v>39</v>
      </c>
      <c r="AA1107" t="s">
        <v>39</v>
      </c>
      <c r="AB1107" t="s">
        <v>39</v>
      </c>
      <c r="AC1107" t="s">
        <v>39</v>
      </c>
      <c r="AD1107" t="s">
        <v>39</v>
      </c>
      <c r="AE1107" t="s">
        <v>39</v>
      </c>
      <c r="AF1107" t="s">
        <v>39</v>
      </c>
      <c r="AG1107" t="s">
        <v>39</v>
      </c>
      <c r="AH1107" t="s">
        <v>39</v>
      </c>
      <c r="AI1107" s="6" t="s">
        <v>2808</v>
      </c>
      <c r="AJ1107" s="6" t="s">
        <v>43</v>
      </c>
      <c r="AK1107" s="19">
        <v>74.956000000000003</v>
      </c>
      <c r="AL1107" s="6" t="s">
        <v>39</v>
      </c>
      <c r="AM1107" s="17" t="s">
        <v>39</v>
      </c>
      <c r="AN1107">
        <v>1</v>
      </c>
      <c r="AO1107">
        <v>25</v>
      </c>
      <c r="AP1107" s="20">
        <v>169.90899999999999</v>
      </c>
      <c r="AQ1107">
        <v>60</v>
      </c>
      <c r="AR1107" t="s">
        <v>2642</v>
      </c>
    </row>
    <row r="1108" spans="1:44" x14ac:dyDescent="0.35">
      <c r="A1108" t="s">
        <v>1756</v>
      </c>
      <c r="B1108" t="s">
        <v>2672</v>
      </c>
      <c r="C1108" t="s">
        <v>2592</v>
      </c>
      <c r="D1108" t="s">
        <v>1754</v>
      </c>
      <c r="E1108" t="s">
        <v>1755</v>
      </c>
      <c r="F1108" t="s">
        <v>39</v>
      </c>
      <c r="G1108" t="s">
        <v>40</v>
      </c>
      <c r="H1108" t="s">
        <v>40</v>
      </c>
      <c r="I1108" t="s">
        <v>2873</v>
      </c>
      <c r="J1108" t="s">
        <v>39</v>
      </c>
      <c r="K1108" t="s">
        <v>39</v>
      </c>
      <c r="L1108" t="s">
        <v>39</v>
      </c>
      <c r="M1108" t="s">
        <v>41</v>
      </c>
      <c r="N1108" t="s">
        <v>39</v>
      </c>
      <c r="O1108">
        <v>1988</v>
      </c>
      <c r="P1108" t="s">
        <v>39</v>
      </c>
      <c r="Q1108" t="s">
        <v>2807</v>
      </c>
      <c r="R1108" s="6" t="s">
        <v>2820</v>
      </c>
      <c r="S1108" t="s">
        <v>39</v>
      </c>
      <c r="T1108" s="6" t="s">
        <v>2806</v>
      </c>
      <c r="U1108" t="s">
        <v>2761</v>
      </c>
      <c r="V1108" s="6" t="s">
        <v>2830</v>
      </c>
      <c r="W1108" s="20">
        <v>365</v>
      </c>
      <c r="X1108" s="38">
        <v>6</v>
      </c>
      <c r="Y1108" t="s">
        <v>2810</v>
      </c>
      <c r="Z1108" s="6" t="s">
        <v>39</v>
      </c>
      <c r="AA1108" t="s">
        <v>39</v>
      </c>
      <c r="AB1108" t="s">
        <v>39</v>
      </c>
      <c r="AC1108" t="s">
        <v>39</v>
      </c>
      <c r="AD1108" t="s">
        <v>39</v>
      </c>
      <c r="AE1108" t="s">
        <v>39</v>
      </c>
      <c r="AF1108" t="s">
        <v>39</v>
      </c>
      <c r="AG1108" t="s">
        <v>39</v>
      </c>
      <c r="AH1108" t="s">
        <v>39</v>
      </c>
      <c r="AI1108" s="6" t="s">
        <v>2808</v>
      </c>
      <c r="AJ1108" s="6" t="s">
        <v>43</v>
      </c>
      <c r="AK1108" s="19">
        <v>79.040000000000006</v>
      </c>
      <c r="AL1108" s="6" t="s">
        <v>39</v>
      </c>
      <c r="AM1108" s="17" t="s">
        <v>39</v>
      </c>
      <c r="AN1108">
        <v>1</v>
      </c>
      <c r="AO1108">
        <v>25</v>
      </c>
      <c r="AP1108" s="20">
        <v>175.96100000000001</v>
      </c>
      <c r="AQ1108">
        <v>60</v>
      </c>
      <c r="AR1108" t="s">
        <v>2642</v>
      </c>
    </row>
    <row r="1109" spans="1:44" x14ac:dyDescent="0.35">
      <c r="A1109" t="s">
        <v>1756</v>
      </c>
      <c r="B1109" t="s">
        <v>2672</v>
      </c>
      <c r="C1109" t="s">
        <v>2592</v>
      </c>
      <c r="D1109" t="s">
        <v>1754</v>
      </c>
      <c r="E1109" t="s">
        <v>1755</v>
      </c>
      <c r="F1109" t="s">
        <v>39</v>
      </c>
      <c r="G1109" t="s">
        <v>40</v>
      </c>
      <c r="H1109" t="s">
        <v>40</v>
      </c>
      <c r="I1109" t="s">
        <v>2873</v>
      </c>
      <c r="J1109" t="s">
        <v>39</v>
      </c>
      <c r="K1109" t="s">
        <v>39</v>
      </c>
      <c r="L1109" t="s">
        <v>39</v>
      </c>
      <c r="M1109" t="s">
        <v>41</v>
      </c>
      <c r="N1109" t="s">
        <v>39</v>
      </c>
      <c r="O1109">
        <v>1988</v>
      </c>
      <c r="P1109" t="s">
        <v>39</v>
      </c>
      <c r="Q1109" t="s">
        <v>2807</v>
      </c>
      <c r="R1109" s="6" t="s">
        <v>2820</v>
      </c>
      <c r="S1109" t="s">
        <v>39</v>
      </c>
      <c r="T1109" s="6" t="s">
        <v>2806</v>
      </c>
      <c r="U1109" t="s">
        <v>2761</v>
      </c>
      <c r="V1109" s="6" t="s">
        <v>2830</v>
      </c>
      <c r="W1109" s="20">
        <v>365</v>
      </c>
      <c r="X1109" s="38">
        <v>6</v>
      </c>
      <c r="Y1109" t="s">
        <v>2810</v>
      </c>
      <c r="Z1109" s="6" t="s">
        <v>39</v>
      </c>
      <c r="AA1109" t="s">
        <v>39</v>
      </c>
      <c r="AB1109" t="s">
        <v>39</v>
      </c>
      <c r="AC1109" t="s">
        <v>39</v>
      </c>
      <c r="AD1109" t="s">
        <v>39</v>
      </c>
      <c r="AE1109" t="s">
        <v>39</v>
      </c>
      <c r="AF1109" t="s">
        <v>39</v>
      </c>
      <c r="AG1109" t="s">
        <v>39</v>
      </c>
      <c r="AH1109" t="s">
        <v>39</v>
      </c>
      <c r="AI1109" s="6" t="s">
        <v>2808</v>
      </c>
      <c r="AJ1109" s="6" t="s">
        <v>43</v>
      </c>
      <c r="AK1109" s="19">
        <v>87.741</v>
      </c>
      <c r="AL1109" s="6" t="s">
        <v>39</v>
      </c>
      <c r="AM1109" s="17" t="s">
        <v>39</v>
      </c>
      <c r="AN1109">
        <v>1</v>
      </c>
      <c r="AO1109">
        <v>25</v>
      </c>
      <c r="AP1109" s="20">
        <v>183.114</v>
      </c>
      <c r="AQ1109">
        <v>60</v>
      </c>
      <c r="AR1109" t="s">
        <v>2642</v>
      </c>
    </row>
    <row r="1110" spans="1:44" x14ac:dyDescent="0.35">
      <c r="A1110" t="s">
        <v>1756</v>
      </c>
      <c r="B1110" t="s">
        <v>2672</v>
      </c>
      <c r="C1110" t="s">
        <v>2592</v>
      </c>
      <c r="D1110" t="s">
        <v>1754</v>
      </c>
      <c r="E1110" t="s">
        <v>1755</v>
      </c>
      <c r="F1110" t="s">
        <v>39</v>
      </c>
      <c r="G1110" t="s">
        <v>40</v>
      </c>
      <c r="H1110" t="s">
        <v>40</v>
      </c>
      <c r="I1110" t="s">
        <v>2873</v>
      </c>
      <c r="J1110" t="s">
        <v>39</v>
      </c>
      <c r="K1110" t="s">
        <v>39</v>
      </c>
      <c r="L1110" t="s">
        <v>39</v>
      </c>
      <c r="M1110" t="s">
        <v>41</v>
      </c>
      <c r="N1110" t="s">
        <v>39</v>
      </c>
      <c r="O1110">
        <v>1988</v>
      </c>
      <c r="P1110" t="s">
        <v>39</v>
      </c>
      <c r="Q1110" t="s">
        <v>2807</v>
      </c>
      <c r="R1110" s="6" t="s">
        <v>2820</v>
      </c>
      <c r="S1110" t="s">
        <v>39</v>
      </c>
      <c r="T1110" s="6" t="s">
        <v>2806</v>
      </c>
      <c r="U1110" t="s">
        <v>2761</v>
      </c>
      <c r="V1110" s="6" t="s">
        <v>2830</v>
      </c>
      <c r="W1110" s="20">
        <v>365</v>
      </c>
      <c r="X1110" s="38">
        <v>6</v>
      </c>
      <c r="Y1110" t="s">
        <v>2810</v>
      </c>
      <c r="Z1110" s="6" t="s">
        <v>39</v>
      </c>
      <c r="AA1110" t="s">
        <v>39</v>
      </c>
      <c r="AB1110" t="s">
        <v>39</v>
      </c>
      <c r="AC1110" t="s">
        <v>39</v>
      </c>
      <c r="AD1110" t="s">
        <v>39</v>
      </c>
      <c r="AE1110" t="s">
        <v>39</v>
      </c>
      <c r="AF1110" t="s">
        <v>39</v>
      </c>
      <c r="AG1110" t="s">
        <v>39</v>
      </c>
      <c r="AH1110" t="s">
        <v>39</v>
      </c>
      <c r="AI1110" s="6" t="s">
        <v>2808</v>
      </c>
      <c r="AJ1110" s="6" t="s">
        <v>43</v>
      </c>
      <c r="AK1110" s="19">
        <v>96.087000000000003</v>
      </c>
      <c r="AL1110" s="6" t="s">
        <v>39</v>
      </c>
      <c r="AM1110" s="17" t="s">
        <v>39</v>
      </c>
      <c r="AN1110">
        <v>1</v>
      </c>
      <c r="AO1110">
        <v>25</v>
      </c>
      <c r="AP1110" s="14">
        <v>189.71600000000001</v>
      </c>
      <c r="AQ1110">
        <v>60</v>
      </c>
      <c r="AR1110" t="s">
        <v>2642</v>
      </c>
    </row>
    <row r="1111" spans="1:44" x14ac:dyDescent="0.35">
      <c r="A1111" t="s">
        <v>1756</v>
      </c>
      <c r="B1111" t="s">
        <v>2672</v>
      </c>
      <c r="C1111" t="s">
        <v>2592</v>
      </c>
      <c r="D1111" t="s">
        <v>1754</v>
      </c>
      <c r="E1111" t="s">
        <v>1755</v>
      </c>
      <c r="F1111" t="s">
        <v>39</v>
      </c>
      <c r="G1111" t="s">
        <v>40</v>
      </c>
      <c r="H1111" t="s">
        <v>40</v>
      </c>
      <c r="I1111" t="s">
        <v>2873</v>
      </c>
      <c r="J1111" t="s">
        <v>39</v>
      </c>
      <c r="K1111" t="s">
        <v>39</v>
      </c>
      <c r="L1111" t="s">
        <v>39</v>
      </c>
      <c r="M1111" t="s">
        <v>41</v>
      </c>
      <c r="N1111" t="s">
        <v>39</v>
      </c>
      <c r="O1111">
        <v>1988</v>
      </c>
      <c r="P1111" t="s">
        <v>39</v>
      </c>
      <c r="Q1111" t="s">
        <v>2807</v>
      </c>
      <c r="R1111" s="6" t="s">
        <v>2820</v>
      </c>
      <c r="S1111" t="s">
        <v>39</v>
      </c>
      <c r="T1111" s="6" t="s">
        <v>2806</v>
      </c>
      <c r="U1111" t="s">
        <v>2761</v>
      </c>
      <c r="V1111" s="6" t="s">
        <v>2830</v>
      </c>
      <c r="W1111" s="20">
        <v>365</v>
      </c>
      <c r="X1111" s="38">
        <v>6</v>
      </c>
      <c r="Y1111" t="s">
        <v>2810</v>
      </c>
      <c r="Z1111" s="6" t="s">
        <v>39</v>
      </c>
      <c r="AA1111" t="s">
        <v>39</v>
      </c>
      <c r="AB1111" t="s">
        <v>39</v>
      </c>
      <c r="AC1111" t="s">
        <v>39</v>
      </c>
      <c r="AD1111" t="s">
        <v>39</v>
      </c>
      <c r="AE1111" t="s">
        <v>39</v>
      </c>
      <c r="AF1111" t="s">
        <v>39</v>
      </c>
      <c r="AG1111" t="s">
        <v>39</v>
      </c>
      <c r="AH1111" t="s">
        <v>39</v>
      </c>
      <c r="AI1111" s="6" t="s">
        <v>2808</v>
      </c>
      <c r="AJ1111" s="6" t="s">
        <v>43</v>
      </c>
      <c r="AK1111">
        <v>98.751000000000005</v>
      </c>
      <c r="AL1111" s="6" t="s">
        <v>39</v>
      </c>
      <c r="AM1111" s="17" t="s">
        <v>39</v>
      </c>
      <c r="AN1111">
        <v>1</v>
      </c>
      <c r="AO1111">
        <v>25</v>
      </c>
      <c r="AP1111" s="14">
        <v>197.96799999999999</v>
      </c>
      <c r="AQ1111">
        <v>60</v>
      </c>
      <c r="AR1111" t="s">
        <v>2642</v>
      </c>
    </row>
    <row r="1112" spans="1:44" x14ac:dyDescent="0.35">
      <c r="A1112" t="s">
        <v>1756</v>
      </c>
      <c r="B1112" t="s">
        <v>2672</v>
      </c>
      <c r="C1112" t="s">
        <v>2592</v>
      </c>
      <c r="D1112" t="s">
        <v>1754</v>
      </c>
      <c r="E1112" t="s">
        <v>1755</v>
      </c>
      <c r="F1112" t="s">
        <v>39</v>
      </c>
      <c r="G1112" t="s">
        <v>40</v>
      </c>
      <c r="H1112" t="s">
        <v>40</v>
      </c>
      <c r="I1112" t="s">
        <v>2873</v>
      </c>
      <c r="J1112" t="s">
        <v>39</v>
      </c>
      <c r="K1112" t="s">
        <v>39</v>
      </c>
      <c r="L1112" t="s">
        <v>39</v>
      </c>
      <c r="M1112" t="s">
        <v>41</v>
      </c>
      <c r="N1112" t="s">
        <v>39</v>
      </c>
      <c r="O1112">
        <v>1988</v>
      </c>
      <c r="P1112" t="s">
        <v>39</v>
      </c>
      <c r="Q1112" t="s">
        <v>2807</v>
      </c>
      <c r="R1112" s="6" t="s">
        <v>2820</v>
      </c>
      <c r="S1112" t="s">
        <v>39</v>
      </c>
      <c r="T1112" s="6" t="s">
        <v>2806</v>
      </c>
      <c r="U1112" t="s">
        <v>2761</v>
      </c>
      <c r="V1112" s="6" t="s">
        <v>2831</v>
      </c>
      <c r="W1112" s="20">
        <v>365</v>
      </c>
      <c r="X1112" s="38">
        <v>6</v>
      </c>
      <c r="Y1112" t="s">
        <v>2810</v>
      </c>
      <c r="Z1112" s="6" t="s">
        <v>39</v>
      </c>
      <c r="AA1112" t="s">
        <v>39</v>
      </c>
      <c r="AB1112" t="s">
        <v>39</v>
      </c>
      <c r="AC1112" t="s">
        <v>39</v>
      </c>
      <c r="AD1112" t="s">
        <v>39</v>
      </c>
      <c r="AE1112" t="s">
        <v>39</v>
      </c>
      <c r="AF1112" t="s">
        <v>39</v>
      </c>
      <c r="AG1112" t="s">
        <v>39</v>
      </c>
      <c r="AH1112" t="s">
        <v>39</v>
      </c>
      <c r="AI1112" s="6" t="s">
        <v>2808</v>
      </c>
      <c r="AJ1112" s="6" t="s">
        <v>43</v>
      </c>
      <c r="AK1112" s="19">
        <v>6.468</v>
      </c>
      <c r="AL1112" s="6" t="s">
        <v>39</v>
      </c>
      <c r="AM1112" s="17" t="s">
        <v>39</v>
      </c>
      <c r="AN1112">
        <v>1</v>
      </c>
      <c r="AO1112">
        <v>25</v>
      </c>
      <c r="AP1112" s="17">
        <v>70.272999999999996</v>
      </c>
      <c r="AQ1112">
        <v>60</v>
      </c>
      <c r="AR1112" t="s">
        <v>2642</v>
      </c>
    </row>
    <row r="1113" spans="1:44" x14ac:dyDescent="0.35">
      <c r="A1113" t="s">
        <v>1756</v>
      </c>
      <c r="B1113" t="s">
        <v>2672</v>
      </c>
      <c r="C1113" t="s">
        <v>2592</v>
      </c>
      <c r="D1113" t="s">
        <v>1754</v>
      </c>
      <c r="E1113" t="s">
        <v>1755</v>
      </c>
      <c r="F1113" t="s">
        <v>39</v>
      </c>
      <c r="G1113" t="s">
        <v>40</v>
      </c>
      <c r="H1113" t="s">
        <v>40</v>
      </c>
      <c r="I1113" t="s">
        <v>2873</v>
      </c>
      <c r="J1113" t="s">
        <v>39</v>
      </c>
      <c r="K1113" t="s">
        <v>39</v>
      </c>
      <c r="L1113" t="s">
        <v>39</v>
      </c>
      <c r="M1113" t="s">
        <v>41</v>
      </c>
      <c r="N1113" t="s">
        <v>39</v>
      </c>
      <c r="O1113">
        <v>1988</v>
      </c>
      <c r="P1113" t="s">
        <v>39</v>
      </c>
      <c r="Q1113" t="s">
        <v>2807</v>
      </c>
      <c r="R1113" s="6" t="s">
        <v>2820</v>
      </c>
      <c r="S1113" t="s">
        <v>39</v>
      </c>
      <c r="T1113" s="6" t="s">
        <v>2806</v>
      </c>
      <c r="U1113" t="s">
        <v>2761</v>
      </c>
      <c r="V1113" s="6" t="s">
        <v>2831</v>
      </c>
      <c r="W1113" s="20">
        <v>365</v>
      </c>
      <c r="X1113" s="38">
        <v>6</v>
      </c>
      <c r="Y1113" t="s">
        <v>2810</v>
      </c>
      <c r="Z1113" s="6" t="s">
        <v>39</v>
      </c>
      <c r="AA1113" t="s">
        <v>39</v>
      </c>
      <c r="AB1113" t="s">
        <v>39</v>
      </c>
      <c r="AC1113" t="s">
        <v>39</v>
      </c>
      <c r="AD1113" t="s">
        <v>39</v>
      </c>
      <c r="AE1113" t="s">
        <v>39</v>
      </c>
      <c r="AF1113" t="s">
        <v>39</v>
      </c>
      <c r="AG1113" t="s">
        <v>39</v>
      </c>
      <c r="AH1113" t="s">
        <v>39</v>
      </c>
      <c r="AI1113" s="6" t="s">
        <v>2808</v>
      </c>
      <c r="AJ1113" s="6" t="s">
        <v>43</v>
      </c>
      <c r="AK1113" s="19">
        <v>12.065</v>
      </c>
      <c r="AL1113" s="6" t="s">
        <v>39</v>
      </c>
      <c r="AM1113" s="17" t="s">
        <v>39</v>
      </c>
      <c r="AN1113">
        <v>1</v>
      </c>
      <c r="AO1113">
        <v>25</v>
      </c>
      <c r="AP1113" s="21">
        <v>93.25800000000001</v>
      </c>
      <c r="AQ1113">
        <v>60</v>
      </c>
      <c r="AR1113" t="s">
        <v>2642</v>
      </c>
    </row>
    <row r="1114" spans="1:44" x14ac:dyDescent="0.35">
      <c r="A1114" t="s">
        <v>1756</v>
      </c>
      <c r="B1114" t="s">
        <v>2672</v>
      </c>
      <c r="C1114" t="s">
        <v>2592</v>
      </c>
      <c r="D1114" t="s">
        <v>1754</v>
      </c>
      <c r="E1114" t="s">
        <v>1755</v>
      </c>
      <c r="F1114" t="s">
        <v>39</v>
      </c>
      <c r="G1114" t="s">
        <v>40</v>
      </c>
      <c r="H1114" t="s">
        <v>40</v>
      </c>
      <c r="I1114" t="s">
        <v>2873</v>
      </c>
      <c r="J1114" t="s">
        <v>39</v>
      </c>
      <c r="K1114" t="s">
        <v>39</v>
      </c>
      <c r="L1114" t="s">
        <v>39</v>
      </c>
      <c r="M1114" t="s">
        <v>41</v>
      </c>
      <c r="N1114" t="s">
        <v>39</v>
      </c>
      <c r="O1114">
        <v>1988</v>
      </c>
      <c r="P1114" t="s">
        <v>39</v>
      </c>
      <c r="Q1114" t="s">
        <v>2807</v>
      </c>
      <c r="R1114" s="6" t="s">
        <v>2820</v>
      </c>
      <c r="S1114" t="s">
        <v>39</v>
      </c>
      <c r="T1114" s="6" t="s">
        <v>2806</v>
      </c>
      <c r="U1114" t="s">
        <v>2761</v>
      </c>
      <c r="V1114" s="6" t="s">
        <v>2831</v>
      </c>
      <c r="W1114" s="20">
        <v>365</v>
      </c>
      <c r="X1114" s="38">
        <v>6</v>
      </c>
      <c r="Y1114" t="s">
        <v>2810</v>
      </c>
      <c r="Z1114" s="6" t="s">
        <v>39</v>
      </c>
      <c r="AA1114" t="s">
        <v>39</v>
      </c>
      <c r="AB1114" t="s">
        <v>39</v>
      </c>
      <c r="AC1114" t="s">
        <v>39</v>
      </c>
      <c r="AD1114" t="s">
        <v>39</v>
      </c>
      <c r="AE1114" t="s">
        <v>39</v>
      </c>
      <c r="AF1114" t="s">
        <v>39</v>
      </c>
      <c r="AG1114" t="s">
        <v>39</v>
      </c>
      <c r="AH1114" t="s">
        <v>39</v>
      </c>
      <c r="AI1114" s="6" t="s">
        <v>2808</v>
      </c>
      <c r="AJ1114" s="6" t="s">
        <v>43</v>
      </c>
      <c r="AK1114" s="19">
        <v>19.776</v>
      </c>
      <c r="AL1114" s="6" t="s">
        <v>39</v>
      </c>
      <c r="AM1114" s="17" t="s">
        <v>39</v>
      </c>
      <c r="AN1114">
        <v>1</v>
      </c>
      <c r="AO1114">
        <v>25</v>
      </c>
      <c r="AP1114" s="21">
        <v>102.614</v>
      </c>
      <c r="AQ1114">
        <v>60</v>
      </c>
      <c r="AR1114" t="s">
        <v>2642</v>
      </c>
    </row>
    <row r="1115" spans="1:44" x14ac:dyDescent="0.35">
      <c r="A1115" t="s">
        <v>1756</v>
      </c>
      <c r="B1115" t="s">
        <v>2672</v>
      </c>
      <c r="C1115" t="s">
        <v>2592</v>
      </c>
      <c r="D1115" t="s">
        <v>1754</v>
      </c>
      <c r="E1115" t="s">
        <v>1755</v>
      </c>
      <c r="F1115" t="s">
        <v>39</v>
      </c>
      <c r="G1115" t="s">
        <v>40</v>
      </c>
      <c r="H1115" t="s">
        <v>40</v>
      </c>
      <c r="I1115" t="s">
        <v>2873</v>
      </c>
      <c r="J1115" t="s">
        <v>39</v>
      </c>
      <c r="K1115" t="s">
        <v>39</v>
      </c>
      <c r="L1115" t="s">
        <v>39</v>
      </c>
      <c r="M1115" t="s">
        <v>41</v>
      </c>
      <c r="N1115" t="s">
        <v>39</v>
      </c>
      <c r="O1115">
        <v>1988</v>
      </c>
      <c r="P1115" t="s">
        <v>39</v>
      </c>
      <c r="Q1115" t="s">
        <v>2807</v>
      </c>
      <c r="R1115" s="6" t="s">
        <v>2820</v>
      </c>
      <c r="S1115" t="s">
        <v>39</v>
      </c>
      <c r="T1115" s="6" t="s">
        <v>2806</v>
      </c>
      <c r="U1115" t="s">
        <v>2761</v>
      </c>
      <c r="V1115" s="6" t="s">
        <v>2831</v>
      </c>
      <c r="W1115" s="20">
        <v>365</v>
      </c>
      <c r="X1115" s="38">
        <v>6</v>
      </c>
      <c r="Y1115" t="s">
        <v>2810</v>
      </c>
      <c r="Z1115" s="6" t="s">
        <v>39</v>
      </c>
      <c r="AA1115" t="s">
        <v>39</v>
      </c>
      <c r="AB1115" t="s">
        <v>39</v>
      </c>
      <c r="AC1115" t="s">
        <v>39</v>
      </c>
      <c r="AD1115" t="s">
        <v>39</v>
      </c>
      <c r="AE1115" t="s">
        <v>39</v>
      </c>
      <c r="AF1115" t="s">
        <v>39</v>
      </c>
      <c r="AG1115" t="s">
        <v>39</v>
      </c>
      <c r="AH1115" t="s">
        <v>39</v>
      </c>
      <c r="AI1115" s="6" t="s">
        <v>2808</v>
      </c>
      <c r="AJ1115" s="6" t="s">
        <v>43</v>
      </c>
      <c r="AK1115" s="19">
        <v>26.99</v>
      </c>
      <c r="AL1115" s="6" t="s">
        <v>39</v>
      </c>
      <c r="AM1115" s="17" t="s">
        <v>39</v>
      </c>
      <c r="AN1115">
        <v>1</v>
      </c>
      <c r="AO1115">
        <v>25</v>
      </c>
      <c r="AP1115" s="21">
        <v>123.89400000000001</v>
      </c>
      <c r="AQ1115">
        <v>60</v>
      </c>
      <c r="AR1115" t="s">
        <v>2642</v>
      </c>
    </row>
    <row r="1116" spans="1:44" x14ac:dyDescent="0.35">
      <c r="A1116" t="s">
        <v>1756</v>
      </c>
      <c r="B1116" t="s">
        <v>2672</v>
      </c>
      <c r="C1116" t="s">
        <v>2592</v>
      </c>
      <c r="D1116" t="s">
        <v>1754</v>
      </c>
      <c r="E1116" t="s">
        <v>1755</v>
      </c>
      <c r="F1116" t="s">
        <v>39</v>
      </c>
      <c r="G1116" t="s">
        <v>40</v>
      </c>
      <c r="H1116" t="s">
        <v>40</v>
      </c>
      <c r="I1116" t="s">
        <v>2873</v>
      </c>
      <c r="J1116" t="s">
        <v>39</v>
      </c>
      <c r="K1116" t="s">
        <v>39</v>
      </c>
      <c r="L1116" t="s">
        <v>39</v>
      </c>
      <c r="M1116" t="s">
        <v>41</v>
      </c>
      <c r="N1116" t="s">
        <v>39</v>
      </c>
      <c r="O1116">
        <v>1988</v>
      </c>
      <c r="P1116" t="s">
        <v>39</v>
      </c>
      <c r="Q1116" t="s">
        <v>2807</v>
      </c>
      <c r="R1116" s="6" t="s">
        <v>2820</v>
      </c>
      <c r="S1116" t="s">
        <v>39</v>
      </c>
      <c r="T1116" s="6" t="s">
        <v>2806</v>
      </c>
      <c r="U1116" t="s">
        <v>2761</v>
      </c>
      <c r="V1116" s="6" t="s">
        <v>2831</v>
      </c>
      <c r="W1116" s="20">
        <v>365</v>
      </c>
      <c r="X1116" s="38">
        <v>6</v>
      </c>
      <c r="Y1116" t="s">
        <v>2810</v>
      </c>
      <c r="Z1116" s="6" t="s">
        <v>39</v>
      </c>
      <c r="AA1116" t="s">
        <v>39</v>
      </c>
      <c r="AB1116" t="s">
        <v>39</v>
      </c>
      <c r="AC1116" t="s">
        <v>39</v>
      </c>
      <c r="AD1116" t="s">
        <v>39</v>
      </c>
      <c r="AE1116" t="s">
        <v>39</v>
      </c>
      <c r="AF1116" t="s">
        <v>39</v>
      </c>
      <c r="AG1116" t="s">
        <v>39</v>
      </c>
      <c r="AH1116" t="s">
        <v>39</v>
      </c>
      <c r="AI1116" s="6" t="s">
        <v>2808</v>
      </c>
      <c r="AJ1116" s="6" t="s">
        <v>43</v>
      </c>
      <c r="AK1116" s="19">
        <v>42.838999999999999</v>
      </c>
      <c r="AL1116" s="6" t="s">
        <v>39</v>
      </c>
      <c r="AM1116" s="17" t="s">
        <v>39</v>
      </c>
      <c r="AN1116">
        <v>1</v>
      </c>
      <c r="AO1116">
        <v>25</v>
      </c>
      <c r="AP1116" s="21">
        <v>129.76400000000001</v>
      </c>
      <c r="AQ1116">
        <v>60</v>
      </c>
      <c r="AR1116" t="s">
        <v>2642</v>
      </c>
    </row>
    <row r="1117" spans="1:44" x14ac:dyDescent="0.35">
      <c r="A1117" t="s">
        <v>1756</v>
      </c>
      <c r="B1117" t="s">
        <v>2672</v>
      </c>
      <c r="C1117" t="s">
        <v>2592</v>
      </c>
      <c r="D1117" t="s">
        <v>1754</v>
      </c>
      <c r="E1117" t="s">
        <v>1755</v>
      </c>
      <c r="F1117" t="s">
        <v>39</v>
      </c>
      <c r="G1117" t="s">
        <v>40</v>
      </c>
      <c r="H1117" t="s">
        <v>40</v>
      </c>
      <c r="I1117" t="s">
        <v>2873</v>
      </c>
      <c r="J1117" t="s">
        <v>39</v>
      </c>
      <c r="K1117" t="s">
        <v>39</v>
      </c>
      <c r="L1117" t="s">
        <v>39</v>
      </c>
      <c r="M1117" t="s">
        <v>41</v>
      </c>
      <c r="N1117" t="s">
        <v>39</v>
      </c>
      <c r="O1117">
        <v>1988</v>
      </c>
      <c r="P1117" t="s">
        <v>39</v>
      </c>
      <c r="Q1117" t="s">
        <v>2807</v>
      </c>
      <c r="R1117" s="6" t="s">
        <v>2820</v>
      </c>
      <c r="S1117" t="s">
        <v>39</v>
      </c>
      <c r="T1117" s="6" t="s">
        <v>2806</v>
      </c>
      <c r="U1117" t="s">
        <v>2761</v>
      </c>
      <c r="V1117" s="6" t="s">
        <v>2831</v>
      </c>
      <c r="W1117" s="20">
        <v>365</v>
      </c>
      <c r="X1117" s="38">
        <v>6</v>
      </c>
      <c r="Y1117" t="s">
        <v>2810</v>
      </c>
      <c r="Z1117" s="6" t="s">
        <v>39</v>
      </c>
      <c r="AA1117" t="s">
        <v>39</v>
      </c>
      <c r="AB1117" t="s">
        <v>39</v>
      </c>
      <c r="AC1117" t="s">
        <v>39</v>
      </c>
      <c r="AD1117" t="s">
        <v>39</v>
      </c>
      <c r="AE1117" t="s">
        <v>39</v>
      </c>
      <c r="AF1117" t="s">
        <v>39</v>
      </c>
      <c r="AG1117" t="s">
        <v>39</v>
      </c>
      <c r="AH1117" t="s">
        <v>39</v>
      </c>
      <c r="AI1117" s="6" t="s">
        <v>2808</v>
      </c>
      <c r="AJ1117" s="6" t="s">
        <v>43</v>
      </c>
      <c r="AK1117" s="19">
        <v>42.838999999999999</v>
      </c>
      <c r="AL1117" s="6" t="s">
        <v>39</v>
      </c>
      <c r="AM1117" s="17" t="s">
        <v>39</v>
      </c>
      <c r="AN1117">
        <v>1</v>
      </c>
      <c r="AO1117">
        <v>25</v>
      </c>
      <c r="AP1117" s="21">
        <v>137.65199999999999</v>
      </c>
      <c r="AQ1117">
        <v>60</v>
      </c>
      <c r="AR1117" t="s">
        <v>2642</v>
      </c>
    </row>
    <row r="1118" spans="1:44" x14ac:dyDescent="0.35">
      <c r="A1118" t="s">
        <v>1756</v>
      </c>
      <c r="B1118" t="s">
        <v>2672</v>
      </c>
      <c r="C1118" t="s">
        <v>2592</v>
      </c>
      <c r="D1118" t="s">
        <v>1754</v>
      </c>
      <c r="E1118" t="s">
        <v>1755</v>
      </c>
      <c r="F1118" t="s">
        <v>39</v>
      </c>
      <c r="G1118" t="s">
        <v>40</v>
      </c>
      <c r="H1118" t="s">
        <v>40</v>
      </c>
      <c r="I1118" t="s">
        <v>2873</v>
      </c>
      <c r="J1118" t="s">
        <v>39</v>
      </c>
      <c r="K1118" t="s">
        <v>39</v>
      </c>
      <c r="L1118" t="s">
        <v>39</v>
      </c>
      <c r="M1118" t="s">
        <v>41</v>
      </c>
      <c r="N1118" t="s">
        <v>39</v>
      </c>
      <c r="O1118">
        <v>1988</v>
      </c>
      <c r="P1118" t="s">
        <v>39</v>
      </c>
      <c r="Q1118" t="s">
        <v>2807</v>
      </c>
      <c r="R1118" s="6" t="s">
        <v>2820</v>
      </c>
      <c r="S1118" t="s">
        <v>39</v>
      </c>
      <c r="T1118" s="6" t="s">
        <v>2806</v>
      </c>
      <c r="U1118" t="s">
        <v>2761</v>
      </c>
      <c r="V1118" s="6" t="s">
        <v>2831</v>
      </c>
      <c r="W1118" s="20">
        <v>365</v>
      </c>
      <c r="X1118" s="38">
        <v>6</v>
      </c>
      <c r="Y1118" t="s">
        <v>2810</v>
      </c>
      <c r="Z1118" s="6" t="s">
        <v>39</v>
      </c>
      <c r="AA1118" t="s">
        <v>39</v>
      </c>
      <c r="AB1118" t="s">
        <v>39</v>
      </c>
      <c r="AC1118" t="s">
        <v>39</v>
      </c>
      <c r="AD1118" t="s">
        <v>39</v>
      </c>
      <c r="AE1118" t="s">
        <v>39</v>
      </c>
      <c r="AF1118" t="s">
        <v>39</v>
      </c>
      <c r="AG1118" t="s">
        <v>39</v>
      </c>
      <c r="AH1118" t="s">
        <v>39</v>
      </c>
      <c r="AI1118" s="6" t="s">
        <v>2808</v>
      </c>
      <c r="AJ1118" s="6" t="s">
        <v>43</v>
      </c>
      <c r="AK1118">
        <v>51.012999999999998</v>
      </c>
      <c r="AL1118" s="6" t="s">
        <v>39</v>
      </c>
      <c r="AM1118" s="17" t="s">
        <v>39</v>
      </c>
      <c r="AN1118">
        <v>1</v>
      </c>
      <c r="AO1118">
        <v>25</v>
      </c>
      <c r="AP1118" s="21">
        <v>138.386</v>
      </c>
      <c r="AQ1118">
        <v>60</v>
      </c>
      <c r="AR1118" t="s">
        <v>2642</v>
      </c>
    </row>
    <row r="1119" spans="1:44" x14ac:dyDescent="0.35">
      <c r="A1119" t="s">
        <v>1756</v>
      </c>
      <c r="B1119" t="s">
        <v>2672</v>
      </c>
      <c r="C1119" t="s">
        <v>2592</v>
      </c>
      <c r="D1119" t="s">
        <v>1754</v>
      </c>
      <c r="E1119" t="s">
        <v>1755</v>
      </c>
      <c r="F1119" t="s">
        <v>39</v>
      </c>
      <c r="G1119" t="s">
        <v>40</v>
      </c>
      <c r="H1119" t="s">
        <v>40</v>
      </c>
      <c r="I1119" t="s">
        <v>2873</v>
      </c>
      <c r="J1119" t="s">
        <v>39</v>
      </c>
      <c r="K1119" t="s">
        <v>39</v>
      </c>
      <c r="L1119" t="s">
        <v>39</v>
      </c>
      <c r="M1119" t="s">
        <v>41</v>
      </c>
      <c r="N1119" t="s">
        <v>39</v>
      </c>
      <c r="O1119">
        <v>1988</v>
      </c>
      <c r="P1119" t="s">
        <v>39</v>
      </c>
      <c r="Q1119" t="s">
        <v>2807</v>
      </c>
      <c r="R1119" s="6" t="s">
        <v>2820</v>
      </c>
      <c r="S1119" t="s">
        <v>39</v>
      </c>
      <c r="T1119" s="6" t="s">
        <v>2806</v>
      </c>
      <c r="U1119" t="s">
        <v>2761</v>
      </c>
      <c r="V1119" s="6" t="s">
        <v>2831</v>
      </c>
      <c r="W1119" s="20">
        <v>365</v>
      </c>
      <c r="X1119" s="38">
        <v>6</v>
      </c>
      <c r="Y1119" t="s">
        <v>2810</v>
      </c>
      <c r="Z1119" s="6" t="s">
        <v>39</v>
      </c>
      <c r="AA1119" t="s">
        <v>39</v>
      </c>
      <c r="AB1119" t="s">
        <v>39</v>
      </c>
      <c r="AC1119" t="s">
        <v>39</v>
      </c>
      <c r="AD1119" t="s">
        <v>39</v>
      </c>
      <c r="AE1119" t="s">
        <v>39</v>
      </c>
      <c r="AF1119" t="s">
        <v>39</v>
      </c>
      <c r="AG1119" t="s">
        <v>39</v>
      </c>
      <c r="AH1119" t="s">
        <v>39</v>
      </c>
      <c r="AI1119" s="6" t="s">
        <v>2808</v>
      </c>
      <c r="AJ1119" s="6" t="s">
        <v>43</v>
      </c>
      <c r="AK1119">
        <v>62.029000000000003</v>
      </c>
      <c r="AL1119" s="6" t="s">
        <v>39</v>
      </c>
      <c r="AM1119" s="17" t="s">
        <v>39</v>
      </c>
      <c r="AN1119">
        <v>1</v>
      </c>
      <c r="AO1119">
        <v>25</v>
      </c>
      <c r="AP1119" s="21">
        <v>142.05500000000001</v>
      </c>
      <c r="AQ1119">
        <v>60</v>
      </c>
      <c r="AR1119" t="s">
        <v>2642</v>
      </c>
    </row>
    <row r="1120" spans="1:44" x14ac:dyDescent="0.35">
      <c r="A1120" t="s">
        <v>1756</v>
      </c>
      <c r="B1120" t="s">
        <v>2672</v>
      </c>
      <c r="C1120" t="s">
        <v>2592</v>
      </c>
      <c r="D1120" t="s">
        <v>1754</v>
      </c>
      <c r="E1120" t="s">
        <v>1755</v>
      </c>
      <c r="F1120" t="s">
        <v>39</v>
      </c>
      <c r="G1120" t="s">
        <v>40</v>
      </c>
      <c r="H1120" t="s">
        <v>40</v>
      </c>
      <c r="I1120" t="s">
        <v>2873</v>
      </c>
      <c r="J1120" t="s">
        <v>39</v>
      </c>
      <c r="K1120" t="s">
        <v>39</v>
      </c>
      <c r="L1120" t="s">
        <v>39</v>
      </c>
      <c r="M1120" t="s">
        <v>41</v>
      </c>
      <c r="N1120" t="s">
        <v>39</v>
      </c>
      <c r="O1120">
        <v>1988</v>
      </c>
      <c r="P1120" t="s">
        <v>39</v>
      </c>
      <c r="Q1120" t="s">
        <v>2807</v>
      </c>
      <c r="R1120" s="6" t="s">
        <v>2820</v>
      </c>
      <c r="S1120" t="s">
        <v>39</v>
      </c>
      <c r="T1120" s="6" t="s">
        <v>2806</v>
      </c>
      <c r="U1120" t="s">
        <v>2761</v>
      </c>
      <c r="V1120" s="6" t="s">
        <v>2831</v>
      </c>
      <c r="W1120" s="20">
        <v>365</v>
      </c>
      <c r="X1120" s="38">
        <v>6</v>
      </c>
      <c r="Y1120" t="s">
        <v>2810</v>
      </c>
      <c r="Z1120" s="6" t="s">
        <v>39</v>
      </c>
      <c r="AA1120" t="s">
        <v>39</v>
      </c>
      <c r="AB1120" t="s">
        <v>39</v>
      </c>
      <c r="AC1120" t="s">
        <v>39</v>
      </c>
      <c r="AD1120" t="s">
        <v>39</v>
      </c>
      <c r="AE1120" t="s">
        <v>39</v>
      </c>
      <c r="AF1120" t="s">
        <v>39</v>
      </c>
      <c r="AG1120" t="s">
        <v>39</v>
      </c>
      <c r="AH1120" t="s">
        <v>39</v>
      </c>
      <c r="AI1120" s="6" t="s">
        <v>2808</v>
      </c>
      <c r="AJ1120" s="6" t="s">
        <v>43</v>
      </c>
      <c r="AK1120">
        <v>81.218999999999994</v>
      </c>
      <c r="AL1120" s="6" t="s">
        <v>39</v>
      </c>
      <c r="AM1120" s="17" t="s">
        <v>39</v>
      </c>
      <c r="AN1120">
        <v>1</v>
      </c>
      <c r="AO1120">
        <v>25</v>
      </c>
      <c r="AP1120" s="21">
        <v>154.345</v>
      </c>
      <c r="AQ1120">
        <v>60</v>
      </c>
      <c r="AR1120" t="s">
        <v>2642</v>
      </c>
    </row>
    <row r="1121" spans="1:44" x14ac:dyDescent="0.35">
      <c r="A1121" t="s">
        <v>1756</v>
      </c>
      <c r="B1121" t="s">
        <v>2672</v>
      </c>
      <c r="C1121" t="s">
        <v>2592</v>
      </c>
      <c r="D1121" t="s">
        <v>1754</v>
      </c>
      <c r="E1121" t="s">
        <v>1755</v>
      </c>
      <c r="F1121" t="s">
        <v>39</v>
      </c>
      <c r="G1121" t="s">
        <v>40</v>
      </c>
      <c r="H1121" t="s">
        <v>40</v>
      </c>
      <c r="I1121" t="s">
        <v>2873</v>
      </c>
      <c r="J1121" t="s">
        <v>39</v>
      </c>
      <c r="K1121" t="s">
        <v>39</v>
      </c>
      <c r="L1121" t="s">
        <v>39</v>
      </c>
      <c r="M1121" t="s">
        <v>41</v>
      </c>
      <c r="N1121" t="s">
        <v>39</v>
      </c>
      <c r="O1121">
        <v>1988</v>
      </c>
      <c r="P1121" t="s">
        <v>39</v>
      </c>
      <c r="Q1121" t="s">
        <v>2807</v>
      </c>
      <c r="R1121" s="6" t="s">
        <v>2820</v>
      </c>
      <c r="S1121" t="s">
        <v>39</v>
      </c>
      <c r="T1121" s="6" t="s">
        <v>2806</v>
      </c>
      <c r="U1121" t="s">
        <v>2761</v>
      </c>
      <c r="V1121" s="6" t="s">
        <v>2831</v>
      </c>
      <c r="W1121" s="20">
        <v>365</v>
      </c>
      <c r="X1121" s="38">
        <v>6</v>
      </c>
      <c r="Y1121" t="s">
        <v>2810</v>
      </c>
      <c r="Z1121" s="6" t="s">
        <v>39</v>
      </c>
      <c r="AA1121" t="s">
        <v>39</v>
      </c>
      <c r="AB1121" t="s">
        <v>39</v>
      </c>
      <c r="AC1121" t="s">
        <v>39</v>
      </c>
      <c r="AD1121" t="s">
        <v>39</v>
      </c>
      <c r="AE1121" t="s">
        <v>39</v>
      </c>
      <c r="AF1121" t="s">
        <v>39</v>
      </c>
      <c r="AG1121" t="s">
        <v>39</v>
      </c>
      <c r="AH1121" t="s">
        <v>39</v>
      </c>
      <c r="AI1121" s="6" t="s">
        <v>2808</v>
      </c>
      <c r="AJ1121" s="6" t="s">
        <v>43</v>
      </c>
      <c r="AK1121">
        <v>84.772999999999996</v>
      </c>
      <c r="AL1121" s="6" t="s">
        <v>39</v>
      </c>
      <c r="AM1121" s="17" t="s">
        <v>39</v>
      </c>
      <c r="AN1121">
        <v>1</v>
      </c>
      <c r="AO1121">
        <v>25</v>
      </c>
      <c r="AP1121" s="21">
        <v>162.78399999999999</v>
      </c>
      <c r="AQ1121">
        <v>60</v>
      </c>
      <c r="AR1121" t="s">
        <v>2642</v>
      </c>
    </row>
    <row r="1122" spans="1:44" x14ac:dyDescent="0.35">
      <c r="A1122" t="s">
        <v>1756</v>
      </c>
      <c r="B1122" t="s">
        <v>2672</v>
      </c>
      <c r="C1122" t="s">
        <v>2592</v>
      </c>
      <c r="D1122" t="s">
        <v>1754</v>
      </c>
      <c r="E1122" t="s">
        <v>1755</v>
      </c>
      <c r="F1122" t="s">
        <v>39</v>
      </c>
      <c r="G1122" t="s">
        <v>40</v>
      </c>
      <c r="H1122" t="s">
        <v>40</v>
      </c>
      <c r="I1122" t="s">
        <v>2873</v>
      </c>
      <c r="J1122" t="s">
        <v>39</v>
      </c>
      <c r="K1122" t="s">
        <v>39</v>
      </c>
      <c r="L1122" t="s">
        <v>39</v>
      </c>
      <c r="M1122" t="s">
        <v>41</v>
      </c>
      <c r="N1122" t="s">
        <v>39</v>
      </c>
      <c r="O1122">
        <v>1988</v>
      </c>
      <c r="P1122" t="s">
        <v>39</v>
      </c>
      <c r="Q1122" t="s">
        <v>2807</v>
      </c>
      <c r="R1122" s="6" t="s">
        <v>2820</v>
      </c>
      <c r="S1122" t="s">
        <v>39</v>
      </c>
      <c r="T1122" s="6" t="s">
        <v>2806</v>
      </c>
      <c r="U1122" t="s">
        <v>2761</v>
      </c>
      <c r="V1122" s="6" t="s">
        <v>2831</v>
      </c>
      <c r="W1122" s="20">
        <v>365</v>
      </c>
      <c r="X1122" s="38">
        <v>6</v>
      </c>
      <c r="Y1122" t="s">
        <v>2810</v>
      </c>
      <c r="Z1122" s="6" t="s">
        <v>39</v>
      </c>
      <c r="AA1122" t="s">
        <v>39</v>
      </c>
      <c r="AB1122" t="s">
        <v>39</v>
      </c>
      <c r="AC1122" t="s">
        <v>39</v>
      </c>
      <c r="AD1122" t="s">
        <v>39</v>
      </c>
      <c r="AE1122" t="s">
        <v>39</v>
      </c>
      <c r="AF1122" t="s">
        <v>39</v>
      </c>
      <c r="AG1122" t="s">
        <v>39</v>
      </c>
      <c r="AH1122" t="s">
        <v>39</v>
      </c>
      <c r="AI1122" s="6" t="s">
        <v>2808</v>
      </c>
      <c r="AJ1122" s="6" t="s">
        <v>43</v>
      </c>
      <c r="AK1122">
        <v>88.682000000000002</v>
      </c>
      <c r="AL1122" s="6" t="s">
        <v>39</v>
      </c>
      <c r="AM1122" s="17" t="s">
        <v>39</v>
      </c>
      <c r="AN1122">
        <v>1</v>
      </c>
      <c r="AO1122">
        <v>25</v>
      </c>
      <c r="AP1122" s="21">
        <v>169.93799999999999</v>
      </c>
      <c r="AQ1122">
        <v>60</v>
      </c>
      <c r="AR1122" t="s">
        <v>2642</v>
      </c>
    </row>
    <row r="1123" spans="1:44" x14ac:dyDescent="0.35">
      <c r="A1123" t="s">
        <v>1756</v>
      </c>
      <c r="B1123" t="s">
        <v>2672</v>
      </c>
      <c r="C1123" t="s">
        <v>2592</v>
      </c>
      <c r="D1123" t="s">
        <v>1754</v>
      </c>
      <c r="E1123" t="s">
        <v>1755</v>
      </c>
      <c r="F1123" t="s">
        <v>39</v>
      </c>
      <c r="G1123" t="s">
        <v>40</v>
      </c>
      <c r="H1123" t="s">
        <v>40</v>
      </c>
      <c r="I1123" t="s">
        <v>2873</v>
      </c>
      <c r="J1123" t="s">
        <v>39</v>
      </c>
      <c r="K1123" t="s">
        <v>39</v>
      </c>
      <c r="L1123" t="s">
        <v>39</v>
      </c>
      <c r="M1123" t="s">
        <v>41</v>
      </c>
      <c r="N1123" t="s">
        <v>39</v>
      </c>
      <c r="O1123">
        <v>1988</v>
      </c>
      <c r="P1123" t="s">
        <v>39</v>
      </c>
      <c r="Q1123" t="s">
        <v>2807</v>
      </c>
      <c r="R1123" s="6" t="s">
        <v>2820</v>
      </c>
      <c r="S1123" t="s">
        <v>39</v>
      </c>
      <c r="T1123" s="6" t="s">
        <v>2806</v>
      </c>
      <c r="U1123" t="s">
        <v>2761</v>
      </c>
      <c r="V1123" s="6" t="s">
        <v>2831</v>
      </c>
      <c r="W1123" s="20">
        <v>365</v>
      </c>
      <c r="X1123" s="38">
        <v>6</v>
      </c>
      <c r="Y1123" t="s">
        <v>2810</v>
      </c>
      <c r="Z1123" s="6" t="s">
        <v>39</v>
      </c>
      <c r="AA1123" t="s">
        <v>39</v>
      </c>
      <c r="AB1123" t="s">
        <v>39</v>
      </c>
      <c r="AC1123" t="s">
        <v>39</v>
      </c>
      <c r="AD1123" t="s">
        <v>39</v>
      </c>
      <c r="AE1123" t="s">
        <v>39</v>
      </c>
      <c r="AF1123" t="s">
        <v>39</v>
      </c>
      <c r="AG1123" t="s">
        <v>39</v>
      </c>
      <c r="AH1123" t="s">
        <v>39</v>
      </c>
      <c r="AI1123" s="6" t="s">
        <v>2808</v>
      </c>
      <c r="AJ1123" s="6" t="s">
        <v>43</v>
      </c>
      <c r="AK1123">
        <v>88.858999999999995</v>
      </c>
      <c r="AL1123" s="6" t="s">
        <v>39</v>
      </c>
      <c r="AM1123" s="17" t="s">
        <v>39</v>
      </c>
      <c r="AN1123">
        <v>1</v>
      </c>
      <c r="AO1123">
        <v>25</v>
      </c>
      <c r="AP1123" s="21">
        <v>175.80799999999999</v>
      </c>
      <c r="AQ1123">
        <v>60</v>
      </c>
      <c r="AR1123" t="s">
        <v>2642</v>
      </c>
    </row>
    <row r="1124" spans="1:44" x14ac:dyDescent="0.35">
      <c r="A1124" t="s">
        <v>1756</v>
      </c>
      <c r="B1124" t="s">
        <v>2672</v>
      </c>
      <c r="C1124" t="s">
        <v>2592</v>
      </c>
      <c r="D1124" t="s">
        <v>1754</v>
      </c>
      <c r="E1124" t="s">
        <v>1755</v>
      </c>
      <c r="F1124" t="s">
        <v>39</v>
      </c>
      <c r="G1124" t="s">
        <v>40</v>
      </c>
      <c r="H1124" t="s">
        <v>40</v>
      </c>
      <c r="I1124" t="s">
        <v>2873</v>
      </c>
      <c r="J1124" t="s">
        <v>39</v>
      </c>
      <c r="K1124" t="s">
        <v>39</v>
      </c>
      <c r="L1124" t="s">
        <v>39</v>
      </c>
      <c r="M1124" t="s">
        <v>41</v>
      </c>
      <c r="N1124" t="s">
        <v>39</v>
      </c>
      <c r="O1124">
        <v>1988</v>
      </c>
      <c r="P1124" t="s">
        <v>39</v>
      </c>
      <c r="Q1124" t="s">
        <v>2807</v>
      </c>
      <c r="R1124" s="6" t="s">
        <v>2820</v>
      </c>
      <c r="S1124" t="s">
        <v>39</v>
      </c>
      <c r="T1124" s="6" t="s">
        <v>2806</v>
      </c>
      <c r="U1124" t="s">
        <v>2761</v>
      </c>
      <c r="V1124" s="6" t="s">
        <v>2831</v>
      </c>
      <c r="W1124" s="20">
        <v>365</v>
      </c>
      <c r="X1124" s="38">
        <v>6</v>
      </c>
      <c r="Y1124" t="s">
        <v>2810</v>
      </c>
      <c r="Z1124" s="6" t="s">
        <v>39</v>
      </c>
      <c r="AA1124" t="s">
        <v>39</v>
      </c>
      <c r="AB1124" t="s">
        <v>39</v>
      </c>
      <c r="AC1124" t="s">
        <v>39</v>
      </c>
      <c r="AD1124" t="s">
        <v>39</v>
      </c>
      <c r="AE1124" t="s">
        <v>39</v>
      </c>
      <c r="AF1124" t="s">
        <v>39</v>
      </c>
      <c r="AG1124" t="s">
        <v>39</v>
      </c>
      <c r="AH1124" t="s">
        <v>39</v>
      </c>
      <c r="AI1124" s="6" t="s">
        <v>2808</v>
      </c>
      <c r="AJ1124" s="6" t="s">
        <v>43</v>
      </c>
      <c r="AK1124">
        <v>88.858999999999995</v>
      </c>
      <c r="AL1124" s="6" t="s">
        <v>39</v>
      </c>
      <c r="AM1124" s="17" t="s">
        <v>39</v>
      </c>
      <c r="AN1124">
        <v>1</v>
      </c>
      <c r="AO1124">
        <v>25</v>
      </c>
      <c r="AP1124" s="21">
        <v>182.96299999999999</v>
      </c>
      <c r="AQ1124">
        <v>60</v>
      </c>
      <c r="AR1124" t="s">
        <v>2642</v>
      </c>
    </row>
    <row r="1125" spans="1:44" x14ac:dyDescent="0.35">
      <c r="A1125" t="s">
        <v>1756</v>
      </c>
      <c r="B1125" t="s">
        <v>2672</v>
      </c>
      <c r="C1125" t="s">
        <v>2592</v>
      </c>
      <c r="D1125" t="s">
        <v>1754</v>
      </c>
      <c r="E1125" t="s">
        <v>1755</v>
      </c>
      <c r="F1125" t="s">
        <v>39</v>
      </c>
      <c r="G1125" t="s">
        <v>40</v>
      </c>
      <c r="H1125" t="s">
        <v>40</v>
      </c>
      <c r="I1125" t="s">
        <v>2873</v>
      </c>
      <c r="J1125" t="s">
        <v>39</v>
      </c>
      <c r="K1125" t="s">
        <v>39</v>
      </c>
      <c r="L1125" t="s">
        <v>39</v>
      </c>
      <c r="M1125" t="s">
        <v>41</v>
      </c>
      <c r="N1125" t="s">
        <v>39</v>
      </c>
      <c r="O1125">
        <v>1988</v>
      </c>
      <c r="P1125" t="s">
        <v>39</v>
      </c>
      <c r="Q1125" t="s">
        <v>2807</v>
      </c>
      <c r="R1125" s="6" t="s">
        <v>2820</v>
      </c>
      <c r="S1125" t="s">
        <v>39</v>
      </c>
      <c r="T1125" s="6" t="s">
        <v>2806</v>
      </c>
      <c r="U1125" t="s">
        <v>2761</v>
      </c>
      <c r="V1125" s="6" t="s">
        <v>2831</v>
      </c>
      <c r="W1125" s="20">
        <v>365</v>
      </c>
      <c r="X1125" s="38">
        <v>6</v>
      </c>
      <c r="Y1125" t="s">
        <v>2810</v>
      </c>
      <c r="Z1125" s="6" t="s">
        <v>39</v>
      </c>
      <c r="AA1125" t="s">
        <v>39</v>
      </c>
      <c r="AB1125" t="s">
        <v>39</v>
      </c>
      <c r="AC1125" t="s">
        <v>39</v>
      </c>
      <c r="AD1125" t="s">
        <v>39</v>
      </c>
      <c r="AE1125" t="s">
        <v>39</v>
      </c>
      <c r="AF1125" t="s">
        <v>39</v>
      </c>
      <c r="AG1125" t="s">
        <v>39</v>
      </c>
      <c r="AH1125" t="s">
        <v>39</v>
      </c>
      <c r="AI1125" s="6" t="s">
        <v>2808</v>
      </c>
      <c r="AJ1125" s="6" t="s">
        <v>43</v>
      </c>
      <c r="AK1125">
        <v>92.945999999999998</v>
      </c>
      <c r="AL1125" s="6" t="s">
        <v>39</v>
      </c>
      <c r="AM1125" s="17" t="s">
        <v>39</v>
      </c>
      <c r="AN1125">
        <v>1</v>
      </c>
      <c r="AO1125">
        <v>25</v>
      </c>
      <c r="AP1125" s="21">
        <v>189.93299999999999</v>
      </c>
      <c r="AQ1125">
        <v>60</v>
      </c>
      <c r="AR1125" t="s">
        <v>2642</v>
      </c>
    </row>
    <row r="1126" spans="1:44" x14ac:dyDescent="0.35">
      <c r="A1126" t="s">
        <v>1756</v>
      </c>
      <c r="B1126" t="s">
        <v>2672</v>
      </c>
      <c r="C1126" t="s">
        <v>2592</v>
      </c>
      <c r="D1126" t="s">
        <v>1754</v>
      </c>
      <c r="E1126" t="s">
        <v>1755</v>
      </c>
      <c r="F1126" t="s">
        <v>39</v>
      </c>
      <c r="G1126" t="s">
        <v>40</v>
      </c>
      <c r="H1126" t="s">
        <v>40</v>
      </c>
      <c r="I1126" t="s">
        <v>2873</v>
      </c>
      <c r="J1126" t="s">
        <v>39</v>
      </c>
      <c r="K1126" t="s">
        <v>39</v>
      </c>
      <c r="L1126" t="s">
        <v>39</v>
      </c>
      <c r="M1126" t="s">
        <v>41</v>
      </c>
      <c r="N1126" t="s">
        <v>39</v>
      </c>
      <c r="O1126">
        <v>1988</v>
      </c>
      <c r="P1126" t="s">
        <v>39</v>
      </c>
      <c r="Q1126" t="s">
        <v>2807</v>
      </c>
      <c r="R1126" s="6" t="s">
        <v>2820</v>
      </c>
      <c r="S1126" t="s">
        <v>39</v>
      </c>
      <c r="T1126" s="6" t="s">
        <v>2806</v>
      </c>
      <c r="U1126" t="s">
        <v>2761</v>
      </c>
      <c r="V1126" s="6" t="s">
        <v>2831</v>
      </c>
      <c r="W1126" s="20">
        <v>365</v>
      </c>
      <c r="X1126" s="38">
        <v>6</v>
      </c>
      <c r="Y1126" t="s">
        <v>2810</v>
      </c>
      <c r="Z1126" s="6" t="s">
        <v>39</v>
      </c>
      <c r="AA1126" t="s">
        <v>39</v>
      </c>
      <c r="AB1126" t="s">
        <v>39</v>
      </c>
      <c r="AC1126" t="s">
        <v>39</v>
      </c>
      <c r="AD1126" t="s">
        <v>39</v>
      </c>
      <c r="AE1126" t="s">
        <v>39</v>
      </c>
      <c r="AF1126" t="s">
        <v>39</v>
      </c>
      <c r="AG1126" t="s">
        <v>39</v>
      </c>
      <c r="AH1126" t="s">
        <v>39</v>
      </c>
      <c r="AI1126" s="6" t="s">
        <v>2808</v>
      </c>
      <c r="AJ1126" s="6" t="s">
        <v>43</v>
      </c>
      <c r="AK1126">
        <v>96.5</v>
      </c>
      <c r="AL1126" s="6" t="s">
        <v>39</v>
      </c>
      <c r="AM1126" s="17" t="s">
        <v>39</v>
      </c>
      <c r="AN1126">
        <v>1</v>
      </c>
      <c r="AO1126">
        <v>25</v>
      </c>
      <c r="AP1126" s="17">
        <v>198.005</v>
      </c>
      <c r="AQ1126">
        <v>60</v>
      </c>
      <c r="AR1126" t="s">
        <v>2642</v>
      </c>
    </row>
    <row r="1127" spans="1:44" x14ac:dyDescent="0.35">
      <c r="A1127" t="s">
        <v>1756</v>
      </c>
      <c r="B1127" t="s">
        <v>2672</v>
      </c>
      <c r="C1127" t="s">
        <v>2592</v>
      </c>
      <c r="D1127" t="s">
        <v>1754</v>
      </c>
      <c r="E1127" t="s">
        <v>1755</v>
      </c>
      <c r="F1127" t="s">
        <v>39</v>
      </c>
      <c r="G1127" t="s">
        <v>40</v>
      </c>
      <c r="H1127" t="s">
        <v>40</v>
      </c>
      <c r="I1127" t="s">
        <v>2873</v>
      </c>
      <c r="J1127" t="s">
        <v>39</v>
      </c>
      <c r="K1127" t="s">
        <v>39</v>
      </c>
      <c r="L1127" t="s">
        <v>39</v>
      </c>
      <c r="M1127" t="s">
        <v>41</v>
      </c>
      <c r="N1127" t="s">
        <v>39</v>
      </c>
      <c r="O1127">
        <v>1988</v>
      </c>
      <c r="P1127" t="s">
        <v>39</v>
      </c>
      <c r="Q1127" t="s">
        <v>2807</v>
      </c>
      <c r="R1127" s="6" t="s">
        <v>2820</v>
      </c>
      <c r="S1127" t="s">
        <v>39</v>
      </c>
      <c r="T1127" s="6" t="s">
        <v>2806</v>
      </c>
      <c r="U1127" t="s">
        <v>2761</v>
      </c>
      <c r="V1127" s="6" t="s">
        <v>2831</v>
      </c>
      <c r="W1127" s="20">
        <v>365</v>
      </c>
      <c r="X1127" s="38">
        <v>6</v>
      </c>
      <c r="Y1127" t="s">
        <v>2810</v>
      </c>
      <c r="Z1127" s="6" t="s">
        <v>39</v>
      </c>
      <c r="AA1127" t="s">
        <v>39</v>
      </c>
      <c r="AB1127" t="s">
        <v>39</v>
      </c>
      <c r="AC1127" t="s">
        <v>39</v>
      </c>
      <c r="AD1127" t="s">
        <v>39</v>
      </c>
      <c r="AE1127" t="s">
        <v>39</v>
      </c>
      <c r="AF1127" t="s">
        <v>39</v>
      </c>
      <c r="AG1127" t="s">
        <v>39</v>
      </c>
      <c r="AH1127" t="s">
        <v>39</v>
      </c>
      <c r="AI1127" s="6" t="s">
        <v>2808</v>
      </c>
      <c r="AJ1127" s="6" t="s">
        <v>43</v>
      </c>
      <c r="AK1127">
        <v>96.5</v>
      </c>
      <c r="AL1127" s="6" t="s">
        <v>39</v>
      </c>
      <c r="AM1127" s="17" t="s">
        <v>39</v>
      </c>
      <c r="AN1127">
        <v>1</v>
      </c>
      <c r="AO1127">
        <v>25</v>
      </c>
      <c r="AP1127" s="17">
        <v>213.047</v>
      </c>
      <c r="AQ1127">
        <v>60</v>
      </c>
      <c r="AR1127" t="s">
        <v>2642</v>
      </c>
    </row>
    <row r="1128" spans="1:44" x14ac:dyDescent="0.35">
      <c r="A1128" t="s">
        <v>1756</v>
      </c>
      <c r="B1128" t="s">
        <v>2672</v>
      </c>
      <c r="C1128" t="s">
        <v>2592</v>
      </c>
      <c r="D1128" t="s">
        <v>1754</v>
      </c>
      <c r="E1128" t="s">
        <v>1755</v>
      </c>
      <c r="F1128" t="s">
        <v>39</v>
      </c>
      <c r="G1128" t="s">
        <v>40</v>
      </c>
      <c r="H1128" t="s">
        <v>40</v>
      </c>
      <c r="I1128" t="s">
        <v>2873</v>
      </c>
      <c r="J1128" t="s">
        <v>39</v>
      </c>
      <c r="K1128" t="s">
        <v>39</v>
      </c>
      <c r="L1128" t="s">
        <v>39</v>
      </c>
      <c r="M1128" t="s">
        <v>41</v>
      </c>
      <c r="N1128" t="s">
        <v>39</v>
      </c>
      <c r="O1128">
        <v>1988</v>
      </c>
      <c r="P1128" t="s">
        <v>39</v>
      </c>
      <c r="Q1128" t="s">
        <v>2807</v>
      </c>
      <c r="R1128" s="6" t="s">
        <v>2820</v>
      </c>
      <c r="S1128" t="s">
        <v>39</v>
      </c>
      <c r="T1128" s="6" t="s">
        <v>2806</v>
      </c>
      <c r="U1128" t="s">
        <v>2761</v>
      </c>
      <c r="V1128" s="6" t="s">
        <v>2803</v>
      </c>
      <c r="W1128" s="20">
        <v>365</v>
      </c>
      <c r="X1128" s="38">
        <v>6</v>
      </c>
      <c r="Y1128" t="s">
        <v>2810</v>
      </c>
      <c r="Z1128" s="6" t="s">
        <v>39</v>
      </c>
      <c r="AA1128" t="s">
        <v>39</v>
      </c>
      <c r="AB1128" t="s">
        <v>39</v>
      </c>
      <c r="AC1128" t="s">
        <v>39</v>
      </c>
      <c r="AD1128" t="s">
        <v>39</v>
      </c>
      <c r="AE1128" t="s">
        <v>39</v>
      </c>
      <c r="AF1128" t="s">
        <v>39</v>
      </c>
      <c r="AG1128" t="s">
        <v>39</v>
      </c>
      <c r="AH1128" t="s">
        <v>39</v>
      </c>
      <c r="AI1128" s="6" t="s">
        <v>2808</v>
      </c>
      <c r="AJ1128" s="6" t="s">
        <v>43</v>
      </c>
      <c r="AK1128" s="19">
        <v>6.9649999999999999</v>
      </c>
      <c r="AL1128" s="6" t="s">
        <v>39</v>
      </c>
      <c r="AM1128" s="17" t="s">
        <v>39</v>
      </c>
      <c r="AN1128">
        <v>1</v>
      </c>
      <c r="AO1128">
        <v>25</v>
      </c>
      <c r="AP1128" s="20">
        <v>67.448000000000008</v>
      </c>
      <c r="AQ1128">
        <v>60</v>
      </c>
      <c r="AR1128" t="s">
        <v>2642</v>
      </c>
    </row>
    <row r="1129" spans="1:44" x14ac:dyDescent="0.35">
      <c r="A1129" t="s">
        <v>1756</v>
      </c>
      <c r="B1129" t="s">
        <v>2672</v>
      </c>
      <c r="C1129" t="s">
        <v>2592</v>
      </c>
      <c r="D1129" t="s">
        <v>1754</v>
      </c>
      <c r="E1129" t="s">
        <v>1755</v>
      </c>
      <c r="F1129" t="s">
        <v>39</v>
      </c>
      <c r="G1129" t="s">
        <v>40</v>
      </c>
      <c r="H1129" t="s">
        <v>40</v>
      </c>
      <c r="I1129" t="s">
        <v>2873</v>
      </c>
      <c r="J1129" t="s">
        <v>39</v>
      </c>
      <c r="K1129" t="s">
        <v>39</v>
      </c>
      <c r="L1129" t="s">
        <v>39</v>
      </c>
      <c r="M1129" t="s">
        <v>41</v>
      </c>
      <c r="N1129" t="s">
        <v>39</v>
      </c>
      <c r="O1129">
        <v>1988</v>
      </c>
      <c r="P1129" t="s">
        <v>39</v>
      </c>
      <c r="Q1129" t="s">
        <v>2807</v>
      </c>
      <c r="R1129" s="6" t="s">
        <v>2820</v>
      </c>
      <c r="S1129" t="s">
        <v>39</v>
      </c>
      <c r="T1129" s="6" t="s">
        <v>2806</v>
      </c>
      <c r="U1129" t="s">
        <v>2761</v>
      </c>
      <c r="V1129" s="6" t="s">
        <v>2803</v>
      </c>
      <c r="W1129" s="20">
        <v>365</v>
      </c>
      <c r="X1129" s="38">
        <v>6</v>
      </c>
      <c r="Y1129" t="s">
        <v>2810</v>
      </c>
      <c r="Z1129" s="6" t="s">
        <v>39</v>
      </c>
      <c r="AA1129" t="s">
        <v>39</v>
      </c>
      <c r="AB1129" t="s">
        <v>39</v>
      </c>
      <c r="AC1129" t="s">
        <v>39</v>
      </c>
      <c r="AD1129" t="s">
        <v>39</v>
      </c>
      <c r="AE1129" t="s">
        <v>39</v>
      </c>
      <c r="AF1129" t="s">
        <v>39</v>
      </c>
      <c r="AG1129" t="s">
        <v>39</v>
      </c>
      <c r="AH1129" t="s">
        <v>39</v>
      </c>
      <c r="AI1129" s="6" t="s">
        <v>2808</v>
      </c>
      <c r="AJ1129" s="6" t="s">
        <v>43</v>
      </c>
      <c r="AK1129" s="19">
        <v>19.741</v>
      </c>
      <c r="AL1129" s="6" t="s">
        <v>39</v>
      </c>
      <c r="AM1129" s="17" t="s">
        <v>39</v>
      </c>
      <c r="AN1129">
        <v>1</v>
      </c>
      <c r="AO1129">
        <v>25</v>
      </c>
      <c r="AP1129" s="20">
        <v>93.25800000000001</v>
      </c>
      <c r="AQ1129">
        <v>60</v>
      </c>
      <c r="AR1129" t="s">
        <v>2642</v>
      </c>
    </row>
    <row r="1130" spans="1:44" x14ac:dyDescent="0.35">
      <c r="A1130" t="s">
        <v>1756</v>
      </c>
      <c r="B1130" t="s">
        <v>2672</v>
      </c>
      <c r="C1130" t="s">
        <v>2592</v>
      </c>
      <c r="D1130" t="s">
        <v>1754</v>
      </c>
      <c r="E1130" t="s">
        <v>1755</v>
      </c>
      <c r="F1130" t="s">
        <v>39</v>
      </c>
      <c r="G1130" t="s">
        <v>40</v>
      </c>
      <c r="H1130" t="s">
        <v>40</v>
      </c>
      <c r="I1130" t="s">
        <v>2873</v>
      </c>
      <c r="J1130" t="s">
        <v>39</v>
      </c>
      <c r="K1130" t="s">
        <v>39</v>
      </c>
      <c r="L1130" t="s">
        <v>39</v>
      </c>
      <c r="M1130" t="s">
        <v>41</v>
      </c>
      <c r="N1130" t="s">
        <v>39</v>
      </c>
      <c r="O1130">
        <v>1988</v>
      </c>
      <c r="P1130" t="s">
        <v>39</v>
      </c>
      <c r="Q1130" t="s">
        <v>2807</v>
      </c>
      <c r="R1130" s="6" t="s">
        <v>2820</v>
      </c>
      <c r="S1130" t="s">
        <v>39</v>
      </c>
      <c r="T1130" s="6" t="s">
        <v>2806</v>
      </c>
      <c r="U1130" t="s">
        <v>2761</v>
      </c>
      <c r="V1130" s="6" t="s">
        <v>2803</v>
      </c>
      <c r="W1130" s="20">
        <v>365</v>
      </c>
      <c r="X1130" s="38">
        <v>6</v>
      </c>
      <c r="Y1130" t="s">
        <v>2810</v>
      </c>
      <c r="Z1130" s="6" t="s">
        <v>39</v>
      </c>
      <c r="AA1130" t="s">
        <v>39</v>
      </c>
      <c r="AB1130" t="s">
        <v>39</v>
      </c>
      <c r="AC1130" t="s">
        <v>39</v>
      </c>
      <c r="AD1130" t="s">
        <v>39</v>
      </c>
      <c r="AE1130" t="s">
        <v>39</v>
      </c>
      <c r="AF1130" t="s">
        <v>39</v>
      </c>
      <c r="AG1130" t="s">
        <v>39</v>
      </c>
      <c r="AH1130" t="s">
        <v>39</v>
      </c>
      <c r="AI1130" s="6" t="s">
        <v>2808</v>
      </c>
      <c r="AJ1130" s="6" t="s">
        <v>43</v>
      </c>
      <c r="AK1130" s="19">
        <v>27.202999999999999</v>
      </c>
      <c r="AL1130" s="6" t="s">
        <v>39</v>
      </c>
      <c r="AM1130" s="17" t="s">
        <v>39</v>
      </c>
      <c r="AN1130">
        <v>1</v>
      </c>
      <c r="AO1130">
        <v>25</v>
      </c>
      <c r="AP1130" s="20">
        <v>102.431</v>
      </c>
      <c r="AQ1130">
        <v>60</v>
      </c>
      <c r="AR1130" t="s">
        <v>2642</v>
      </c>
    </row>
    <row r="1131" spans="1:44" x14ac:dyDescent="0.35">
      <c r="A1131" t="s">
        <v>1756</v>
      </c>
      <c r="B1131" t="s">
        <v>2672</v>
      </c>
      <c r="C1131" t="s">
        <v>2592</v>
      </c>
      <c r="D1131" t="s">
        <v>1754</v>
      </c>
      <c r="E1131" t="s">
        <v>1755</v>
      </c>
      <c r="F1131" t="s">
        <v>39</v>
      </c>
      <c r="G1131" t="s">
        <v>40</v>
      </c>
      <c r="H1131" t="s">
        <v>40</v>
      </c>
      <c r="I1131" t="s">
        <v>2873</v>
      </c>
      <c r="J1131" t="s">
        <v>39</v>
      </c>
      <c r="K1131" t="s">
        <v>39</v>
      </c>
      <c r="L1131" t="s">
        <v>39</v>
      </c>
      <c r="M1131" t="s">
        <v>41</v>
      </c>
      <c r="N1131" t="s">
        <v>39</v>
      </c>
      <c r="O1131">
        <v>1988</v>
      </c>
      <c r="P1131" t="s">
        <v>39</v>
      </c>
      <c r="Q1131" t="s">
        <v>2807</v>
      </c>
      <c r="R1131" s="6" t="s">
        <v>2820</v>
      </c>
      <c r="S1131" t="s">
        <v>39</v>
      </c>
      <c r="T1131" s="6" t="s">
        <v>2806</v>
      </c>
      <c r="U1131" t="s">
        <v>2761</v>
      </c>
      <c r="V1131" s="6" t="s">
        <v>2803</v>
      </c>
      <c r="W1131" s="20">
        <v>365</v>
      </c>
      <c r="X1131" s="38">
        <v>6</v>
      </c>
      <c r="Y1131" t="s">
        <v>2810</v>
      </c>
      <c r="Z1131" s="6" t="s">
        <v>39</v>
      </c>
      <c r="AA1131" t="s">
        <v>39</v>
      </c>
      <c r="AB1131" t="s">
        <v>39</v>
      </c>
      <c r="AC1131" t="s">
        <v>39</v>
      </c>
      <c r="AD1131" t="s">
        <v>39</v>
      </c>
      <c r="AE1131" t="s">
        <v>39</v>
      </c>
      <c r="AF1131" t="s">
        <v>39</v>
      </c>
      <c r="AG1131" t="s">
        <v>39</v>
      </c>
      <c r="AH1131" t="s">
        <v>39</v>
      </c>
      <c r="AI1131" s="6" t="s">
        <v>2808</v>
      </c>
      <c r="AJ1131" s="6" t="s">
        <v>43</v>
      </c>
      <c r="AK1131" s="19">
        <v>38.93</v>
      </c>
      <c r="AL1131" s="6" t="s">
        <v>39</v>
      </c>
      <c r="AM1131" s="17" t="s">
        <v>39</v>
      </c>
      <c r="AN1131">
        <v>1</v>
      </c>
      <c r="AO1131">
        <v>25</v>
      </c>
      <c r="AP1131" s="20">
        <v>123.89400000000001</v>
      </c>
      <c r="AQ1131">
        <v>60</v>
      </c>
      <c r="AR1131" t="s">
        <v>2642</v>
      </c>
    </row>
    <row r="1132" spans="1:44" x14ac:dyDescent="0.35">
      <c r="A1132" t="s">
        <v>1756</v>
      </c>
      <c r="B1132" t="s">
        <v>2672</v>
      </c>
      <c r="C1132" t="s">
        <v>2592</v>
      </c>
      <c r="D1132" t="s">
        <v>1754</v>
      </c>
      <c r="E1132" t="s">
        <v>1755</v>
      </c>
      <c r="F1132" t="s">
        <v>39</v>
      </c>
      <c r="G1132" t="s">
        <v>40</v>
      </c>
      <c r="H1132" t="s">
        <v>40</v>
      </c>
      <c r="I1132" t="s">
        <v>2873</v>
      </c>
      <c r="J1132" t="s">
        <v>39</v>
      </c>
      <c r="K1132" t="s">
        <v>39</v>
      </c>
      <c r="L1132" t="s">
        <v>39</v>
      </c>
      <c r="M1132" t="s">
        <v>41</v>
      </c>
      <c r="N1132" t="s">
        <v>39</v>
      </c>
      <c r="O1132">
        <v>1988</v>
      </c>
      <c r="P1132" t="s">
        <v>39</v>
      </c>
      <c r="Q1132" t="s">
        <v>2807</v>
      </c>
      <c r="R1132" s="6" t="s">
        <v>2820</v>
      </c>
      <c r="S1132" t="s">
        <v>39</v>
      </c>
      <c r="T1132" s="6" t="s">
        <v>2806</v>
      </c>
      <c r="U1132" t="s">
        <v>2761</v>
      </c>
      <c r="V1132" s="6" t="s">
        <v>2803</v>
      </c>
      <c r="W1132" s="20">
        <v>365</v>
      </c>
      <c r="X1132" s="38">
        <v>6</v>
      </c>
      <c r="Y1132" t="s">
        <v>2810</v>
      </c>
      <c r="Z1132" s="6" t="s">
        <v>39</v>
      </c>
      <c r="AA1132" t="s">
        <v>39</v>
      </c>
      <c r="AB1132" t="s">
        <v>39</v>
      </c>
      <c r="AC1132" t="s">
        <v>39</v>
      </c>
      <c r="AD1132" t="s">
        <v>39</v>
      </c>
      <c r="AE1132" t="s">
        <v>39</v>
      </c>
      <c r="AF1132" t="s">
        <v>39</v>
      </c>
      <c r="AG1132" t="s">
        <v>39</v>
      </c>
      <c r="AH1132" t="s">
        <v>39</v>
      </c>
      <c r="AI1132" s="6" t="s">
        <v>2808</v>
      </c>
      <c r="AJ1132" s="6" t="s">
        <v>43</v>
      </c>
      <c r="AK1132" s="19">
        <v>50.48</v>
      </c>
      <c r="AL1132" s="6" t="s">
        <v>39</v>
      </c>
      <c r="AM1132" s="17" t="s">
        <v>39</v>
      </c>
      <c r="AN1132">
        <v>1</v>
      </c>
      <c r="AO1132">
        <v>25</v>
      </c>
      <c r="AP1132" s="20">
        <v>130.31399999999999</v>
      </c>
      <c r="AQ1132">
        <v>60</v>
      </c>
      <c r="AR1132" t="s">
        <v>2642</v>
      </c>
    </row>
    <row r="1133" spans="1:44" x14ac:dyDescent="0.35">
      <c r="A1133" t="s">
        <v>1756</v>
      </c>
      <c r="B1133" t="s">
        <v>2672</v>
      </c>
      <c r="C1133" t="s">
        <v>2592</v>
      </c>
      <c r="D1133" t="s">
        <v>1754</v>
      </c>
      <c r="E1133" t="s">
        <v>1755</v>
      </c>
      <c r="F1133" t="s">
        <v>39</v>
      </c>
      <c r="G1133" t="s">
        <v>40</v>
      </c>
      <c r="H1133" t="s">
        <v>40</v>
      </c>
      <c r="I1133" t="s">
        <v>2873</v>
      </c>
      <c r="J1133" t="s">
        <v>39</v>
      </c>
      <c r="K1133" t="s">
        <v>39</v>
      </c>
      <c r="L1133" t="s">
        <v>39</v>
      </c>
      <c r="M1133" t="s">
        <v>41</v>
      </c>
      <c r="N1133" t="s">
        <v>39</v>
      </c>
      <c r="O1133">
        <v>1988</v>
      </c>
      <c r="P1133" t="s">
        <v>39</v>
      </c>
      <c r="Q1133" t="s">
        <v>2807</v>
      </c>
      <c r="R1133" s="6" t="s">
        <v>2820</v>
      </c>
      <c r="S1133" t="s">
        <v>39</v>
      </c>
      <c r="T1133" s="6" t="s">
        <v>2806</v>
      </c>
      <c r="U1133" t="s">
        <v>2761</v>
      </c>
      <c r="V1133" s="6" t="s">
        <v>2803</v>
      </c>
      <c r="W1133" s="20">
        <v>365</v>
      </c>
      <c r="X1133" s="38">
        <v>6</v>
      </c>
      <c r="Y1133" t="s">
        <v>2810</v>
      </c>
      <c r="Z1133" s="6" t="s">
        <v>39</v>
      </c>
      <c r="AA1133" t="s">
        <v>39</v>
      </c>
      <c r="AB1133" t="s">
        <v>39</v>
      </c>
      <c r="AC1133" t="s">
        <v>39</v>
      </c>
      <c r="AD1133" t="s">
        <v>39</v>
      </c>
      <c r="AE1133" t="s">
        <v>39</v>
      </c>
      <c r="AF1133" t="s">
        <v>39</v>
      </c>
      <c r="AG1133" t="s">
        <v>39</v>
      </c>
      <c r="AH1133" t="s">
        <v>39</v>
      </c>
      <c r="AI1133" s="6" t="s">
        <v>2808</v>
      </c>
      <c r="AJ1133" s="6" t="s">
        <v>43</v>
      </c>
      <c r="AK1133" s="19">
        <v>49.947000000000003</v>
      </c>
      <c r="AL1133" s="6" t="s">
        <v>39</v>
      </c>
      <c r="AM1133" s="17" t="s">
        <v>39</v>
      </c>
      <c r="AN1133">
        <v>1</v>
      </c>
      <c r="AO1133">
        <v>25</v>
      </c>
      <c r="AP1133" s="20">
        <v>138.202</v>
      </c>
      <c r="AQ1133">
        <v>60</v>
      </c>
      <c r="AR1133" t="s">
        <v>2642</v>
      </c>
    </row>
    <row r="1134" spans="1:44" x14ac:dyDescent="0.35">
      <c r="A1134" t="s">
        <v>1756</v>
      </c>
      <c r="B1134" t="s">
        <v>2672</v>
      </c>
      <c r="C1134" t="s">
        <v>2592</v>
      </c>
      <c r="D1134" t="s">
        <v>1754</v>
      </c>
      <c r="E1134" t="s">
        <v>1755</v>
      </c>
      <c r="F1134" t="s">
        <v>39</v>
      </c>
      <c r="G1134" t="s">
        <v>40</v>
      </c>
      <c r="H1134" t="s">
        <v>40</v>
      </c>
      <c r="I1134" t="s">
        <v>2873</v>
      </c>
      <c r="J1134" t="s">
        <v>39</v>
      </c>
      <c r="K1134" t="s">
        <v>39</v>
      </c>
      <c r="L1134" t="s">
        <v>39</v>
      </c>
      <c r="M1134" t="s">
        <v>41</v>
      </c>
      <c r="N1134" t="s">
        <v>39</v>
      </c>
      <c r="O1134">
        <v>1988</v>
      </c>
      <c r="P1134" t="s">
        <v>39</v>
      </c>
      <c r="Q1134" t="s">
        <v>2807</v>
      </c>
      <c r="R1134" s="6" t="s">
        <v>2820</v>
      </c>
      <c r="S1134" t="s">
        <v>39</v>
      </c>
      <c r="T1134" s="6" t="s">
        <v>2806</v>
      </c>
      <c r="U1134" t="s">
        <v>2761</v>
      </c>
      <c r="V1134" s="6" t="s">
        <v>2803</v>
      </c>
      <c r="W1134" s="20">
        <v>365</v>
      </c>
      <c r="X1134" s="38">
        <v>6</v>
      </c>
      <c r="Y1134" t="s">
        <v>2810</v>
      </c>
      <c r="Z1134" s="6" t="s">
        <v>39</v>
      </c>
      <c r="AA1134" t="s">
        <v>39</v>
      </c>
      <c r="AB1134" t="s">
        <v>39</v>
      </c>
      <c r="AC1134" t="s">
        <v>39</v>
      </c>
      <c r="AD1134" t="s">
        <v>39</v>
      </c>
      <c r="AE1134" t="s">
        <v>39</v>
      </c>
      <c r="AF1134" t="s">
        <v>39</v>
      </c>
      <c r="AG1134" t="s">
        <v>39</v>
      </c>
      <c r="AH1134" t="s">
        <v>39</v>
      </c>
      <c r="AI1134" s="6" t="s">
        <v>2808</v>
      </c>
      <c r="AJ1134" s="6" t="s">
        <v>43</v>
      </c>
      <c r="AK1134" s="19">
        <v>62.029000000000003</v>
      </c>
      <c r="AL1134" s="6" t="s">
        <v>39</v>
      </c>
      <c r="AM1134" s="17" t="s">
        <v>39</v>
      </c>
      <c r="AN1134">
        <v>1</v>
      </c>
      <c r="AO1134">
        <v>25</v>
      </c>
      <c r="AP1134" s="20">
        <v>144.072</v>
      </c>
      <c r="AQ1134">
        <v>60</v>
      </c>
      <c r="AR1134" t="s">
        <v>2642</v>
      </c>
    </row>
    <row r="1135" spans="1:44" x14ac:dyDescent="0.35">
      <c r="A1135" t="s">
        <v>1756</v>
      </c>
      <c r="B1135" t="s">
        <v>2672</v>
      </c>
      <c r="C1135" t="s">
        <v>2592</v>
      </c>
      <c r="D1135" t="s">
        <v>1754</v>
      </c>
      <c r="E1135" t="s">
        <v>1755</v>
      </c>
      <c r="F1135" t="s">
        <v>39</v>
      </c>
      <c r="G1135" t="s">
        <v>40</v>
      </c>
      <c r="H1135" t="s">
        <v>40</v>
      </c>
      <c r="I1135" t="s">
        <v>2873</v>
      </c>
      <c r="J1135" t="s">
        <v>39</v>
      </c>
      <c r="K1135" t="s">
        <v>39</v>
      </c>
      <c r="L1135" t="s">
        <v>39</v>
      </c>
      <c r="M1135" t="s">
        <v>41</v>
      </c>
      <c r="N1135" t="s">
        <v>39</v>
      </c>
      <c r="O1135">
        <v>1988</v>
      </c>
      <c r="P1135" t="s">
        <v>39</v>
      </c>
      <c r="Q1135" t="s">
        <v>2807</v>
      </c>
      <c r="R1135" s="6" t="s">
        <v>2820</v>
      </c>
      <c r="S1135" t="s">
        <v>39</v>
      </c>
      <c r="T1135" s="6" t="s">
        <v>2806</v>
      </c>
      <c r="U1135" t="s">
        <v>2761</v>
      </c>
      <c r="V1135" s="6" t="s">
        <v>2803</v>
      </c>
      <c r="W1135" s="20">
        <v>365</v>
      </c>
      <c r="X1135" s="38">
        <v>6</v>
      </c>
      <c r="Y1135" t="s">
        <v>2810</v>
      </c>
      <c r="Z1135" s="6" t="s">
        <v>39</v>
      </c>
      <c r="AA1135" t="s">
        <v>39</v>
      </c>
      <c r="AB1135" t="s">
        <v>39</v>
      </c>
      <c r="AC1135" t="s">
        <v>39</v>
      </c>
      <c r="AD1135" t="s">
        <v>39</v>
      </c>
      <c r="AE1135" t="s">
        <v>39</v>
      </c>
      <c r="AF1135" t="s">
        <v>39</v>
      </c>
      <c r="AG1135" t="s">
        <v>39</v>
      </c>
      <c r="AH1135" t="s">
        <v>39</v>
      </c>
      <c r="AI1135" s="6" t="s">
        <v>2808</v>
      </c>
      <c r="AJ1135" s="6" t="s">
        <v>43</v>
      </c>
      <c r="AK1135" s="19">
        <v>65.582999999999998</v>
      </c>
      <c r="AL1135" s="6" t="s">
        <v>39</v>
      </c>
      <c r="AM1135" s="17" t="s">
        <v>39</v>
      </c>
      <c r="AN1135">
        <v>1</v>
      </c>
      <c r="AO1135">
        <v>25</v>
      </c>
      <c r="AP1135" s="20">
        <v>154.345</v>
      </c>
      <c r="AQ1135">
        <v>60</v>
      </c>
      <c r="AR1135" t="s">
        <v>2642</v>
      </c>
    </row>
    <row r="1136" spans="1:44" x14ac:dyDescent="0.35">
      <c r="A1136" t="s">
        <v>1756</v>
      </c>
      <c r="B1136" t="s">
        <v>2672</v>
      </c>
      <c r="C1136" t="s">
        <v>2592</v>
      </c>
      <c r="D1136" t="s">
        <v>1754</v>
      </c>
      <c r="E1136" t="s">
        <v>1755</v>
      </c>
      <c r="F1136" t="s">
        <v>39</v>
      </c>
      <c r="G1136" t="s">
        <v>40</v>
      </c>
      <c r="H1136" t="s">
        <v>40</v>
      </c>
      <c r="I1136" t="s">
        <v>2873</v>
      </c>
      <c r="J1136" t="s">
        <v>39</v>
      </c>
      <c r="K1136" t="s">
        <v>39</v>
      </c>
      <c r="L1136" t="s">
        <v>39</v>
      </c>
      <c r="M1136" t="s">
        <v>41</v>
      </c>
      <c r="N1136" t="s">
        <v>39</v>
      </c>
      <c r="O1136">
        <v>1988</v>
      </c>
      <c r="P1136" t="s">
        <v>39</v>
      </c>
      <c r="Q1136" t="s">
        <v>2807</v>
      </c>
      <c r="R1136" s="6" t="s">
        <v>2820</v>
      </c>
      <c r="S1136" t="s">
        <v>39</v>
      </c>
      <c r="T1136" s="6" t="s">
        <v>2806</v>
      </c>
      <c r="U1136" t="s">
        <v>2761</v>
      </c>
      <c r="V1136" s="6" t="s">
        <v>2803</v>
      </c>
      <c r="W1136" s="20">
        <v>365</v>
      </c>
      <c r="X1136" s="38">
        <v>6</v>
      </c>
      <c r="Y1136" t="s">
        <v>2810</v>
      </c>
      <c r="Z1136" s="6" t="s">
        <v>39</v>
      </c>
      <c r="AA1136" t="s">
        <v>39</v>
      </c>
      <c r="AB1136" t="s">
        <v>39</v>
      </c>
      <c r="AC1136" t="s">
        <v>39</v>
      </c>
      <c r="AD1136" t="s">
        <v>39</v>
      </c>
      <c r="AE1136" t="s">
        <v>39</v>
      </c>
      <c r="AF1136" t="s">
        <v>39</v>
      </c>
      <c r="AG1136" t="s">
        <v>39</v>
      </c>
      <c r="AH1136" t="s">
        <v>39</v>
      </c>
      <c r="AI1136" s="6" t="s">
        <v>2808</v>
      </c>
      <c r="AJ1136" s="6" t="s">
        <v>43</v>
      </c>
      <c r="AK1136" s="19">
        <v>77.31</v>
      </c>
      <c r="AL1136" s="6" t="s">
        <v>39</v>
      </c>
      <c r="AM1136" s="17" t="s">
        <v>39</v>
      </c>
      <c r="AN1136">
        <v>1</v>
      </c>
      <c r="AO1136">
        <v>25</v>
      </c>
      <c r="AP1136" s="20">
        <v>162.78399999999999</v>
      </c>
      <c r="AQ1136">
        <v>60</v>
      </c>
      <c r="AR1136" t="s">
        <v>2642</v>
      </c>
    </row>
    <row r="1137" spans="1:44" x14ac:dyDescent="0.35">
      <c r="A1137" t="s">
        <v>1756</v>
      </c>
      <c r="B1137" t="s">
        <v>2672</v>
      </c>
      <c r="C1137" t="s">
        <v>2592</v>
      </c>
      <c r="D1137" t="s">
        <v>1754</v>
      </c>
      <c r="E1137" t="s">
        <v>1755</v>
      </c>
      <c r="F1137" t="s">
        <v>39</v>
      </c>
      <c r="G1137" t="s">
        <v>40</v>
      </c>
      <c r="H1137" t="s">
        <v>40</v>
      </c>
      <c r="I1137" t="s">
        <v>2873</v>
      </c>
      <c r="J1137" t="s">
        <v>39</v>
      </c>
      <c r="K1137" t="s">
        <v>39</v>
      </c>
      <c r="L1137" t="s">
        <v>39</v>
      </c>
      <c r="M1137" t="s">
        <v>41</v>
      </c>
      <c r="N1137" t="s">
        <v>39</v>
      </c>
      <c r="O1137">
        <v>1988</v>
      </c>
      <c r="P1137" t="s">
        <v>39</v>
      </c>
      <c r="Q1137" t="s">
        <v>2807</v>
      </c>
      <c r="R1137" s="6" t="s">
        <v>2820</v>
      </c>
      <c r="S1137" t="s">
        <v>39</v>
      </c>
      <c r="T1137" s="6" t="s">
        <v>2806</v>
      </c>
      <c r="U1137" t="s">
        <v>2761</v>
      </c>
      <c r="V1137" s="6" t="s">
        <v>2803</v>
      </c>
      <c r="W1137" s="20">
        <v>365</v>
      </c>
      <c r="X1137" s="38">
        <v>6</v>
      </c>
      <c r="Y1137" t="s">
        <v>2810</v>
      </c>
      <c r="Z1137" s="6" t="s">
        <v>39</v>
      </c>
      <c r="AA1137" t="s">
        <v>39</v>
      </c>
      <c r="AB1137" t="s">
        <v>39</v>
      </c>
      <c r="AC1137" t="s">
        <v>39</v>
      </c>
      <c r="AD1137" t="s">
        <v>39</v>
      </c>
      <c r="AE1137" t="s">
        <v>39</v>
      </c>
      <c r="AF1137" t="s">
        <v>39</v>
      </c>
      <c r="AG1137" t="s">
        <v>39</v>
      </c>
      <c r="AH1137" t="s">
        <v>39</v>
      </c>
      <c r="AI1137" s="6" t="s">
        <v>2808</v>
      </c>
      <c r="AJ1137" s="6" t="s">
        <v>43</v>
      </c>
      <c r="AK1137" s="19">
        <v>77.31</v>
      </c>
      <c r="AL1137" s="6" t="s">
        <v>39</v>
      </c>
      <c r="AM1137" s="17" t="s">
        <v>39</v>
      </c>
      <c r="AN1137">
        <v>1</v>
      </c>
      <c r="AO1137">
        <v>25</v>
      </c>
      <c r="AP1137" s="20">
        <v>170.30500000000001</v>
      </c>
      <c r="AQ1137">
        <v>60</v>
      </c>
      <c r="AR1137" t="s">
        <v>2642</v>
      </c>
    </row>
    <row r="1138" spans="1:44" x14ac:dyDescent="0.35">
      <c r="A1138" t="s">
        <v>1756</v>
      </c>
      <c r="B1138" t="s">
        <v>2672</v>
      </c>
      <c r="C1138" t="s">
        <v>2592</v>
      </c>
      <c r="D1138" t="s">
        <v>1754</v>
      </c>
      <c r="E1138" t="s">
        <v>1755</v>
      </c>
      <c r="F1138" t="s">
        <v>39</v>
      </c>
      <c r="G1138" t="s">
        <v>40</v>
      </c>
      <c r="H1138" t="s">
        <v>40</v>
      </c>
      <c r="I1138" t="s">
        <v>2873</v>
      </c>
      <c r="J1138" t="s">
        <v>39</v>
      </c>
      <c r="K1138" t="s">
        <v>39</v>
      </c>
      <c r="L1138" t="s">
        <v>39</v>
      </c>
      <c r="M1138" t="s">
        <v>41</v>
      </c>
      <c r="N1138" t="s">
        <v>39</v>
      </c>
      <c r="O1138">
        <v>1988</v>
      </c>
      <c r="P1138" t="s">
        <v>39</v>
      </c>
      <c r="Q1138" t="s">
        <v>2807</v>
      </c>
      <c r="R1138" s="6" t="s">
        <v>2820</v>
      </c>
      <c r="S1138" t="s">
        <v>39</v>
      </c>
      <c r="T1138" s="6" t="s">
        <v>2806</v>
      </c>
      <c r="U1138" t="s">
        <v>2761</v>
      </c>
      <c r="V1138" s="6" t="s">
        <v>2803</v>
      </c>
      <c r="W1138" s="20">
        <v>365</v>
      </c>
      <c r="X1138" s="38">
        <v>6</v>
      </c>
      <c r="Y1138" t="s">
        <v>2810</v>
      </c>
      <c r="Z1138" s="6" t="s">
        <v>39</v>
      </c>
      <c r="AA1138" t="s">
        <v>39</v>
      </c>
      <c r="AB1138" t="s">
        <v>39</v>
      </c>
      <c r="AC1138" t="s">
        <v>39</v>
      </c>
      <c r="AD1138" t="s">
        <v>39</v>
      </c>
      <c r="AE1138" t="s">
        <v>39</v>
      </c>
      <c r="AF1138" t="s">
        <v>39</v>
      </c>
      <c r="AG1138" t="s">
        <v>39</v>
      </c>
      <c r="AH1138" t="s">
        <v>39</v>
      </c>
      <c r="AI1138" s="6" t="s">
        <v>2808</v>
      </c>
      <c r="AJ1138" s="6" t="s">
        <v>43</v>
      </c>
      <c r="AK1138" s="19">
        <v>76.954999999999998</v>
      </c>
      <c r="AL1138" s="6" t="s">
        <v>39</v>
      </c>
      <c r="AM1138" s="17" t="s">
        <v>39</v>
      </c>
      <c r="AN1138">
        <v>1</v>
      </c>
      <c r="AO1138">
        <v>25</v>
      </c>
      <c r="AP1138" s="20">
        <v>176.35899999999998</v>
      </c>
      <c r="AQ1138">
        <v>60</v>
      </c>
      <c r="AR1138" t="s">
        <v>2642</v>
      </c>
    </row>
    <row r="1139" spans="1:44" x14ac:dyDescent="0.35">
      <c r="A1139" t="s">
        <v>1756</v>
      </c>
      <c r="B1139" t="s">
        <v>2672</v>
      </c>
      <c r="C1139" t="s">
        <v>2592</v>
      </c>
      <c r="D1139" t="s">
        <v>1754</v>
      </c>
      <c r="E1139" t="s">
        <v>1755</v>
      </c>
      <c r="F1139" t="s">
        <v>39</v>
      </c>
      <c r="G1139" t="s">
        <v>40</v>
      </c>
      <c r="H1139" t="s">
        <v>40</v>
      </c>
      <c r="I1139" t="s">
        <v>2873</v>
      </c>
      <c r="J1139" t="s">
        <v>39</v>
      </c>
      <c r="K1139" t="s">
        <v>39</v>
      </c>
      <c r="L1139" t="s">
        <v>39</v>
      </c>
      <c r="M1139" t="s">
        <v>41</v>
      </c>
      <c r="N1139" t="s">
        <v>39</v>
      </c>
      <c r="O1139">
        <v>1988</v>
      </c>
      <c r="P1139" t="s">
        <v>39</v>
      </c>
      <c r="Q1139" t="s">
        <v>2807</v>
      </c>
      <c r="R1139" s="6" t="s">
        <v>2820</v>
      </c>
      <c r="S1139" t="s">
        <v>39</v>
      </c>
      <c r="T1139" s="6" t="s">
        <v>2806</v>
      </c>
      <c r="U1139" t="s">
        <v>2761</v>
      </c>
      <c r="V1139" s="6" t="s">
        <v>2803</v>
      </c>
      <c r="W1139" s="20">
        <v>365</v>
      </c>
      <c r="X1139" s="38">
        <v>6</v>
      </c>
      <c r="Y1139" t="s">
        <v>2810</v>
      </c>
      <c r="Z1139" s="6" t="s">
        <v>39</v>
      </c>
      <c r="AA1139" t="s">
        <v>39</v>
      </c>
      <c r="AB1139" t="s">
        <v>39</v>
      </c>
      <c r="AC1139" t="s">
        <v>39</v>
      </c>
      <c r="AD1139" t="s">
        <v>39</v>
      </c>
      <c r="AE1139" t="s">
        <v>39</v>
      </c>
      <c r="AF1139" t="s">
        <v>39</v>
      </c>
      <c r="AG1139" t="s">
        <v>39</v>
      </c>
      <c r="AH1139" t="s">
        <v>39</v>
      </c>
      <c r="AI1139" s="6" t="s">
        <v>2808</v>
      </c>
      <c r="AJ1139" s="6" t="s">
        <v>43</v>
      </c>
      <c r="AK1139">
        <v>88.682000000000002</v>
      </c>
      <c r="AL1139" s="6" t="s">
        <v>39</v>
      </c>
      <c r="AM1139" s="17" t="s">
        <v>39</v>
      </c>
      <c r="AN1139">
        <v>1</v>
      </c>
      <c r="AO1139">
        <v>25</v>
      </c>
      <c r="AP1139" s="20">
        <v>185.53100000000001</v>
      </c>
      <c r="AQ1139">
        <v>60</v>
      </c>
      <c r="AR1139" t="s">
        <v>2642</v>
      </c>
    </row>
    <row r="1140" spans="1:44" x14ac:dyDescent="0.35">
      <c r="A1140" t="s">
        <v>1756</v>
      </c>
      <c r="B1140" t="s">
        <v>2672</v>
      </c>
      <c r="C1140" t="s">
        <v>2592</v>
      </c>
      <c r="D1140" t="s">
        <v>1754</v>
      </c>
      <c r="E1140" t="s">
        <v>1755</v>
      </c>
      <c r="F1140" t="s">
        <v>39</v>
      </c>
      <c r="G1140" t="s">
        <v>40</v>
      </c>
      <c r="H1140" t="s">
        <v>40</v>
      </c>
      <c r="I1140" t="s">
        <v>2873</v>
      </c>
      <c r="J1140" t="s">
        <v>39</v>
      </c>
      <c r="K1140" t="s">
        <v>39</v>
      </c>
      <c r="L1140" t="s">
        <v>39</v>
      </c>
      <c r="M1140" t="s">
        <v>41</v>
      </c>
      <c r="N1140" t="s">
        <v>39</v>
      </c>
      <c r="O1140">
        <v>1988</v>
      </c>
      <c r="P1140" t="s">
        <v>39</v>
      </c>
      <c r="Q1140" t="s">
        <v>2807</v>
      </c>
      <c r="R1140" s="6" t="s">
        <v>2820</v>
      </c>
      <c r="S1140" t="s">
        <v>39</v>
      </c>
      <c r="T1140" s="6" t="s">
        <v>2806</v>
      </c>
      <c r="U1140" t="s">
        <v>2761</v>
      </c>
      <c r="V1140" s="6" t="s">
        <v>2803</v>
      </c>
      <c r="W1140" s="20">
        <v>365</v>
      </c>
      <c r="X1140" s="38">
        <v>6</v>
      </c>
      <c r="Y1140" t="s">
        <v>2810</v>
      </c>
      <c r="Z1140" s="6" t="s">
        <v>39</v>
      </c>
      <c r="AA1140" t="s">
        <v>39</v>
      </c>
      <c r="AB1140" t="s">
        <v>39</v>
      </c>
      <c r="AC1140" t="s">
        <v>39</v>
      </c>
      <c r="AD1140" t="s">
        <v>39</v>
      </c>
      <c r="AE1140" t="s">
        <v>39</v>
      </c>
      <c r="AF1140" t="s">
        <v>39</v>
      </c>
      <c r="AG1140" t="s">
        <v>39</v>
      </c>
      <c r="AH1140" t="s">
        <v>39</v>
      </c>
      <c r="AI1140" s="6" t="s">
        <v>2808</v>
      </c>
      <c r="AJ1140" s="6" t="s">
        <v>43</v>
      </c>
      <c r="AK1140">
        <v>88.682000000000002</v>
      </c>
      <c r="AL1140" s="6" t="s">
        <v>39</v>
      </c>
      <c r="AM1140" s="17" t="s">
        <v>39</v>
      </c>
      <c r="AN1140">
        <v>1</v>
      </c>
      <c r="AO1140">
        <v>25</v>
      </c>
      <c r="AP1140" s="20">
        <v>190.667</v>
      </c>
      <c r="AQ1140">
        <v>60</v>
      </c>
      <c r="AR1140" t="s">
        <v>2642</v>
      </c>
    </row>
    <row r="1141" spans="1:44" x14ac:dyDescent="0.35">
      <c r="A1141" t="s">
        <v>1756</v>
      </c>
      <c r="B1141" t="s">
        <v>2672</v>
      </c>
      <c r="C1141" t="s">
        <v>2592</v>
      </c>
      <c r="D1141" t="s">
        <v>1754</v>
      </c>
      <c r="E1141" t="s">
        <v>1755</v>
      </c>
      <c r="F1141" t="s">
        <v>39</v>
      </c>
      <c r="G1141" t="s">
        <v>40</v>
      </c>
      <c r="H1141" t="s">
        <v>40</v>
      </c>
      <c r="I1141" t="s">
        <v>2873</v>
      </c>
      <c r="J1141" t="s">
        <v>39</v>
      </c>
      <c r="K1141" t="s">
        <v>39</v>
      </c>
      <c r="L1141" t="s">
        <v>39</v>
      </c>
      <c r="M1141" t="s">
        <v>41</v>
      </c>
      <c r="N1141" t="s">
        <v>39</v>
      </c>
      <c r="O1141">
        <v>1988</v>
      </c>
      <c r="P1141" t="s">
        <v>39</v>
      </c>
      <c r="Q1141" t="s">
        <v>2807</v>
      </c>
      <c r="R1141" s="6" t="s">
        <v>2820</v>
      </c>
      <c r="S1141" t="s">
        <v>39</v>
      </c>
      <c r="T1141" s="6" t="s">
        <v>2806</v>
      </c>
      <c r="U1141" t="s">
        <v>2761</v>
      </c>
      <c r="V1141" s="6" t="s">
        <v>2803</v>
      </c>
      <c r="W1141" s="20">
        <v>365</v>
      </c>
      <c r="X1141" s="38">
        <v>6</v>
      </c>
      <c r="Y1141" t="s">
        <v>2810</v>
      </c>
      <c r="Z1141" s="6" t="s">
        <v>39</v>
      </c>
      <c r="AA1141" t="s">
        <v>39</v>
      </c>
      <c r="AB1141" t="s">
        <v>39</v>
      </c>
      <c r="AC1141" t="s">
        <v>39</v>
      </c>
      <c r="AD1141" t="s">
        <v>39</v>
      </c>
      <c r="AE1141" t="s">
        <v>39</v>
      </c>
      <c r="AF1141" t="s">
        <v>39</v>
      </c>
      <c r="AG1141" t="s">
        <v>39</v>
      </c>
      <c r="AH1141" t="s">
        <v>39</v>
      </c>
      <c r="AI1141" s="6" t="s">
        <v>2808</v>
      </c>
      <c r="AJ1141" s="6" t="s">
        <v>43</v>
      </c>
      <c r="AK1141">
        <v>88.325999999999993</v>
      </c>
      <c r="AL1141" s="6" t="s">
        <v>39</v>
      </c>
      <c r="AM1141" s="17" t="s">
        <v>39</v>
      </c>
      <c r="AN1141">
        <v>1</v>
      </c>
      <c r="AO1141">
        <v>25</v>
      </c>
      <c r="AP1141" s="14">
        <v>198.37200000000001</v>
      </c>
      <c r="AQ1141">
        <v>60</v>
      </c>
      <c r="AR1141" t="s">
        <v>2642</v>
      </c>
    </row>
    <row r="1142" spans="1:44" x14ac:dyDescent="0.35">
      <c r="A1142" t="s">
        <v>1756</v>
      </c>
      <c r="B1142" t="s">
        <v>2672</v>
      </c>
      <c r="C1142" t="s">
        <v>2592</v>
      </c>
      <c r="D1142" t="s">
        <v>1754</v>
      </c>
      <c r="E1142" t="s">
        <v>1755</v>
      </c>
      <c r="F1142" t="s">
        <v>39</v>
      </c>
      <c r="G1142" t="s">
        <v>40</v>
      </c>
      <c r="H1142" t="s">
        <v>40</v>
      </c>
      <c r="I1142" t="s">
        <v>2873</v>
      </c>
      <c r="J1142" t="s">
        <v>39</v>
      </c>
      <c r="K1142" t="s">
        <v>39</v>
      </c>
      <c r="L1142" t="s">
        <v>39</v>
      </c>
      <c r="M1142" t="s">
        <v>41</v>
      </c>
      <c r="N1142" t="s">
        <v>39</v>
      </c>
      <c r="O1142">
        <v>1988</v>
      </c>
      <c r="P1142" t="s">
        <v>39</v>
      </c>
      <c r="Q1142" t="s">
        <v>2807</v>
      </c>
      <c r="R1142" s="6" t="s">
        <v>2820</v>
      </c>
      <c r="S1142" t="s">
        <v>39</v>
      </c>
      <c r="T1142" s="6" t="s">
        <v>2806</v>
      </c>
      <c r="U1142" t="s">
        <v>2761</v>
      </c>
      <c r="V1142" s="6" t="s">
        <v>2803</v>
      </c>
      <c r="W1142" s="20">
        <v>365</v>
      </c>
      <c r="X1142" s="38">
        <v>6</v>
      </c>
      <c r="Y1142" t="s">
        <v>2810</v>
      </c>
      <c r="Z1142" s="6" t="s">
        <v>39</v>
      </c>
      <c r="AA1142" t="s">
        <v>39</v>
      </c>
      <c r="AB1142" t="s">
        <v>39</v>
      </c>
      <c r="AC1142" t="s">
        <v>39</v>
      </c>
      <c r="AD1142" t="s">
        <v>39</v>
      </c>
      <c r="AE1142" t="s">
        <v>39</v>
      </c>
      <c r="AF1142" t="s">
        <v>39</v>
      </c>
      <c r="AG1142" t="s">
        <v>39</v>
      </c>
      <c r="AH1142" t="s">
        <v>39</v>
      </c>
      <c r="AI1142" s="6" t="s">
        <v>2808</v>
      </c>
      <c r="AJ1142" s="6" t="s">
        <v>43</v>
      </c>
      <c r="AK1142">
        <v>88.682000000000002</v>
      </c>
      <c r="AL1142" s="6" t="s">
        <v>39</v>
      </c>
      <c r="AM1142" s="17" t="s">
        <v>39</v>
      </c>
      <c r="AN1142">
        <v>1</v>
      </c>
      <c r="AO1142">
        <v>25</v>
      </c>
      <c r="AP1142" s="14">
        <v>213.41399999999999</v>
      </c>
      <c r="AQ1142">
        <v>60</v>
      </c>
      <c r="AR1142" t="s">
        <v>2642</v>
      </c>
    </row>
    <row r="1143" spans="1:44" x14ac:dyDescent="0.35">
      <c r="A1143" t="s">
        <v>1756</v>
      </c>
      <c r="B1143" t="s">
        <v>2672</v>
      </c>
      <c r="C1143" t="s">
        <v>2592</v>
      </c>
      <c r="D1143" t="s">
        <v>1754</v>
      </c>
      <c r="E1143" t="s">
        <v>1755</v>
      </c>
      <c r="F1143" t="s">
        <v>39</v>
      </c>
      <c r="G1143" t="s">
        <v>40</v>
      </c>
      <c r="H1143" t="s">
        <v>40</v>
      </c>
      <c r="I1143" t="s">
        <v>2873</v>
      </c>
      <c r="J1143" t="s">
        <v>39</v>
      </c>
      <c r="K1143" t="s">
        <v>39</v>
      </c>
      <c r="L1143" t="s">
        <v>39</v>
      </c>
      <c r="M1143" t="s">
        <v>41</v>
      </c>
      <c r="N1143" t="s">
        <v>39</v>
      </c>
      <c r="O1143">
        <v>1988</v>
      </c>
      <c r="P1143" t="s">
        <v>39</v>
      </c>
      <c r="Q1143" t="s">
        <v>2807</v>
      </c>
      <c r="R1143" s="6" t="s">
        <v>2820</v>
      </c>
      <c r="S1143" t="s">
        <v>39</v>
      </c>
      <c r="T1143" s="6" t="s">
        <v>2806</v>
      </c>
      <c r="U1143" t="s">
        <v>2761</v>
      </c>
      <c r="V1143" s="6" t="s">
        <v>2832</v>
      </c>
      <c r="W1143" s="20">
        <v>365</v>
      </c>
      <c r="X1143" s="38">
        <v>6</v>
      </c>
      <c r="Y1143" t="s">
        <v>2810</v>
      </c>
      <c r="Z1143" s="6" t="s">
        <v>39</v>
      </c>
      <c r="AA1143" t="s">
        <v>39</v>
      </c>
      <c r="AB1143" t="s">
        <v>39</v>
      </c>
      <c r="AC1143" t="s">
        <v>39</v>
      </c>
      <c r="AD1143" t="s">
        <v>39</v>
      </c>
      <c r="AE1143" t="s">
        <v>39</v>
      </c>
      <c r="AF1143" t="s">
        <v>39</v>
      </c>
      <c r="AG1143" t="s">
        <v>39</v>
      </c>
      <c r="AH1143" t="s">
        <v>39</v>
      </c>
      <c r="AI1143" s="6" t="s">
        <v>2808</v>
      </c>
      <c r="AJ1143" s="6" t="s">
        <v>43</v>
      </c>
      <c r="AK1143" s="19">
        <v>4.726</v>
      </c>
      <c r="AL1143" s="6" t="s">
        <v>39</v>
      </c>
      <c r="AM1143" s="17" t="s">
        <v>39</v>
      </c>
      <c r="AN1143">
        <v>1</v>
      </c>
      <c r="AO1143">
        <v>25</v>
      </c>
      <c r="AP1143" s="20">
        <v>67.704999999999998</v>
      </c>
      <c r="AQ1143">
        <v>60</v>
      </c>
      <c r="AR1143" t="s">
        <v>2642</v>
      </c>
    </row>
    <row r="1144" spans="1:44" x14ac:dyDescent="0.35">
      <c r="A1144" t="s">
        <v>1756</v>
      </c>
      <c r="B1144" t="s">
        <v>2672</v>
      </c>
      <c r="C1144" t="s">
        <v>2592</v>
      </c>
      <c r="D1144" t="s">
        <v>1754</v>
      </c>
      <c r="E1144" t="s">
        <v>1755</v>
      </c>
      <c r="F1144" t="s">
        <v>39</v>
      </c>
      <c r="G1144" t="s">
        <v>40</v>
      </c>
      <c r="H1144" t="s">
        <v>40</v>
      </c>
      <c r="I1144" t="s">
        <v>2873</v>
      </c>
      <c r="J1144" t="s">
        <v>39</v>
      </c>
      <c r="K1144" t="s">
        <v>39</v>
      </c>
      <c r="L1144" t="s">
        <v>39</v>
      </c>
      <c r="M1144" t="s">
        <v>41</v>
      </c>
      <c r="N1144" t="s">
        <v>39</v>
      </c>
      <c r="O1144">
        <v>1988</v>
      </c>
      <c r="P1144" t="s">
        <v>39</v>
      </c>
      <c r="Q1144" t="s">
        <v>2807</v>
      </c>
      <c r="R1144" s="6" t="s">
        <v>2820</v>
      </c>
      <c r="S1144" t="s">
        <v>39</v>
      </c>
      <c r="T1144" s="6" t="s">
        <v>2806</v>
      </c>
      <c r="U1144" t="s">
        <v>2761</v>
      </c>
      <c r="V1144" s="6" t="s">
        <v>2832</v>
      </c>
      <c r="W1144" s="20">
        <v>365</v>
      </c>
      <c r="X1144" s="38">
        <v>6</v>
      </c>
      <c r="Y1144" t="s">
        <v>2810</v>
      </c>
      <c r="Z1144" s="6" t="s">
        <v>39</v>
      </c>
      <c r="AA1144" t="s">
        <v>39</v>
      </c>
      <c r="AB1144" t="s">
        <v>39</v>
      </c>
      <c r="AC1144" t="s">
        <v>39</v>
      </c>
      <c r="AD1144" t="s">
        <v>39</v>
      </c>
      <c r="AE1144" t="s">
        <v>39</v>
      </c>
      <c r="AF1144" t="s">
        <v>39</v>
      </c>
      <c r="AG1144" t="s">
        <v>39</v>
      </c>
      <c r="AH1144" t="s">
        <v>39</v>
      </c>
      <c r="AI1144" s="6" t="s">
        <v>2808</v>
      </c>
      <c r="AJ1144" s="6" t="s">
        <v>43</v>
      </c>
      <c r="AK1144" s="19">
        <v>15.654</v>
      </c>
      <c r="AL1144" s="6" t="s">
        <v>39</v>
      </c>
      <c r="AM1144" s="17" t="s">
        <v>39</v>
      </c>
      <c r="AN1144">
        <v>1</v>
      </c>
      <c r="AO1144">
        <v>25</v>
      </c>
      <c r="AP1144" s="20">
        <v>93.442000000000007</v>
      </c>
      <c r="AQ1144">
        <v>60</v>
      </c>
      <c r="AR1144" t="s">
        <v>2642</v>
      </c>
    </row>
    <row r="1145" spans="1:44" x14ac:dyDescent="0.35">
      <c r="A1145" t="s">
        <v>1756</v>
      </c>
      <c r="B1145" t="s">
        <v>2672</v>
      </c>
      <c r="C1145" t="s">
        <v>2592</v>
      </c>
      <c r="D1145" t="s">
        <v>1754</v>
      </c>
      <c r="E1145" t="s">
        <v>1755</v>
      </c>
      <c r="F1145" t="s">
        <v>39</v>
      </c>
      <c r="G1145" t="s">
        <v>40</v>
      </c>
      <c r="H1145" t="s">
        <v>40</v>
      </c>
      <c r="I1145" t="s">
        <v>2873</v>
      </c>
      <c r="J1145" t="s">
        <v>39</v>
      </c>
      <c r="K1145" t="s">
        <v>39</v>
      </c>
      <c r="L1145" t="s">
        <v>39</v>
      </c>
      <c r="M1145" t="s">
        <v>41</v>
      </c>
      <c r="N1145" t="s">
        <v>39</v>
      </c>
      <c r="O1145">
        <v>1988</v>
      </c>
      <c r="P1145" t="s">
        <v>39</v>
      </c>
      <c r="Q1145" t="s">
        <v>2807</v>
      </c>
      <c r="R1145" s="6" t="s">
        <v>2820</v>
      </c>
      <c r="S1145" t="s">
        <v>39</v>
      </c>
      <c r="T1145" s="6" t="s">
        <v>2806</v>
      </c>
      <c r="U1145" t="s">
        <v>2761</v>
      </c>
      <c r="V1145" s="6" t="s">
        <v>2832</v>
      </c>
      <c r="W1145" s="20">
        <v>365</v>
      </c>
      <c r="X1145" s="38">
        <v>6</v>
      </c>
      <c r="Y1145" t="s">
        <v>2810</v>
      </c>
      <c r="Z1145" s="6" t="s">
        <v>39</v>
      </c>
      <c r="AA1145" t="s">
        <v>39</v>
      </c>
      <c r="AB1145" t="s">
        <v>39</v>
      </c>
      <c r="AC1145" t="s">
        <v>39</v>
      </c>
      <c r="AD1145" t="s">
        <v>39</v>
      </c>
      <c r="AE1145" t="s">
        <v>39</v>
      </c>
      <c r="AF1145" t="s">
        <v>39</v>
      </c>
      <c r="AG1145" t="s">
        <v>39</v>
      </c>
      <c r="AH1145" t="s">
        <v>39</v>
      </c>
      <c r="AI1145" s="6" t="s">
        <v>2808</v>
      </c>
      <c r="AJ1145" s="6" t="s">
        <v>43</v>
      </c>
      <c r="AK1145" s="19">
        <v>23.65</v>
      </c>
      <c r="AL1145" s="6" t="s">
        <v>39</v>
      </c>
      <c r="AM1145" s="17" t="s">
        <v>39</v>
      </c>
      <c r="AN1145">
        <v>1</v>
      </c>
      <c r="AO1145">
        <v>25</v>
      </c>
      <c r="AP1145" s="20">
        <v>102.247</v>
      </c>
      <c r="AQ1145">
        <v>60</v>
      </c>
      <c r="AR1145" t="s">
        <v>2642</v>
      </c>
    </row>
    <row r="1146" spans="1:44" x14ac:dyDescent="0.35">
      <c r="A1146" t="s">
        <v>1756</v>
      </c>
      <c r="B1146" t="s">
        <v>2672</v>
      </c>
      <c r="C1146" t="s">
        <v>2592</v>
      </c>
      <c r="D1146" t="s">
        <v>1754</v>
      </c>
      <c r="E1146" t="s">
        <v>1755</v>
      </c>
      <c r="F1146" t="s">
        <v>39</v>
      </c>
      <c r="G1146" t="s">
        <v>40</v>
      </c>
      <c r="H1146" t="s">
        <v>40</v>
      </c>
      <c r="I1146" t="s">
        <v>2873</v>
      </c>
      <c r="J1146" t="s">
        <v>39</v>
      </c>
      <c r="K1146" t="s">
        <v>39</v>
      </c>
      <c r="L1146" t="s">
        <v>39</v>
      </c>
      <c r="M1146" t="s">
        <v>41</v>
      </c>
      <c r="N1146" t="s">
        <v>39</v>
      </c>
      <c r="O1146">
        <v>1988</v>
      </c>
      <c r="P1146" t="s">
        <v>39</v>
      </c>
      <c r="Q1146" t="s">
        <v>2807</v>
      </c>
      <c r="R1146" s="6" t="s">
        <v>2820</v>
      </c>
      <c r="S1146" t="s">
        <v>39</v>
      </c>
      <c r="T1146" s="6" t="s">
        <v>2806</v>
      </c>
      <c r="U1146" t="s">
        <v>2761</v>
      </c>
      <c r="V1146" s="6" t="s">
        <v>2832</v>
      </c>
      <c r="W1146" s="20">
        <v>365</v>
      </c>
      <c r="X1146" s="38">
        <v>6</v>
      </c>
      <c r="Y1146" t="s">
        <v>2810</v>
      </c>
      <c r="Z1146" s="6" t="s">
        <v>39</v>
      </c>
      <c r="AA1146" t="s">
        <v>39</v>
      </c>
      <c r="AB1146" t="s">
        <v>39</v>
      </c>
      <c r="AC1146" t="s">
        <v>39</v>
      </c>
      <c r="AD1146" t="s">
        <v>39</v>
      </c>
      <c r="AE1146" t="s">
        <v>39</v>
      </c>
      <c r="AF1146" t="s">
        <v>39</v>
      </c>
      <c r="AG1146" t="s">
        <v>39</v>
      </c>
      <c r="AH1146" t="s">
        <v>39</v>
      </c>
      <c r="AI1146" s="6" t="s">
        <v>2808</v>
      </c>
      <c r="AJ1146" s="6" t="s">
        <v>43</v>
      </c>
      <c r="AK1146" s="19">
        <v>34.844000000000001</v>
      </c>
      <c r="AL1146" s="6" t="s">
        <v>39</v>
      </c>
      <c r="AM1146" s="17" t="s">
        <v>39</v>
      </c>
      <c r="AN1146">
        <v>1</v>
      </c>
      <c r="AO1146">
        <v>25</v>
      </c>
      <c r="AP1146" s="20">
        <v>124.444</v>
      </c>
      <c r="AQ1146">
        <v>60</v>
      </c>
      <c r="AR1146" t="s">
        <v>2642</v>
      </c>
    </row>
    <row r="1147" spans="1:44" x14ac:dyDescent="0.35">
      <c r="A1147" t="s">
        <v>1756</v>
      </c>
      <c r="B1147" t="s">
        <v>2672</v>
      </c>
      <c r="C1147" t="s">
        <v>2592</v>
      </c>
      <c r="D1147" t="s">
        <v>1754</v>
      </c>
      <c r="E1147" t="s">
        <v>1755</v>
      </c>
      <c r="F1147" t="s">
        <v>39</v>
      </c>
      <c r="G1147" t="s">
        <v>40</v>
      </c>
      <c r="H1147" t="s">
        <v>40</v>
      </c>
      <c r="I1147" t="s">
        <v>2873</v>
      </c>
      <c r="J1147" t="s">
        <v>39</v>
      </c>
      <c r="K1147" t="s">
        <v>39</v>
      </c>
      <c r="L1147" t="s">
        <v>39</v>
      </c>
      <c r="M1147" t="s">
        <v>41</v>
      </c>
      <c r="N1147" t="s">
        <v>39</v>
      </c>
      <c r="O1147">
        <v>1988</v>
      </c>
      <c r="P1147" t="s">
        <v>39</v>
      </c>
      <c r="Q1147" t="s">
        <v>2807</v>
      </c>
      <c r="R1147" s="6" t="s">
        <v>2820</v>
      </c>
      <c r="S1147" t="s">
        <v>39</v>
      </c>
      <c r="T1147" s="6" t="s">
        <v>2806</v>
      </c>
      <c r="U1147" t="s">
        <v>2761</v>
      </c>
      <c r="V1147" s="6" t="s">
        <v>2832</v>
      </c>
      <c r="W1147" s="20">
        <v>365</v>
      </c>
      <c r="X1147" s="38">
        <v>6</v>
      </c>
      <c r="Y1147" t="s">
        <v>2810</v>
      </c>
      <c r="Z1147" s="6" t="s">
        <v>39</v>
      </c>
      <c r="AA1147" t="s">
        <v>39</v>
      </c>
      <c r="AB1147" t="s">
        <v>39</v>
      </c>
      <c r="AC1147" t="s">
        <v>39</v>
      </c>
      <c r="AD1147" t="s">
        <v>39</v>
      </c>
      <c r="AE1147" t="s">
        <v>39</v>
      </c>
      <c r="AF1147" t="s">
        <v>39</v>
      </c>
      <c r="AG1147" t="s">
        <v>39</v>
      </c>
      <c r="AH1147" t="s">
        <v>39</v>
      </c>
      <c r="AI1147" s="6" t="s">
        <v>2808</v>
      </c>
      <c r="AJ1147" s="6" t="s">
        <v>43</v>
      </c>
      <c r="AK1147" s="19">
        <v>54.921999999999997</v>
      </c>
      <c r="AL1147" s="6" t="s">
        <v>39</v>
      </c>
      <c r="AM1147" s="17" t="s">
        <v>39</v>
      </c>
      <c r="AN1147">
        <v>1</v>
      </c>
      <c r="AO1147">
        <v>25</v>
      </c>
      <c r="AP1147" s="20">
        <v>129.947</v>
      </c>
      <c r="AQ1147">
        <v>60</v>
      </c>
      <c r="AR1147" t="s">
        <v>2642</v>
      </c>
    </row>
    <row r="1148" spans="1:44" x14ac:dyDescent="0.35">
      <c r="A1148" t="s">
        <v>1756</v>
      </c>
      <c r="B1148" t="s">
        <v>2672</v>
      </c>
      <c r="C1148" t="s">
        <v>2592</v>
      </c>
      <c r="D1148" t="s">
        <v>1754</v>
      </c>
      <c r="E1148" t="s">
        <v>1755</v>
      </c>
      <c r="F1148" t="s">
        <v>39</v>
      </c>
      <c r="G1148" t="s">
        <v>40</v>
      </c>
      <c r="H1148" t="s">
        <v>40</v>
      </c>
      <c r="I1148" t="s">
        <v>2873</v>
      </c>
      <c r="J1148" t="s">
        <v>39</v>
      </c>
      <c r="K1148" t="s">
        <v>39</v>
      </c>
      <c r="L1148" t="s">
        <v>39</v>
      </c>
      <c r="M1148" t="s">
        <v>41</v>
      </c>
      <c r="N1148" t="s">
        <v>39</v>
      </c>
      <c r="O1148">
        <v>1988</v>
      </c>
      <c r="P1148" t="s">
        <v>39</v>
      </c>
      <c r="Q1148" t="s">
        <v>2807</v>
      </c>
      <c r="R1148" s="6" t="s">
        <v>2820</v>
      </c>
      <c r="S1148" t="s">
        <v>39</v>
      </c>
      <c r="T1148" s="6" t="s">
        <v>2806</v>
      </c>
      <c r="U1148" t="s">
        <v>2761</v>
      </c>
      <c r="V1148" s="6" t="s">
        <v>2832</v>
      </c>
      <c r="W1148" s="20">
        <v>365</v>
      </c>
      <c r="X1148" s="38">
        <v>6</v>
      </c>
      <c r="Y1148" t="s">
        <v>2810</v>
      </c>
      <c r="Z1148" s="6" t="s">
        <v>39</v>
      </c>
      <c r="AA1148" t="s">
        <v>39</v>
      </c>
      <c r="AB1148" t="s">
        <v>39</v>
      </c>
      <c r="AC1148" t="s">
        <v>39</v>
      </c>
      <c r="AD1148" t="s">
        <v>39</v>
      </c>
      <c r="AE1148" t="s">
        <v>39</v>
      </c>
      <c r="AF1148" t="s">
        <v>39</v>
      </c>
      <c r="AG1148" t="s">
        <v>39</v>
      </c>
      <c r="AH1148" t="s">
        <v>39</v>
      </c>
      <c r="AI1148" s="6" t="s">
        <v>2808</v>
      </c>
      <c r="AJ1148" s="6" t="s">
        <v>43</v>
      </c>
      <c r="AK1148" s="19">
        <v>54.210999999999999</v>
      </c>
      <c r="AL1148" s="6" t="s">
        <v>39</v>
      </c>
      <c r="AM1148" s="17" t="s">
        <v>39</v>
      </c>
      <c r="AN1148">
        <v>1</v>
      </c>
      <c r="AO1148">
        <v>25</v>
      </c>
      <c r="AP1148" s="20">
        <v>138.202</v>
      </c>
      <c r="AQ1148">
        <v>60</v>
      </c>
      <c r="AR1148" t="s">
        <v>2642</v>
      </c>
    </row>
    <row r="1149" spans="1:44" x14ac:dyDescent="0.35">
      <c r="A1149" t="s">
        <v>1756</v>
      </c>
      <c r="B1149" t="s">
        <v>2672</v>
      </c>
      <c r="C1149" t="s">
        <v>2592</v>
      </c>
      <c r="D1149" t="s">
        <v>1754</v>
      </c>
      <c r="E1149" t="s">
        <v>1755</v>
      </c>
      <c r="F1149" t="s">
        <v>39</v>
      </c>
      <c r="G1149" t="s">
        <v>40</v>
      </c>
      <c r="H1149" t="s">
        <v>40</v>
      </c>
      <c r="I1149" t="s">
        <v>2873</v>
      </c>
      <c r="J1149" t="s">
        <v>39</v>
      </c>
      <c r="K1149" t="s">
        <v>39</v>
      </c>
      <c r="L1149" t="s">
        <v>39</v>
      </c>
      <c r="M1149" t="s">
        <v>41</v>
      </c>
      <c r="N1149" t="s">
        <v>39</v>
      </c>
      <c r="O1149">
        <v>1988</v>
      </c>
      <c r="P1149" t="s">
        <v>39</v>
      </c>
      <c r="Q1149" t="s">
        <v>2807</v>
      </c>
      <c r="R1149" s="6" t="s">
        <v>2820</v>
      </c>
      <c r="S1149" t="s">
        <v>39</v>
      </c>
      <c r="T1149" s="6" t="s">
        <v>2806</v>
      </c>
      <c r="U1149" t="s">
        <v>2761</v>
      </c>
      <c r="V1149" s="6" t="s">
        <v>2832</v>
      </c>
      <c r="W1149" s="20">
        <v>365</v>
      </c>
      <c r="X1149" s="38">
        <v>6</v>
      </c>
      <c r="Y1149" t="s">
        <v>2810</v>
      </c>
      <c r="Z1149" s="6" t="s">
        <v>39</v>
      </c>
      <c r="AA1149" t="s">
        <v>39</v>
      </c>
      <c r="AB1149" t="s">
        <v>39</v>
      </c>
      <c r="AC1149" t="s">
        <v>39</v>
      </c>
      <c r="AD1149" t="s">
        <v>39</v>
      </c>
      <c r="AE1149" t="s">
        <v>39</v>
      </c>
      <c r="AF1149" t="s">
        <v>39</v>
      </c>
      <c r="AG1149" t="s">
        <v>39</v>
      </c>
      <c r="AH1149" t="s">
        <v>39</v>
      </c>
      <c r="AI1149" s="6" t="s">
        <v>2808</v>
      </c>
      <c r="AJ1149" s="6" t="s">
        <v>43</v>
      </c>
      <c r="AK1149" s="19">
        <v>69.492000000000004</v>
      </c>
      <c r="AL1149" s="6" t="s">
        <v>39</v>
      </c>
      <c r="AM1149" s="17" t="s">
        <v>39</v>
      </c>
      <c r="AN1149">
        <v>1</v>
      </c>
      <c r="AO1149">
        <v>25</v>
      </c>
      <c r="AP1149" s="20">
        <v>142.05500000000001</v>
      </c>
      <c r="AQ1149">
        <v>60</v>
      </c>
      <c r="AR1149" t="s">
        <v>2642</v>
      </c>
    </row>
    <row r="1150" spans="1:44" x14ac:dyDescent="0.35">
      <c r="A1150" t="s">
        <v>1756</v>
      </c>
      <c r="B1150" t="s">
        <v>2672</v>
      </c>
      <c r="C1150" t="s">
        <v>2592</v>
      </c>
      <c r="D1150" t="s">
        <v>1754</v>
      </c>
      <c r="E1150" t="s">
        <v>1755</v>
      </c>
      <c r="F1150" t="s">
        <v>39</v>
      </c>
      <c r="G1150" t="s">
        <v>40</v>
      </c>
      <c r="H1150" t="s">
        <v>40</v>
      </c>
      <c r="I1150" t="s">
        <v>2873</v>
      </c>
      <c r="J1150" t="s">
        <v>39</v>
      </c>
      <c r="K1150" t="s">
        <v>39</v>
      </c>
      <c r="L1150" t="s">
        <v>39</v>
      </c>
      <c r="M1150" t="s">
        <v>41</v>
      </c>
      <c r="N1150" t="s">
        <v>39</v>
      </c>
      <c r="O1150">
        <v>1988</v>
      </c>
      <c r="P1150" t="s">
        <v>39</v>
      </c>
      <c r="Q1150" t="s">
        <v>2807</v>
      </c>
      <c r="R1150" s="6" t="s">
        <v>2820</v>
      </c>
      <c r="S1150" t="s">
        <v>39</v>
      </c>
      <c r="T1150" s="6" t="s">
        <v>2806</v>
      </c>
      <c r="U1150" t="s">
        <v>2761</v>
      </c>
      <c r="V1150" s="6" t="s">
        <v>2832</v>
      </c>
      <c r="W1150" s="20">
        <v>365</v>
      </c>
      <c r="X1150" s="38">
        <v>6</v>
      </c>
      <c r="Y1150" t="s">
        <v>2810</v>
      </c>
      <c r="Z1150" s="6" t="s">
        <v>39</v>
      </c>
      <c r="AA1150" t="s">
        <v>39</v>
      </c>
      <c r="AB1150" t="s">
        <v>39</v>
      </c>
      <c r="AC1150" t="s">
        <v>39</v>
      </c>
      <c r="AD1150" t="s">
        <v>39</v>
      </c>
      <c r="AE1150" t="s">
        <v>39</v>
      </c>
      <c r="AF1150" t="s">
        <v>39</v>
      </c>
      <c r="AG1150" t="s">
        <v>39</v>
      </c>
      <c r="AH1150" t="s">
        <v>39</v>
      </c>
      <c r="AI1150" s="6" t="s">
        <v>2808</v>
      </c>
      <c r="AJ1150" s="6" t="s">
        <v>43</v>
      </c>
      <c r="AK1150" s="19">
        <v>81.573999999999998</v>
      </c>
      <c r="AL1150" s="6" t="s">
        <v>39</v>
      </c>
      <c r="AM1150" s="17" t="s">
        <v>39</v>
      </c>
      <c r="AN1150">
        <v>1</v>
      </c>
      <c r="AO1150">
        <v>25</v>
      </c>
      <c r="AP1150" s="20">
        <v>156.547</v>
      </c>
      <c r="AQ1150">
        <v>60</v>
      </c>
      <c r="AR1150" t="s">
        <v>2642</v>
      </c>
    </row>
    <row r="1151" spans="1:44" x14ac:dyDescent="0.35">
      <c r="A1151" t="s">
        <v>1756</v>
      </c>
      <c r="B1151" t="s">
        <v>2672</v>
      </c>
      <c r="C1151" t="s">
        <v>2592</v>
      </c>
      <c r="D1151" t="s">
        <v>1754</v>
      </c>
      <c r="E1151" t="s">
        <v>1755</v>
      </c>
      <c r="F1151" t="s">
        <v>39</v>
      </c>
      <c r="G1151" t="s">
        <v>40</v>
      </c>
      <c r="H1151" t="s">
        <v>40</v>
      </c>
      <c r="I1151" t="s">
        <v>2873</v>
      </c>
      <c r="J1151" t="s">
        <v>39</v>
      </c>
      <c r="K1151" t="s">
        <v>39</v>
      </c>
      <c r="L1151" t="s">
        <v>39</v>
      </c>
      <c r="M1151" t="s">
        <v>41</v>
      </c>
      <c r="N1151" t="s">
        <v>39</v>
      </c>
      <c r="O1151">
        <v>1988</v>
      </c>
      <c r="P1151" t="s">
        <v>39</v>
      </c>
      <c r="Q1151" t="s">
        <v>2807</v>
      </c>
      <c r="R1151" s="6" t="s">
        <v>2820</v>
      </c>
      <c r="S1151" t="s">
        <v>39</v>
      </c>
      <c r="T1151" s="6" t="s">
        <v>2806</v>
      </c>
      <c r="U1151" t="s">
        <v>2761</v>
      </c>
      <c r="V1151" s="6" t="s">
        <v>2832</v>
      </c>
      <c r="W1151" s="20">
        <v>365</v>
      </c>
      <c r="X1151" s="38">
        <v>6</v>
      </c>
      <c r="Y1151" t="s">
        <v>2810</v>
      </c>
      <c r="Z1151" s="6" t="s">
        <v>39</v>
      </c>
      <c r="AA1151" t="s">
        <v>39</v>
      </c>
      <c r="AB1151" t="s">
        <v>39</v>
      </c>
      <c r="AC1151" t="s">
        <v>39</v>
      </c>
      <c r="AD1151" t="s">
        <v>39</v>
      </c>
      <c r="AE1151" t="s">
        <v>39</v>
      </c>
      <c r="AF1151" t="s">
        <v>39</v>
      </c>
      <c r="AG1151" t="s">
        <v>39</v>
      </c>
      <c r="AH1151" t="s">
        <v>39</v>
      </c>
      <c r="AI1151" s="6" t="s">
        <v>2808</v>
      </c>
      <c r="AJ1151" s="6" t="s">
        <v>43</v>
      </c>
      <c r="AK1151" s="19">
        <v>88.504000000000005</v>
      </c>
      <c r="AL1151" s="6" t="s">
        <v>39</v>
      </c>
      <c r="AM1151" s="17" t="s">
        <v>39</v>
      </c>
      <c r="AN1151">
        <v>1</v>
      </c>
      <c r="AO1151">
        <v>25</v>
      </c>
      <c r="AP1151" s="20">
        <v>162.78399999999999</v>
      </c>
      <c r="AQ1151">
        <v>60</v>
      </c>
      <c r="AR1151" t="s">
        <v>2642</v>
      </c>
    </row>
    <row r="1152" spans="1:44" x14ac:dyDescent="0.35">
      <c r="A1152" t="s">
        <v>1756</v>
      </c>
      <c r="B1152" t="s">
        <v>2672</v>
      </c>
      <c r="C1152" t="s">
        <v>2592</v>
      </c>
      <c r="D1152" t="s">
        <v>1754</v>
      </c>
      <c r="E1152" t="s">
        <v>1755</v>
      </c>
      <c r="F1152" t="s">
        <v>39</v>
      </c>
      <c r="G1152" t="s">
        <v>40</v>
      </c>
      <c r="H1152" t="s">
        <v>40</v>
      </c>
      <c r="I1152" t="s">
        <v>2873</v>
      </c>
      <c r="J1152" t="s">
        <v>39</v>
      </c>
      <c r="K1152" t="s">
        <v>39</v>
      </c>
      <c r="L1152" t="s">
        <v>39</v>
      </c>
      <c r="M1152" t="s">
        <v>41</v>
      </c>
      <c r="N1152" t="s">
        <v>39</v>
      </c>
      <c r="O1152">
        <v>1988</v>
      </c>
      <c r="P1152" t="s">
        <v>39</v>
      </c>
      <c r="Q1152" t="s">
        <v>2807</v>
      </c>
      <c r="R1152" s="6" t="s">
        <v>2820</v>
      </c>
      <c r="S1152" t="s">
        <v>39</v>
      </c>
      <c r="T1152" s="6" t="s">
        <v>2806</v>
      </c>
      <c r="U1152" t="s">
        <v>2761</v>
      </c>
      <c r="V1152" s="6" t="s">
        <v>2832</v>
      </c>
      <c r="W1152" s="20">
        <v>365</v>
      </c>
      <c r="X1152" s="38">
        <v>6</v>
      </c>
      <c r="Y1152" t="s">
        <v>2810</v>
      </c>
      <c r="Z1152" s="6" t="s">
        <v>39</v>
      </c>
      <c r="AA1152" t="s">
        <v>39</v>
      </c>
      <c r="AB1152" t="s">
        <v>39</v>
      </c>
      <c r="AC1152" t="s">
        <v>39</v>
      </c>
      <c r="AD1152" t="s">
        <v>39</v>
      </c>
      <c r="AE1152" t="s">
        <v>39</v>
      </c>
      <c r="AF1152" t="s">
        <v>39</v>
      </c>
      <c r="AG1152" t="s">
        <v>39</v>
      </c>
      <c r="AH1152" t="s">
        <v>39</v>
      </c>
      <c r="AI1152" s="6" t="s">
        <v>2808</v>
      </c>
      <c r="AJ1152" s="6" t="s">
        <v>43</v>
      </c>
      <c r="AK1152" s="19">
        <v>88.858999999999995</v>
      </c>
      <c r="AL1152" s="6" t="s">
        <v>39</v>
      </c>
      <c r="AM1152" s="17" t="s">
        <v>39</v>
      </c>
      <c r="AN1152">
        <v>1</v>
      </c>
      <c r="AO1152">
        <v>25</v>
      </c>
      <c r="AP1152" s="20">
        <v>172.13900000000001</v>
      </c>
      <c r="AQ1152">
        <v>60</v>
      </c>
      <c r="AR1152" t="s">
        <v>2642</v>
      </c>
    </row>
    <row r="1153" spans="1:44" x14ac:dyDescent="0.35">
      <c r="A1153" t="s">
        <v>1756</v>
      </c>
      <c r="B1153" t="s">
        <v>2672</v>
      </c>
      <c r="C1153" t="s">
        <v>2592</v>
      </c>
      <c r="D1153" t="s">
        <v>1754</v>
      </c>
      <c r="E1153" t="s">
        <v>1755</v>
      </c>
      <c r="F1153" t="s">
        <v>39</v>
      </c>
      <c r="G1153" t="s">
        <v>40</v>
      </c>
      <c r="H1153" t="s">
        <v>40</v>
      </c>
      <c r="I1153" t="s">
        <v>2873</v>
      </c>
      <c r="J1153" t="s">
        <v>39</v>
      </c>
      <c r="K1153" t="s">
        <v>39</v>
      </c>
      <c r="L1153" t="s">
        <v>39</v>
      </c>
      <c r="M1153" t="s">
        <v>41</v>
      </c>
      <c r="N1153" t="s">
        <v>39</v>
      </c>
      <c r="O1153">
        <v>1988</v>
      </c>
      <c r="P1153" t="s">
        <v>39</v>
      </c>
      <c r="Q1153" t="s">
        <v>2807</v>
      </c>
      <c r="R1153" s="6" t="s">
        <v>2820</v>
      </c>
      <c r="S1153" t="s">
        <v>39</v>
      </c>
      <c r="T1153" s="6" t="s">
        <v>2806</v>
      </c>
      <c r="U1153" t="s">
        <v>2761</v>
      </c>
      <c r="V1153" s="6" t="s">
        <v>2832</v>
      </c>
      <c r="W1153" s="20">
        <v>365</v>
      </c>
      <c r="X1153" s="38">
        <v>6</v>
      </c>
      <c r="Y1153" t="s">
        <v>2810</v>
      </c>
      <c r="Z1153" s="6" t="s">
        <v>39</v>
      </c>
      <c r="AA1153" t="s">
        <v>39</v>
      </c>
      <c r="AB1153" t="s">
        <v>39</v>
      </c>
      <c r="AC1153" t="s">
        <v>39</v>
      </c>
      <c r="AD1153" t="s">
        <v>39</v>
      </c>
      <c r="AE1153" t="s">
        <v>39</v>
      </c>
      <c r="AF1153" t="s">
        <v>39</v>
      </c>
      <c r="AG1153" t="s">
        <v>39</v>
      </c>
      <c r="AH1153" t="s">
        <v>39</v>
      </c>
      <c r="AI1153" s="6" t="s">
        <v>2808</v>
      </c>
      <c r="AJ1153" s="6" t="s">
        <v>43</v>
      </c>
      <c r="AK1153" s="19">
        <v>88.682000000000002</v>
      </c>
      <c r="AL1153" s="6" t="s">
        <v>39</v>
      </c>
      <c r="AM1153" s="17" t="s">
        <v>39</v>
      </c>
      <c r="AN1153">
        <v>1</v>
      </c>
      <c r="AO1153">
        <v>25</v>
      </c>
      <c r="AP1153" s="20">
        <v>178.37700000000001</v>
      </c>
      <c r="AQ1153">
        <v>60</v>
      </c>
      <c r="AR1153" t="s">
        <v>2642</v>
      </c>
    </row>
    <row r="1154" spans="1:44" x14ac:dyDescent="0.35">
      <c r="A1154" t="s">
        <v>1756</v>
      </c>
      <c r="B1154" t="s">
        <v>2672</v>
      </c>
      <c r="C1154" t="s">
        <v>2592</v>
      </c>
      <c r="D1154" t="s">
        <v>1754</v>
      </c>
      <c r="E1154" t="s">
        <v>1755</v>
      </c>
      <c r="F1154" t="s">
        <v>39</v>
      </c>
      <c r="G1154" t="s">
        <v>40</v>
      </c>
      <c r="H1154" t="s">
        <v>40</v>
      </c>
      <c r="I1154" t="s">
        <v>2873</v>
      </c>
      <c r="J1154" t="s">
        <v>39</v>
      </c>
      <c r="K1154" t="s">
        <v>39</v>
      </c>
      <c r="L1154" t="s">
        <v>39</v>
      </c>
      <c r="M1154" t="s">
        <v>41</v>
      </c>
      <c r="N1154" t="s">
        <v>39</v>
      </c>
      <c r="O1154">
        <v>1988</v>
      </c>
      <c r="P1154" t="s">
        <v>39</v>
      </c>
      <c r="Q1154" t="s">
        <v>2807</v>
      </c>
      <c r="R1154" s="6" t="s">
        <v>2820</v>
      </c>
      <c r="S1154" t="s">
        <v>39</v>
      </c>
      <c r="T1154" s="6" t="s">
        <v>2806</v>
      </c>
      <c r="U1154" t="s">
        <v>2761</v>
      </c>
      <c r="V1154" s="6" t="s">
        <v>2832</v>
      </c>
      <c r="W1154" s="20">
        <v>365</v>
      </c>
      <c r="X1154" s="38">
        <v>6</v>
      </c>
      <c r="Y1154" t="s">
        <v>2810</v>
      </c>
      <c r="Z1154" s="6" t="s">
        <v>39</v>
      </c>
      <c r="AA1154" t="s">
        <v>39</v>
      </c>
      <c r="AB1154" t="s">
        <v>39</v>
      </c>
      <c r="AC1154" t="s">
        <v>39</v>
      </c>
      <c r="AD1154" t="s">
        <v>39</v>
      </c>
      <c r="AE1154" t="s">
        <v>39</v>
      </c>
      <c r="AF1154" t="s">
        <v>39</v>
      </c>
      <c r="AG1154" t="s">
        <v>39</v>
      </c>
      <c r="AH1154" t="s">
        <v>39</v>
      </c>
      <c r="AI1154" s="6" t="s">
        <v>2808</v>
      </c>
      <c r="AJ1154" s="6" t="s">
        <v>43</v>
      </c>
      <c r="AK1154">
        <v>88.858999999999995</v>
      </c>
      <c r="AL1154" s="6" t="s">
        <v>39</v>
      </c>
      <c r="AM1154" s="17" t="s">
        <v>39</v>
      </c>
      <c r="AN1154">
        <v>1</v>
      </c>
      <c r="AO1154">
        <v>25</v>
      </c>
      <c r="AP1154" s="20">
        <v>187.36500000000001</v>
      </c>
      <c r="AQ1154">
        <v>60</v>
      </c>
      <c r="AR1154" t="s">
        <v>2642</v>
      </c>
    </row>
    <row r="1155" spans="1:44" x14ac:dyDescent="0.35">
      <c r="A1155" t="s">
        <v>1756</v>
      </c>
      <c r="B1155" t="s">
        <v>2672</v>
      </c>
      <c r="C1155" t="s">
        <v>2592</v>
      </c>
      <c r="D1155" t="s">
        <v>1754</v>
      </c>
      <c r="E1155" t="s">
        <v>1755</v>
      </c>
      <c r="F1155" t="s">
        <v>39</v>
      </c>
      <c r="G1155" t="s">
        <v>40</v>
      </c>
      <c r="H1155" t="s">
        <v>40</v>
      </c>
      <c r="I1155" t="s">
        <v>2873</v>
      </c>
      <c r="J1155" t="s">
        <v>39</v>
      </c>
      <c r="K1155" t="s">
        <v>39</v>
      </c>
      <c r="L1155" t="s">
        <v>39</v>
      </c>
      <c r="M1155" t="s">
        <v>41</v>
      </c>
      <c r="N1155" t="s">
        <v>39</v>
      </c>
      <c r="O1155">
        <v>1988</v>
      </c>
      <c r="P1155" t="s">
        <v>39</v>
      </c>
      <c r="Q1155" t="s">
        <v>2807</v>
      </c>
      <c r="R1155" s="6" t="s">
        <v>2820</v>
      </c>
      <c r="S1155" t="s">
        <v>39</v>
      </c>
      <c r="T1155" s="6" t="s">
        <v>2806</v>
      </c>
      <c r="U1155" t="s">
        <v>2761</v>
      </c>
      <c r="V1155" s="6" t="s">
        <v>2832</v>
      </c>
      <c r="W1155" s="20">
        <v>365</v>
      </c>
      <c r="X1155" s="38">
        <v>6</v>
      </c>
      <c r="Y1155" t="s">
        <v>2810</v>
      </c>
      <c r="Z1155" s="6" t="s">
        <v>39</v>
      </c>
      <c r="AA1155" t="s">
        <v>39</v>
      </c>
      <c r="AB1155" t="s">
        <v>39</v>
      </c>
      <c r="AC1155" t="s">
        <v>39</v>
      </c>
      <c r="AD1155" t="s">
        <v>39</v>
      </c>
      <c r="AE1155" t="s">
        <v>39</v>
      </c>
      <c r="AF1155" t="s">
        <v>39</v>
      </c>
      <c r="AG1155" t="s">
        <v>39</v>
      </c>
      <c r="AH1155" t="s">
        <v>39</v>
      </c>
      <c r="AI1155" s="6" t="s">
        <v>2808</v>
      </c>
      <c r="AJ1155" s="6" t="s">
        <v>43</v>
      </c>
      <c r="AK1155">
        <v>96.855000000000004</v>
      </c>
      <c r="AL1155" s="6" t="s">
        <v>39</v>
      </c>
      <c r="AM1155" s="17" t="s">
        <v>39</v>
      </c>
      <c r="AN1155">
        <v>1</v>
      </c>
      <c r="AO1155">
        <v>25</v>
      </c>
      <c r="AP1155" s="14">
        <v>190.11699999999999</v>
      </c>
      <c r="AQ1155">
        <v>60</v>
      </c>
      <c r="AR1155" t="s">
        <v>2642</v>
      </c>
    </row>
    <row r="1156" spans="1:44" x14ac:dyDescent="0.35">
      <c r="A1156" t="s">
        <v>1756</v>
      </c>
      <c r="B1156" t="s">
        <v>2672</v>
      </c>
      <c r="C1156" t="s">
        <v>2592</v>
      </c>
      <c r="D1156" t="s">
        <v>1754</v>
      </c>
      <c r="E1156" t="s">
        <v>1755</v>
      </c>
      <c r="F1156" t="s">
        <v>39</v>
      </c>
      <c r="G1156" t="s">
        <v>40</v>
      </c>
      <c r="H1156" t="s">
        <v>40</v>
      </c>
      <c r="I1156" t="s">
        <v>2873</v>
      </c>
      <c r="J1156" t="s">
        <v>39</v>
      </c>
      <c r="K1156" t="s">
        <v>39</v>
      </c>
      <c r="L1156" t="s">
        <v>39</v>
      </c>
      <c r="M1156" t="s">
        <v>41</v>
      </c>
      <c r="N1156" t="s">
        <v>39</v>
      </c>
      <c r="O1156">
        <v>1988</v>
      </c>
      <c r="P1156" t="s">
        <v>39</v>
      </c>
      <c r="Q1156" t="s">
        <v>2807</v>
      </c>
      <c r="R1156" s="6" t="s">
        <v>2820</v>
      </c>
      <c r="S1156" t="s">
        <v>39</v>
      </c>
      <c r="T1156" s="6" t="s">
        <v>2806</v>
      </c>
      <c r="U1156" t="s">
        <v>2761</v>
      </c>
      <c r="V1156" s="6" t="s">
        <v>2832</v>
      </c>
      <c r="W1156" s="20">
        <v>365</v>
      </c>
      <c r="X1156" s="38">
        <v>6</v>
      </c>
      <c r="Y1156" t="s">
        <v>2810</v>
      </c>
      <c r="Z1156" s="6" t="s">
        <v>39</v>
      </c>
      <c r="AA1156" t="s">
        <v>39</v>
      </c>
      <c r="AB1156" t="s">
        <v>39</v>
      </c>
      <c r="AC1156" t="s">
        <v>39</v>
      </c>
      <c r="AD1156" t="s">
        <v>39</v>
      </c>
      <c r="AE1156" t="s">
        <v>39</v>
      </c>
      <c r="AF1156" t="s">
        <v>39</v>
      </c>
      <c r="AG1156" t="s">
        <v>39</v>
      </c>
      <c r="AH1156" t="s">
        <v>39</v>
      </c>
      <c r="AI1156" s="6" t="s">
        <v>2808</v>
      </c>
      <c r="AJ1156" s="6" t="s">
        <v>43</v>
      </c>
      <c r="AK1156">
        <v>96.322000000000003</v>
      </c>
      <c r="AL1156" s="6" t="s">
        <v>39</v>
      </c>
      <c r="AM1156" s="17" t="s">
        <v>39</v>
      </c>
      <c r="AN1156">
        <v>1</v>
      </c>
      <c r="AO1156">
        <v>25</v>
      </c>
      <c r="AP1156" s="14">
        <v>200.20599999999999</v>
      </c>
      <c r="AQ1156">
        <v>60</v>
      </c>
      <c r="AR1156" t="s">
        <v>2642</v>
      </c>
    </row>
    <row r="1157" spans="1:44" x14ac:dyDescent="0.35">
      <c r="A1157" t="s">
        <v>1756</v>
      </c>
      <c r="B1157" t="s">
        <v>2672</v>
      </c>
      <c r="C1157" t="s">
        <v>2592</v>
      </c>
      <c r="D1157" t="s">
        <v>1754</v>
      </c>
      <c r="E1157" t="s">
        <v>1755</v>
      </c>
      <c r="F1157" t="s">
        <v>39</v>
      </c>
      <c r="G1157" t="s">
        <v>40</v>
      </c>
      <c r="H1157" t="s">
        <v>40</v>
      </c>
      <c r="I1157" t="s">
        <v>2873</v>
      </c>
      <c r="J1157" t="s">
        <v>39</v>
      </c>
      <c r="K1157" t="s">
        <v>39</v>
      </c>
      <c r="L1157" t="s">
        <v>39</v>
      </c>
      <c r="M1157" t="s">
        <v>41</v>
      </c>
      <c r="N1157" t="s">
        <v>39</v>
      </c>
      <c r="O1157">
        <v>1988</v>
      </c>
      <c r="P1157" t="s">
        <v>39</v>
      </c>
      <c r="Q1157" t="s">
        <v>2807</v>
      </c>
      <c r="R1157" s="6" t="s">
        <v>2820</v>
      </c>
      <c r="S1157" t="s">
        <v>39</v>
      </c>
      <c r="T1157" s="6" t="s">
        <v>2806</v>
      </c>
      <c r="U1157" t="s">
        <v>2761</v>
      </c>
      <c r="V1157" s="6" t="s">
        <v>2832</v>
      </c>
      <c r="W1157" s="20">
        <v>365</v>
      </c>
      <c r="X1157" s="38">
        <v>6</v>
      </c>
      <c r="Y1157" t="s">
        <v>2810</v>
      </c>
      <c r="Z1157" s="6" t="s">
        <v>39</v>
      </c>
      <c r="AA1157" t="s">
        <v>39</v>
      </c>
      <c r="AB1157" t="s">
        <v>39</v>
      </c>
      <c r="AC1157" t="s">
        <v>39</v>
      </c>
      <c r="AD1157" t="s">
        <v>39</v>
      </c>
      <c r="AE1157" t="s">
        <v>39</v>
      </c>
      <c r="AF1157" t="s">
        <v>39</v>
      </c>
      <c r="AG1157" t="s">
        <v>39</v>
      </c>
      <c r="AH1157" t="s">
        <v>39</v>
      </c>
      <c r="AI1157" s="6" t="s">
        <v>2808</v>
      </c>
      <c r="AJ1157" s="6" t="s">
        <v>43</v>
      </c>
      <c r="AK1157">
        <v>96.144000000000005</v>
      </c>
      <c r="AL1157" s="6" t="s">
        <v>39</v>
      </c>
      <c r="AM1157" s="17" t="s">
        <v>39</v>
      </c>
      <c r="AN1157">
        <v>1</v>
      </c>
      <c r="AO1157">
        <v>25</v>
      </c>
      <c r="AP1157" s="14">
        <v>215.43199999999999</v>
      </c>
      <c r="AQ1157">
        <v>60</v>
      </c>
      <c r="AR1157" t="s">
        <v>2642</v>
      </c>
    </row>
    <row r="1158" spans="1:44" x14ac:dyDescent="0.35">
      <c r="A1158" t="s">
        <v>1756</v>
      </c>
      <c r="B1158" t="s">
        <v>2672</v>
      </c>
      <c r="C1158" t="s">
        <v>2592</v>
      </c>
      <c r="D1158" t="s">
        <v>1754</v>
      </c>
      <c r="E1158" t="s">
        <v>1755</v>
      </c>
      <c r="F1158" t="s">
        <v>39</v>
      </c>
      <c r="G1158" t="s">
        <v>40</v>
      </c>
      <c r="H1158" t="s">
        <v>40</v>
      </c>
      <c r="I1158" t="s">
        <v>2873</v>
      </c>
      <c r="J1158" t="s">
        <v>39</v>
      </c>
      <c r="K1158" t="s">
        <v>39</v>
      </c>
      <c r="L1158" t="s">
        <v>39</v>
      </c>
      <c r="M1158" t="s">
        <v>41</v>
      </c>
      <c r="N1158" t="s">
        <v>39</v>
      </c>
      <c r="O1158">
        <v>1988</v>
      </c>
      <c r="P1158" t="s">
        <v>39</v>
      </c>
      <c r="Q1158" t="s">
        <v>2807</v>
      </c>
      <c r="R1158" s="6" t="s">
        <v>2820</v>
      </c>
      <c r="S1158" t="s">
        <v>39</v>
      </c>
      <c r="T1158" s="6" t="s">
        <v>2806</v>
      </c>
      <c r="U1158" t="s">
        <v>2761</v>
      </c>
      <c r="V1158" s="6" t="s">
        <v>2833</v>
      </c>
      <c r="W1158" s="20">
        <v>365</v>
      </c>
      <c r="X1158" s="38">
        <v>6</v>
      </c>
      <c r="Y1158" t="s">
        <v>2810</v>
      </c>
      <c r="Z1158" s="6" t="s">
        <v>39</v>
      </c>
      <c r="AA1158" t="s">
        <v>39</v>
      </c>
      <c r="AB1158" t="s">
        <v>39</v>
      </c>
      <c r="AC1158" t="s">
        <v>39</v>
      </c>
      <c r="AD1158" t="s">
        <v>39</v>
      </c>
      <c r="AE1158" t="s">
        <v>39</v>
      </c>
      <c r="AF1158" t="s">
        <v>39</v>
      </c>
      <c r="AG1158" t="s">
        <v>39</v>
      </c>
      <c r="AH1158" t="s">
        <v>39</v>
      </c>
      <c r="AI1158" s="6" t="s">
        <v>2808</v>
      </c>
      <c r="AJ1158" s="6" t="s">
        <v>43</v>
      </c>
      <c r="AK1158" s="19">
        <v>4.726</v>
      </c>
      <c r="AL1158" s="6" t="s">
        <v>39</v>
      </c>
      <c r="AM1158" s="17" t="s">
        <v>39</v>
      </c>
      <c r="AN1158">
        <v>1</v>
      </c>
      <c r="AO1158">
        <v>25</v>
      </c>
      <c r="AP1158" s="20">
        <v>70.272999999999996</v>
      </c>
      <c r="AQ1158">
        <v>60</v>
      </c>
      <c r="AR1158" t="s">
        <v>2642</v>
      </c>
    </row>
    <row r="1159" spans="1:44" x14ac:dyDescent="0.35">
      <c r="A1159" t="s">
        <v>1756</v>
      </c>
      <c r="B1159" t="s">
        <v>2672</v>
      </c>
      <c r="C1159" t="s">
        <v>2592</v>
      </c>
      <c r="D1159" t="s">
        <v>1754</v>
      </c>
      <c r="E1159" t="s">
        <v>1755</v>
      </c>
      <c r="F1159" t="s">
        <v>39</v>
      </c>
      <c r="G1159" t="s">
        <v>40</v>
      </c>
      <c r="H1159" t="s">
        <v>40</v>
      </c>
      <c r="I1159" t="s">
        <v>2873</v>
      </c>
      <c r="J1159" t="s">
        <v>39</v>
      </c>
      <c r="K1159" t="s">
        <v>39</v>
      </c>
      <c r="L1159" t="s">
        <v>39</v>
      </c>
      <c r="M1159" t="s">
        <v>41</v>
      </c>
      <c r="N1159" t="s">
        <v>39</v>
      </c>
      <c r="O1159">
        <v>1988</v>
      </c>
      <c r="P1159" t="s">
        <v>39</v>
      </c>
      <c r="Q1159" t="s">
        <v>2807</v>
      </c>
      <c r="R1159" s="6" t="s">
        <v>2820</v>
      </c>
      <c r="S1159" t="s">
        <v>39</v>
      </c>
      <c r="T1159" s="6" t="s">
        <v>2806</v>
      </c>
      <c r="U1159" t="s">
        <v>2761</v>
      </c>
      <c r="V1159" s="6" t="s">
        <v>2833</v>
      </c>
      <c r="W1159" s="20">
        <v>365</v>
      </c>
      <c r="X1159" s="38">
        <v>6</v>
      </c>
      <c r="Y1159" t="s">
        <v>2810</v>
      </c>
      <c r="Z1159" s="6" t="s">
        <v>39</v>
      </c>
      <c r="AA1159" t="s">
        <v>39</v>
      </c>
      <c r="AB1159" t="s">
        <v>39</v>
      </c>
      <c r="AC1159" t="s">
        <v>39</v>
      </c>
      <c r="AD1159" t="s">
        <v>39</v>
      </c>
      <c r="AE1159" t="s">
        <v>39</v>
      </c>
      <c r="AF1159" t="s">
        <v>39</v>
      </c>
      <c r="AG1159" t="s">
        <v>39</v>
      </c>
      <c r="AH1159" t="s">
        <v>39</v>
      </c>
      <c r="AI1159" s="6" t="s">
        <v>2808</v>
      </c>
      <c r="AJ1159" s="6" t="s">
        <v>43</v>
      </c>
      <c r="AK1159" s="19">
        <v>12.1</v>
      </c>
      <c r="AL1159" s="6" t="s">
        <v>39</v>
      </c>
      <c r="AM1159" s="17" t="s">
        <v>39</v>
      </c>
      <c r="AN1159">
        <v>1</v>
      </c>
      <c r="AO1159">
        <v>25</v>
      </c>
      <c r="AP1159" s="20">
        <v>96.009999999999991</v>
      </c>
      <c r="AQ1159">
        <v>60</v>
      </c>
      <c r="AR1159" t="s">
        <v>2642</v>
      </c>
    </row>
    <row r="1160" spans="1:44" x14ac:dyDescent="0.35">
      <c r="A1160" t="s">
        <v>1756</v>
      </c>
      <c r="B1160" t="s">
        <v>2672</v>
      </c>
      <c r="C1160" t="s">
        <v>2592</v>
      </c>
      <c r="D1160" t="s">
        <v>1754</v>
      </c>
      <c r="E1160" t="s">
        <v>1755</v>
      </c>
      <c r="F1160" t="s">
        <v>39</v>
      </c>
      <c r="G1160" t="s">
        <v>40</v>
      </c>
      <c r="H1160" t="s">
        <v>40</v>
      </c>
      <c r="I1160" t="s">
        <v>2873</v>
      </c>
      <c r="J1160" t="s">
        <v>39</v>
      </c>
      <c r="K1160" t="s">
        <v>39</v>
      </c>
      <c r="L1160" t="s">
        <v>39</v>
      </c>
      <c r="M1160" t="s">
        <v>41</v>
      </c>
      <c r="N1160" t="s">
        <v>39</v>
      </c>
      <c r="O1160">
        <v>1988</v>
      </c>
      <c r="P1160" t="s">
        <v>39</v>
      </c>
      <c r="Q1160" t="s">
        <v>2807</v>
      </c>
      <c r="R1160" s="6" t="s">
        <v>2820</v>
      </c>
      <c r="S1160" t="s">
        <v>39</v>
      </c>
      <c r="T1160" s="6" t="s">
        <v>2806</v>
      </c>
      <c r="U1160" t="s">
        <v>2761</v>
      </c>
      <c r="V1160" s="6" t="s">
        <v>2833</v>
      </c>
      <c r="W1160" s="20">
        <v>365</v>
      </c>
      <c r="X1160" s="38">
        <v>6</v>
      </c>
      <c r="Y1160" t="s">
        <v>2810</v>
      </c>
      <c r="Z1160" s="6" t="s">
        <v>39</v>
      </c>
      <c r="AA1160" t="s">
        <v>39</v>
      </c>
      <c r="AB1160" t="s">
        <v>39</v>
      </c>
      <c r="AC1160" t="s">
        <v>39</v>
      </c>
      <c r="AD1160" t="s">
        <v>39</v>
      </c>
      <c r="AE1160" t="s">
        <v>39</v>
      </c>
      <c r="AF1160" t="s">
        <v>39</v>
      </c>
      <c r="AG1160" t="s">
        <v>39</v>
      </c>
      <c r="AH1160" t="s">
        <v>39</v>
      </c>
      <c r="AI1160" s="6" t="s">
        <v>2808</v>
      </c>
      <c r="AJ1160" s="6" t="s">
        <v>43</v>
      </c>
      <c r="AK1160" s="19">
        <v>15.654</v>
      </c>
      <c r="AL1160" s="6" t="s">
        <v>39</v>
      </c>
      <c r="AM1160" s="17" t="s">
        <v>39</v>
      </c>
      <c r="AN1160">
        <v>1</v>
      </c>
      <c r="AO1160">
        <v>25</v>
      </c>
      <c r="AP1160" s="20">
        <v>102.98099999999999</v>
      </c>
      <c r="AQ1160">
        <v>60</v>
      </c>
      <c r="AR1160" t="s">
        <v>2642</v>
      </c>
    </row>
    <row r="1161" spans="1:44" x14ac:dyDescent="0.35">
      <c r="A1161" t="s">
        <v>1756</v>
      </c>
      <c r="B1161" t="s">
        <v>2672</v>
      </c>
      <c r="C1161" t="s">
        <v>2592</v>
      </c>
      <c r="D1161" t="s">
        <v>1754</v>
      </c>
      <c r="E1161" t="s">
        <v>1755</v>
      </c>
      <c r="F1161" t="s">
        <v>39</v>
      </c>
      <c r="G1161" t="s">
        <v>40</v>
      </c>
      <c r="H1161" t="s">
        <v>40</v>
      </c>
      <c r="I1161" t="s">
        <v>2873</v>
      </c>
      <c r="J1161" t="s">
        <v>39</v>
      </c>
      <c r="K1161" t="s">
        <v>39</v>
      </c>
      <c r="L1161" t="s">
        <v>39</v>
      </c>
      <c r="M1161" t="s">
        <v>41</v>
      </c>
      <c r="N1161" t="s">
        <v>39</v>
      </c>
      <c r="O1161">
        <v>1988</v>
      </c>
      <c r="P1161" t="s">
        <v>39</v>
      </c>
      <c r="Q1161" t="s">
        <v>2807</v>
      </c>
      <c r="R1161" s="6" t="s">
        <v>2820</v>
      </c>
      <c r="S1161" t="s">
        <v>39</v>
      </c>
      <c r="T1161" s="6" t="s">
        <v>2806</v>
      </c>
      <c r="U1161" t="s">
        <v>2761</v>
      </c>
      <c r="V1161" s="6" t="s">
        <v>2833</v>
      </c>
      <c r="W1161" s="20">
        <v>365</v>
      </c>
      <c r="X1161" s="38">
        <v>6</v>
      </c>
      <c r="Y1161" t="s">
        <v>2810</v>
      </c>
      <c r="Z1161" s="6" t="s">
        <v>39</v>
      </c>
      <c r="AA1161" t="s">
        <v>39</v>
      </c>
      <c r="AB1161" t="s">
        <v>39</v>
      </c>
      <c r="AC1161" t="s">
        <v>39</v>
      </c>
      <c r="AD1161" t="s">
        <v>39</v>
      </c>
      <c r="AE1161" t="s">
        <v>39</v>
      </c>
      <c r="AF1161" t="s">
        <v>39</v>
      </c>
      <c r="AG1161" t="s">
        <v>39</v>
      </c>
      <c r="AH1161" t="s">
        <v>39</v>
      </c>
      <c r="AI1161" s="6" t="s">
        <v>2808</v>
      </c>
      <c r="AJ1161" s="6" t="s">
        <v>43</v>
      </c>
      <c r="AK1161" s="19">
        <v>27.381</v>
      </c>
      <c r="AL1161" s="6" t="s">
        <v>39</v>
      </c>
      <c r="AM1161" s="17" t="s">
        <v>39</v>
      </c>
      <c r="AN1161">
        <v>1</v>
      </c>
      <c r="AO1161">
        <v>25</v>
      </c>
      <c r="AP1161" s="20">
        <v>126.462</v>
      </c>
      <c r="AQ1161">
        <v>60</v>
      </c>
      <c r="AR1161" t="s">
        <v>2642</v>
      </c>
    </row>
    <row r="1162" spans="1:44" x14ac:dyDescent="0.35">
      <c r="A1162" t="s">
        <v>1756</v>
      </c>
      <c r="B1162" t="s">
        <v>2672</v>
      </c>
      <c r="C1162" t="s">
        <v>2592</v>
      </c>
      <c r="D1162" t="s">
        <v>1754</v>
      </c>
      <c r="E1162" t="s">
        <v>1755</v>
      </c>
      <c r="F1162" t="s">
        <v>39</v>
      </c>
      <c r="G1162" t="s">
        <v>40</v>
      </c>
      <c r="H1162" t="s">
        <v>40</v>
      </c>
      <c r="I1162" t="s">
        <v>2873</v>
      </c>
      <c r="J1162" t="s">
        <v>39</v>
      </c>
      <c r="K1162" t="s">
        <v>39</v>
      </c>
      <c r="L1162" t="s">
        <v>39</v>
      </c>
      <c r="M1162" t="s">
        <v>41</v>
      </c>
      <c r="N1162" t="s">
        <v>39</v>
      </c>
      <c r="O1162">
        <v>1988</v>
      </c>
      <c r="P1162" t="s">
        <v>39</v>
      </c>
      <c r="Q1162" t="s">
        <v>2807</v>
      </c>
      <c r="R1162" s="6" t="s">
        <v>2820</v>
      </c>
      <c r="S1162" t="s">
        <v>39</v>
      </c>
      <c r="T1162" s="6" t="s">
        <v>2806</v>
      </c>
      <c r="U1162" t="s">
        <v>2761</v>
      </c>
      <c r="V1162" s="6" t="s">
        <v>2833</v>
      </c>
      <c r="W1162" s="20">
        <v>365</v>
      </c>
      <c r="X1162" s="38">
        <v>6</v>
      </c>
      <c r="Y1162" t="s">
        <v>2810</v>
      </c>
      <c r="Z1162" s="6" t="s">
        <v>39</v>
      </c>
      <c r="AA1162" t="s">
        <v>39</v>
      </c>
      <c r="AB1162" t="s">
        <v>39</v>
      </c>
      <c r="AC1162" t="s">
        <v>39</v>
      </c>
      <c r="AD1162" t="s">
        <v>39</v>
      </c>
      <c r="AE1162" t="s">
        <v>39</v>
      </c>
      <c r="AF1162" t="s">
        <v>39</v>
      </c>
      <c r="AG1162" t="s">
        <v>39</v>
      </c>
      <c r="AH1162" t="s">
        <v>39</v>
      </c>
      <c r="AI1162" s="6" t="s">
        <v>2808</v>
      </c>
      <c r="AJ1162" s="6" t="s">
        <v>43</v>
      </c>
      <c r="AK1162" s="19">
        <v>38.396999999999998</v>
      </c>
      <c r="AL1162" s="6" t="s">
        <v>39</v>
      </c>
      <c r="AM1162" s="17" t="s">
        <v>39</v>
      </c>
      <c r="AN1162">
        <v>1</v>
      </c>
      <c r="AO1162">
        <v>25</v>
      </c>
      <c r="AP1162" s="20">
        <v>130.49799999999999</v>
      </c>
      <c r="AQ1162">
        <v>60</v>
      </c>
      <c r="AR1162" t="s">
        <v>2642</v>
      </c>
    </row>
    <row r="1163" spans="1:44" x14ac:dyDescent="0.35">
      <c r="A1163" t="s">
        <v>1756</v>
      </c>
      <c r="B1163" t="s">
        <v>2672</v>
      </c>
      <c r="C1163" t="s">
        <v>2592</v>
      </c>
      <c r="D1163" t="s">
        <v>1754</v>
      </c>
      <c r="E1163" t="s">
        <v>1755</v>
      </c>
      <c r="F1163" t="s">
        <v>39</v>
      </c>
      <c r="G1163" t="s">
        <v>40</v>
      </c>
      <c r="H1163" t="s">
        <v>40</v>
      </c>
      <c r="I1163" t="s">
        <v>2873</v>
      </c>
      <c r="J1163" t="s">
        <v>39</v>
      </c>
      <c r="K1163" t="s">
        <v>39</v>
      </c>
      <c r="L1163" t="s">
        <v>39</v>
      </c>
      <c r="M1163" t="s">
        <v>41</v>
      </c>
      <c r="N1163" t="s">
        <v>39</v>
      </c>
      <c r="O1163">
        <v>1988</v>
      </c>
      <c r="P1163" t="s">
        <v>39</v>
      </c>
      <c r="Q1163" t="s">
        <v>2807</v>
      </c>
      <c r="R1163" s="6" t="s">
        <v>2820</v>
      </c>
      <c r="S1163" t="s">
        <v>39</v>
      </c>
      <c r="T1163" s="6" t="s">
        <v>2806</v>
      </c>
      <c r="U1163" t="s">
        <v>2761</v>
      </c>
      <c r="V1163" s="6" t="s">
        <v>2833</v>
      </c>
      <c r="W1163" s="20">
        <v>365</v>
      </c>
      <c r="X1163" s="38">
        <v>6</v>
      </c>
      <c r="Y1163" t="s">
        <v>2810</v>
      </c>
      <c r="Z1163" s="6" t="s">
        <v>39</v>
      </c>
      <c r="AA1163" t="s">
        <v>39</v>
      </c>
      <c r="AB1163" t="s">
        <v>39</v>
      </c>
      <c r="AC1163" t="s">
        <v>39</v>
      </c>
      <c r="AD1163" t="s">
        <v>39</v>
      </c>
      <c r="AE1163" t="s">
        <v>39</v>
      </c>
      <c r="AF1163" t="s">
        <v>39</v>
      </c>
      <c r="AG1163" t="s">
        <v>39</v>
      </c>
      <c r="AH1163" t="s">
        <v>39</v>
      </c>
      <c r="AI1163" s="6" t="s">
        <v>2808</v>
      </c>
      <c r="AJ1163" s="6" t="s">
        <v>43</v>
      </c>
      <c r="AK1163" s="19">
        <v>42.838999999999999</v>
      </c>
      <c r="AL1163" s="6" t="s">
        <v>39</v>
      </c>
      <c r="AM1163" s="17" t="s">
        <v>39</v>
      </c>
      <c r="AN1163">
        <v>1</v>
      </c>
      <c r="AO1163">
        <v>25</v>
      </c>
      <c r="AP1163" s="20">
        <v>140.03700000000001</v>
      </c>
      <c r="AQ1163">
        <v>60</v>
      </c>
      <c r="AR1163" t="s">
        <v>2642</v>
      </c>
    </row>
    <row r="1164" spans="1:44" x14ac:dyDescent="0.35">
      <c r="A1164" t="s">
        <v>1756</v>
      </c>
      <c r="B1164" t="s">
        <v>2672</v>
      </c>
      <c r="C1164" t="s">
        <v>2592</v>
      </c>
      <c r="D1164" t="s">
        <v>1754</v>
      </c>
      <c r="E1164" t="s">
        <v>1755</v>
      </c>
      <c r="F1164" t="s">
        <v>39</v>
      </c>
      <c r="G1164" t="s">
        <v>40</v>
      </c>
      <c r="H1164" t="s">
        <v>40</v>
      </c>
      <c r="I1164" t="s">
        <v>2873</v>
      </c>
      <c r="J1164" t="s">
        <v>39</v>
      </c>
      <c r="K1164" t="s">
        <v>39</v>
      </c>
      <c r="L1164" t="s">
        <v>39</v>
      </c>
      <c r="M1164" t="s">
        <v>41</v>
      </c>
      <c r="N1164" t="s">
        <v>39</v>
      </c>
      <c r="O1164">
        <v>1988</v>
      </c>
      <c r="P1164" t="s">
        <v>39</v>
      </c>
      <c r="Q1164" t="s">
        <v>2807</v>
      </c>
      <c r="R1164" s="6" t="s">
        <v>2820</v>
      </c>
      <c r="S1164" t="s">
        <v>39</v>
      </c>
      <c r="T1164" s="6" t="s">
        <v>2806</v>
      </c>
      <c r="U1164" t="s">
        <v>2761</v>
      </c>
      <c r="V1164" s="6" t="s">
        <v>2833</v>
      </c>
      <c r="W1164" s="20">
        <v>365</v>
      </c>
      <c r="X1164" s="38">
        <v>6</v>
      </c>
      <c r="Y1164" t="s">
        <v>2810</v>
      </c>
      <c r="Z1164" s="6" t="s">
        <v>39</v>
      </c>
      <c r="AA1164" t="s">
        <v>39</v>
      </c>
      <c r="AB1164" t="s">
        <v>39</v>
      </c>
      <c r="AC1164" t="s">
        <v>39</v>
      </c>
      <c r="AD1164" t="s">
        <v>39</v>
      </c>
      <c r="AE1164" t="s">
        <v>39</v>
      </c>
      <c r="AF1164" t="s">
        <v>39</v>
      </c>
      <c r="AG1164" t="s">
        <v>39</v>
      </c>
      <c r="AH1164" t="s">
        <v>39</v>
      </c>
      <c r="AI1164" s="6" t="s">
        <v>2808</v>
      </c>
      <c r="AJ1164" s="6" t="s">
        <v>43</v>
      </c>
      <c r="AK1164" s="19">
        <v>50.302</v>
      </c>
      <c r="AL1164" s="6" t="s">
        <v>39</v>
      </c>
      <c r="AM1164" s="17" t="s">
        <v>39</v>
      </c>
      <c r="AN1164">
        <v>1</v>
      </c>
      <c r="AO1164">
        <v>25</v>
      </c>
      <c r="AP1164" s="20">
        <v>142.42099999999999</v>
      </c>
      <c r="AQ1164">
        <v>60</v>
      </c>
      <c r="AR1164" t="s">
        <v>2642</v>
      </c>
    </row>
    <row r="1165" spans="1:44" x14ac:dyDescent="0.35">
      <c r="A1165" t="s">
        <v>1756</v>
      </c>
      <c r="B1165" t="s">
        <v>2672</v>
      </c>
      <c r="C1165" t="s">
        <v>2592</v>
      </c>
      <c r="D1165" t="s">
        <v>1754</v>
      </c>
      <c r="E1165" t="s">
        <v>1755</v>
      </c>
      <c r="F1165" t="s">
        <v>39</v>
      </c>
      <c r="G1165" t="s">
        <v>40</v>
      </c>
      <c r="H1165" t="s">
        <v>40</v>
      </c>
      <c r="I1165" t="s">
        <v>2873</v>
      </c>
      <c r="J1165" t="s">
        <v>39</v>
      </c>
      <c r="K1165" t="s">
        <v>39</v>
      </c>
      <c r="L1165" t="s">
        <v>39</v>
      </c>
      <c r="M1165" t="s">
        <v>41</v>
      </c>
      <c r="N1165" t="s">
        <v>39</v>
      </c>
      <c r="O1165">
        <v>1988</v>
      </c>
      <c r="P1165" t="s">
        <v>39</v>
      </c>
      <c r="Q1165" t="s">
        <v>2807</v>
      </c>
      <c r="R1165" s="6" t="s">
        <v>2820</v>
      </c>
      <c r="S1165" t="s">
        <v>39</v>
      </c>
      <c r="T1165" s="6" t="s">
        <v>2806</v>
      </c>
      <c r="U1165" t="s">
        <v>2761</v>
      </c>
      <c r="V1165" s="6" t="s">
        <v>2833</v>
      </c>
      <c r="W1165" s="20">
        <v>365</v>
      </c>
      <c r="X1165" s="38">
        <v>6</v>
      </c>
      <c r="Y1165" t="s">
        <v>2810</v>
      </c>
      <c r="Z1165" s="6" t="s">
        <v>39</v>
      </c>
      <c r="AA1165" t="s">
        <v>39</v>
      </c>
      <c r="AB1165" t="s">
        <v>39</v>
      </c>
      <c r="AC1165" t="s">
        <v>39</v>
      </c>
      <c r="AD1165" t="s">
        <v>39</v>
      </c>
      <c r="AE1165" t="s">
        <v>39</v>
      </c>
      <c r="AF1165" t="s">
        <v>39</v>
      </c>
      <c r="AG1165" t="s">
        <v>39</v>
      </c>
      <c r="AH1165" t="s">
        <v>39</v>
      </c>
      <c r="AI1165" s="6" t="s">
        <v>2808</v>
      </c>
      <c r="AJ1165" s="6" t="s">
        <v>43</v>
      </c>
      <c r="AK1165" s="19">
        <v>54.210999999999999</v>
      </c>
      <c r="AL1165" s="6" t="s">
        <v>39</v>
      </c>
      <c r="AM1165" s="17" t="s">
        <v>39</v>
      </c>
      <c r="AN1165">
        <v>1</v>
      </c>
      <c r="AO1165">
        <v>25</v>
      </c>
      <c r="AP1165" s="20">
        <v>154.16200000000001</v>
      </c>
      <c r="AQ1165">
        <v>60</v>
      </c>
      <c r="AR1165" t="s">
        <v>2642</v>
      </c>
    </row>
    <row r="1166" spans="1:44" x14ac:dyDescent="0.35">
      <c r="A1166" t="s">
        <v>1756</v>
      </c>
      <c r="B1166" t="s">
        <v>2672</v>
      </c>
      <c r="C1166" t="s">
        <v>2592</v>
      </c>
      <c r="D1166" t="s">
        <v>1754</v>
      </c>
      <c r="E1166" t="s">
        <v>1755</v>
      </c>
      <c r="F1166" t="s">
        <v>39</v>
      </c>
      <c r="G1166" t="s">
        <v>40</v>
      </c>
      <c r="H1166" t="s">
        <v>40</v>
      </c>
      <c r="I1166" t="s">
        <v>2873</v>
      </c>
      <c r="J1166" t="s">
        <v>39</v>
      </c>
      <c r="K1166" t="s">
        <v>39</v>
      </c>
      <c r="L1166" t="s">
        <v>39</v>
      </c>
      <c r="M1166" t="s">
        <v>41</v>
      </c>
      <c r="N1166" t="s">
        <v>39</v>
      </c>
      <c r="O1166">
        <v>1988</v>
      </c>
      <c r="P1166" t="s">
        <v>39</v>
      </c>
      <c r="Q1166" t="s">
        <v>2807</v>
      </c>
      <c r="R1166" s="6" t="s">
        <v>2820</v>
      </c>
      <c r="S1166" t="s">
        <v>39</v>
      </c>
      <c r="T1166" s="6" t="s">
        <v>2806</v>
      </c>
      <c r="U1166" t="s">
        <v>2761</v>
      </c>
      <c r="V1166" s="6" t="s">
        <v>2833</v>
      </c>
      <c r="W1166" s="20">
        <v>365</v>
      </c>
      <c r="X1166" s="38">
        <v>6</v>
      </c>
      <c r="Y1166" t="s">
        <v>2810</v>
      </c>
      <c r="Z1166" s="6" t="s">
        <v>39</v>
      </c>
      <c r="AA1166" t="s">
        <v>39</v>
      </c>
      <c r="AB1166" t="s">
        <v>39</v>
      </c>
      <c r="AC1166" t="s">
        <v>39</v>
      </c>
      <c r="AD1166" t="s">
        <v>39</v>
      </c>
      <c r="AE1166" t="s">
        <v>39</v>
      </c>
      <c r="AF1166" t="s">
        <v>39</v>
      </c>
      <c r="AG1166" t="s">
        <v>39</v>
      </c>
      <c r="AH1166" t="s">
        <v>39</v>
      </c>
      <c r="AI1166" s="6" t="s">
        <v>2808</v>
      </c>
      <c r="AJ1166" s="6" t="s">
        <v>43</v>
      </c>
      <c r="AK1166" s="19">
        <v>69.492000000000004</v>
      </c>
      <c r="AL1166" s="6" t="s">
        <v>39</v>
      </c>
      <c r="AM1166" s="17" t="s">
        <v>39</v>
      </c>
      <c r="AN1166">
        <v>1</v>
      </c>
      <c r="AO1166">
        <v>25</v>
      </c>
      <c r="AP1166" s="20">
        <v>163.15100000000001</v>
      </c>
      <c r="AQ1166">
        <v>60</v>
      </c>
      <c r="AR1166" t="s">
        <v>2642</v>
      </c>
    </row>
    <row r="1167" spans="1:44" x14ac:dyDescent="0.35">
      <c r="A1167" t="s">
        <v>1756</v>
      </c>
      <c r="B1167" t="s">
        <v>2672</v>
      </c>
      <c r="C1167" t="s">
        <v>2592</v>
      </c>
      <c r="D1167" t="s">
        <v>1754</v>
      </c>
      <c r="E1167" t="s">
        <v>1755</v>
      </c>
      <c r="F1167" t="s">
        <v>39</v>
      </c>
      <c r="G1167" t="s">
        <v>40</v>
      </c>
      <c r="H1167" t="s">
        <v>40</v>
      </c>
      <c r="I1167" t="s">
        <v>2873</v>
      </c>
      <c r="J1167" t="s">
        <v>39</v>
      </c>
      <c r="K1167" t="s">
        <v>39</v>
      </c>
      <c r="L1167" t="s">
        <v>39</v>
      </c>
      <c r="M1167" t="s">
        <v>41</v>
      </c>
      <c r="N1167" t="s">
        <v>39</v>
      </c>
      <c r="O1167">
        <v>1988</v>
      </c>
      <c r="P1167" t="s">
        <v>39</v>
      </c>
      <c r="Q1167" t="s">
        <v>2807</v>
      </c>
      <c r="R1167" s="6" t="s">
        <v>2820</v>
      </c>
      <c r="S1167" t="s">
        <v>39</v>
      </c>
      <c r="T1167" s="6" t="s">
        <v>2806</v>
      </c>
      <c r="U1167" t="s">
        <v>2761</v>
      </c>
      <c r="V1167" s="6" t="s">
        <v>2833</v>
      </c>
      <c r="W1167" s="20">
        <v>365</v>
      </c>
      <c r="X1167" s="38">
        <v>6</v>
      </c>
      <c r="Y1167" t="s">
        <v>2810</v>
      </c>
      <c r="Z1167" s="6" t="s">
        <v>39</v>
      </c>
      <c r="AA1167" t="s">
        <v>39</v>
      </c>
      <c r="AB1167" t="s">
        <v>39</v>
      </c>
      <c r="AC1167" t="s">
        <v>39</v>
      </c>
      <c r="AD1167" t="s">
        <v>39</v>
      </c>
      <c r="AE1167" t="s">
        <v>39</v>
      </c>
      <c r="AF1167" t="s">
        <v>39</v>
      </c>
      <c r="AG1167" t="s">
        <v>39</v>
      </c>
      <c r="AH1167" t="s">
        <v>39</v>
      </c>
      <c r="AI1167" s="6" t="s">
        <v>2808</v>
      </c>
      <c r="AJ1167" s="6" t="s">
        <v>43</v>
      </c>
      <c r="AK1167" s="19">
        <v>69.492000000000004</v>
      </c>
      <c r="AL1167" s="6" t="s">
        <v>39</v>
      </c>
      <c r="AM1167" s="17" t="s">
        <v>39</v>
      </c>
      <c r="AN1167">
        <v>1</v>
      </c>
      <c r="AO1167">
        <v>25</v>
      </c>
      <c r="AP1167" s="20">
        <v>170.488</v>
      </c>
      <c r="AQ1167">
        <v>60</v>
      </c>
      <c r="AR1167" t="s">
        <v>2642</v>
      </c>
    </row>
    <row r="1168" spans="1:44" x14ac:dyDescent="0.35">
      <c r="A1168" t="s">
        <v>1756</v>
      </c>
      <c r="B1168" t="s">
        <v>2672</v>
      </c>
      <c r="C1168" t="s">
        <v>2592</v>
      </c>
      <c r="D1168" t="s">
        <v>1754</v>
      </c>
      <c r="E1168" t="s">
        <v>1755</v>
      </c>
      <c r="F1168" t="s">
        <v>39</v>
      </c>
      <c r="G1168" t="s">
        <v>40</v>
      </c>
      <c r="H1168" t="s">
        <v>40</v>
      </c>
      <c r="I1168" t="s">
        <v>2873</v>
      </c>
      <c r="J1168" t="s">
        <v>39</v>
      </c>
      <c r="K1168" t="s">
        <v>39</v>
      </c>
      <c r="L1168" t="s">
        <v>39</v>
      </c>
      <c r="M1168" t="s">
        <v>41</v>
      </c>
      <c r="N1168" t="s">
        <v>39</v>
      </c>
      <c r="O1168">
        <v>1988</v>
      </c>
      <c r="P1168" t="s">
        <v>39</v>
      </c>
      <c r="Q1168" t="s">
        <v>2807</v>
      </c>
      <c r="R1168" s="6" t="s">
        <v>2820</v>
      </c>
      <c r="S1168" t="s">
        <v>39</v>
      </c>
      <c r="T1168" s="6" t="s">
        <v>2806</v>
      </c>
      <c r="U1168" t="s">
        <v>2761</v>
      </c>
      <c r="V1168" s="6" t="s">
        <v>2833</v>
      </c>
      <c r="W1168" s="20">
        <v>365</v>
      </c>
      <c r="X1168" s="38">
        <v>6</v>
      </c>
      <c r="Y1168" t="s">
        <v>2810</v>
      </c>
      <c r="Z1168" s="6" t="s">
        <v>39</v>
      </c>
      <c r="AA1168" t="s">
        <v>39</v>
      </c>
      <c r="AB1168" t="s">
        <v>39</v>
      </c>
      <c r="AC1168" t="s">
        <v>39</v>
      </c>
      <c r="AD1168" t="s">
        <v>39</v>
      </c>
      <c r="AE1168" t="s">
        <v>39</v>
      </c>
      <c r="AF1168" t="s">
        <v>39</v>
      </c>
      <c r="AG1168" t="s">
        <v>39</v>
      </c>
      <c r="AH1168" t="s">
        <v>39</v>
      </c>
      <c r="AI1168" s="6" t="s">
        <v>2808</v>
      </c>
      <c r="AJ1168" s="6" t="s">
        <v>43</v>
      </c>
      <c r="AK1168" s="19">
        <v>69.135999999999996</v>
      </c>
      <c r="AL1168" s="6" t="s">
        <v>39</v>
      </c>
      <c r="AM1168" s="17" t="s">
        <v>39</v>
      </c>
      <c r="AN1168">
        <v>1</v>
      </c>
      <c r="AO1168">
        <v>25</v>
      </c>
      <c r="AP1168" s="20">
        <v>176.35899999999998</v>
      </c>
      <c r="AQ1168">
        <v>60</v>
      </c>
      <c r="AR1168" t="s">
        <v>2642</v>
      </c>
    </row>
    <row r="1169" spans="1:44" x14ac:dyDescent="0.35">
      <c r="A1169" t="s">
        <v>1756</v>
      </c>
      <c r="B1169" t="s">
        <v>2672</v>
      </c>
      <c r="C1169" t="s">
        <v>2592</v>
      </c>
      <c r="D1169" t="s">
        <v>1754</v>
      </c>
      <c r="E1169" t="s">
        <v>1755</v>
      </c>
      <c r="F1169" t="s">
        <v>39</v>
      </c>
      <c r="G1169" t="s">
        <v>40</v>
      </c>
      <c r="H1169" t="s">
        <v>40</v>
      </c>
      <c r="I1169" t="s">
        <v>2873</v>
      </c>
      <c r="J1169" t="s">
        <v>39</v>
      </c>
      <c r="K1169" t="s">
        <v>39</v>
      </c>
      <c r="L1169" t="s">
        <v>39</v>
      </c>
      <c r="M1169" t="s">
        <v>41</v>
      </c>
      <c r="N1169" t="s">
        <v>39</v>
      </c>
      <c r="O1169">
        <v>1988</v>
      </c>
      <c r="P1169" t="s">
        <v>39</v>
      </c>
      <c r="Q1169" t="s">
        <v>2807</v>
      </c>
      <c r="R1169" s="6" t="s">
        <v>2820</v>
      </c>
      <c r="S1169" t="s">
        <v>39</v>
      </c>
      <c r="T1169" s="6" t="s">
        <v>2806</v>
      </c>
      <c r="U1169" t="s">
        <v>2761</v>
      </c>
      <c r="V1169" s="6" t="s">
        <v>2833</v>
      </c>
      <c r="W1169" s="20">
        <v>365</v>
      </c>
      <c r="X1169" s="38">
        <v>6</v>
      </c>
      <c r="Y1169" t="s">
        <v>2810</v>
      </c>
      <c r="Z1169" s="6" t="s">
        <v>39</v>
      </c>
      <c r="AA1169" t="s">
        <v>39</v>
      </c>
      <c r="AB1169" t="s">
        <v>39</v>
      </c>
      <c r="AC1169" t="s">
        <v>39</v>
      </c>
      <c r="AD1169" t="s">
        <v>39</v>
      </c>
      <c r="AE1169" t="s">
        <v>39</v>
      </c>
      <c r="AF1169" t="s">
        <v>39</v>
      </c>
      <c r="AG1169" t="s">
        <v>39</v>
      </c>
      <c r="AH1169" t="s">
        <v>39</v>
      </c>
      <c r="AI1169" s="6" t="s">
        <v>2808</v>
      </c>
      <c r="AJ1169" s="6" t="s">
        <v>43</v>
      </c>
      <c r="AK1169">
        <v>69.313999999999993</v>
      </c>
      <c r="AL1169" s="6" t="s">
        <v>39</v>
      </c>
      <c r="AM1169" s="17" t="s">
        <v>39</v>
      </c>
      <c r="AN1169">
        <v>1</v>
      </c>
      <c r="AO1169">
        <v>25</v>
      </c>
      <c r="AP1169" s="20">
        <v>183.51300000000001</v>
      </c>
      <c r="AQ1169">
        <v>60</v>
      </c>
      <c r="AR1169" t="s">
        <v>2642</v>
      </c>
    </row>
    <row r="1170" spans="1:44" x14ac:dyDescent="0.35">
      <c r="A1170" t="s">
        <v>1756</v>
      </c>
      <c r="B1170" t="s">
        <v>2672</v>
      </c>
      <c r="C1170" t="s">
        <v>2592</v>
      </c>
      <c r="D1170" t="s">
        <v>1754</v>
      </c>
      <c r="E1170" t="s">
        <v>1755</v>
      </c>
      <c r="F1170" t="s">
        <v>39</v>
      </c>
      <c r="G1170" t="s">
        <v>40</v>
      </c>
      <c r="H1170" t="s">
        <v>40</v>
      </c>
      <c r="I1170" t="s">
        <v>2873</v>
      </c>
      <c r="J1170" t="s">
        <v>39</v>
      </c>
      <c r="K1170" t="s">
        <v>39</v>
      </c>
      <c r="L1170" t="s">
        <v>39</v>
      </c>
      <c r="M1170" t="s">
        <v>41</v>
      </c>
      <c r="N1170" t="s">
        <v>39</v>
      </c>
      <c r="O1170">
        <v>1988</v>
      </c>
      <c r="P1170" t="s">
        <v>39</v>
      </c>
      <c r="Q1170" t="s">
        <v>2807</v>
      </c>
      <c r="R1170" s="6" t="s">
        <v>2820</v>
      </c>
      <c r="S1170" t="s">
        <v>39</v>
      </c>
      <c r="T1170" s="6" t="s">
        <v>2806</v>
      </c>
      <c r="U1170" t="s">
        <v>2761</v>
      </c>
      <c r="V1170" s="6" t="s">
        <v>2833</v>
      </c>
      <c r="W1170" s="20">
        <v>365</v>
      </c>
      <c r="X1170" s="38">
        <v>6</v>
      </c>
      <c r="Y1170" t="s">
        <v>2810</v>
      </c>
      <c r="Z1170" s="6" t="s">
        <v>39</v>
      </c>
      <c r="AA1170" t="s">
        <v>39</v>
      </c>
      <c r="AB1170" t="s">
        <v>39</v>
      </c>
      <c r="AC1170" t="s">
        <v>39</v>
      </c>
      <c r="AD1170" t="s">
        <v>39</v>
      </c>
      <c r="AE1170" t="s">
        <v>39</v>
      </c>
      <c r="AF1170" t="s">
        <v>39</v>
      </c>
      <c r="AG1170" t="s">
        <v>39</v>
      </c>
      <c r="AH1170" t="s">
        <v>39</v>
      </c>
      <c r="AI1170" s="6" t="s">
        <v>2808</v>
      </c>
      <c r="AJ1170" s="6" t="s">
        <v>43</v>
      </c>
      <c r="AK1170">
        <v>73.400999999999996</v>
      </c>
      <c r="AL1170" s="6" t="s">
        <v>39</v>
      </c>
      <c r="AM1170" s="17" t="s">
        <v>39</v>
      </c>
      <c r="AN1170">
        <v>1</v>
      </c>
      <c r="AO1170">
        <v>25</v>
      </c>
      <c r="AP1170" s="14">
        <v>189.93299999999999</v>
      </c>
      <c r="AQ1170">
        <v>60</v>
      </c>
      <c r="AR1170" t="s">
        <v>2642</v>
      </c>
    </row>
    <row r="1171" spans="1:44" x14ac:dyDescent="0.35">
      <c r="A1171" t="s">
        <v>1756</v>
      </c>
      <c r="B1171" t="s">
        <v>2672</v>
      </c>
      <c r="C1171" t="s">
        <v>2592</v>
      </c>
      <c r="D1171" t="s">
        <v>1754</v>
      </c>
      <c r="E1171" t="s">
        <v>1755</v>
      </c>
      <c r="F1171" t="s">
        <v>39</v>
      </c>
      <c r="G1171" t="s">
        <v>40</v>
      </c>
      <c r="H1171" t="s">
        <v>40</v>
      </c>
      <c r="I1171" t="s">
        <v>2873</v>
      </c>
      <c r="J1171" t="s">
        <v>39</v>
      </c>
      <c r="K1171" t="s">
        <v>39</v>
      </c>
      <c r="L1171" t="s">
        <v>39</v>
      </c>
      <c r="M1171" t="s">
        <v>41</v>
      </c>
      <c r="N1171" t="s">
        <v>39</v>
      </c>
      <c r="O1171">
        <v>1988</v>
      </c>
      <c r="P1171" t="s">
        <v>39</v>
      </c>
      <c r="Q1171" t="s">
        <v>2807</v>
      </c>
      <c r="R1171" s="6" t="s">
        <v>2820</v>
      </c>
      <c r="S1171" t="s">
        <v>39</v>
      </c>
      <c r="T1171" s="6" t="s">
        <v>2806</v>
      </c>
      <c r="U1171" t="s">
        <v>2761</v>
      </c>
      <c r="V1171" s="6" t="s">
        <v>2833</v>
      </c>
      <c r="W1171" s="20">
        <v>365</v>
      </c>
      <c r="X1171" s="38">
        <v>6</v>
      </c>
      <c r="Y1171" t="s">
        <v>2810</v>
      </c>
      <c r="Z1171" s="6" t="s">
        <v>39</v>
      </c>
      <c r="AA1171" t="s">
        <v>39</v>
      </c>
      <c r="AB1171" t="s">
        <v>39</v>
      </c>
      <c r="AC1171" t="s">
        <v>39</v>
      </c>
      <c r="AD1171" t="s">
        <v>39</v>
      </c>
      <c r="AE1171" t="s">
        <v>39</v>
      </c>
      <c r="AF1171" t="s">
        <v>39</v>
      </c>
      <c r="AG1171" t="s">
        <v>39</v>
      </c>
      <c r="AH1171" t="s">
        <v>39</v>
      </c>
      <c r="AI1171" s="6" t="s">
        <v>2808</v>
      </c>
      <c r="AJ1171" s="6" t="s">
        <v>43</v>
      </c>
      <c r="AK1171">
        <v>73.045000000000002</v>
      </c>
      <c r="AL1171" s="6" t="s">
        <v>39</v>
      </c>
      <c r="AM1171" s="17" t="s">
        <v>39</v>
      </c>
      <c r="AN1171">
        <v>1</v>
      </c>
      <c r="AO1171">
        <v>25</v>
      </c>
      <c r="AP1171" s="14">
        <v>198.18799999999999</v>
      </c>
      <c r="AQ1171">
        <v>60</v>
      </c>
      <c r="AR1171" t="s">
        <v>2642</v>
      </c>
    </row>
    <row r="1172" spans="1:44" x14ac:dyDescent="0.35">
      <c r="A1172" t="s">
        <v>1756</v>
      </c>
      <c r="B1172" t="s">
        <v>2672</v>
      </c>
      <c r="C1172" t="s">
        <v>2592</v>
      </c>
      <c r="D1172" t="s">
        <v>1754</v>
      </c>
      <c r="E1172" t="s">
        <v>1755</v>
      </c>
      <c r="F1172" t="s">
        <v>39</v>
      </c>
      <c r="G1172" t="s">
        <v>40</v>
      </c>
      <c r="H1172" t="s">
        <v>40</v>
      </c>
      <c r="I1172" t="s">
        <v>2873</v>
      </c>
      <c r="J1172" t="s">
        <v>39</v>
      </c>
      <c r="K1172" t="s">
        <v>39</v>
      </c>
      <c r="L1172" t="s">
        <v>39</v>
      </c>
      <c r="M1172" t="s">
        <v>41</v>
      </c>
      <c r="N1172" t="s">
        <v>39</v>
      </c>
      <c r="O1172">
        <v>1988</v>
      </c>
      <c r="P1172" t="s">
        <v>39</v>
      </c>
      <c r="Q1172" t="s">
        <v>2807</v>
      </c>
      <c r="R1172" s="6" t="s">
        <v>2820</v>
      </c>
      <c r="S1172" t="s">
        <v>39</v>
      </c>
      <c r="T1172" s="6" t="s">
        <v>2806</v>
      </c>
      <c r="U1172" t="s">
        <v>2761</v>
      </c>
      <c r="V1172" s="6" t="s">
        <v>2833</v>
      </c>
      <c r="W1172" s="20">
        <v>365</v>
      </c>
      <c r="X1172" s="38">
        <v>6</v>
      </c>
      <c r="Y1172" t="s">
        <v>2810</v>
      </c>
      <c r="Z1172" s="6" t="s">
        <v>39</v>
      </c>
      <c r="AA1172" t="s">
        <v>39</v>
      </c>
      <c r="AB1172" t="s">
        <v>39</v>
      </c>
      <c r="AC1172" t="s">
        <v>39</v>
      </c>
      <c r="AD1172" t="s">
        <v>39</v>
      </c>
      <c r="AE1172" t="s">
        <v>39</v>
      </c>
      <c r="AF1172" t="s">
        <v>39</v>
      </c>
      <c r="AG1172" t="s">
        <v>39</v>
      </c>
      <c r="AH1172" t="s">
        <v>39</v>
      </c>
      <c r="AI1172" s="6" t="s">
        <v>2808</v>
      </c>
      <c r="AJ1172" s="6" t="s">
        <v>43</v>
      </c>
      <c r="AK1172">
        <v>80.864000000000004</v>
      </c>
      <c r="AL1172" s="6" t="s">
        <v>39</v>
      </c>
      <c r="AM1172" s="17" t="s">
        <v>39</v>
      </c>
      <c r="AN1172">
        <v>1</v>
      </c>
      <c r="AO1172">
        <v>25</v>
      </c>
      <c r="AP1172" s="14">
        <v>213.78100000000001</v>
      </c>
      <c r="AQ1172">
        <v>60</v>
      </c>
      <c r="AR1172" t="s">
        <v>2642</v>
      </c>
    </row>
    <row r="1173" spans="1:44" x14ac:dyDescent="0.35">
      <c r="A1173" t="s">
        <v>1756</v>
      </c>
      <c r="B1173" t="s">
        <v>2672</v>
      </c>
      <c r="C1173" t="s">
        <v>2592</v>
      </c>
      <c r="D1173" t="s">
        <v>1754</v>
      </c>
      <c r="E1173" t="s">
        <v>1755</v>
      </c>
      <c r="F1173" t="s">
        <v>39</v>
      </c>
      <c r="G1173" t="s">
        <v>40</v>
      </c>
      <c r="H1173" t="s">
        <v>40</v>
      </c>
      <c r="I1173" t="s">
        <v>2873</v>
      </c>
      <c r="J1173" t="s">
        <v>39</v>
      </c>
      <c r="K1173" t="s">
        <v>39</v>
      </c>
      <c r="L1173" t="s">
        <v>39</v>
      </c>
      <c r="M1173" t="s">
        <v>41</v>
      </c>
      <c r="N1173" t="s">
        <v>39</v>
      </c>
      <c r="O1173">
        <v>1988</v>
      </c>
      <c r="P1173" t="s">
        <v>39</v>
      </c>
      <c r="Q1173" t="s">
        <v>2807</v>
      </c>
      <c r="R1173" s="6" t="s">
        <v>2820</v>
      </c>
      <c r="S1173" t="s">
        <v>39</v>
      </c>
      <c r="T1173" s="6" t="s">
        <v>2806</v>
      </c>
      <c r="U1173" t="s">
        <v>2834</v>
      </c>
      <c r="V1173" s="6" t="s">
        <v>2835</v>
      </c>
      <c r="W1173" s="20" t="s">
        <v>2883</v>
      </c>
      <c r="X1173" s="38">
        <v>6</v>
      </c>
      <c r="Y1173" t="s">
        <v>2810</v>
      </c>
      <c r="Z1173" s="6" t="s">
        <v>39</v>
      </c>
      <c r="AA1173" t="s">
        <v>39</v>
      </c>
      <c r="AB1173" t="s">
        <v>39</v>
      </c>
      <c r="AC1173" t="s">
        <v>39</v>
      </c>
      <c r="AD1173" t="s">
        <v>39</v>
      </c>
      <c r="AE1173" t="s">
        <v>39</v>
      </c>
      <c r="AF1173" t="s">
        <v>39</v>
      </c>
      <c r="AG1173" t="s">
        <v>39</v>
      </c>
      <c r="AH1173" t="s">
        <v>39</v>
      </c>
      <c r="AI1173" s="6" t="s">
        <v>2808</v>
      </c>
      <c r="AJ1173" s="6" t="s">
        <v>2837</v>
      </c>
      <c r="AK1173">
        <v>100</v>
      </c>
      <c r="AL1173" s="6" t="s">
        <v>39</v>
      </c>
      <c r="AM1173" s="17" t="s">
        <v>39</v>
      </c>
      <c r="AN1173">
        <v>1</v>
      </c>
      <c r="AO1173">
        <v>25</v>
      </c>
      <c r="AP1173" t="s">
        <v>39</v>
      </c>
      <c r="AQ1173" t="s">
        <v>39</v>
      </c>
      <c r="AR1173" t="s">
        <v>2692</v>
      </c>
    </row>
    <row r="1174" spans="1:44" x14ac:dyDescent="0.35">
      <c r="A1174" t="s">
        <v>1756</v>
      </c>
      <c r="B1174" t="s">
        <v>2672</v>
      </c>
      <c r="C1174" t="s">
        <v>2592</v>
      </c>
      <c r="D1174" t="s">
        <v>1754</v>
      </c>
      <c r="E1174" t="s">
        <v>1755</v>
      </c>
      <c r="F1174" t="s">
        <v>39</v>
      </c>
      <c r="G1174" t="s">
        <v>40</v>
      </c>
      <c r="H1174" t="s">
        <v>40</v>
      </c>
      <c r="I1174" t="s">
        <v>2873</v>
      </c>
      <c r="J1174" t="s">
        <v>39</v>
      </c>
      <c r="K1174" t="s">
        <v>39</v>
      </c>
      <c r="L1174" t="s">
        <v>39</v>
      </c>
      <c r="M1174" t="s">
        <v>41</v>
      </c>
      <c r="N1174" t="s">
        <v>39</v>
      </c>
      <c r="O1174">
        <v>1988</v>
      </c>
      <c r="P1174" t="s">
        <v>39</v>
      </c>
      <c r="Q1174" t="s">
        <v>2807</v>
      </c>
      <c r="R1174" s="6" t="s">
        <v>2820</v>
      </c>
      <c r="S1174" t="s">
        <v>39</v>
      </c>
      <c r="T1174" s="6" t="s">
        <v>2806</v>
      </c>
      <c r="U1174" t="s">
        <v>2834</v>
      </c>
      <c r="V1174" s="6" t="s">
        <v>2835</v>
      </c>
      <c r="W1174" s="20" t="s">
        <v>2884</v>
      </c>
      <c r="X1174" s="38">
        <v>6</v>
      </c>
      <c r="Y1174" t="s">
        <v>2810</v>
      </c>
      <c r="Z1174" s="6" t="s">
        <v>39</v>
      </c>
      <c r="AA1174" t="s">
        <v>39</v>
      </c>
      <c r="AB1174" t="s">
        <v>39</v>
      </c>
      <c r="AC1174" t="s">
        <v>39</v>
      </c>
      <c r="AD1174" t="s">
        <v>39</v>
      </c>
      <c r="AE1174" t="s">
        <v>39</v>
      </c>
      <c r="AF1174" t="s">
        <v>39</v>
      </c>
      <c r="AG1174" t="s">
        <v>39</v>
      </c>
      <c r="AH1174" t="s">
        <v>39</v>
      </c>
      <c r="AI1174" s="6" t="s">
        <v>2808</v>
      </c>
      <c r="AJ1174" s="6" t="s">
        <v>2837</v>
      </c>
      <c r="AK1174">
        <v>96</v>
      </c>
      <c r="AL1174" s="6" t="s">
        <v>39</v>
      </c>
      <c r="AM1174" s="17" t="s">
        <v>39</v>
      </c>
      <c r="AN1174">
        <v>1</v>
      </c>
      <c r="AO1174">
        <v>25</v>
      </c>
      <c r="AP1174" t="s">
        <v>39</v>
      </c>
      <c r="AQ1174" t="s">
        <v>39</v>
      </c>
      <c r="AR1174" t="s">
        <v>2692</v>
      </c>
    </row>
    <row r="1175" spans="1:44" x14ac:dyDescent="0.35">
      <c r="A1175" t="s">
        <v>1756</v>
      </c>
      <c r="B1175" t="s">
        <v>2672</v>
      </c>
      <c r="C1175" t="s">
        <v>2592</v>
      </c>
      <c r="D1175" t="s">
        <v>1754</v>
      </c>
      <c r="E1175" t="s">
        <v>1755</v>
      </c>
      <c r="F1175" t="s">
        <v>39</v>
      </c>
      <c r="G1175" t="s">
        <v>40</v>
      </c>
      <c r="H1175" t="s">
        <v>40</v>
      </c>
      <c r="I1175" t="s">
        <v>2873</v>
      </c>
      <c r="J1175" t="s">
        <v>39</v>
      </c>
      <c r="K1175" t="s">
        <v>39</v>
      </c>
      <c r="L1175" t="s">
        <v>39</v>
      </c>
      <c r="M1175" t="s">
        <v>41</v>
      </c>
      <c r="N1175" t="s">
        <v>39</v>
      </c>
      <c r="O1175">
        <v>1988</v>
      </c>
      <c r="P1175" t="s">
        <v>39</v>
      </c>
      <c r="Q1175" t="s">
        <v>2807</v>
      </c>
      <c r="R1175" s="6" t="s">
        <v>2820</v>
      </c>
      <c r="S1175" t="s">
        <v>39</v>
      </c>
      <c r="T1175" s="6" t="s">
        <v>2806</v>
      </c>
      <c r="U1175" t="s">
        <v>2834</v>
      </c>
      <c r="V1175" s="6" t="s">
        <v>2835</v>
      </c>
      <c r="W1175" s="20" t="s">
        <v>2885</v>
      </c>
      <c r="X1175" s="38">
        <v>6</v>
      </c>
      <c r="Y1175" t="s">
        <v>2810</v>
      </c>
      <c r="Z1175" s="6" t="s">
        <v>39</v>
      </c>
      <c r="AA1175" t="s">
        <v>39</v>
      </c>
      <c r="AB1175" t="s">
        <v>39</v>
      </c>
      <c r="AC1175" t="s">
        <v>39</v>
      </c>
      <c r="AD1175" t="s">
        <v>39</v>
      </c>
      <c r="AE1175" t="s">
        <v>39</v>
      </c>
      <c r="AF1175" t="s">
        <v>39</v>
      </c>
      <c r="AG1175" t="s">
        <v>39</v>
      </c>
      <c r="AH1175" t="s">
        <v>39</v>
      </c>
      <c r="AI1175" s="6" t="s">
        <v>2808</v>
      </c>
      <c r="AJ1175" s="6" t="s">
        <v>2837</v>
      </c>
      <c r="AK1175">
        <v>92</v>
      </c>
      <c r="AL1175" s="6" t="s">
        <v>39</v>
      </c>
      <c r="AM1175" s="17" t="s">
        <v>39</v>
      </c>
      <c r="AN1175">
        <v>1</v>
      </c>
      <c r="AO1175">
        <v>25</v>
      </c>
      <c r="AP1175" t="s">
        <v>39</v>
      </c>
      <c r="AQ1175" t="s">
        <v>39</v>
      </c>
      <c r="AR1175" t="s">
        <v>2692</v>
      </c>
    </row>
    <row r="1176" spans="1:44" x14ac:dyDescent="0.35">
      <c r="A1176" t="s">
        <v>1756</v>
      </c>
      <c r="B1176" t="s">
        <v>2672</v>
      </c>
      <c r="C1176" t="s">
        <v>2592</v>
      </c>
      <c r="D1176" t="s">
        <v>1754</v>
      </c>
      <c r="E1176" t="s">
        <v>1755</v>
      </c>
      <c r="F1176" t="s">
        <v>39</v>
      </c>
      <c r="G1176" t="s">
        <v>40</v>
      </c>
      <c r="H1176" t="s">
        <v>40</v>
      </c>
      <c r="I1176" t="s">
        <v>2873</v>
      </c>
      <c r="J1176" t="s">
        <v>39</v>
      </c>
      <c r="K1176" t="s">
        <v>39</v>
      </c>
      <c r="L1176" t="s">
        <v>39</v>
      </c>
      <c r="M1176" t="s">
        <v>41</v>
      </c>
      <c r="N1176" t="s">
        <v>39</v>
      </c>
      <c r="O1176">
        <v>1988</v>
      </c>
      <c r="P1176" t="s">
        <v>39</v>
      </c>
      <c r="Q1176" t="s">
        <v>2807</v>
      </c>
      <c r="R1176" s="6" t="s">
        <v>2820</v>
      </c>
      <c r="S1176" t="s">
        <v>39</v>
      </c>
      <c r="T1176" s="6" t="s">
        <v>2806</v>
      </c>
      <c r="U1176" t="s">
        <v>2834</v>
      </c>
      <c r="V1176" s="6" t="s">
        <v>2835</v>
      </c>
      <c r="W1176" s="20" t="s">
        <v>2886</v>
      </c>
      <c r="X1176" s="38">
        <v>6</v>
      </c>
      <c r="Y1176" t="s">
        <v>2810</v>
      </c>
      <c r="Z1176" s="6" t="s">
        <v>39</v>
      </c>
      <c r="AA1176" t="s">
        <v>39</v>
      </c>
      <c r="AB1176" t="s">
        <v>39</v>
      </c>
      <c r="AC1176" t="s">
        <v>39</v>
      </c>
      <c r="AD1176" t="s">
        <v>39</v>
      </c>
      <c r="AE1176" t="s">
        <v>39</v>
      </c>
      <c r="AF1176" t="s">
        <v>39</v>
      </c>
      <c r="AG1176" t="s">
        <v>39</v>
      </c>
      <c r="AH1176" t="s">
        <v>39</v>
      </c>
      <c r="AI1176" s="6" t="s">
        <v>2808</v>
      </c>
      <c r="AJ1176" s="6" t="s">
        <v>2837</v>
      </c>
      <c r="AK1176">
        <v>92</v>
      </c>
      <c r="AL1176" s="6" t="s">
        <v>39</v>
      </c>
      <c r="AM1176" s="17" t="s">
        <v>39</v>
      </c>
      <c r="AN1176">
        <v>1</v>
      </c>
      <c r="AO1176">
        <v>25</v>
      </c>
      <c r="AP1176" t="s">
        <v>39</v>
      </c>
      <c r="AQ1176" t="s">
        <v>39</v>
      </c>
      <c r="AR1176" t="s">
        <v>2692</v>
      </c>
    </row>
    <row r="1177" spans="1:44" x14ac:dyDescent="0.35">
      <c r="A1177" t="s">
        <v>1756</v>
      </c>
      <c r="B1177" t="s">
        <v>2672</v>
      </c>
      <c r="C1177" t="s">
        <v>2592</v>
      </c>
      <c r="D1177" t="s">
        <v>1754</v>
      </c>
      <c r="E1177" t="s">
        <v>1755</v>
      </c>
      <c r="F1177" t="s">
        <v>39</v>
      </c>
      <c r="G1177" t="s">
        <v>40</v>
      </c>
      <c r="H1177" t="s">
        <v>40</v>
      </c>
      <c r="I1177" t="s">
        <v>2873</v>
      </c>
      <c r="J1177" t="s">
        <v>39</v>
      </c>
      <c r="K1177" t="s">
        <v>39</v>
      </c>
      <c r="L1177" t="s">
        <v>39</v>
      </c>
      <c r="M1177" t="s">
        <v>41</v>
      </c>
      <c r="N1177" t="s">
        <v>39</v>
      </c>
      <c r="O1177">
        <v>1988</v>
      </c>
      <c r="P1177" t="s">
        <v>39</v>
      </c>
      <c r="Q1177" t="s">
        <v>2807</v>
      </c>
      <c r="R1177" s="6" t="s">
        <v>2820</v>
      </c>
      <c r="S1177" t="s">
        <v>39</v>
      </c>
      <c r="T1177" s="6" t="s">
        <v>2806</v>
      </c>
      <c r="U1177" t="s">
        <v>2834</v>
      </c>
      <c r="V1177" s="6" t="s">
        <v>2835</v>
      </c>
      <c r="W1177" s="20" t="s">
        <v>2887</v>
      </c>
      <c r="X1177" s="38">
        <v>6</v>
      </c>
      <c r="Y1177" t="s">
        <v>2810</v>
      </c>
      <c r="Z1177" s="6" t="s">
        <v>39</v>
      </c>
      <c r="AA1177" t="s">
        <v>39</v>
      </c>
      <c r="AB1177" t="s">
        <v>39</v>
      </c>
      <c r="AC1177" t="s">
        <v>39</v>
      </c>
      <c r="AD1177" t="s">
        <v>39</v>
      </c>
      <c r="AE1177" t="s">
        <v>39</v>
      </c>
      <c r="AF1177" t="s">
        <v>39</v>
      </c>
      <c r="AG1177" t="s">
        <v>39</v>
      </c>
      <c r="AH1177" t="s">
        <v>39</v>
      </c>
      <c r="AI1177" s="6" t="s">
        <v>2808</v>
      </c>
      <c r="AJ1177" s="6" t="s">
        <v>2837</v>
      </c>
      <c r="AK1177">
        <v>96</v>
      </c>
      <c r="AL1177" s="6" t="s">
        <v>39</v>
      </c>
      <c r="AM1177" s="17" t="s">
        <v>39</v>
      </c>
      <c r="AN1177">
        <v>1</v>
      </c>
      <c r="AO1177">
        <v>25</v>
      </c>
      <c r="AP1177" t="s">
        <v>39</v>
      </c>
      <c r="AQ1177" t="s">
        <v>39</v>
      </c>
      <c r="AR1177" t="s">
        <v>2692</v>
      </c>
    </row>
    <row r="1178" spans="1:44" x14ac:dyDescent="0.35">
      <c r="A1178" t="s">
        <v>1756</v>
      </c>
      <c r="B1178" t="s">
        <v>2672</v>
      </c>
      <c r="C1178" t="s">
        <v>2592</v>
      </c>
      <c r="D1178" t="s">
        <v>1754</v>
      </c>
      <c r="E1178" t="s">
        <v>1755</v>
      </c>
      <c r="F1178" t="s">
        <v>39</v>
      </c>
      <c r="G1178" t="s">
        <v>40</v>
      </c>
      <c r="H1178" t="s">
        <v>40</v>
      </c>
      <c r="I1178" t="s">
        <v>2873</v>
      </c>
      <c r="J1178" t="s">
        <v>39</v>
      </c>
      <c r="K1178" t="s">
        <v>39</v>
      </c>
      <c r="L1178" t="s">
        <v>39</v>
      </c>
      <c r="M1178" t="s">
        <v>41</v>
      </c>
      <c r="N1178" t="s">
        <v>39</v>
      </c>
      <c r="O1178">
        <v>1988</v>
      </c>
      <c r="P1178" t="s">
        <v>39</v>
      </c>
      <c r="Q1178" t="s">
        <v>2807</v>
      </c>
      <c r="R1178" s="6" t="s">
        <v>2820</v>
      </c>
      <c r="S1178" t="s">
        <v>39</v>
      </c>
      <c r="T1178" s="6" t="s">
        <v>2806</v>
      </c>
      <c r="U1178" t="s">
        <v>2834</v>
      </c>
      <c r="V1178" s="6" t="s">
        <v>2835</v>
      </c>
      <c r="W1178" s="20" t="s">
        <v>2888</v>
      </c>
      <c r="X1178" s="38">
        <v>6</v>
      </c>
      <c r="Y1178" t="s">
        <v>2810</v>
      </c>
      <c r="Z1178" s="6" t="s">
        <v>39</v>
      </c>
      <c r="AA1178" t="s">
        <v>39</v>
      </c>
      <c r="AB1178" t="s">
        <v>39</v>
      </c>
      <c r="AC1178" t="s">
        <v>39</v>
      </c>
      <c r="AD1178" t="s">
        <v>39</v>
      </c>
      <c r="AE1178" t="s">
        <v>39</v>
      </c>
      <c r="AF1178" t="s">
        <v>39</v>
      </c>
      <c r="AG1178" t="s">
        <v>39</v>
      </c>
      <c r="AH1178" t="s">
        <v>39</v>
      </c>
      <c r="AI1178" s="6" t="s">
        <v>2808</v>
      </c>
      <c r="AJ1178" s="6" t="s">
        <v>2837</v>
      </c>
      <c r="AK1178">
        <v>96</v>
      </c>
      <c r="AL1178" s="6" t="s">
        <v>39</v>
      </c>
      <c r="AM1178" s="17" t="s">
        <v>39</v>
      </c>
      <c r="AN1178">
        <v>1</v>
      </c>
      <c r="AO1178">
        <v>25</v>
      </c>
      <c r="AP1178" t="s">
        <v>39</v>
      </c>
      <c r="AQ1178" t="s">
        <v>39</v>
      </c>
      <c r="AR1178" t="s">
        <v>2692</v>
      </c>
    </row>
    <row r="1179" spans="1:44" x14ac:dyDescent="0.35">
      <c r="A1179" t="s">
        <v>1756</v>
      </c>
      <c r="B1179" t="s">
        <v>2672</v>
      </c>
      <c r="C1179" t="s">
        <v>2592</v>
      </c>
      <c r="D1179" t="s">
        <v>1754</v>
      </c>
      <c r="E1179" t="s">
        <v>1755</v>
      </c>
      <c r="F1179" t="s">
        <v>39</v>
      </c>
      <c r="G1179" t="s">
        <v>40</v>
      </c>
      <c r="H1179" t="s">
        <v>40</v>
      </c>
      <c r="I1179" t="s">
        <v>2873</v>
      </c>
      <c r="J1179" t="s">
        <v>39</v>
      </c>
      <c r="K1179" t="s">
        <v>39</v>
      </c>
      <c r="L1179" t="s">
        <v>39</v>
      </c>
      <c r="M1179" t="s">
        <v>41</v>
      </c>
      <c r="N1179" t="s">
        <v>39</v>
      </c>
      <c r="O1179">
        <v>1988</v>
      </c>
      <c r="P1179" t="s">
        <v>39</v>
      </c>
      <c r="Q1179" t="s">
        <v>2807</v>
      </c>
      <c r="R1179" s="6" t="s">
        <v>2820</v>
      </c>
      <c r="S1179" t="s">
        <v>39</v>
      </c>
      <c r="T1179" s="6" t="s">
        <v>2806</v>
      </c>
      <c r="U1179" t="s">
        <v>2834</v>
      </c>
      <c r="V1179" s="6" t="s">
        <v>2835</v>
      </c>
      <c r="W1179" s="20" t="s">
        <v>2889</v>
      </c>
      <c r="X1179" s="38">
        <v>6</v>
      </c>
      <c r="Y1179" t="s">
        <v>2810</v>
      </c>
      <c r="Z1179" s="6" t="s">
        <v>39</v>
      </c>
      <c r="AA1179" t="s">
        <v>39</v>
      </c>
      <c r="AB1179" t="s">
        <v>39</v>
      </c>
      <c r="AC1179" t="s">
        <v>39</v>
      </c>
      <c r="AD1179" t="s">
        <v>39</v>
      </c>
      <c r="AE1179" t="s">
        <v>39</v>
      </c>
      <c r="AF1179" t="s">
        <v>39</v>
      </c>
      <c r="AG1179" t="s">
        <v>39</v>
      </c>
      <c r="AH1179" t="s">
        <v>39</v>
      </c>
      <c r="AI1179" s="6" t="s">
        <v>2808</v>
      </c>
      <c r="AJ1179" s="6" t="s">
        <v>2837</v>
      </c>
      <c r="AK1179">
        <v>100</v>
      </c>
      <c r="AL1179" s="6" t="s">
        <v>39</v>
      </c>
      <c r="AM1179" s="17" t="s">
        <v>39</v>
      </c>
      <c r="AN1179">
        <v>1</v>
      </c>
      <c r="AO1179">
        <v>25</v>
      </c>
      <c r="AP1179" t="s">
        <v>39</v>
      </c>
      <c r="AQ1179" t="s">
        <v>39</v>
      </c>
      <c r="AR1179" t="s">
        <v>2692</v>
      </c>
    </row>
    <row r="1180" spans="1:44" x14ac:dyDescent="0.35">
      <c r="A1180" t="s">
        <v>1756</v>
      </c>
      <c r="B1180" t="s">
        <v>2672</v>
      </c>
      <c r="C1180" t="s">
        <v>2592</v>
      </c>
      <c r="D1180" t="s">
        <v>1754</v>
      </c>
      <c r="E1180" t="s">
        <v>1755</v>
      </c>
      <c r="F1180" t="s">
        <v>39</v>
      </c>
      <c r="G1180" t="s">
        <v>40</v>
      </c>
      <c r="H1180" t="s">
        <v>40</v>
      </c>
      <c r="I1180" t="s">
        <v>2873</v>
      </c>
      <c r="J1180" t="s">
        <v>39</v>
      </c>
      <c r="K1180" t="s">
        <v>39</v>
      </c>
      <c r="L1180" t="s">
        <v>39</v>
      </c>
      <c r="M1180" t="s">
        <v>41</v>
      </c>
      <c r="N1180" t="s">
        <v>39</v>
      </c>
      <c r="O1180">
        <v>1988</v>
      </c>
      <c r="P1180" t="s">
        <v>39</v>
      </c>
      <c r="Q1180" t="s">
        <v>2807</v>
      </c>
      <c r="R1180" s="6" t="s">
        <v>2820</v>
      </c>
      <c r="S1180" t="s">
        <v>39</v>
      </c>
      <c r="T1180" s="6" t="s">
        <v>2806</v>
      </c>
      <c r="U1180" t="s">
        <v>2834</v>
      </c>
      <c r="V1180" s="6" t="s">
        <v>2835</v>
      </c>
      <c r="W1180" s="20" t="s">
        <v>2890</v>
      </c>
      <c r="X1180" s="38">
        <v>6</v>
      </c>
      <c r="Y1180" t="s">
        <v>2810</v>
      </c>
      <c r="Z1180" s="6" t="s">
        <v>39</v>
      </c>
      <c r="AA1180" t="s">
        <v>39</v>
      </c>
      <c r="AB1180" t="s">
        <v>39</v>
      </c>
      <c r="AC1180" t="s">
        <v>39</v>
      </c>
      <c r="AD1180" t="s">
        <v>39</v>
      </c>
      <c r="AE1180" t="s">
        <v>39</v>
      </c>
      <c r="AF1180" t="s">
        <v>39</v>
      </c>
      <c r="AG1180" t="s">
        <v>39</v>
      </c>
      <c r="AH1180" t="s">
        <v>39</v>
      </c>
      <c r="AI1180" s="6" t="s">
        <v>2808</v>
      </c>
      <c r="AJ1180" s="6" t="s">
        <v>2837</v>
      </c>
      <c r="AK1180">
        <v>96</v>
      </c>
      <c r="AL1180" s="6" t="s">
        <v>39</v>
      </c>
      <c r="AM1180" s="17" t="s">
        <v>39</v>
      </c>
      <c r="AN1180">
        <v>1</v>
      </c>
      <c r="AO1180">
        <v>25</v>
      </c>
      <c r="AP1180" t="s">
        <v>39</v>
      </c>
      <c r="AQ1180" t="s">
        <v>39</v>
      </c>
      <c r="AR1180" t="s">
        <v>2692</v>
      </c>
    </row>
    <row r="1181" spans="1:44" x14ac:dyDescent="0.35">
      <c r="A1181" t="s">
        <v>1756</v>
      </c>
      <c r="B1181" t="s">
        <v>2672</v>
      </c>
      <c r="C1181" t="s">
        <v>2592</v>
      </c>
      <c r="D1181" t="s">
        <v>1754</v>
      </c>
      <c r="E1181" t="s">
        <v>1755</v>
      </c>
      <c r="F1181" t="s">
        <v>39</v>
      </c>
      <c r="G1181" t="s">
        <v>40</v>
      </c>
      <c r="H1181" t="s">
        <v>40</v>
      </c>
      <c r="I1181" t="s">
        <v>2873</v>
      </c>
      <c r="J1181" t="s">
        <v>39</v>
      </c>
      <c r="K1181" t="s">
        <v>39</v>
      </c>
      <c r="L1181" t="s">
        <v>39</v>
      </c>
      <c r="M1181" t="s">
        <v>41</v>
      </c>
      <c r="N1181" t="s">
        <v>39</v>
      </c>
      <c r="O1181">
        <v>1988</v>
      </c>
      <c r="P1181" t="s">
        <v>39</v>
      </c>
      <c r="Q1181" t="s">
        <v>2807</v>
      </c>
      <c r="R1181" s="6" t="s">
        <v>2820</v>
      </c>
      <c r="S1181" t="s">
        <v>39</v>
      </c>
      <c r="T1181" s="6" t="s">
        <v>2806</v>
      </c>
      <c r="U1181" t="s">
        <v>2834</v>
      </c>
      <c r="V1181" s="6" t="s">
        <v>2835</v>
      </c>
      <c r="W1181" s="20" t="s">
        <v>2891</v>
      </c>
      <c r="X1181" s="38">
        <v>6</v>
      </c>
      <c r="Y1181" t="s">
        <v>2810</v>
      </c>
      <c r="Z1181" s="6" t="s">
        <v>39</v>
      </c>
      <c r="AA1181" t="s">
        <v>39</v>
      </c>
      <c r="AB1181" t="s">
        <v>39</v>
      </c>
      <c r="AC1181" t="s">
        <v>39</v>
      </c>
      <c r="AD1181" t="s">
        <v>39</v>
      </c>
      <c r="AE1181" t="s">
        <v>39</v>
      </c>
      <c r="AF1181" t="s">
        <v>39</v>
      </c>
      <c r="AG1181" t="s">
        <v>39</v>
      </c>
      <c r="AH1181" t="s">
        <v>39</v>
      </c>
      <c r="AI1181" s="6" t="s">
        <v>2808</v>
      </c>
      <c r="AJ1181" s="6" t="s">
        <v>2837</v>
      </c>
      <c r="AK1181">
        <v>100</v>
      </c>
      <c r="AL1181" s="6" t="s">
        <v>39</v>
      </c>
      <c r="AM1181" s="17" t="s">
        <v>39</v>
      </c>
      <c r="AN1181">
        <v>1</v>
      </c>
      <c r="AO1181">
        <v>25</v>
      </c>
      <c r="AP1181" t="s">
        <v>39</v>
      </c>
      <c r="AQ1181" t="s">
        <v>39</v>
      </c>
      <c r="AR1181" t="s">
        <v>2692</v>
      </c>
    </row>
    <row r="1182" spans="1:44" x14ac:dyDescent="0.35">
      <c r="A1182" t="s">
        <v>1756</v>
      </c>
      <c r="B1182" t="s">
        <v>2672</v>
      </c>
      <c r="C1182" t="s">
        <v>2592</v>
      </c>
      <c r="D1182" t="s">
        <v>1754</v>
      </c>
      <c r="E1182" t="s">
        <v>1755</v>
      </c>
      <c r="F1182" t="s">
        <v>39</v>
      </c>
      <c r="G1182" t="s">
        <v>40</v>
      </c>
      <c r="H1182" t="s">
        <v>40</v>
      </c>
      <c r="I1182" t="s">
        <v>2873</v>
      </c>
      <c r="J1182" t="s">
        <v>39</v>
      </c>
      <c r="K1182" t="s">
        <v>39</v>
      </c>
      <c r="L1182" t="s">
        <v>39</v>
      </c>
      <c r="M1182" t="s">
        <v>41</v>
      </c>
      <c r="N1182" t="s">
        <v>39</v>
      </c>
      <c r="O1182">
        <v>1988</v>
      </c>
      <c r="P1182" t="s">
        <v>39</v>
      </c>
      <c r="Q1182" t="s">
        <v>2807</v>
      </c>
      <c r="R1182" s="6" t="s">
        <v>2820</v>
      </c>
      <c r="S1182" t="s">
        <v>39</v>
      </c>
      <c r="T1182" s="6" t="s">
        <v>2806</v>
      </c>
      <c r="U1182" t="s">
        <v>2834</v>
      </c>
      <c r="V1182" s="6" t="s">
        <v>2835</v>
      </c>
      <c r="W1182" s="20" t="s">
        <v>2892</v>
      </c>
      <c r="X1182" s="38">
        <v>6</v>
      </c>
      <c r="Y1182" t="s">
        <v>2810</v>
      </c>
      <c r="Z1182" s="6" t="s">
        <v>39</v>
      </c>
      <c r="AA1182" t="s">
        <v>39</v>
      </c>
      <c r="AB1182" t="s">
        <v>39</v>
      </c>
      <c r="AC1182" t="s">
        <v>39</v>
      </c>
      <c r="AD1182" t="s">
        <v>39</v>
      </c>
      <c r="AE1182" t="s">
        <v>39</v>
      </c>
      <c r="AF1182" t="s">
        <v>39</v>
      </c>
      <c r="AG1182" t="s">
        <v>39</v>
      </c>
      <c r="AH1182" t="s">
        <v>39</v>
      </c>
      <c r="AI1182" s="6" t="s">
        <v>2808</v>
      </c>
      <c r="AJ1182" s="6" t="s">
        <v>2837</v>
      </c>
      <c r="AK1182">
        <v>96</v>
      </c>
      <c r="AL1182" s="6" t="s">
        <v>39</v>
      </c>
      <c r="AM1182" s="17" t="s">
        <v>39</v>
      </c>
      <c r="AN1182">
        <v>1</v>
      </c>
      <c r="AO1182">
        <v>25</v>
      </c>
      <c r="AP1182" t="s">
        <v>39</v>
      </c>
      <c r="AQ1182" t="s">
        <v>39</v>
      </c>
      <c r="AR1182" t="s">
        <v>2692</v>
      </c>
    </row>
    <row r="1183" spans="1:44" x14ac:dyDescent="0.35">
      <c r="A1183" t="s">
        <v>1756</v>
      </c>
      <c r="B1183" t="s">
        <v>2672</v>
      </c>
      <c r="C1183" t="s">
        <v>2592</v>
      </c>
      <c r="D1183" t="s">
        <v>1754</v>
      </c>
      <c r="E1183" t="s">
        <v>1755</v>
      </c>
      <c r="F1183" t="s">
        <v>39</v>
      </c>
      <c r="G1183" t="s">
        <v>40</v>
      </c>
      <c r="H1183" t="s">
        <v>40</v>
      </c>
      <c r="I1183" t="s">
        <v>2873</v>
      </c>
      <c r="J1183" t="s">
        <v>39</v>
      </c>
      <c r="K1183" t="s">
        <v>39</v>
      </c>
      <c r="L1183" t="s">
        <v>39</v>
      </c>
      <c r="M1183" t="s">
        <v>41</v>
      </c>
      <c r="N1183" t="s">
        <v>39</v>
      </c>
      <c r="O1183">
        <v>1988</v>
      </c>
      <c r="P1183" t="s">
        <v>39</v>
      </c>
      <c r="Q1183" t="s">
        <v>2807</v>
      </c>
      <c r="R1183" s="6" t="s">
        <v>2820</v>
      </c>
      <c r="S1183" t="s">
        <v>39</v>
      </c>
      <c r="T1183" s="6" t="s">
        <v>2806</v>
      </c>
      <c r="U1183" t="s">
        <v>2834</v>
      </c>
      <c r="V1183" s="6" t="s">
        <v>2835</v>
      </c>
      <c r="W1183" s="20" t="s">
        <v>2893</v>
      </c>
      <c r="X1183" s="38">
        <v>6</v>
      </c>
      <c r="Y1183" t="s">
        <v>2810</v>
      </c>
      <c r="Z1183" s="6" t="s">
        <v>39</v>
      </c>
      <c r="AA1183" t="s">
        <v>39</v>
      </c>
      <c r="AB1183" t="s">
        <v>39</v>
      </c>
      <c r="AC1183" t="s">
        <v>39</v>
      </c>
      <c r="AD1183" t="s">
        <v>39</v>
      </c>
      <c r="AE1183" t="s">
        <v>39</v>
      </c>
      <c r="AF1183" t="s">
        <v>39</v>
      </c>
      <c r="AG1183" t="s">
        <v>39</v>
      </c>
      <c r="AH1183" t="s">
        <v>39</v>
      </c>
      <c r="AI1183" s="6" t="s">
        <v>2808</v>
      </c>
      <c r="AJ1183" s="6" t="s">
        <v>2837</v>
      </c>
      <c r="AK1183">
        <v>100</v>
      </c>
      <c r="AL1183" s="6" t="s">
        <v>39</v>
      </c>
      <c r="AM1183" s="17" t="s">
        <v>39</v>
      </c>
      <c r="AN1183">
        <v>1</v>
      </c>
      <c r="AO1183">
        <v>15</v>
      </c>
      <c r="AP1183" t="s">
        <v>39</v>
      </c>
      <c r="AQ1183" t="s">
        <v>39</v>
      </c>
      <c r="AR1183" t="s">
        <v>2692</v>
      </c>
    </row>
    <row r="1184" spans="1:44" x14ac:dyDescent="0.35">
      <c r="A1184" t="s">
        <v>1756</v>
      </c>
      <c r="B1184" t="s">
        <v>2672</v>
      </c>
      <c r="C1184" t="s">
        <v>2592</v>
      </c>
      <c r="D1184" t="s">
        <v>1754</v>
      </c>
      <c r="E1184" t="s">
        <v>1755</v>
      </c>
      <c r="F1184" t="s">
        <v>39</v>
      </c>
      <c r="G1184" t="s">
        <v>40</v>
      </c>
      <c r="H1184" t="s">
        <v>40</v>
      </c>
      <c r="I1184" t="s">
        <v>2873</v>
      </c>
      <c r="J1184" t="s">
        <v>39</v>
      </c>
      <c r="K1184" t="s">
        <v>39</v>
      </c>
      <c r="L1184" t="s">
        <v>39</v>
      </c>
      <c r="M1184" t="s">
        <v>41</v>
      </c>
      <c r="N1184" t="s">
        <v>39</v>
      </c>
      <c r="O1184">
        <v>1988</v>
      </c>
      <c r="P1184" t="s">
        <v>39</v>
      </c>
      <c r="Q1184" t="s">
        <v>2807</v>
      </c>
      <c r="R1184" s="6" t="s">
        <v>2820</v>
      </c>
      <c r="S1184" t="s">
        <v>39</v>
      </c>
      <c r="T1184" s="6" t="s">
        <v>2806</v>
      </c>
      <c r="U1184" t="s">
        <v>2834</v>
      </c>
      <c r="V1184" s="6" t="s">
        <v>2835</v>
      </c>
      <c r="W1184" s="20" t="s">
        <v>2894</v>
      </c>
      <c r="X1184" s="38">
        <v>6</v>
      </c>
      <c r="Y1184" t="s">
        <v>2810</v>
      </c>
      <c r="Z1184" s="6" t="s">
        <v>39</v>
      </c>
      <c r="AA1184" t="s">
        <v>39</v>
      </c>
      <c r="AB1184" t="s">
        <v>39</v>
      </c>
      <c r="AC1184" t="s">
        <v>39</v>
      </c>
      <c r="AD1184" t="s">
        <v>39</v>
      </c>
      <c r="AE1184" t="s">
        <v>39</v>
      </c>
      <c r="AF1184" t="s">
        <v>39</v>
      </c>
      <c r="AG1184" t="s">
        <v>39</v>
      </c>
      <c r="AH1184" t="s">
        <v>39</v>
      </c>
      <c r="AI1184" s="6" t="s">
        <v>2808</v>
      </c>
      <c r="AJ1184" s="6" t="s">
        <v>2837</v>
      </c>
      <c r="AK1184">
        <v>100</v>
      </c>
      <c r="AL1184" s="6" t="s">
        <v>39</v>
      </c>
      <c r="AM1184" s="17" t="s">
        <v>39</v>
      </c>
      <c r="AN1184">
        <v>1</v>
      </c>
      <c r="AO1184">
        <v>4</v>
      </c>
      <c r="AP1184" t="s">
        <v>39</v>
      </c>
      <c r="AQ1184" t="s">
        <v>39</v>
      </c>
      <c r="AR1184" t="s">
        <v>2692</v>
      </c>
    </row>
    <row r="1185" spans="1:44" x14ac:dyDescent="0.35">
      <c r="A1185" t="s">
        <v>1756</v>
      </c>
      <c r="B1185" t="s">
        <v>2672</v>
      </c>
      <c r="C1185" t="s">
        <v>2592</v>
      </c>
      <c r="D1185" t="s">
        <v>1754</v>
      </c>
      <c r="E1185" t="s">
        <v>1755</v>
      </c>
      <c r="F1185" t="s">
        <v>39</v>
      </c>
      <c r="G1185" t="s">
        <v>40</v>
      </c>
      <c r="H1185" t="s">
        <v>40</v>
      </c>
      <c r="I1185" t="s">
        <v>2873</v>
      </c>
      <c r="J1185" t="s">
        <v>39</v>
      </c>
      <c r="K1185" t="s">
        <v>39</v>
      </c>
      <c r="L1185" t="s">
        <v>39</v>
      </c>
      <c r="M1185" t="s">
        <v>41</v>
      </c>
      <c r="N1185" t="s">
        <v>39</v>
      </c>
      <c r="O1185">
        <v>1988</v>
      </c>
      <c r="P1185" t="s">
        <v>39</v>
      </c>
      <c r="Q1185" t="s">
        <v>2807</v>
      </c>
      <c r="R1185" s="6" t="s">
        <v>2820</v>
      </c>
      <c r="S1185" t="s">
        <v>39</v>
      </c>
      <c r="T1185" s="6" t="s">
        <v>2806</v>
      </c>
      <c r="U1185" t="s">
        <v>2834</v>
      </c>
      <c r="V1185" s="6" t="s">
        <v>2835</v>
      </c>
      <c r="W1185" s="20" t="s">
        <v>2895</v>
      </c>
      <c r="X1185" s="38">
        <v>6</v>
      </c>
      <c r="Y1185" t="s">
        <v>2810</v>
      </c>
      <c r="Z1185" s="6" t="s">
        <v>39</v>
      </c>
      <c r="AA1185" t="s">
        <v>39</v>
      </c>
      <c r="AB1185" t="s">
        <v>39</v>
      </c>
      <c r="AC1185" t="s">
        <v>39</v>
      </c>
      <c r="AD1185" t="s">
        <v>39</v>
      </c>
      <c r="AE1185" t="s">
        <v>39</v>
      </c>
      <c r="AF1185" t="s">
        <v>39</v>
      </c>
      <c r="AG1185" t="s">
        <v>39</v>
      </c>
      <c r="AH1185" t="s">
        <v>39</v>
      </c>
      <c r="AI1185" s="6" t="s">
        <v>2808</v>
      </c>
      <c r="AJ1185" s="6" t="s">
        <v>2837</v>
      </c>
      <c r="AK1185">
        <v>96</v>
      </c>
      <c r="AL1185" s="6" t="s">
        <v>39</v>
      </c>
      <c r="AM1185" s="17" t="s">
        <v>39</v>
      </c>
      <c r="AN1185">
        <v>1</v>
      </c>
      <c r="AO1185">
        <v>25</v>
      </c>
      <c r="AP1185" t="s">
        <v>39</v>
      </c>
      <c r="AQ1185" t="s">
        <v>39</v>
      </c>
      <c r="AR1185" t="s">
        <v>2692</v>
      </c>
    </row>
    <row r="1186" spans="1:44" x14ac:dyDescent="0.35">
      <c r="A1186" t="s">
        <v>1756</v>
      </c>
      <c r="B1186" t="s">
        <v>2672</v>
      </c>
      <c r="C1186" t="s">
        <v>2592</v>
      </c>
      <c r="D1186" t="s">
        <v>1754</v>
      </c>
      <c r="E1186" t="s">
        <v>1755</v>
      </c>
      <c r="F1186" t="s">
        <v>39</v>
      </c>
      <c r="G1186" t="s">
        <v>40</v>
      </c>
      <c r="H1186" t="s">
        <v>40</v>
      </c>
      <c r="I1186" t="s">
        <v>2873</v>
      </c>
      <c r="J1186" t="s">
        <v>39</v>
      </c>
      <c r="K1186" t="s">
        <v>39</v>
      </c>
      <c r="L1186" t="s">
        <v>39</v>
      </c>
      <c r="M1186" t="s">
        <v>41</v>
      </c>
      <c r="N1186" t="s">
        <v>39</v>
      </c>
      <c r="O1186">
        <v>1988</v>
      </c>
      <c r="P1186" t="s">
        <v>39</v>
      </c>
      <c r="Q1186" t="s">
        <v>2807</v>
      </c>
      <c r="R1186" s="6" t="s">
        <v>2820</v>
      </c>
      <c r="S1186" t="s">
        <v>39</v>
      </c>
      <c r="T1186" s="6" t="s">
        <v>2806</v>
      </c>
      <c r="U1186" t="s">
        <v>2834</v>
      </c>
      <c r="V1186" s="6" t="s">
        <v>2835</v>
      </c>
      <c r="W1186" s="20" t="s">
        <v>2883</v>
      </c>
      <c r="X1186" s="38">
        <v>6</v>
      </c>
      <c r="Y1186" t="s">
        <v>2810</v>
      </c>
      <c r="Z1186" s="6" t="s">
        <v>39</v>
      </c>
      <c r="AA1186" t="s">
        <v>39</v>
      </c>
      <c r="AB1186" t="s">
        <v>39</v>
      </c>
      <c r="AC1186" t="s">
        <v>39</v>
      </c>
      <c r="AD1186" t="s">
        <v>39</v>
      </c>
      <c r="AE1186" t="s">
        <v>39</v>
      </c>
      <c r="AF1186" t="s">
        <v>39</v>
      </c>
      <c r="AG1186" t="s">
        <v>39</v>
      </c>
      <c r="AH1186" t="s">
        <v>39</v>
      </c>
      <c r="AI1186" s="6" t="s">
        <v>2808</v>
      </c>
      <c r="AJ1186" s="6" t="s">
        <v>2860</v>
      </c>
      <c r="AK1186">
        <v>143</v>
      </c>
      <c r="AL1186" s="6" t="s">
        <v>39</v>
      </c>
      <c r="AM1186" s="17" t="s">
        <v>39</v>
      </c>
      <c r="AN1186">
        <v>1</v>
      </c>
      <c r="AO1186">
        <v>25</v>
      </c>
      <c r="AP1186" t="s">
        <v>39</v>
      </c>
      <c r="AQ1186" t="s">
        <v>39</v>
      </c>
      <c r="AR1186" t="s">
        <v>2692</v>
      </c>
    </row>
    <row r="1187" spans="1:44" x14ac:dyDescent="0.35">
      <c r="A1187" t="s">
        <v>1756</v>
      </c>
      <c r="B1187" t="s">
        <v>2672</v>
      </c>
      <c r="C1187" t="s">
        <v>2592</v>
      </c>
      <c r="D1187" t="s">
        <v>1754</v>
      </c>
      <c r="E1187" t="s">
        <v>1755</v>
      </c>
      <c r="F1187" t="s">
        <v>39</v>
      </c>
      <c r="G1187" t="s">
        <v>40</v>
      </c>
      <c r="H1187" t="s">
        <v>40</v>
      </c>
      <c r="I1187" t="s">
        <v>2873</v>
      </c>
      <c r="J1187" t="s">
        <v>39</v>
      </c>
      <c r="K1187" t="s">
        <v>39</v>
      </c>
      <c r="L1187" t="s">
        <v>39</v>
      </c>
      <c r="M1187" t="s">
        <v>41</v>
      </c>
      <c r="N1187" t="s">
        <v>39</v>
      </c>
      <c r="O1187">
        <v>1988</v>
      </c>
      <c r="P1187" t="s">
        <v>39</v>
      </c>
      <c r="Q1187" t="s">
        <v>2807</v>
      </c>
      <c r="R1187" s="6" t="s">
        <v>2820</v>
      </c>
      <c r="S1187" t="s">
        <v>39</v>
      </c>
      <c r="T1187" s="6" t="s">
        <v>2806</v>
      </c>
      <c r="U1187" t="s">
        <v>2834</v>
      </c>
      <c r="V1187" s="6" t="s">
        <v>2835</v>
      </c>
      <c r="W1187" s="20" t="s">
        <v>2884</v>
      </c>
      <c r="X1187" s="38">
        <v>6</v>
      </c>
      <c r="Y1187" t="s">
        <v>2810</v>
      </c>
      <c r="Z1187" s="6" t="s">
        <v>39</v>
      </c>
      <c r="AA1187" t="s">
        <v>39</v>
      </c>
      <c r="AB1187" t="s">
        <v>39</v>
      </c>
      <c r="AC1187" t="s">
        <v>39</v>
      </c>
      <c r="AD1187" t="s">
        <v>39</v>
      </c>
      <c r="AE1187" t="s">
        <v>39</v>
      </c>
      <c r="AF1187" t="s">
        <v>39</v>
      </c>
      <c r="AG1187" t="s">
        <v>39</v>
      </c>
      <c r="AH1187" t="s">
        <v>39</v>
      </c>
      <c r="AI1187" s="6" t="s">
        <v>2808</v>
      </c>
      <c r="AJ1187" s="6" t="s">
        <v>2860</v>
      </c>
      <c r="AK1187">
        <v>147</v>
      </c>
      <c r="AL1187" s="6" t="s">
        <v>39</v>
      </c>
      <c r="AM1187" s="17" t="s">
        <v>39</v>
      </c>
      <c r="AN1187">
        <v>1</v>
      </c>
      <c r="AO1187">
        <v>25</v>
      </c>
      <c r="AP1187" t="s">
        <v>39</v>
      </c>
      <c r="AQ1187" t="s">
        <v>39</v>
      </c>
      <c r="AR1187" t="s">
        <v>2692</v>
      </c>
    </row>
    <row r="1188" spans="1:44" x14ac:dyDescent="0.35">
      <c r="A1188" t="s">
        <v>1756</v>
      </c>
      <c r="B1188" t="s">
        <v>2672</v>
      </c>
      <c r="C1188" t="s">
        <v>2592</v>
      </c>
      <c r="D1188" t="s">
        <v>1754</v>
      </c>
      <c r="E1188" t="s">
        <v>1755</v>
      </c>
      <c r="F1188" t="s">
        <v>39</v>
      </c>
      <c r="G1188" t="s">
        <v>40</v>
      </c>
      <c r="H1188" t="s">
        <v>40</v>
      </c>
      <c r="I1188" t="s">
        <v>2873</v>
      </c>
      <c r="J1188" t="s">
        <v>39</v>
      </c>
      <c r="K1188" t="s">
        <v>39</v>
      </c>
      <c r="L1188" t="s">
        <v>39</v>
      </c>
      <c r="M1188" t="s">
        <v>41</v>
      </c>
      <c r="N1188" t="s">
        <v>39</v>
      </c>
      <c r="O1188">
        <v>1988</v>
      </c>
      <c r="P1188" t="s">
        <v>39</v>
      </c>
      <c r="Q1188" t="s">
        <v>2807</v>
      </c>
      <c r="R1188" s="6" t="s">
        <v>2820</v>
      </c>
      <c r="S1188" t="s">
        <v>39</v>
      </c>
      <c r="T1188" s="6" t="s">
        <v>2806</v>
      </c>
      <c r="U1188" t="s">
        <v>2834</v>
      </c>
      <c r="V1188" s="6" t="s">
        <v>2835</v>
      </c>
      <c r="W1188" s="20" t="s">
        <v>2885</v>
      </c>
      <c r="X1188" s="38">
        <v>6</v>
      </c>
      <c r="Y1188" t="s">
        <v>2810</v>
      </c>
      <c r="Z1188" s="6" t="s">
        <v>39</v>
      </c>
      <c r="AA1188" t="s">
        <v>39</v>
      </c>
      <c r="AB1188" t="s">
        <v>39</v>
      </c>
      <c r="AC1188" t="s">
        <v>39</v>
      </c>
      <c r="AD1188" t="s">
        <v>39</v>
      </c>
      <c r="AE1188" t="s">
        <v>39</v>
      </c>
      <c r="AF1188" t="s">
        <v>39</v>
      </c>
      <c r="AG1188" t="s">
        <v>39</v>
      </c>
      <c r="AH1188" t="s">
        <v>39</v>
      </c>
      <c r="AI1188" s="6" t="s">
        <v>2808</v>
      </c>
      <c r="AJ1188" s="6" t="s">
        <v>2860</v>
      </c>
      <c r="AK1188">
        <v>147</v>
      </c>
      <c r="AL1188" s="6" t="s">
        <v>39</v>
      </c>
      <c r="AM1188" s="17" t="s">
        <v>39</v>
      </c>
      <c r="AN1188">
        <v>1</v>
      </c>
      <c r="AO1188">
        <v>25</v>
      </c>
      <c r="AP1188" t="s">
        <v>39</v>
      </c>
      <c r="AQ1188" t="s">
        <v>39</v>
      </c>
      <c r="AR1188" t="s">
        <v>2692</v>
      </c>
    </row>
    <row r="1189" spans="1:44" x14ac:dyDescent="0.35">
      <c r="A1189" t="s">
        <v>1756</v>
      </c>
      <c r="B1189" t="s">
        <v>2672</v>
      </c>
      <c r="C1189" t="s">
        <v>2592</v>
      </c>
      <c r="D1189" t="s">
        <v>1754</v>
      </c>
      <c r="E1189" t="s">
        <v>1755</v>
      </c>
      <c r="F1189" t="s">
        <v>39</v>
      </c>
      <c r="G1189" t="s">
        <v>40</v>
      </c>
      <c r="H1189" t="s">
        <v>40</v>
      </c>
      <c r="I1189" t="s">
        <v>2873</v>
      </c>
      <c r="J1189" t="s">
        <v>39</v>
      </c>
      <c r="K1189" t="s">
        <v>39</v>
      </c>
      <c r="L1189" t="s">
        <v>39</v>
      </c>
      <c r="M1189" t="s">
        <v>41</v>
      </c>
      <c r="N1189" t="s">
        <v>39</v>
      </c>
      <c r="O1189">
        <v>1988</v>
      </c>
      <c r="P1189" t="s">
        <v>39</v>
      </c>
      <c r="Q1189" t="s">
        <v>2807</v>
      </c>
      <c r="R1189" s="6" t="s">
        <v>2820</v>
      </c>
      <c r="S1189" t="s">
        <v>39</v>
      </c>
      <c r="T1189" s="6" t="s">
        <v>2806</v>
      </c>
      <c r="U1189" t="s">
        <v>2834</v>
      </c>
      <c r="V1189" s="6" t="s">
        <v>2835</v>
      </c>
      <c r="W1189" s="20" t="s">
        <v>2886</v>
      </c>
      <c r="X1189" s="38">
        <v>6</v>
      </c>
      <c r="Y1189" t="s">
        <v>2810</v>
      </c>
      <c r="Z1189" s="6" t="s">
        <v>39</v>
      </c>
      <c r="AA1189" t="s">
        <v>39</v>
      </c>
      <c r="AB1189" t="s">
        <v>39</v>
      </c>
      <c r="AC1189" t="s">
        <v>39</v>
      </c>
      <c r="AD1189" t="s">
        <v>39</v>
      </c>
      <c r="AE1189" t="s">
        <v>39</v>
      </c>
      <c r="AF1189" t="s">
        <v>39</v>
      </c>
      <c r="AG1189" t="s">
        <v>39</v>
      </c>
      <c r="AH1189" t="s">
        <v>39</v>
      </c>
      <c r="AI1189" s="6" t="s">
        <v>2808</v>
      </c>
      <c r="AJ1189" s="6" t="s">
        <v>2860</v>
      </c>
      <c r="AK1189">
        <v>133</v>
      </c>
      <c r="AL1189" s="6" t="s">
        <v>39</v>
      </c>
      <c r="AM1189" s="17" t="s">
        <v>39</v>
      </c>
      <c r="AN1189">
        <v>1</v>
      </c>
      <c r="AO1189">
        <v>25</v>
      </c>
      <c r="AP1189" t="s">
        <v>39</v>
      </c>
      <c r="AQ1189" t="s">
        <v>39</v>
      </c>
      <c r="AR1189" t="s">
        <v>2692</v>
      </c>
    </row>
    <row r="1190" spans="1:44" x14ac:dyDescent="0.35">
      <c r="A1190" t="s">
        <v>1756</v>
      </c>
      <c r="B1190" t="s">
        <v>2672</v>
      </c>
      <c r="C1190" t="s">
        <v>2592</v>
      </c>
      <c r="D1190" t="s">
        <v>1754</v>
      </c>
      <c r="E1190" t="s">
        <v>1755</v>
      </c>
      <c r="F1190" t="s">
        <v>39</v>
      </c>
      <c r="G1190" t="s">
        <v>40</v>
      </c>
      <c r="H1190" t="s">
        <v>40</v>
      </c>
      <c r="I1190" t="s">
        <v>2873</v>
      </c>
      <c r="J1190" t="s">
        <v>39</v>
      </c>
      <c r="K1190" t="s">
        <v>39</v>
      </c>
      <c r="L1190" t="s">
        <v>39</v>
      </c>
      <c r="M1190" t="s">
        <v>41</v>
      </c>
      <c r="N1190" t="s">
        <v>39</v>
      </c>
      <c r="O1190">
        <v>1988</v>
      </c>
      <c r="P1190" t="s">
        <v>39</v>
      </c>
      <c r="Q1190" t="s">
        <v>2807</v>
      </c>
      <c r="R1190" s="6" t="s">
        <v>2820</v>
      </c>
      <c r="S1190" t="s">
        <v>39</v>
      </c>
      <c r="T1190" s="6" t="s">
        <v>2806</v>
      </c>
      <c r="U1190" t="s">
        <v>2834</v>
      </c>
      <c r="V1190" s="6" t="s">
        <v>2835</v>
      </c>
      <c r="W1190" s="20" t="s">
        <v>2887</v>
      </c>
      <c r="X1190" s="38">
        <v>6</v>
      </c>
      <c r="Y1190" t="s">
        <v>2810</v>
      </c>
      <c r="Z1190" s="6" t="s">
        <v>39</v>
      </c>
      <c r="AA1190" t="s">
        <v>39</v>
      </c>
      <c r="AB1190" t="s">
        <v>39</v>
      </c>
      <c r="AC1190" t="s">
        <v>39</v>
      </c>
      <c r="AD1190" t="s">
        <v>39</v>
      </c>
      <c r="AE1190" t="s">
        <v>39</v>
      </c>
      <c r="AF1190" t="s">
        <v>39</v>
      </c>
      <c r="AG1190" t="s">
        <v>39</v>
      </c>
      <c r="AH1190" t="s">
        <v>39</v>
      </c>
      <c r="AI1190" s="6" t="s">
        <v>2808</v>
      </c>
      <c r="AJ1190" s="6" t="s">
        <v>2860</v>
      </c>
      <c r="AK1190">
        <v>134</v>
      </c>
      <c r="AL1190" s="6" t="s">
        <v>39</v>
      </c>
      <c r="AM1190" s="17" t="s">
        <v>39</v>
      </c>
      <c r="AN1190">
        <v>1</v>
      </c>
      <c r="AO1190">
        <v>25</v>
      </c>
      <c r="AP1190" t="s">
        <v>39</v>
      </c>
      <c r="AQ1190" t="s">
        <v>39</v>
      </c>
      <c r="AR1190" t="s">
        <v>2692</v>
      </c>
    </row>
    <row r="1191" spans="1:44" x14ac:dyDescent="0.35">
      <c r="A1191" t="s">
        <v>1756</v>
      </c>
      <c r="B1191" t="s">
        <v>2672</v>
      </c>
      <c r="C1191" t="s">
        <v>2592</v>
      </c>
      <c r="D1191" t="s">
        <v>1754</v>
      </c>
      <c r="E1191" t="s">
        <v>1755</v>
      </c>
      <c r="F1191" t="s">
        <v>39</v>
      </c>
      <c r="G1191" t="s">
        <v>40</v>
      </c>
      <c r="H1191" t="s">
        <v>40</v>
      </c>
      <c r="I1191" t="s">
        <v>2873</v>
      </c>
      <c r="J1191" t="s">
        <v>39</v>
      </c>
      <c r="K1191" t="s">
        <v>39</v>
      </c>
      <c r="L1191" t="s">
        <v>39</v>
      </c>
      <c r="M1191" t="s">
        <v>41</v>
      </c>
      <c r="N1191" t="s">
        <v>39</v>
      </c>
      <c r="O1191">
        <v>1988</v>
      </c>
      <c r="P1191" t="s">
        <v>39</v>
      </c>
      <c r="Q1191" t="s">
        <v>2807</v>
      </c>
      <c r="R1191" s="6" t="s">
        <v>2820</v>
      </c>
      <c r="S1191" t="s">
        <v>39</v>
      </c>
      <c r="T1191" s="6" t="s">
        <v>2806</v>
      </c>
      <c r="U1191" t="s">
        <v>2834</v>
      </c>
      <c r="V1191" s="6" t="s">
        <v>2835</v>
      </c>
      <c r="W1191" s="20" t="s">
        <v>2888</v>
      </c>
      <c r="X1191" s="38">
        <v>6</v>
      </c>
      <c r="Y1191" t="s">
        <v>2810</v>
      </c>
      <c r="Z1191" s="6" t="s">
        <v>39</v>
      </c>
      <c r="AA1191" t="s">
        <v>39</v>
      </c>
      <c r="AB1191" t="s">
        <v>39</v>
      </c>
      <c r="AC1191" t="s">
        <v>39</v>
      </c>
      <c r="AD1191" t="s">
        <v>39</v>
      </c>
      <c r="AE1191" t="s">
        <v>39</v>
      </c>
      <c r="AF1191" t="s">
        <v>39</v>
      </c>
      <c r="AG1191" t="s">
        <v>39</v>
      </c>
      <c r="AH1191" t="s">
        <v>39</v>
      </c>
      <c r="AI1191" s="6" t="s">
        <v>2808</v>
      </c>
      <c r="AJ1191" s="6" t="s">
        <v>2860</v>
      </c>
      <c r="AK1191">
        <v>142</v>
      </c>
      <c r="AL1191" s="6" t="s">
        <v>39</v>
      </c>
      <c r="AM1191" s="17" t="s">
        <v>39</v>
      </c>
      <c r="AN1191">
        <v>1</v>
      </c>
      <c r="AO1191">
        <v>25</v>
      </c>
      <c r="AP1191" t="s">
        <v>39</v>
      </c>
      <c r="AQ1191" t="s">
        <v>39</v>
      </c>
      <c r="AR1191" t="s">
        <v>2692</v>
      </c>
    </row>
    <row r="1192" spans="1:44" x14ac:dyDescent="0.35">
      <c r="A1192" t="s">
        <v>1756</v>
      </c>
      <c r="B1192" t="s">
        <v>2672</v>
      </c>
      <c r="C1192" t="s">
        <v>2592</v>
      </c>
      <c r="D1192" t="s">
        <v>1754</v>
      </c>
      <c r="E1192" t="s">
        <v>1755</v>
      </c>
      <c r="F1192" t="s">
        <v>39</v>
      </c>
      <c r="G1192" t="s">
        <v>40</v>
      </c>
      <c r="H1192" t="s">
        <v>40</v>
      </c>
      <c r="I1192" t="s">
        <v>2873</v>
      </c>
      <c r="J1192" t="s">
        <v>39</v>
      </c>
      <c r="K1192" t="s">
        <v>39</v>
      </c>
      <c r="L1192" t="s">
        <v>39</v>
      </c>
      <c r="M1192" t="s">
        <v>41</v>
      </c>
      <c r="N1192" t="s">
        <v>39</v>
      </c>
      <c r="O1192">
        <v>1988</v>
      </c>
      <c r="P1192" t="s">
        <v>39</v>
      </c>
      <c r="Q1192" t="s">
        <v>2807</v>
      </c>
      <c r="R1192" s="6" t="s">
        <v>2820</v>
      </c>
      <c r="S1192" t="s">
        <v>39</v>
      </c>
      <c r="T1192" s="6" t="s">
        <v>2806</v>
      </c>
      <c r="U1192" t="s">
        <v>2834</v>
      </c>
      <c r="V1192" s="6" t="s">
        <v>2835</v>
      </c>
      <c r="W1192" s="20" t="s">
        <v>2889</v>
      </c>
      <c r="X1192" s="38">
        <v>6</v>
      </c>
      <c r="Y1192" t="s">
        <v>2810</v>
      </c>
      <c r="Z1192" s="6" t="s">
        <v>39</v>
      </c>
      <c r="AA1192" t="s">
        <v>39</v>
      </c>
      <c r="AB1192" t="s">
        <v>39</v>
      </c>
      <c r="AC1192" t="s">
        <v>39</v>
      </c>
      <c r="AD1192" t="s">
        <v>39</v>
      </c>
      <c r="AE1192" t="s">
        <v>39</v>
      </c>
      <c r="AF1192" t="s">
        <v>39</v>
      </c>
      <c r="AG1192" t="s">
        <v>39</v>
      </c>
      <c r="AH1192" t="s">
        <v>39</v>
      </c>
      <c r="AI1192" s="6" t="s">
        <v>2808</v>
      </c>
      <c r="AJ1192" s="6" t="s">
        <v>2860</v>
      </c>
      <c r="AK1192">
        <v>133</v>
      </c>
      <c r="AL1192" s="6" t="s">
        <v>39</v>
      </c>
      <c r="AM1192" s="17" t="s">
        <v>39</v>
      </c>
      <c r="AN1192">
        <v>1</v>
      </c>
      <c r="AO1192">
        <v>25</v>
      </c>
      <c r="AP1192" t="s">
        <v>39</v>
      </c>
      <c r="AQ1192" t="s">
        <v>39</v>
      </c>
      <c r="AR1192" t="s">
        <v>2692</v>
      </c>
    </row>
    <row r="1193" spans="1:44" x14ac:dyDescent="0.35">
      <c r="A1193" t="s">
        <v>1756</v>
      </c>
      <c r="B1193" t="s">
        <v>2672</v>
      </c>
      <c r="C1193" t="s">
        <v>2592</v>
      </c>
      <c r="D1193" t="s">
        <v>1754</v>
      </c>
      <c r="E1193" t="s">
        <v>1755</v>
      </c>
      <c r="F1193" t="s">
        <v>39</v>
      </c>
      <c r="G1193" t="s">
        <v>40</v>
      </c>
      <c r="H1193" t="s">
        <v>40</v>
      </c>
      <c r="I1193" t="s">
        <v>2873</v>
      </c>
      <c r="J1193" t="s">
        <v>39</v>
      </c>
      <c r="K1193" t="s">
        <v>39</v>
      </c>
      <c r="L1193" t="s">
        <v>39</v>
      </c>
      <c r="M1193" t="s">
        <v>41</v>
      </c>
      <c r="N1193" t="s">
        <v>39</v>
      </c>
      <c r="O1193">
        <v>1988</v>
      </c>
      <c r="P1193" t="s">
        <v>39</v>
      </c>
      <c r="Q1193" t="s">
        <v>2807</v>
      </c>
      <c r="R1193" s="6" t="s">
        <v>2820</v>
      </c>
      <c r="S1193" t="s">
        <v>39</v>
      </c>
      <c r="T1193" s="6" t="s">
        <v>2806</v>
      </c>
      <c r="U1193" t="s">
        <v>2834</v>
      </c>
      <c r="V1193" s="6" t="s">
        <v>2835</v>
      </c>
      <c r="W1193" s="20" t="s">
        <v>2890</v>
      </c>
      <c r="X1193" s="38">
        <v>6</v>
      </c>
      <c r="Y1193" t="s">
        <v>2810</v>
      </c>
      <c r="Z1193" s="6" t="s">
        <v>39</v>
      </c>
      <c r="AA1193" t="s">
        <v>39</v>
      </c>
      <c r="AB1193" t="s">
        <v>39</v>
      </c>
      <c r="AC1193" t="s">
        <v>39</v>
      </c>
      <c r="AD1193" t="s">
        <v>39</v>
      </c>
      <c r="AE1193" t="s">
        <v>39</v>
      </c>
      <c r="AF1193" t="s">
        <v>39</v>
      </c>
      <c r="AG1193" t="s">
        <v>39</v>
      </c>
      <c r="AH1193" t="s">
        <v>39</v>
      </c>
      <c r="AI1193" s="6" t="s">
        <v>2808</v>
      </c>
      <c r="AJ1193" s="6" t="s">
        <v>2860</v>
      </c>
      <c r="AK1193">
        <v>140</v>
      </c>
      <c r="AL1193" s="6" t="s">
        <v>39</v>
      </c>
      <c r="AM1193" s="17" t="s">
        <v>39</v>
      </c>
      <c r="AN1193">
        <v>1</v>
      </c>
      <c r="AO1193">
        <v>25</v>
      </c>
      <c r="AP1193" t="s">
        <v>39</v>
      </c>
      <c r="AQ1193" t="s">
        <v>39</v>
      </c>
      <c r="AR1193" t="s">
        <v>2692</v>
      </c>
    </row>
    <row r="1194" spans="1:44" x14ac:dyDescent="0.35">
      <c r="A1194" t="s">
        <v>1756</v>
      </c>
      <c r="B1194" t="s">
        <v>2672</v>
      </c>
      <c r="C1194" t="s">
        <v>2592</v>
      </c>
      <c r="D1194" t="s">
        <v>1754</v>
      </c>
      <c r="E1194" t="s">
        <v>1755</v>
      </c>
      <c r="F1194" t="s">
        <v>39</v>
      </c>
      <c r="G1194" t="s">
        <v>40</v>
      </c>
      <c r="H1194" t="s">
        <v>40</v>
      </c>
      <c r="I1194" t="s">
        <v>2873</v>
      </c>
      <c r="J1194" t="s">
        <v>39</v>
      </c>
      <c r="K1194" t="s">
        <v>39</v>
      </c>
      <c r="L1194" t="s">
        <v>39</v>
      </c>
      <c r="M1194" t="s">
        <v>41</v>
      </c>
      <c r="N1194" t="s">
        <v>39</v>
      </c>
      <c r="O1194">
        <v>1988</v>
      </c>
      <c r="P1194" t="s">
        <v>39</v>
      </c>
      <c r="Q1194" t="s">
        <v>2807</v>
      </c>
      <c r="R1194" s="6" t="s">
        <v>2820</v>
      </c>
      <c r="S1194" t="s">
        <v>39</v>
      </c>
      <c r="T1194" s="6" t="s">
        <v>2806</v>
      </c>
      <c r="U1194" t="s">
        <v>2834</v>
      </c>
      <c r="V1194" s="6" t="s">
        <v>2835</v>
      </c>
      <c r="W1194" s="20" t="s">
        <v>2891</v>
      </c>
      <c r="X1194" s="38">
        <v>6</v>
      </c>
      <c r="Y1194" t="s">
        <v>2810</v>
      </c>
      <c r="Z1194" s="6" t="s">
        <v>39</v>
      </c>
      <c r="AA1194" t="s">
        <v>39</v>
      </c>
      <c r="AB1194" t="s">
        <v>39</v>
      </c>
      <c r="AC1194" t="s">
        <v>39</v>
      </c>
      <c r="AD1194" t="s">
        <v>39</v>
      </c>
      <c r="AE1194" t="s">
        <v>39</v>
      </c>
      <c r="AF1194" t="s">
        <v>39</v>
      </c>
      <c r="AG1194" t="s">
        <v>39</v>
      </c>
      <c r="AH1194" t="s">
        <v>39</v>
      </c>
      <c r="AI1194" s="6" t="s">
        <v>2808</v>
      </c>
      <c r="AJ1194" s="6" t="s">
        <v>2860</v>
      </c>
      <c r="AK1194">
        <v>144</v>
      </c>
      <c r="AL1194" s="6" t="s">
        <v>39</v>
      </c>
      <c r="AM1194" s="17" t="s">
        <v>39</v>
      </c>
      <c r="AN1194">
        <v>1</v>
      </c>
      <c r="AO1194">
        <v>25</v>
      </c>
      <c r="AP1194" t="s">
        <v>39</v>
      </c>
      <c r="AQ1194" t="s">
        <v>39</v>
      </c>
      <c r="AR1194" t="s">
        <v>2692</v>
      </c>
    </row>
    <row r="1195" spans="1:44" x14ac:dyDescent="0.35">
      <c r="A1195" t="s">
        <v>1756</v>
      </c>
      <c r="B1195" t="s">
        <v>2672</v>
      </c>
      <c r="C1195" t="s">
        <v>2592</v>
      </c>
      <c r="D1195" t="s">
        <v>1754</v>
      </c>
      <c r="E1195" t="s">
        <v>1755</v>
      </c>
      <c r="F1195" t="s">
        <v>39</v>
      </c>
      <c r="G1195" t="s">
        <v>40</v>
      </c>
      <c r="H1195" t="s">
        <v>40</v>
      </c>
      <c r="I1195" t="s">
        <v>2873</v>
      </c>
      <c r="J1195" t="s">
        <v>39</v>
      </c>
      <c r="K1195" t="s">
        <v>39</v>
      </c>
      <c r="L1195" t="s">
        <v>39</v>
      </c>
      <c r="M1195" t="s">
        <v>41</v>
      </c>
      <c r="N1195" t="s">
        <v>39</v>
      </c>
      <c r="O1195">
        <v>1988</v>
      </c>
      <c r="P1195" t="s">
        <v>39</v>
      </c>
      <c r="Q1195" t="s">
        <v>2807</v>
      </c>
      <c r="R1195" s="6" t="s">
        <v>2820</v>
      </c>
      <c r="S1195" t="s">
        <v>39</v>
      </c>
      <c r="T1195" s="6" t="s">
        <v>2806</v>
      </c>
      <c r="U1195" t="s">
        <v>2834</v>
      </c>
      <c r="V1195" s="6" t="s">
        <v>2835</v>
      </c>
      <c r="W1195" s="20" t="s">
        <v>2892</v>
      </c>
      <c r="X1195" s="38">
        <v>6</v>
      </c>
      <c r="Y1195" t="s">
        <v>2810</v>
      </c>
      <c r="Z1195" s="6" t="s">
        <v>39</v>
      </c>
      <c r="AA1195" t="s">
        <v>39</v>
      </c>
      <c r="AB1195" t="s">
        <v>39</v>
      </c>
      <c r="AC1195" t="s">
        <v>39</v>
      </c>
      <c r="AD1195" t="s">
        <v>39</v>
      </c>
      <c r="AE1195" t="s">
        <v>39</v>
      </c>
      <c r="AF1195" t="s">
        <v>39</v>
      </c>
      <c r="AG1195" t="s">
        <v>39</v>
      </c>
      <c r="AH1195" t="s">
        <v>39</v>
      </c>
      <c r="AI1195" s="6" t="s">
        <v>2808</v>
      </c>
      <c r="AJ1195" s="6" t="s">
        <v>2860</v>
      </c>
      <c r="AK1195">
        <v>135</v>
      </c>
      <c r="AL1195" s="6" t="s">
        <v>39</v>
      </c>
      <c r="AM1195" s="17" t="s">
        <v>39</v>
      </c>
      <c r="AN1195">
        <v>1</v>
      </c>
      <c r="AO1195">
        <v>25</v>
      </c>
      <c r="AP1195" t="s">
        <v>39</v>
      </c>
      <c r="AQ1195" t="s">
        <v>39</v>
      </c>
      <c r="AR1195" t="s">
        <v>2692</v>
      </c>
    </row>
    <row r="1196" spans="1:44" x14ac:dyDescent="0.35">
      <c r="A1196" t="s">
        <v>1756</v>
      </c>
      <c r="B1196" t="s">
        <v>2672</v>
      </c>
      <c r="C1196" t="s">
        <v>2592</v>
      </c>
      <c r="D1196" t="s">
        <v>1754</v>
      </c>
      <c r="E1196" t="s">
        <v>1755</v>
      </c>
      <c r="F1196" t="s">
        <v>39</v>
      </c>
      <c r="G1196" t="s">
        <v>40</v>
      </c>
      <c r="H1196" t="s">
        <v>40</v>
      </c>
      <c r="I1196" t="s">
        <v>2873</v>
      </c>
      <c r="J1196" t="s">
        <v>39</v>
      </c>
      <c r="K1196" t="s">
        <v>39</v>
      </c>
      <c r="L1196" t="s">
        <v>39</v>
      </c>
      <c r="M1196" t="s">
        <v>41</v>
      </c>
      <c r="N1196" t="s">
        <v>39</v>
      </c>
      <c r="O1196">
        <v>1988</v>
      </c>
      <c r="P1196" t="s">
        <v>39</v>
      </c>
      <c r="Q1196" t="s">
        <v>2807</v>
      </c>
      <c r="R1196" s="6" t="s">
        <v>2820</v>
      </c>
      <c r="S1196" t="s">
        <v>39</v>
      </c>
      <c r="T1196" s="6" t="s">
        <v>2806</v>
      </c>
      <c r="U1196" t="s">
        <v>2834</v>
      </c>
      <c r="V1196" s="6" t="s">
        <v>2835</v>
      </c>
      <c r="W1196" s="20" t="s">
        <v>2893</v>
      </c>
      <c r="X1196" s="38">
        <v>6</v>
      </c>
      <c r="Y1196" t="s">
        <v>2810</v>
      </c>
      <c r="Z1196" s="6" t="s">
        <v>39</v>
      </c>
      <c r="AA1196" t="s">
        <v>39</v>
      </c>
      <c r="AB1196" t="s">
        <v>39</v>
      </c>
      <c r="AC1196" t="s">
        <v>39</v>
      </c>
      <c r="AD1196" t="s">
        <v>39</v>
      </c>
      <c r="AE1196" t="s">
        <v>39</v>
      </c>
      <c r="AF1196" t="s">
        <v>39</v>
      </c>
      <c r="AG1196" t="s">
        <v>39</v>
      </c>
      <c r="AH1196" t="s">
        <v>39</v>
      </c>
      <c r="AI1196" s="6" t="s">
        <v>2808</v>
      </c>
      <c r="AJ1196" s="6" t="s">
        <v>2860</v>
      </c>
      <c r="AK1196">
        <v>139</v>
      </c>
      <c r="AL1196" s="6" t="s">
        <v>39</v>
      </c>
      <c r="AM1196" s="17" t="s">
        <v>39</v>
      </c>
      <c r="AN1196">
        <v>1</v>
      </c>
      <c r="AO1196">
        <v>15</v>
      </c>
      <c r="AP1196" t="s">
        <v>39</v>
      </c>
      <c r="AQ1196" t="s">
        <v>39</v>
      </c>
      <c r="AR1196" t="s">
        <v>2692</v>
      </c>
    </row>
    <row r="1197" spans="1:44" x14ac:dyDescent="0.35">
      <c r="A1197" t="s">
        <v>1756</v>
      </c>
      <c r="B1197" t="s">
        <v>2672</v>
      </c>
      <c r="C1197" t="s">
        <v>2592</v>
      </c>
      <c r="D1197" t="s">
        <v>1754</v>
      </c>
      <c r="E1197" t="s">
        <v>1755</v>
      </c>
      <c r="F1197" t="s">
        <v>39</v>
      </c>
      <c r="G1197" t="s">
        <v>40</v>
      </c>
      <c r="H1197" t="s">
        <v>40</v>
      </c>
      <c r="I1197" t="s">
        <v>2873</v>
      </c>
      <c r="J1197" t="s">
        <v>39</v>
      </c>
      <c r="K1197" t="s">
        <v>39</v>
      </c>
      <c r="L1197" t="s">
        <v>39</v>
      </c>
      <c r="M1197" t="s">
        <v>41</v>
      </c>
      <c r="N1197" t="s">
        <v>39</v>
      </c>
      <c r="O1197">
        <v>1988</v>
      </c>
      <c r="P1197" t="s">
        <v>39</v>
      </c>
      <c r="Q1197" t="s">
        <v>2807</v>
      </c>
      <c r="R1197" s="6" t="s">
        <v>2820</v>
      </c>
      <c r="S1197" t="s">
        <v>39</v>
      </c>
      <c r="T1197" s="6" t="s">
        <v>2806</v>
      </c>
      <c r="U1197" t="s">
        <v>2834</v>
      </c>
      <c r="V1197" s="6" t="s">
        <v>2835</v>
      </c>
      <c r="W1197" s="20" t="s">
        <v>2894</v>
      </c>
      <c r="X1197" s="38">
        <v>6</v>
      </c>
      <c r="Y1197" t="s">
        <v>2810</v>
      </c>
      <c r="Z1197" s="6" t="s">
        <v>39</v>
      </c>
      <c r="AA1197" t="s">
        <v>39</v>
      </c>
      <c r="AB1197" t="s">
        <v>39</v>
      </c>
      <c r="AC1197" t="s">
        <v>39</v>
      </c>
      <c r="AD1197" t="s">
        <v>39</v>
      </c>
      <c r="AE1197" t="s">
        <v>39</v>
      </c>
      <c r="AF1197" t="s">
        <v>39</v>
      </c>
      <c r="AG1197" t="s">
        <v>39</v>
      </c>
      <c r="AH1197" t="s">
        <v>39</v>
      </c>
      <c r="AI1197" s="6" t="s">
        <v>2808</v>
      </c>
      <c r="AJ1197" s="6" t="s">
        <v>2860</v>
      </c>
      <c r="AK1197">
        <v>134</v>
      </c>
      <c r="AL1197" s="6" t="s">
        <v>39</v>
      </c>
      <c r="AM1197" s="17" t="s">
        <v>39</v>
      </c>
      <c r="AN1197">
        <v>1</v>
      </c>
      <c r="AO1197">
        <v>4</v>
      </c>
      <c r="AP1197" t="s">
        <v>39</v>
      </c>
      <c r="AQ1197" t="s">
        <v>39</v>
      </c>
      <c r="AR1197" t="s">
        <v>2692</v>
      </c>
    </row>
    <row r="1198" spans="1:44" x14ac:dyDescent="0.35">
      <c r="A1198" t="s">
        <v>1756</v>
      </c>
      <c r="B1198" t="s">
        <v>2672</v>
      </c>
      <c r="C1198" t="s">
        <v>2592</v>
      </c>
      <c r="D1198" t="s">
        <v>1754</v>
      </c>
      <c r="E1198" t="s">
        <v>1755</v>
      </c>
      <c r="F1198" t="s">
        <v>39</v>
      </c>
      <c r="G1198" t="s">
        <v>40</v>
      </c>
      <c r="H1198" t="s">
        <v>40</v>
      </c>
      <c r="I1198" t="s">
        <v>2873</v>
      </c>
      <c r="J1198" t="s">
        <v>39</v>
      </c>
      <c r="K1198" t="s">
        <v>39</v>
      </c>
      <c r="L1198" t="s">
        <v>39</v>
      </c>
      <c r="M1198" t="s">
        <v>41</v>
      </c>
      <c r="N1198" t="s">
        <v>39</v>
      </c>
      <c r="O1198">
        <v>1988</v>
      </c>
      <c r="P1198" t="s">
        <v>39</v>
      </c>
      <c r="Q1198" t="s">
        <v>2807</v>
      </c>
      <c r="R1198" s="6" t="s">
        <v>2820</v>
      </c>
      <c r="S1198" t="s">
        <v>39</v>
      </c>
      <c r="T1198" s="6" t="s">
        <v>2806</v>
      </c>
      <c r="U1198" t="s">
        <v>2834</v>
      </c>
      <c r="V1198" s="6" t="s">
        <v>2835</v>
      </c>
      <c r="W1198" s="20" t="s">
        <v>2895</v>
      </c>
      <c r="X1198" s="38">
        <v>6</v>
      </c>
      <c r="Y1198" t="s">
        <v>2810</v>
      </c>
      <c r="Z1198" s="6" t="s">
        <v>39</v>
      </c>
      <c r="AA1198" t="s">
        <v>39</v>
      </c>
      <c r="AB1198" t="s">
        <v>39</v>
      </c>
      <c r="AC1198" t="s">
        <v>39</v>
      </c>
      <c r="AD1198" t="s">
        <v>39</v>
      </c>
      <c r="AE1198" t="s">
        <v>39</v>
      </c>
      <c r="AF1198" t="s">
        <v>39</v>
      </c>
      <c r="AG1198" t="s">
        <v>39</v>
      </c>
      <c r="AH1198" t="s">
        <v>39</v>
      </c>
      <c r="AI1198" s="6" t="s">
        <v>2808</v>
      </c>
      <c r="AJ1198" s="6" t="s">
        <v>2860</v>
      </c>
      <c r="AK1198">
        <v>276</v>
      </c>
      <c r="AL1198" s="6" t="s">
        <v>39</v>
      </c>
      <c r="AM1198" s="17" t="s">
        <v>39</v>
      </c>
      <c r="AN1198">
        <v>1</v>
      </c>
      <c r="AO1198">
        <v>25</v>
      </c>
      <c r="AP1198" t="s">
        <v>39</v>
      </c>
      <c r="AQ1198" t="s">
        <v>39</v>
      </c>
      <c r="AR1198" t="s">
        <v>2692</v>
      </c>
    </row>
    <row r="1199" spans="1:44" x14ac:dyDescent="0.35">
      <c r="A1199" t="s">
        <v>1756</v>
      </c>
      <c r="B1199" t="s">
        <v>2672</v>
      </c>
      <c r="C1199" t="s">
        <v>2592</v>
      </c>
      <c r="D1199" t="s">
        <v>1754</v>
      </c>
      <c r="E1199" t="s">
        <v>1755</v>
      </c>
      <c r="F1199" t="s">
        <v>39</v>
      </c>
      <c r="G1199" t="s">
        <v>40</v>
      </c>
      <c r="H1199" t="s">
        <v>40</v>
      </c>
      <c r="I1199" t="s">
        <v>2873</v>
      </c>
      <c r="J1199" t="s">
        <v>39</v>
      </c>
      <c r="K1199" t="s">
        <v>39</v>
      </c>
      <c r="L1199" t="s">
        <v>39</v>
      </c>
      <c r="M1199" t="s">
        <v>41</v>
      </c>
      <c r="N1199" t="s">
        <v>39</v>
      </c>
      <c r="O1199">
        <v>1990</v>
      </c>
      <c r="P1199" t="s">
        <v>39</v>
      </c>
      <c r="Q1199" t="s">
        <v>2807</v>
      </c>
      <c r="R1199" s="6" t="s">
        <v>2839</v>
      </c>
      <c r="S1199" t="s">
        <v>39</v>
      </c>
      <c r="T1199" s="6" t="s">
        <v>2806</v>
      </c>
      <c r="U1199" t="s">
        <v>2834</v>
      </c>
      <c r="V1199" s="6" t="s">
        <v>2835</v>
      </c>
      <c r="W1199" s="20" t="s">
        <v>2896</v>
      </c>
      <c r="X1199" s="38">
        <v>6</v>
      </c>
      <c r="Y1199" t="s">
        <v>2810</v>
      </c>
      <c r="Z1199" s="6" t="s">
        <v>39</v>
      </c>
      <c r="AA1199" t="s">
        <v>39</v>
      </c>
      <c r="AB1199" t="s">
        <v>39</v>
      </c>
      <c r="AC1199" t="s">
        <v>39</v>
      </c>
      <c r="AD1199" t="s">
        <v>39</v>
      </c>
      <c r="AE1199" t="s">
        <v>39</v>
      </c>
      <c r="AF1199" t="s">
        <v>39</v>
      </c>
      <c r="AG1199" t="s">
        <v>39</v>
      </c>
      <c r="AH1199" t="s">
        <v>39</v>
      </c>
      <c r="AI1199" s="6" t="s">
        <v>2808</v>
      </c>
      <c r="AJ1199" s="6" t="s">
        <v>43</v>
      </c>
      <c r="AK1199">
        <v>1.075</v>
      </c>
      <c r="AL1199" s="6" t="s">
        <v>136</v>
      </c>
      <c r="AM1199">
        <v>2.3679999999999999</v>
      </c>
      <c r="AN1199" s="6" t="s">
        <v>2838</v>
      </c>
      <c r="AO1199">
        <v>25</v>
      </c>
      <c r="AP1199" t="s">
        <v>39</v>
      </c>
      <c r="AQ1199" t="s">
        <v>39</v>
      </c>
      <c r="AR1199" t="s">
        <v>2603</v>
      </c>
    </row>
    <row r="1200" spans="1:44" x14ac:dyDescent="0.35">
      <c r="A1200" t="s">
        <v>1756</v>
      </c>
      <c r="B1200" t="s">
        <v>2672</v>
      </c>
      <c r="C1200" t="s">
        <v>2592</v>
      </c>
      <c r="D1200" t="s">
        <v>1754</v>
      </c>
      <c r="E1200" t="s">
        <v>1755</v>
      </c>
      <c r="F1200" t="s">
        <v>39</v>
      </c>
      <c r="G1200" t="s">
        <v>40</v>
      </c>
      <c r="H1200" t="s">
        <v>40</v>
      </c>
      <c r="I1200" t="s">
        <v>2873</v>
      </c>
      <c r="J1200" t="s">
        <v>39</v>
      </c>
      <c r="K1200" t="s">
        <v>39</v>
      </c>
      <c r="L1200" t="s">
        <v>39</v>
      </c>
      <c r="M1200" t="s">
        <v>41</v>
      </c>
      <c r="N1200" t="s">
        <v>39</v>
      </c>
      <c r="O1200">
        <v>1990</v>
      </c>
      <c r="P1200" t="s">
        <v>39</v>
      </c>
      <c r="Q1200" t="s">
        <v>2807</v>
      </c>
      <c r="R1200" s="6" t="s">
        <v>2839</v>
      </c>
      <c r="S1200" t="s">
        <v>39</v>
      </c>
      <c r="T1200" s="6" t="s">
        <v>2806</v>
      </c>
      <c r="U1200" t="s">
        <v>2834</v>
      </c>
      <c r="V1200" s="6" t="s">
        <v>2835</v>
      </c>
      <c r="W1200" s="20" t="s">
        <v>2897</v>
      </c>
      <c r="X1200" s="38">
        <v>6</v>
      </c>
      <c r="Y1200" t="s">
        <v>2810</v>
      </c>
      <c r="Z1200" s="6" t="s">
        <v>39</v>
      </c>
      <c r="AA1200" t="s">
        <v>39</v>
      </c>
      <c r="AB1200" t="s">
        <v>39</v>
      </c>
      <c r="AC1200" t="s">
        <v>39</v>
      </c>
      <c r="AD1200" t="s">
        <v>39</v>
      </c>
      <c r="AE1200" t="s">
        <v>39</v>
      </c>
      <c r="AF1200" t="s">
        <v>39</v>
      </c>
      <c r="AG1200" t="s">
        <v>39</v>
      </c>
      <c r="AH1200" t="s">
        <v>39</v>
      </c>
      <c r="AI1200" s="6" t="s">
        <v>2811</v>
      </c>
      <c r="AJ1200" s="6" t="s">
        <v>43</v>
      </c>
      <c r="AK1200">
        <v>0.2</v>
      </c>
      <c r="AL1200" s="6" t="s">
        <v>136</v>
      </c>
      <c r="AM1200" s="19">
        <v>0</v>
      </c>
      <c r="AN1200" s="6" t="s">
        <v>2838</v>
      </c>
      <c r="AO1200">
        <v>25</v>
      </c>
      <c r="AP1200" t="s">
        <v>39</v>
      </c>
      <c r="AQ1200" t="s">
        <v>39</v>
      </c>
      <c r="AR1200" t="s">
        <v>2603</v>
      </c>
    </row>
    <row r="1201" spans="1:44" x14ac:dyDescent="0.35">
      <c r="A1201" t="s">
        <v>1756</v>
      </c>
      <c r="B1201" t="s">
        <v>2672</v>
      </c>
      <c r="C1201" t="s">
        <v>2592</v>
      </c>
      <c r="D1201" t="s">
        <v>1754</v>
      </c>
      <c r="E1201" t="s">
        <v>1755</v>
      </c>
      <c r="F1201" t="s">
        <v>39</v>
      </c>
      <c r="G1201" t="s">
        <v>40</v>
      </c>
      <c r="H1201" t="s">
        <v>40</v>
      </c>
      <c r="I1201" t="s">
        <v>2873</v>
      </c>
      <c r="J1201" t="s">
        <v>39</v>
      </c>
      <c r="K1201" t="s">
        <v>39</v>
      </c>
      <c r="L1201" t="s">
        <v>39</v>
      </c>
      <c r="M1201" t="s">
        <v>41</v>
      </c>
      <c r="N1201" t="s">
        <v>39</v>
      </c>
      <c r="O1201">
        <v>1990</v>
      </c>
      <c r="P1201" t="s">
        <v>39</v>
      </c>
      <c r="Q1201" t="s">
        <v>2807</v>
      </c>
      <c r="R1201" s="6" t="s">
        <v>2839</v>
      </c>
      <c r="S1201" t="s">
        <v>39</v>
      </c>
      <c r="T1201" s="6" t="s">
        <v>2806</v>
      </c>
      <c r="U1201" t="s">
        <v>2834</v>
      </c>
      <c r="V1201" s="6" t="s">
        <v>2835</v>
      </c>
      <c r="W1201" s="20" t="s">
        <v>2898</v>
      </c>
      <c r="X1201" s="38">
        <v>6</v>
      </c>
      <c r="Y1201" t="s">
        <v>2810</v>
      </c>
      <c r="Z1201" s="6" t="s">
        <v>39</v>
      </c>
      <c r="AA1201" t="s">
        <v>39</v>
      </c>
      <c r="AB1201" t="s">
        <v>39</v>
      </c>
      <c r="AC1201" t="s">
        <v>39</v>
      </c>
      <c r="AD1201" t="s">
        <v>39</v>
      </c>
      <c r="AE1201" t="s">
        <v>39</v>
      </c>
      <c r="AF1201" t="s">
        <v>39</v>
      </c>
      <c r="AG1201" t="s">
        <v>39</v>
      </c>
      <c r="AH1201" t="s">
        <v>39</v>
      </c>
      <c r="AI1201" s="6" t="s">
        <v>2812</v>
      </c>
      <c r="AJ1201" s="6" t="s">
        <v>43</v>
      </c>
      <c r="AK1201">
        <v>5.57</v>
      </c>
      <c r="AL1201" s="6" t="s">
        <v>136</v>
      </c>
      <c r="AM1201">
        <v>5.915</v>
      </c>
      <c r="AN1201" s="6" t="s">
        <v>2838</v>
      </c>
      <c r="AO1201">
        <v>25</v>
      </c>
      <c r="AP1201" t="s">
        <v>39</v>
      </c>
      <c r="AQ1201" t="s">
        <v>39</v>
      </c>
      <c r="AR1201" t="s">
        <v>2603</v>
      </c>
    </row>
    <row r="1202" spans="1:44" x14ac:dyDescent="0.35">
      <c r="A1202" t="s">
        <v>1756</v>
      </c>
      <c r="B1202" t="s">
        <v>2672</v>
      </c>
      <c r="C1202" t="s">
        <v>2592</v>
      </c>
      <c r="D1202" t="s">
        <v>1754</v>
      </c>
      <c r="E1202" t="s">
        <v>1755</v>
      </c>
      <c r="F1202" t="s">
        <v>39</v>
      </c>
      <c r="G1202" t="s">
        <v>40</v>
      </c>
      <c r="H1202" t="s">
        <v>40</v>
      </c>
      <c r="I1202" t="s">
        <v>2873</v>
      </c>
      <c r="J1202" t="s">
        <v>39</v>
      </c>
      <c r="K1202" t="s">
        <v>39</v>
      </c>
      <c r="L1202" t="s">
        <v>39</v>
      </c>
      <c r="M1202" t="s">
        <v>41</v>
      </c>
      <c r="N1202" t="s">
        <v>39</v>
      </c>
      <c r="O1202">
        <v>1990</v>
      </c>
      <c r="P1202" t="s">
        <v>39</v>
      </c>
      <c r="Q1202" t="s">
        <v>2807</v>
      </c>
      <c r="R1202" s="6" t="s">
        <v>2839</v>
      </c>
      <c r="S1202" t="s">
        <v>39</v>
      </c>
      <c r="T1202" s="6" t="s">
        <v>2806</v>
      </c>
      <c r="U1202" t="s">
        <v>2834</v>
      </c>
      <c r="V1202" s="6" t="s">
        <v>2835</v>
      </c>
      <c r="W1202" s="20" t="s">
        <v>2899</v>
      </c>
      <c r="X1202" s="38">
        <v>6</v>
      </c>
      <c r="Y1202" t="s">
        <v>2810</v>
      </c>
      <c r="Z1202" s="6" t="s">
        <v>39</v>
      </c>
      <c r="AA1202" t="s">
        <v>39</v>
      </c>
      <c r="AB1202" t="s">
        <v>39</v>
      </c>
      <c r="AC1202" t="s">
        <v>39</v>
      </c>
      <c r="AD1202" t="s">
        <v>39</v>
      </c>
      <c r="AE1202" t="s">
        <v>39</v>
      </c>
      <c r="AF1202" t="s">
        <v>39</v>
      </c>
      <c r="AG1202" t="s">
        <v>39</v>
      </c>
      <c r="AH1202" t="s">
        <v>39</v>
      </c>
      <c r="AI1202" s="6" t="s">
        <v>2813</v>
      </c>
      <c r="AJ1202" s="6" t="s">
        <v>43</v>
      </c>
      <c r="AK1202">
        <v>25.614000000000001</v>
      </c>
      <c r="AL1202" s="6" t="s">
        <v>136</v>
      </c>
      <c r="AM1202">
        <v>2.903</v>
      </c>
      <c r="AN1202" s="6" t="s">
        <v>2838</v>
      </c>
      <c r="AO1202">
        <v>25</v>
      </c>
      <c r="AP1202" t="s">
        <v>39</v>
      </c>
      <c r="AQ1202" t="s">
        <v>39</v>
      </c>
      <c r="AR1202" t="s">
        <v>2603</v>
      </c>
    </row>
    <row r="1203" spans="1:44" x14ac:dyDescent="0.35">
      <c r="A1203" t="s">
        <v>1756</v>
      </c>
      <c r="B1203" t="s">
        <v>2672</v>
      </c>
      <c r="C1203" t="s">
        <v>2592</v>
      </c>
      <c r="D1203" t="s">
        <v>1754</v>
      </c>
      <c r="E1203" t="s">
        <v>1755</v>
      </c>
      <c r="F1203" t="s">
        <v>39</v>
      </c>
      <c r="G1203" t="s">
        <v>40</v>
      </c>
      <c r="H1203" t="s">
        <v>40</v>
      </c>
      <c r="I1203" t="s">
        <v>2873</v>
      </c>
      <c r="J1203" t="s">
        <v>39</v>
      </c>
      <c r="K1203" t="s">
        <v>39</v>
      </c>
      <c r="L1203" t="s">
        <v>39</v>
      </c>
      <c r="M1203" t="s">
        <v>41</v>
      </c>
      <c r="N1203" t="s">
        <v>39</v>
      </c>
      <c r="O1203">
        <v>1990</v>
      </c>
      <c r="P1203" t="s">
        <v>39</v>
      </c>
      <c r="Q1203" t="s">
        <v>2807</v>
      </c>
      <c r="R1203" s="6" t="s">
        <v>2839</v>
      </c>
      <c r="S1203" t="s">
        <v>39</v>
      </c>
      <c r="T1203" s="6" t="s">
        <v>2806</v>
      </c>
      <c r="U1203" t="s">
        <v>2834</v>
      </c>
      <c r="V1203" s="6" t="s">
        <v>2835</v>
      </c>
      <c r="W1203" s="20" t="s">
        <v>2900</v>
      </c>
      <c r="X1203" s="38">
        <v>6</v>
      </c>
      <c r="Y1203" t="s">
        <v>2810</v>
      </c>
      <c r="Z1203" s="6" t="s">
        <v>39</v>
      </c>
      <c r="AA1203" t="s">
        <v>39</v>
      </c>
      <c r="AB1203" t="s">
        <v>39</v>
      </c>
      <c r="AC1203" t="s">
        <v>39</v>
      </c>
      <c r="AD1203" t="s">
        <v>39</v>
      </c>
      <c r="AE1203" t="s">
        <v>39</v>
      </c>
      <c r="AF1203" t="s">
        <v>39</v>
      </c>
      <c r="AG1203" t="s">
        <v>39</v>
      </c>
      <c r="AH1203" t="s">
        <v>39</v>
      </c>
      <c r="AI1203" s="6" t="s">
        <v>2814</v>
      </c>
      <c r="AJ1203" s="6" t="s">
        <v>43</v>
      </c>
      <c r="AK1203">
        <v>52.698</v>
      </c>
      <c r="AL1203" s="6" t="s">
        <v>136</v>
      </c>
      <c r="AM1203">
        <v>4.3019999999999996</v>
      </c>
      <c r="AN1203" s="6" t="s">
        <v>2838</v>
      </c>
      <c r="AO1203">
        <v>25</v>
      </c>
      <c r="AP1203" t="s">
        <v>39</v>
      </c>
      <c r="AQ1203" t="s">
        <v>39</v>
      </c>
      <c r="AR1203" t="s">
        <v>2603</v>
      </c>
    </row>
    <row r="1204" spans="1:44" x14ac:dyDescent="0.35">
      <c r="A1204" t="s">
        <v>1756</v>
      </c>
      <c r="B1204" t="s">
        <v>2672</v>
      </c>
      <c r="C1204" t="s">
        <v>2592</v>
      </c>
      <c r="D1204" t="s">
        <v>1754</v>
      </c>
      <c r="E1204" t="s">
        <v>1755</v>
      </c>
      <c r="F1204" t="s">
        <v>39</v>
      </c>
      <c r="G1204" t="s">
        <v>40</v>
      </c>
      <c r="H1204" t="s">
        <v>40</v>
      </c>
      <c r="I1204" t="s">
        <v>2873</v>
      </c>
      <c r="J1204" t="s">
        <v>39</v>
      </c>
      <c r="K1204" t="s">
        <v>39</v>
      </c>
      <c r="L1204" t="s">
        <v>39</v>
      </c>
      <c r="M1204" t="s">
        <v>41</v>
      </c>
      <c r="N1204" t="s">
        <v>39</v>
      </c>
      <c r="O1204">
        <v>1990</v>
      </c>
      <c r="P1204" t="s">
        <v>39</v>
      </c>
      <c r="Q1204" t="s">
        <v>2807</v>
      </c>
      <c r="R1204" s="6" t="s">
        <v>2839</v>
      </c>
      <c r="S1204" t="s">
        <v>39</v>
      </c>
      <c r="T1204" s="6" t="s">
        <v>2806</v>
      </c>
      <c r="U1204" t="s">
        <v>2834</v>
      </c>
      <c r="V1204" s="6" t="s">
        <v>2835</v>
      </c>
      <c r="W1204" s="20" t="s">
        <v>2901</v>
      </c>
      <c r="X1204" s="38">
        <v>6</v>
      </c>
      <c r="Y1204" t="s">
        <v>2810</v>
      </c>
      <c r="Z1204" s="6" t="s">
        <v>39</v>
      </c>
      <c r="AA1204" t="s">
        <v>39</v>
      </c>
      <c r="AB1204" t="s">
        <v>39</v>
      </c>
      <c r="AC1204" t="s">
        <v>39</v>
      </c>
      <c r="AD1204" t="s">
        <v>39</v>
      </c>
      <c r="AE1204" t="s">
        <v>39</v>
      </c>
      <c r="AF1204" t="s">
        <v>39</v>
      </c>
      <c r="AG1204" t="s">
        <v>39</v>
      </c>
      <c r="AH1204" t="s">
        <v>39</v>
      </c>
      <c r="AI1204" s="6" t="s">
        <v>2815</v>
      </c>
      <c r="AJ1204" s="6" t="s">
        <v>43</v>
      </c>
      <c r="AK1204">
        <v>54.606999999999999</v>
      </c>
      <c r="AL1204" s="6" t="s">
        <v>136</v>
      </c>
      <c r="AM1204">
        <v>6.24</v>
      </c>
      <c r="AN1204" s="6" t="s">
        <v>2838</v>
      </c>
      <c r="AO1204">
        <v>25</v>
      </c>
      <c r="AP1204" t="s">
        <v>39</v>
      </c>
      <c r="AQ1204" t="s">
        <v>39</v>
      </c>
      <c r="AR1204" t="s">
        <v>2603</v>
      </c>
    </row>
    <row r="1205" spans="1:44" x14ac:dyDescent="0.35">
      <c r="A1205" t="s">
        <v>1756</v>
      </c>
      <c r="B1205" t="s">
        <v>2672</v>
      </c>
      <c r="C1205" t="s">
        <v>2592</v>
      </c>
      <c r="D1205" t="s">
        <v>1754</v>
      </c>
      <c r="E1205" t="s">
        <v>1755</v>
      </c>
      <c r="F1205" t="s">
        <v>39</v>
      </c>
      <c r="G1205" t="s">
        <v>40</v>
      </c>
      <c r="H1205" t="s">
        <v>40</v>
      </c>
      <c r="I1205" t="s">
        <v>2873</v>
      </c>
      <c r="J1205" t="s">
        <v>39</v>
      </c>
      <c r="K1205" t="s">
        <v>39</v>
      </c>
      <c r="L1205" t="s">
        <v>39</v>
      </c>
      <c r="M1205" t="s">
        <v>41</v>
      </c>
      <c r="N1205" t="s">
        <v>39</v>
      </c>
      <c r="O1205">
        <v>1990</v>
      </c>
      <c r="P1205" t="s">
        <v>39</v>
      </c>
      <c r="Q1205" t="s">
        <v>2807</v>
      </c>
      <c r="R1205" s="6" t="s">
        <v>2839</v>
      </c>
      <c r="S1205" t="s">
        <v>39</v>
      </c>
      <c r="T1205" s="6" t="s">
        <v>2806</v>
      </c>
      <c r="U1205" t="s">
        <v>2834</v>
      </c>
      <c r="V1205" s="6" t="s">
        <v>2835</v>
      </c>
      <c r="W1205" s="20" t="s">
        <v>2896</v>
      </c>
      <c r="X1205" s="38">
        <v>5</v>
      </c>
      <c r="Y1205" t="s">
        <v>2810</v>
      </c>
      <c r="Z1205" s="6" t="s">
        <v>39</v>
      </c>
      <c r="AA1205" t="s">
        <v>39</v>
      </c>
      <c r="AB1205" t="s">
        <v>39</v>
      </c>
      <c r="AC1205" t="s">
        <v>39</v>
      </c>
      <c r="AD1205" t="s">
        <v>39</v>
      </c>
      <c r="AE1205" t="s">
        <v>39</v>
      </c>
      <c r="AF1205" t="s">
        <v>39</v>
      </c>
      <c r="AG1205" t="s">
        <v>39</v>
      </c>
      <c r="AH1205" t="s">
        <v>39</v>
      </c>
      <c r="AI1205" s="6" t="s">
        <v>2815</v>
      </c>
      <c r="AJ1205" s="6" t="s">
        <v>2860</v>
      </c>
      <c r="AK1205" s="18">
        <v>185.55199999999999</v>
      </c>
      <c r="AL1205" s="6" t="s">
        <v>136</v>
      </c>
      <c r="AM1205">
        <v>20</v>
      </c>
      <c r="AN1205" s="6" t="s">
        <v>2838</v>
      </c>
      <c r="AO1205">
        <v>25</v>
      </c>
      <c r="AP1205" t="s">
        <v>39</v>
      </c>
      <c r="AQ1205" t="s">
        <v>39</v>
      </c>
      <c r="AR1205" t="s">
        <v>2603</v>
      </c>
    </row>
    <row r="1206" spans="1:44" x14ac:dyDescent="0.35">
      <c r="A1206" t="s">
        <v>1756</v>
      </c>
      <c r="B1206" t="s">
        <v>2672</v>
      </c>
      <c r="C1206" t="s">
        <v>2592</v>
      </c>
      <c r="D1206" t="s">
        <v>1754</v>
      </c>
      <c r="E1206" t="s">
        <v>1755</v>
      </c>
      <c r="F1206" t="s">
        <v>39</v>
      </c>
      <c r="G1206" t="s">
        <v>40</v>
      </c>
      <c r="H1206" t="s">
        <v>40</v>
      </c>
      <c r="I1206" t="s">
        <v>2873</v>
      </c>
      <c r="J1206" t="s">
        <v>39</v>
      </c>
      <c r="K1206" t="s">
        <v>39</v>
      </c>
      <c r="L1206" t="s">
        <v>39</v>
      </c>
      <c r="M1206" t="s">
        <v>41</v>
      </c>
      <c r="N1206" t="s">
        <v>39</v>
      </c>
      <c r="O1206">
        <v>1990</v>
      </c>
      <c r="P1206" t="s">
        <v>39</v>
      </c>
      <c r="Q1206" t="s">
        <v>2807</v>
      </c>
      <c r="R1206" s="6" t="s">
        <v>2839</v>
      </c>
      <c r="S1206" t="s">
        <v>39</v>
      </c>
      <c r="T1206" s="6" t="s">
        <v>2806</v>
      </c>
      <c r="U1206" t="s">
        <v>2834</v>
      </c>
      <c r="V1206" s="6" t="s">
        <v>2835</v>
      </c>
      <c r="W1206" s="20" t="s">
        <v>2897</v>
      </c>
      <c r="X1206" s="38">
        <v>5</v>
      </c>
      <c r="Y1206" t="s">
        <v>2810</v>
      </c>
      <c r="Z1206" s="6" t="s">
        <v>39</v>
      </c>
      <c r="AA1206" t="s">
        <v>39</v>
      </c>
      <c r="AB1206" t="s">
        <v>39</v>
      </c>
      <c r="AC1206" t="s">
        <v>39</v>
      </c>
      <c r="AD1206" t="s">
        <v>39</v>
      </c>
      <c r="AE1206" t="s">
        <v>39</v>
      </c>
      <c r="AF1206" t="s">
        <v>39</v>
      </c>
      <c r="AG1206" t="s">
        <v>39</v>
      </c>
      <c r="AH1206" t="s">
        <v>39</v>
      </c>
      <c r="AI1206" s="6" t="s">
        <v>2815</v>
      </c>
      <c r="AJ1206" s="6" t="s">
        <v>2860</v>
      </c>
      <c r="AK1206" s="18">
        <v>168.84</v>
      </c>
      <c r="AL1206" s="6" t="s">
        <v>136</v>
      </c>
      <c r="AM1206">
        <v>5.8330000000000002</v>
      </c>
      <c r="AN1206" s="6" t="s">
        <v>2838</v>
      </c>
      <c r="AO1206">
        <v>25</v>
      </c>
      <c r="AP1206" t="s">
        <v>39</v>
      </c>
      <c r="AQ1206" t="s">
        <v>39</v>
      </c>
      <c r="AR1206" t="s">
        <v>2603</v>
      </c>
    </row>
    <row r="1207" spans="1:44" x14ac:dyDescent="0.35">
      <c r="A1207" t="s">
        <v>1756</v>
      </c>
      <c r="B1207" t="s">
        <v>2672</v>
      </c>
      <c r="C1207" t="s">
        <v>2592</v>
      </c>
      <c r="D1207" t="s">
        <v>1754</v>
      </c>
      <c r="E1207" t="s">
        <v>1755</v>
      </c>
      <c r="F1207" t="s">
        <v>39</v>
      </c>
      <c r="G1207" t="s">
        <v>40</v>
      </c>
      <c r="H1207" t="s">
        <v>40</v>
      </c>
      <c r="I1207" t="s">
        <v>2873</v>
      </c>
      <c r="J1207" t="s">
        <v>39</v>
      </c>
      <c r="K1207" t="s">
        <v>39</v>
      </c>
      <c r="L1207" t="s">
        <v>39</v>
      </c>
      <c r="M1207" t="s">
        <v>41</v>
      </c>
      <c r="N1207" t="s">
        <v>39</v>
      </c>
      <c r="O1207">
        <v>1990</v>
      </c>
      <c r="P1207" t="s">
        <v>39</v>
      </c>
      <c r="Q1207" t="s">
        <v>2807</v>
      </c>
      <c r="R1207" s="6" t="s">
        <v>2839</v>
      </c>
      <c r="S1207" t="s">
        <v>39</v>
      </c>
      <c r="T1207" s="6" t="s">
        <v>2806</v>
      </c>
      <c r="U1207" t="s">
        <v>2834</v>
      </c>
      <c r="V1207" s="6" t="s">
        <v>2835</v>
      </c>
      <c r="W1207" s="20" t="s">
        <v>2898</v>
      </c>
      <c r="X1207" s="38">
        <v>5</v>
      </c>
      <c r="Y1207" t="s">
        <v>2810</v>
      </c>
      <c r="Z1207" s="6" t="s">
        <v>39</v>
      </c>
      <c r="AA1207" t="s">
        <v>39</v>
      </c>
      <c r="AB1207" t="s">
        <v>39</v>
      </c>
      <c r="AC1207" t="s">
        <v>39</v>
      </c>
      <c r="AD1207" t="s">
        <v>39</v>
      </c>
      <c r="AE1207" t="s">
        <v>39</v>
      </c>
      <c r="AF1207" t="s">
        <v>39</v>
      </c>
      <c r="AG1207" t="s">
        <v>39</v>
      </c>
      <c r="AH1207" t="s">
        <v>39</v>
      </c>
      <c r="AI1207" s="6" t="s">
        <v>2815</v>
      </c>
      <c r="AJ1207" s="6" t="s">
        <v>2860</v>
      </c>
      <c r="AK1207" s="18">
        <v>111.804</v>
      </c>
      <c r="AL1207" s="6" t="s">
        <v>136</v>
      </c>
      <c r="AM1207">
        <v>20.85</v>
      </c>
      <c r="AN1207" s="6" t="s">
        <v>2838</v>
      </c>
      <c r="AO1207">
        <v>25</v>
      </c>
      <c r="AP1207" t="s">
        <v>39</v>
      </c>
      <c r="AQ1207" t="s">
        <v>39</v>
      </c>
      <c r="AR1207" t="s">
        <v>2603</v>
      </c>
    </row>
    <row r="1208" spans="1:44" x14ac:dyDescent="0.35">
      <c r="A1208" t="s">
        <v>1756</v>
      </c>
      <c r="B1208" t="s">
        <v>2672</v>
      </c>
      <c r="C1208" t="s">
        <v>2592</v>
      </c>
      <c r="D1208" t="s">
        <v>1754</v>
      </c>
      <c r="E1208" t="s">
        <v>1755</v>
      </c>
      <c r="F1208" t="s">
        <v>39</v>
      </c>
      <c r="G1208" t="s">
        <v>40</v>
      </c>
      <c r="H1208" t="s">
        <v>40</v>
      </c>
      <c r="I1208" t="s">
        <v>2873</v>
      </c>
      <c r="J1208" t="s">
        <v>39</v>
      </c>
      <c r="K1208" t="s">
        <v>39</v>
      </c>
      <c r="L1208" t="s">
        <v>39</v>
      </c>
      <c r="M1208" t="s">
        <v>41</v>
      </c>
      <c r="N1208" t="s">
        <v>39</v>
      </c>
      <c r="O1208">
        <v>1990</v>
      </c>
      <c r="P1208" t="s">
        <v>39</v>
      </c>
      <c r="Q1208" t="s">
        <v>2807</v>
      </c>
      <c r="R1208" s="6" t="s">
        <v>2839</v>
      </c>
      <c r="S1208" t="s">
        <v>39</v>
      </c>
      <c r="T1208" s="6" t="s">
        <v>2806</v>
      </c>
      <c r="U1208" t="s">
        <v>2834</v>
      </c>
      <c r="V1208" s="6" t="s">
        <v>2835</v>
      </c>
      <c r="W1208" s="20" t="s">
        <v>2899</v>
      </c>
      <c r="X1208" s="38">
        <v>5</v>
      </c>
      <c r="Y1208" t="s">
        <v>2810</v>
      </c>
      <c r="Z1208" s="6" t="s">
        <v>39</v>
      </c>
      <c r="AA1208" t="s">
        <v>39</v>
      </c>
      <c r="AB1208" t="s">
        <v>39</v>
      </c>
      <c r="AC1208" t="s">
        <v>39</v>
      </c>
      <c r="AD1208" t="s">
        <v>39</v>
      </c>
      <c r="AE1208" t="s">
        <v>39</v>
      </c>
      <c r="AF1208" t="s">
        <v>39</v>
      </c>
      <c r="AG1208" t="s">
        <v>39</v>
      </c>
      <c r="AH1208" t="s">
        <v>39</v>
      </c>
      <c r="AI1208" s="6" t="s">
        <v>2815</v>
      </c>
      <c r="AJ1208" s="6" t="s">
        <v>2860</v>
      </c>
      <c r="AK1208" s="18">
        <v>46.249000000000002</v>
      </c>
      <c r="AL1208" s="6" t="s">
        <v>136</v>
      </c>
      <c r="AM1208">
        <v>8.3330000000000002</v>
      </c>
      <c r="AN1208" s="6" t="s">
        <v>2838</v>
      </c>
      <c r="AO1208">
        <v>25</v>
      </c>
      <c r="AP1208" t="s">
        <v>39</v>
      </c>
      <c r="AQ1208" t="s">
        <v>39</v>
      </c>
      <c r="AR1208" t="s">
        <v>2603</v>
      </c>
    </row>
    <row r="1209" spans="1:44" x14ac:dyDescent="0.35">
      <c r="A1209" t="s">
        <v>1756</v>
      </c>
      <c r="B1209" t="s">
        <v>2672</v>
      </c>
      <c r="C1209" t="s">
        <v>2592</v>
      </c>
      <c r="D1209" t="s">
        <v>1754</v>
      </c>
      <c r="E1209" t="s">
        <v>1755</v>
      </c>
      <c r="F1209" t="s">
        <v>39</v>
      </c>
      <c r="G1209" t="s">
        <v>40</v>
      </c>
      <c r="H1209" t="s">
        <v>40</v>
      </c>
      <c r="I1209" t="s">
        <v>2873</v>
      </c>
      <c r="J1209" t="s">
        <v>39</v>
      </c>
      <c r="K1209" t="s">
        <v>39</v>
      </c>
      <c r="L1209" t="s">
        <v>39</v>
      </c>
      <c r="M1209" t="s">
        <v>41</v>
      </c>
      <c r="N1209" t="s">
        <v>39</v>
      </c>
      <c r="O1209">
        <v>1990</v>
      </c>
      <c r="P1209" t="s">
        <v>39</v>
      </c>
      <c r="Q1209" t="s">
        <v>2807</v>
      </c>
      <c r="R1209" s="6" t="s">
        <v>2839</v>
      </c>
      <c r="S1209" t="s">
        <v>39</v>
      </c>
      <c r="T1209" s="6" t="s">
        <v>2806</v>
      </c>
      <c r="U1209" t="s">
        <v>2834</v>
      </c>
      <c r="V1209" s="6" t="s">
        <v>2835</v>
      </c>
      <c r="W1209" s="20" t="s">
        <v>2900</v>
      </c>
      <c r="X1209" s="38">
        <v>5</v>
      </c>
      <c r="Y1209" t="s">
        <v>2810</v>
      </c>
      <c r="Z1209" s="6" t="s">
        <v>39</v>
      </c>
      <c r="AA1209" t="s">
        <v>39</v>
      </c>
      <c r="AB1209" t="s">
        <v>39</v>
      </c>
      <c r="AC1209" t="s">
        <v>39</v>
      </c>
      <c r="AD1209" t="s">
        <v>39</v>
      </c>
      <c r="AE1209" t="s">
        <v>39</v>
      </c>
      <c r="AF1209" t="s">
        <v>39</v>
      </c>
      <c r="AG1209" t="s">
        <v>39</v>
      </c>
      <c r="AH1209" t="s">
        <v>39</v>
      </c>
      <c r="AI1209" s="6" t="s">
        <v>2815</v>
      </c>
      <c r="AJ1209" s="6" t="s">
        <v>2860</v>
      </c>
      <c r="AK1209">
        <v>52.174999999999997</v>
      </c>
      <c r="AL1209" s="6" t="s">
        <v>136</v>
      </c>
      <c r="AM1209">
        <v>39.725000000000001</v>
      </c>
      <c r="AN1209" s="6" t="s">
        <v>2838</v>
      </c>
      <c r="AO1209">
        <v>25</v>
      </c>
      <c r="AP1209" t="s">
        <v>39</v>
      </c>
      <c r="AQ1209" t="s">
        <v>39</v>
      </c>
      <c r="AR1209" t="s">
        <v>2603</v>
      </c>
    </row>
    <row r="1210" spans="1:44" x14ac:dyDescent="0.35">
      <c r="A1210" t="s">
        <v>1756</v>
      </c>
      <c r="B1210" t="s">
        <v>2672</v>
      </c>
      <c r="C1210" t="s">
        <v>2592</v>
      </c>
      <c r="D1210" t="s">
        <v>1754</v>
      </c>
      <c r="E1210" t="s">
        <v>1755</v>
      </c>
      <c r="F1210" t="s">
        <v>39</v>
      </c>
      <c r="G1210" t="s">
        <v>40</v>
      </c>
      <c r="H1210" t="s">
        <v>40</v>
      </c>
      <c r="I1210" t="s">
        <v>2873</v>
      </c>
      <c r="J1210" t="s">
        <v>39</v>
      </c>
      <c r="K1210" t="s">
        <v>39</v>
      </c>
      <c r="L1210" t="s">
        <v>39</v>
      </c>
      <c r="M1210" t="s">
        <v>41</v>
      </c>
      <c r="N1210" t="s">
        <v>39</v>
      </c>
      <c r="O1210">
        <v>1990</v>
      </c>
      <c r="P1210" t="s">
        <v>39</v>
      </c>
      <c r="Q1210" t="s">
        <v>2807</v>
      </c>
      <c r="R1210" s="6" t="s">
        <v>2839</v>
      </c>
      <c r="S1210" t="s">
        <v>39</v>
      </c>
      <c r="T1210" s="6" t="s">
        <v>2806</v>
      </c>
      <c r="U1210" t="s">
        <v>2834</v>
      </c>
      <c r="V1210" s="6" t="s">
        <v>2835</v>
      </c>
      <c r="W1210" s="20" t="s">
        <v>2901</v>
      </c>
      <c r="X1210" s="38">
        <v>5</v>
      </c>
      <c r="Y1210" t="s">
        <v>2810</v>
      </c>
      <c r="Z1210" s="6" t="s">
        <v>39</v>
      </c>
      <c r="AA1210" t="s">
        <v>39</v>
      </c>
      <c r="AB1210" t="s">
        <v>39</v>
      </c>
      <c r="AC1210" t="s">
        <v>39</v>
      </c>
      <c r="AD1210" t="s">
        <v>39</v>
      </c>
      <c r="AE1210" t="s">
        <v>39</v>
      </c>
      <c r="AF1210" t="s">
        <v>39</v>
      </c>
      <c r="AG1210" t="s">
        <v>39</v>
      </c>
      <c r="AH1210" t="s">
        <v>39</v>
      </c>
      <c r="AI1210" s="6" t="s">
        <v>2815</v>
      </c>
      <c r="AJ1210" s="6" t="s">
        <v>2860</v>
      </c>
      <c r="AK1210">
        <v>72.545000000000002</v>
      </c>
      <c r="AL1210" s="6" t="s">
        <v>136</v>
      </c>
      <c r="AM1210">
        <v>10.292999999999999</v>
      </c>
      <c r="AN1210" s="6" t="s">
        <v>2838</v>
      </c>
      <c r="AO1210">
        <v>25</v>
      </c>
      <c r="AP1210" t="s">
        <v>39</v>
      </c>
      <c r="AQ1210" t="s">
        <v>39</v>
      </c>
      <c r="AR1210" t="s">
        <v>2603</v>
      </c>
    </row>
    <row r="1211" spans="1:44" x14ac:dyDescent="0.35">
      <c r="A1211" t="s">
        <v>1756</v>
      </c>
      <c r="B1211" t="s">
        <v>2672</v>
      </c>
      <c r="C1211" t="s">
        <v>2592</v>
      </c>
      <c r="D1211" t="s">
        <v>1754</v>
      </c>
      <c r="E1211" t="s">
        <v>1755</v>
      </c>
      <c r="F1211" t="s">
        <v>39</v>
      </c>
      <c r="G1211" t="s">
        <v>40</v>
      </c>
      <c r="H1211" t="s">
        <v>40</v>
      </c>
      <c r="I1211" t="s">
        <v>2873</v>
      </c>
      <c r="J1211" t="s">
        <v>39</v>
      </c>
      <c r="K1211" t="s">
        <v>39</v>
      </c>
      <c r="L1211" t="s">
        <v>39</v>
      </c>
      <c r="M1211" t="s">
        <v>41</v>
      </c>
      <c r="N1211" t="s">
        <v>39</v>
      </c>
      <c r="O1211">
        <v>1989</v>
      </c>
      <c r="P1211" t="s">
        <v>39</v>
      </c>
      <c r="Q1211" t="s">
        <v>2807</v>
      </c>
      <c r="R1211" s="6" t="s">
        <v>2828</v>
      </c>
      <c r="S1211" t="s">
        <v>39</v>
      </c>
      <c r="T1211" s="6" t="s">
        <v>2806</v>
      </c>
      <c r="U1211" t="s">
        <v>2701</v>
      </c>
      <c r="V1211" s="6" t="s">
        <v>2706</v>
      </c>
      <c r="W1211" s="20">
        <v>0</v>
      </c>
      <c r="X1211" s="38">
        <v>16</v>
      </c>
      <c r="Y1211" t="s">
        <v>2810</v>
      </c>
      <c r="Z1211" s="6" t="s">
        <v>39</v>
      </c>
      <c r="AA1211" t="s">
        <v>39</v>
      </c>
      <c r="AB1211" t="s">
        <v>39</v>
      </c>
      <c r="AC1211" t="s">
        <v>39</v>
      </c>
      <c r="AD1211" t="s">
        <v>39</v>
      </c>
      <c r="AE1211" t="s">
        <v>39</v>
      </c>
      <c r="AF1211" t="s">
        <v>39</v>
      </c>
      <c r="AG1211" t="s">
        <v>39</v>
      </c>
      <c r="AH1211" t="s">
        <v>39</v>
      </c>
      <c r="AI1211" s="6" t="s">
        <v>2815</v>
      </c>
      <c r="AJ1211" s="6" t="s">
        <v>43</v>
      </c>
      <c r="AK1211">
        <v>23</v>
      </c>
      <c r="AL1211" s="6" t="s">
        <v>136</v>
      </c>
      <c r="AM1211" s="17">
        <v>2</v>
      </c>
      <c r="AN1211" t="s">
        <v>39</v>
      </c>
      <c r="AO1211" t="s">
        <v>39</v>
      </c>
      <c r="AP1211">
        <v>28</v>
      </c>
      <c r="AQ1211" t="s">
        <v>39</v>
      </c>
      <c r="AR1211" t="s">
        <v>2693</v>
      </c>
    </row>
    <row r="1212" spans="1:44" x14ac:dyDescent="0.35">
      <c r="A1212" t="s">
        <v>1756</v>
      </c>
      <c r="B1212" t="s">
        <v>2672</v>
      </c>
      <c r="C1212" t="s">
        <v>2592</v>
      </c>
      <c r="D1212" t="s">
        <v>1754</v>
      </c>
      <c r="E1212" t="s">
        <v>1755</v>
      </c>
      <c r="F1212" t="s">
        <v>39</v>
      </c>
      <c r="G1212" t="s">
        <v>40</v>
      </c>
      <c r="H1212" t="s">
        <v>40</v>
      </c>
      <c r="I1212" t="s">
        <v>2873</v>
      </c>
      <c r="J1212" t="s">
        <v>39</v>
      </c>
      <c r="K1212" t="s">
        <v>39</v>
      </c>
      <c r="L1212" t="s">
        <v>39</v>
      </c>
      <c r="M1212" t="s">
        <v>41</v>
      </c>
      <c r="N1212" t="s">
        <v>39</v>
      </c>
      <c r="O1212">
        <v>1989</v>
      </c>
      <c r="P1212" t="s">
        <v>39</v>
      </c>
      <c r="Q1212" t="s">
        <v>2807</v>
      </c>
      <c r="R1212" s="6" t="s">
        <v>2828</v>
      </c>
      <c r="S1212" t="s">
        <v>39</v>
      </c>
      <c r="T1212" s="6" t="s">
        <v>2806</v>
      </c>
      <c r="U1212" t="s">
        <v>2701</v>
      </c>
      <c r="V1212" s="6" t="s">
        <v>2706</v>
      </c>
      <c r="W1212" s="20">
        <v>10</v>
      </c>
      <c r="X1212" s="38">
        <v>16</v>
      </c>
      <c r="Y1212" t="s">
        <v>2810</v>
      </c>
      <c r="Z1212" s="6" t="s">
        <v>39</v>
      </c>
      <c r="AA1212" t="s">
        <v>39</v>
      </c>
      <c r="AB1212" t="s">
        <v>39</v>
      </c>
      <c r="AC1212" t="s">
        <v>39</v>
      </c>
      <c r="AD1212" t="s">
        <v>39</v>
      </c>
      <c r="AE1212" t="s">
        <v>39</v>
      </c>
      <c r="AF1212" t="s">
        <v>39</v>
      </c>
      <c r="AG1212" t="s">
        <v>39</v>
      </c>
      <c r="AH1212" t="s">
        <v>39</v>
      </c>
      <c r="AI1212" s="6" t="s">
        <v>2815</v>
      </c>
      <c r="AJ1212" s="6" t="s">
        <v>43</v>
      </c>
      <c r="AK1212">
        <v>23</v>
      </c>
      <c r="AL1212" s="6" t="s">
        <v>136</v>
      </c>
      <c r="AM1212">
        <v>2</v>
      </c>
      <c r="AN1212" t="s">
        <v>39</v>
      </c>
      <c r="AO1212" t="s">
        <v>39</v>
      </c>
      <c r="AP1212">
        <v>28</v>
      </c>
      <c r="AQ1212" t="s">
        <v>39</v>
      </c>
      <c r="AR1212" t="s">
        <v>2693</v>
      </c>
    </row>
    <row r="1213" spans="1:44" x14ac:dyDescent="0.35">
      <c r="A1213" t="s">
        <v>1756</v>
      </c>
      <c r="B1213" t="s">
        <v>2672</v>
      </c>
      <c r="C1213" t="s">
        <v>2592</v>
      </c>
      <c r="D1213" t="s">
        <v>1754</v>
      </c>
      <c r="E1213" t="s">
        <v>1755</v>
      </c>
      <c r="F1213" t="s">
        <v>39</v>
      </c>
      <c r="G1213" t="s">
        <v>40</v>
      </c>
      <c r="H1213" t="s">
        <v>40</v>
      </c>
      <c r="I1213" t="s">
        <v>2873</v>
      </c>
      <c r="J1213" t="s">
        <v>39</v>
      </c>
      <c r="K1213" t="s">
        <v>39</v>
      </c>
      <c r="L1213" t="s">
        <v>39</v>
      </c>
      <c r="M1213" t="s">
        <v>41</v>
      </c>
      <c r="N1213" t="s">
        <v>39</v>
      </c>
      <c r="O1213">
        <v>1989</v>
      </c>
      <c r="P1213" t="s">
        <v>39</v>
      </c>
      <c r="Q1213" t="s">
        <v>2807</v>
      </c>
      <c r="R1213" s="6" t="s">
        <v>2828</v>
      </c>
      <c r="S1213" t="s">
        <v>39</v>
      </c>
      <c r="T1213" s="6" t="s">
        <v>2806</v>
      </c>
      <c r="U1213" t="s">
        <v>2701</v>
      </c>
      <c r="V1213" s="6" t="s">
        <v>2706</v>
      </c>
      <c r="W1213" s="20">
        <v>14</v>
      </c>
      <c r="X1213" s="38">
        <v>16</v>
      </c>
      <c r="Y1213" t="s">
        <v>2810</v>
      </c>
      <c r="Z1213" s="6" t="s">
        <v>39</v>
      </c>
      <c r="AA1213" t="s">
        <v>39</v>
      </c>
      <c r="AB1213" t="s">
        <v>39</v>
      </c>
      <c r="AC1213" t="s">
        <v>39</v>
      </c>
      <c r="AD1213" t="s">
        <v>39</v>
      </c>
      <c r="AE1213" t="s">
        <v>39</v>
      </c>
      <c r="AF1213" t="s">
        <v>39</v>
      </c>
      <c r="AG1213" t="s">
        <v>39</v>
      </c>
      <c r="AH1213" t="s">
        <v>39</v>
      </c>
      <c r="AI1213" s="6" t="s">
        <v>2815</v>
      </c>
      <c r="AJ1213" s="6" t="s">
        <v>43</v>
      </c>
      <c r="AK1213">
        <v>22</v>
      </c>
      <c r="AL1213" s="6" t="s">
        <v>136</v>
      </c>
      <c r="AM1213">
        <v>2</v>
      </c>
      <c r="AN1213" t="s">
        <v>39</v>
      </c>
      <c r="AO1213" t="s">
        <v>39</v>
      </c>
      <c r="AP1213">
        <v>28</v>
      </c>
      <c r="AQ1213" t="s">
        <v>39</v>
      </c>
      <c r="AR1213" t="s">
        <v>2693</v>
      </c>
    </row>
    <row r="1214" spans="1:44" x14ac:dyDescent="0.35">
      <c r="A1214" t="s">
        <v>1756</v>
      </c>
      <c r="B1214" t="s">
        <v>2672</v>
      </c>
      <c r="C1214" t="s">
        <v>2592</v>
      </c>
      <c r="D1214" t="s">
        <v>1754</v>
      </c>
      <c r="E1214" t="s">
        <v>1755</v>
      </c>
      <c r="F1214" t="s">
        <v>39</v>
      </c>
      <c r="G1214" t="s">
        <v>40</v>
      </c>
      <c r="H1214" t="s">
        <v>40</v>
      </c>
      <c r="I1214" t="s">
        <v>2873</v>
      </c>
      <c r="J1214" t="s">
        <v>39</v>
      </c>
      <c r="K1214" t="s">
        <v>39</v>
      </c>
      <c r="L1214" t="s">
        <v>39</v>
      </c>
      <c r="M1214" t="s">
        <v>41</v>
      </c>
      <c r="N1214" t="s">
        <v>39</v>
      </c>
      <c r="O1214">
        <v>1989</v>
      </c>
      <c r="P1214" t="s">
        <v>39</v>
      </c>
      <c r="Q1214" t="s">
        <v>2807</v>
      </c>
      <c r="R1214" s="6" t="s">
        <v>2828</v>
      </c>
      <c r="S1214" t="s">
        <v>39</v>
      </c>
      <c r="T1214" s="6" t="s">
        <v>2806</v>
      </c>
      <c r="U1214" t="s">
        <v>2701</v>
      </c>
      <c r="V1214" s="6" t="s">
        <v>2706</v>
      </c>
      <c r="W1214" s="20">
        <v>18</v>
      </c>
      <c r="X1214" s="38">
        <v>16</v>
      </c>
      <c r="Y1214" t="s">
        <v>2810</v>
      </c>
      <c r="Z1214" s="6" t="s">
        <v>39</v>
      </c>
      <c r="AA1214" t="s">
        <v>39</v>
      </c>
      <c r="AB1214" t="s">
        <v>39</v>
      </c>
      <c r="AC1214" t="s">
        <v>39</v>
      </c>
      <c r="AD1214" t="s">
        <v>39</v>
      </c>
      <c r="AE1214" t="s">
        <v>39</v>
      </c>
      <c r="AF1214" t="s">
        <v>39</v>
      </c>
      <c r="AG1214" t="s">
        <v>39</v>
      </c>
      <c r="AH1214" t="s">
        <v>39</v>
      </c>
      <c r="AI1214" s="6" t="s">
        <v>2815</v>
      </c>
      <c r="AJ1214" s="6" t="s">
        <v>43</v>
      </c>
      <c r="AK1214">
        <v>33</v>
      </c>
      <c r="AL1214" s="6" t="s">
        <v>136</v>
      </c>
      <c r="AM1214">
        <v>2</v>
      </c>
      <c r="AN1214" t="s">
        <v>39</v>
      </c>
      <c r="AO1214" t="s">
        <v>39</v>
      </c>
      <c r="AP1214">
        <v>28</v>
      </c>
      <c r="AQ1214" t="s">
        <v>39</v>
      </c>
      <c r="AR1214" t="s">
        <v>2693</v>
      </c>
    </row>
    <row r="1215" spans="1:44" x14ac:dyDescent="0.35">
      <c r="A1215" t="s">
        <v>1756</v>
      </c>
      <c r="B1215" t="s">
        <v>2672</v>
      </c>
      <c r="C1215" t="s">
        <v>2592</v>
      </c>
      <c r="D1215" t="s">
        <v>1754</v>
      </c>
      <c r="E1215" t="s">
        <v>1755</v>
      </c>
      <c r="F1215" t="s">
        <v>39</v>
      </c>
      <c r="G1215" t="s">
        <v>40</v>
      </c>
      <c r="H1215" t="s">
        <v>40</v>
      </c>
      <c r="I1215" t="s">
        <v>2873</v>
      </c>
      <c r="J1215" t="s">
        <v>39</v>
      </c>
      <c r="K1215" t="s">
        <v>39</v>
      </c>
      <c r="L1215" t="s">
        <v>39</v>
      </c>
      <c r="M1215" t="s">
        <v>41</v>
      </c>
      <c r="N1215" t="s">
        <v>39</v>
      </c>
      <c r="O1215">
        <v>1989</v>
      </c>
      <c r="P1215" t="s">
        <v>39</v>
      </c>
      <c r="Q1215" t="s">
        <v>2807</v>
      </c>
      <c r="R1215" s="6" t="s">
        <v>2828</v>
      </c>
      <c r="S1215" t="s">
        <v>39</v>
      </c>
      <c r="T1215" s="6" t="s">
        <v>2806</v>
      </c>
      <c r="U1215" t="s">
        <v>2701</v>
      </c>
      <c r="V1215" s="6" t="s">
        <v>2706</v>
      </c>
      <c r="W1215" s="20">
        <v>25</v>
      </c>
      <c r="X1215" s="38">
        <v>16</v>
      </c>
      <c r="Y1215" t="s">
        <v>2810</v>
      </c>
      <c r="Z1215" s="6" t="s">
        <v>39</v>
      </c>
      <c r="AA1215" t="s">
        <v>39</v>
      </c>
      <c r="AB1215" t="s">
        <v>39</v>
      </c>
      <c r="AC1215" t="s">
        <v>39</v>
      </c>
      <c r="AD1215" t="s">
        <v>39</v>
      </c>
      <c r="AE1215" t="s">
        <v>39</v>
      </c>
      <c r="AF1215" t="s">
        <v>39</v>
      </c>
      <c r="AG1215" t="s">
        <v>39</v>
      </c>
      <c r="AH1215" t="s">
        <v>39</v>
      </c>
      <c r="AI1215" s="6" t="s">
        <v>2815</v>
      </c>
      <c r="AJ1215" s="6" t="s">
        <v>43</v>
      </c>
      <c r="AK1215">
        <v>27</v>
      </c>
      <c r="AL1215" s="6" t="s">
        <v>136</v>
      </c>
      <c r="AM1215">
        <v>3</v>
      </c>
      <c r="AN1215" t="s">
        <v>39</v>
      </c>
      <c r="AO1215" t="s">
        <v>39</v>
      </c>
      <c r="AP1215">
        <v>28</v>
      </c>
      <c r="AQ1215" t="s">
        <v>39</v>
      </c>
      <c r="AR1215" t="s">
        <v>2693</v>
      </c>
    </row>
    <row r="1216" spans="1:44" x14ac:dyDescent="0.35">
      <c r="A1216" t="s">
        <v>1756</v>
      </c>
      <c r="B1216" t="s">
        <v>2672</v>
      </c>
      <c r="C1216" t="s">
        <v>2592</v>
      </c>
      <c r="D1216" t="s">
        <v>1754</v>
      </c>
      <c r="E1216" t="s">
        <v>1755</v>
      </c>
      <c r="F1216" t="s">
        <v>39</v>
      </c>
      <c r="G1216" t="s">
        <v>40</v>
      </c>
      <c r="H1216" t="s">
        <v>40</v>
      </c>
      <c r="I1216" t="s">
        <v>2873</v>
      </c>
      <c r="J1216" t="s">
        <v>39</v>
      </c>
      <c r="K1216" t="s">
        <v>39</v>
      </c>
      <c r="L1216" t="s">
        <v>39</v>
      </c>
      <c r="M1216" t="s">
        <v>41</v>
      </c>
      <c r="N1216" t="s">
        <v>39</v>
      </c>
      <c r="O1216">
        <v>1989</v>
      </c>
      <c r="P1216" t="s">
        <v>39</v>
      </c>
      <c r="Q1216" t="s">
        <v>2807</v>
      </c>
      <c r="R1216" s="6" t="s">
        <v>2828</v>
      </c>
      <c r="S1216" t="s">
        <v>39</v>
      </c>
      <c r="T1216" s="6" t="s">
        <v>2806</v>
      </c>
      <c r="U1216" t="s">
        <v>2701</v>
      </c>
      <c r="V1216" s="6" t="s">
        <v>2706</v>
      </c>
      <c r="W1216" s="20">
        <v>38</v>
      </c>
      <c r="X1216" s="38">
        <v>16</v>
      </c>
      <c r="Y1216" t="s">
        <v>2810</v>
      </c>
      <c r="Z1216" s="6" t="s">
        <v>39</v>
      </c>
      <c r="AA1216" t="s">
        <v>39</v>
      </c>
      <c r="AB1216" t="s">
        <v>39</v>
      </c>
      <c r="AC1216" t="s">
        <v>39</v>
      </c>
      <c r="AD1216" t="s">
        <v>39</v>
      </c>
      <c r="AE1216" t="s">
        <v>39</v>
      </c>
      <c r="AF1216" t="s">
        <v>39</v>
      </c>
      <c r="AG1216" t="s">
        <v>39</v>
      </c>
      <c r="AH1216" t="s">
        <v>39</v>
      </c>
      <c r="AI1216" s="6" t="s">
        <v>2815</v>
      </c>
      <c r="AJ1216" s="6" t="s">
        <v>43</v>
      </c>
      <c r="AK1216">
        <v>22</v>
      </c>
      <c r="AL1216" s="6" t="s">
        <v>136</v>
      </c>
      <c r="AM1216">
        <v>2</v>
      </c>
      <c r="AN1216" t="s">
        <v>39</v>
      </c>
      <c r="AO1216" t="s">
        <v>39</v>
      </c>
      <c r="AP1216">
        <v>28</v>
      </c>
      <c r="AQ1216" t="s">
        <v>39</v>
      </c>
      <c r="AR1216" t="s">
        <v>2693</v>
      </c>
    </row>
    <row r="1217" spans="1:45" x14ac:dyDescent="0.35">
      <c r="A1217" t="s">
        <v>1756</v>
      </c>
      <c r="B1217" t="s">
        <v>2672</v>
      </c>
      <c r="C1217" t="s">
        <v>2592</v>
      </c>
      <c r="D1217" t="s">
        <v>1754</v>
      </c>
      <c r="E1217" t="s">
        <v>1755</v>
      </c>
      <c r="F1217" t="s">
        <v>39</v>
      </c>
      <c r="G1217" t="s">
        <v>40</v>
      </c>
      <c r="H1217" t="s">
        <v>40</v>
      </c>
      <c r="I1217" t="s">
        <v>2873</v>
      </c>
      <c r="J1217" t="s">
        <v>39</v>
      </c>
      <c r="K1217" t="s">
        <v>39</v>
      </c>
      <c r="L1217" t="s">
        <v>39</v>
      </c>
      <c r="M1217" t="s">
        <v>41</v>
      </c>
      <c r="N1217" t="s">
        <v>39</v>
      </c>
      <c r="O1217">
        <v>1989</v>
      </c>
      <c r="P1217" t="s">
        <v>39</v>
      </c>
      <c r="Q1217" t="s">
        <v>2807</v>
      </c>
      <c r="R1217" s="6" t="s">
        <v>2828</v>
      </c>
      <c r="S1217" t="s">
        <v>39</v>
      </c>
      <c r="T1217" s="6" t="s">
        <v>2806</v>
      </c>
      <c r="U1217" t="s">
        <v>48</v>
      </c>
      <c r="V1217" s="6" t="s">
        <v>39</v>
      </c>
      <c r="W1217" t="s">
        <v>39</v>
      </c>
      <c r="X1217" s="6" t="s">
        <v>2826</v>
      </c>
      <c r="Y1217" t="s">
        <v>39</v>
      </c>
      <c r="Z1217" s="6" t="s">
        <v>39</v>
      </c>
      <c r="AA1217" t="s">
        <v>39</v>
      </c>
      <c r="AB1217" t="s">
        <v>39</v>
      </c>
      <c r="AC1217" t="s">
        <v>39</v>
      </c>
      <c r="AD1217" t="s">
        <v>39</v>
      </c>
      <c r="AE1217" t="s">
        <v>39</v>
      </c>
      <c r="AF1217" t="s">
        <v>39</v>
      </c>
      <c r="AG1217" t="s">
        <v>39</v>
      </c>
      <c r="AH1217" t="s">
        <v>39</v>
      </c>
      <c r="AI1217" s="6" t="s">
        <v>2816</v>
      </c>
      <c r="AJ1217" s="6" t="s">
        <v>43</v>
      </c>
      <c r="AK1217">
        <v>0</v>
      </c>
      <c r="AL1217" s="6" t="s">
        <v>39</v>
      </c>
      <c r="AM1217" s="17" t="s">
        <v>39</v>
      </c>
      <c r="AN1217" t="s">
        <v>39</v>
      </c>
      <c r="AO1217" t="s">
        <v>39</v>
      </c>
      <c r="AP1217">
        <v>208</v>
      </c>
      <c r="AQ1217" t="s">
        <v>39</v>
      </c>
      <c r="AR1217" t="s">
        <v>2836</v>
      </c>
    </row>
    <row r="1218" spans="1:45" x14ac:dyDescent="0.35">
      <c r="A1218" t="s">
        <v>1756</v>
      </c>
      <c r="B1218" t="s">
        <v>2672</v>
      </c>
      <c r="C1218" t="s">
        <v>2592</v>
      </c>
      <c r="D1218" t="s">
        <v>1754</v>
      </c>
      <c r="E1218" t="s">
        <v>1755</v>
      </c>
      <c r="F1218" t="s">
        <v>39</v>
      </c>
      <c r="G1218" t="s">
        <v>40</v>
      </c>
      <c r="H1218" t="s">
        <v>40</v>
      </c>
      <c r="I1218" t="s">
        <v>2873</v>
      </c>
      <c r="J1218" t="s">
        <v>39</v>
      </c>
      <c r="K1218" t="s">
        <v>39</v>
      </c>
      <c r="L1218" t="s">
        <v>39</v>
      </c>
      <c r="M1218" t="s">
        <v>41</v>
      </c>
      <c r="N1218" t="s">
        <v>39</v>
      </c>
      <c r="O1218">
        <v>1989</v>
      </c>
      <c r="P1218" t="s">
        <v>39</v>
      </c>
      <c r="Q1218" t="s">
        <v>2807</v>
      </c>
      <c r="R1218" s="6" t="s">
        <v>2828</v>
      </c>
      <c r="S1218" t="s">
        <v>39</v>
      </c>
      <c r="T1218" s="6" t="s">
        <v>2806</v>
      </c>
      <c r="U1218" t="s">
        <v>2607</v>
      </c>
      <c r="V1218" s="6" t="s">
        <v>39</v>
      </c>
      <c r="W1218" t="s">
        <v>39</v>
      </c>
      <c r="X1218" s="6" t="s">
        <v>2826</v>
      </c>
      <c r="Y1218" t="s">
        <v>39</v>
      </c>
      <c r="Z1218" s="6" t="s">
        <v>39</v>
      </c>
      <c r="AA1218" t="s">
        <v>2607</v>
      </c>
      <c r="AB1218">
        <v>1.011E-3</v>
      </c>
      <c r="AC1218" t="s">
        <v>39</v>
      </c>
      <c r="AD1218" t="s">
        <v>39</v>
      </c>
      <c r="AE1218" t="s">
        <v>39</v>
      </c>
      <c r="AF1218" t="s">
        <v>39</v>
      </c>
      <c r="AG1218" t="s">
        <v>39</v>
      </c>
      <c r="AH1218" t="s">
        <v>39</v>
      </c>
      <c r="AI1218" s="6" t="s">
        <v>2816</v>
      </c>
      <c r="AJ1218" s="6" t="s">
        <v>43</v>
      </c>
      <c r="AK1218">
        <v>0</v>
      </c>
      <c r="AL1218" s="6" t="s">
        <v>39</v>
      </c>
      <c r="AM1218" s="17" t="s">
        <v>39</v>
      </c>
      <c r="AN1218" t="s">
        <v>39</v>
      </c>
      <c r="AO1218" t="s">
        <v>39</v>
      </c>
      <c r="AP1218">
        <v>208</v>
      </c>
      <c r="AQ1218" t="s">
        <v>39</v>
      </c>
      <c r="AR1218" t="s">
        <v>2836</v>
      </c>
    </row>
    <row r="1219" spans="1:45" x14ac:dyDescent="0.35">
      <c r="A1219" t="s">
        <v>1756</v>
      </c>
      <c r="B1219" t="s">
        <v>2672</v>
      </c>
      <c r="C1219" t="s">
        <v>2592</v>
      </c>
      <c r="D1219" t="s">
        <v>1754</v>
      </c>
      <c r="E1219" t="s">
        <v>1755</v>
      </c>
      <c r="F1219" t="s">
        <v>39</v>
      </c>
      <c r="G1219" t="s">
        <v>40</v>
      </c>
      <c r="H1219" t="s">
        <v>40</v>
      </c>
      <c r="I1219" t="s">
        <v>2873</v>
      </c>
      <c r="J1219" t="s">
        <v>39</v>
      </c>
      <c r="K1219" t="s">
        <v>39</v>
      </c>
      <c r="L1219" t="s">
        <v>39</v>
      </c>
      <c r="M1219" t="s">
        <v>41</v>
      </c>
      <c r="N1219" t="s">
        <v>39</v>
      </c>
      <c r="O1219">
        <v>1989</v>
      </c>
      <c r="P1219" t="s">
        <v>39</v>
      </c>
      <c r="Q1219" t="s">
        <v>2807</v>
      </c>
      <c r="R1219" s="6" t="s">
        <v>2828</v>
      </c>
      <c r="S1219" t="s">
        <v>39</v>
      </c>
      <c r="T1219" s="6" t="s">
        <v>2806</v>
      </c>
      <c r="U1219" t="s">
        <v>2840</v>
      </c>
      <c r="V1219" s="6" t="s">
        <v>39</v>
      </c>
      <c r="W1219" t="s">
        <v>39</v>
      </c>
      <c r="X1219" s="6" t="s">
        <v>2826</v>
      </c>
      <c r="Y1219" t="s">
        <v>39</v>
      </c>
      <c r="Z1219" s="6" t="s">
        <v>39</v>
      </c>
      <c r="AA1219" t="s">
        <v>2840</v>
      </c>
      <c r="AB1219" t="s">
        <v>2842</v>
      </c>
      <c r="AC1219" t="s">
        <v>39</v>
      </c>
      <c r="AD1219" t="s">
        <v>39</v>
      </c>
      <c r="AE1219" t="s">
        <v>39</v>
      </c>
      <c r="AF1219" t="s">
        <v>39</v>
      </c>
      <c r="AG1219" t="s">
        <v>39</v>
      </c>
      <c r="AH1219" t="s">
        <v>39</v>
      </c>
      <c r="AI1219" s="6" t="s">
        <v>2816</v>
      </c>
      <c r="AJ1219" s="6" t="s">
        <v>43</v>
      </c>
      <c r="AK1219">
        <v>0</v>
      </c>
      <c r="AL1219" s="6" t="s">
        <v>39</v>
      </c>
      <c r="AM1219" s="17" t="s">
        <v>39</v>
      </c>
      <c r="AN1219" t="s">
        <v>39</v>
      </c>
      <c r="AO1219" t="s">
        <v>39</v>
      </c>
      <c r="AP1219">
        <v>208</v>
      </c>
      <c r="AQ1219" t="s">
        <v>39</v>
      </c>
      <c r="AR1219" t="s">
        <v>2836</v>
      </c>
    </row>
    <row r="1220" spans="1:45" s="13" customFormat="1" x14ac:dyDescent="0.35">
      <c r="A1220" s="13" t="s">
        <v>1756</v>
      </c>
      <c r="B1220" s="13" t="s">
        <v>2672</v>
      </c>
      <c r="C1220" s="13" t="s">
        <v>2592</v>
      </c>
      <c r="D1220" s="13" t="s">
        <v>1754</v>
      </c>
      <c r="E1220" s="13" t="s">
        <v>1755</v>
      </c>
      <c r="F1220" s="13" t="s">
        <v>39</v>
      </c>
      <c r="G1220" s="13" t="s">
        <v>40</v>
      </c>
      <c r="H1220" s="13" t="s">
        <v>40</v>
      </c>
      <c r="I1220" s="13" t="s">
        <v>2873</v>
      </c>
      <c r="J1220" s="13" t="s">
        <v>39</v>
      </c>
      <c r="K1220" s="13" t="s">
        <v>39</v>
      </c>
      <c r="L1220" s="13" t="s">
        <v>39</v>
      </c>
      <c r="M1220" s="13" t="s">
        <v>41</v>
      </c>
      <c r="N1220" s="13" t="s">
        <v>39</v>
      </c>
      <c r="O1220" s="13">
        <v>1989</v>
      </c>
      <c r="P1220" s="13" t="s">
        <v>39</v>
      </c>
      <c r="Q1220" s="13" t="s">
        <v>2807</v>
      </c>
      <c r="R1220" s="16" t="s">
        <v>2828</v>
      </c>
      <c r="S1220" s="13" t="s">
        <v>39</v>
      </c>
      <c r="T1220" s="16" t="s">
        <v>2806</v>
      </c>
      <c r="U1220" s="13" t="s">
        <v>2841</v>
      </c>
      <c r="V1220" s="16" t="s">
        <v>39</v>
      </c>
      <c r="W1220" s="13" t="s">
        <v>39</v>
      </c>
      <c r="X1220" s="16" t="s">
        <v>2826</v>
      </c>
      <c r="Y1220" s="13" t="s">
        <v>39</v>
      </c>
      <c r="Z1220" s="16" t="s">
        <v>39</v>
      </c>
      <c r="AA1220" s="13" t="s">
        <v>2841</v>
      </c>
      <c r="AB1220" s="13" t="s">
        <v>2843</v>
      </c>
      <c r="AC1220" s="13" t="s">
        <v>39</v>
      </c>
      <c r="AD1220" s="13" t="s">
        <v>39</v>
      </c>
      <c r="AE1220" s="13" t="s">
        <v>39</v>
      </c>
      <c r="AF1220" s="13" t="s">
        <v>39</v>
      </c>
      <c r="AG1220" s="13" t="s">
        <v>39</v>
      </c>
      <c r="AH1220" s="13" t="s">
        <v>39</v>
      </c>
      <c r="AI1220" s="16" t="s">
        <v>2816</v>
      </c>
      <c r="AJ1220" s="16" t="s">
        <v>43</v>
      </c>
      <c r="AK1220" s="13">
        <v>0</v>
      </c>
      <c r="AL1220" s="16" t="s">
        <v>39</v>
      </c>
      <c r="AM1220" s="25" t="s">
        <v>39</v>
      </c>
      <c r="AN1220" s="13" t="s">
        <v>39</v>
      </c>
      <c r="AO1220" s="13" t="s">
        <v>39</v>
      </c>
      <c r="AP1220" s="13">
        <v>208</v>
      </c>
      <c r="AQ1220" s="13" t="s">
        <v>39</v>
      </c>
      <c r="AR1220" s="13" t="s">
        <v>2836</v>
      </c>
    </row>
    <row r="1221" spans="1:45" x14ac:dyDescent="0.35">
      <c r="A1221" t="s">
        <v>1759</v>
      </c>
      <c r="B1221" t="s">
        <v>2672</v>
      </c>
      <c r="C1221" t="s">
        <v>2592</v>
      </c>
      <c r="D1221" t="s">
        <v>832</v>
      </c>
      <c r="E1221" t="s">
        <v>895</v>
      </c>
      <c r="F1221" t="s">
        <v>39</v>
      </c>
      <c r="G1221" t="s">
        <v>42</v>
      </c>
      <c r="H1221" t="s">
        <v>40</v>
      </c>
      <c r="I1221" t="s">
        <v>39</v>
      </c>
      <c r="J1221" t="s">
        <v>39</v>
      </c>
      <c r="K1221" t="s">
        <v>39</v>
      </c>
      <c r="L1221" t="s">
        <v>39</v>
      </c>
      <c r="M1221" t="s">
        <v>41</v>
      </c>
      <c r="N1221" t="s">
        <v>39</v>
      </c>
      <c r="O1221">
        <v>2006</v>
      </c>
      <c r="P1221">
        <v>2014</v>
      </c>
      <c r="Q1221" t="s">
        <v>2845</v>
      </c>
      <c r="R1221">
        <f>8*365</f>
        <v>2920</v>
      </c>
      <c r="S1221" t="s">
        <v>2847</v>
      </c>
      <c r="T1221" s="6" t="s">
        <v>2846</v>
      </c>
      <c r="U1221" t="s">
        <v>2852</v>
      </c>
      <c r="V1221" s="6" t="s">
        <v>39</v>
      </c>
      <c r="W1221" t="s">
        <v>39</v>
      </c>
      <c r="X1221" s="6" t="s">
        <v>2844</v>
      </c>
      <c r="Y1221" t="s">
        <v>39</v>
      </c>
      <c r="Z1221" s="6"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2848</v>
      </c>
      <c r="AO1221">
        <v>100</v>
      </c>
      <c r="AP1221">
        <v>4</v>
      </c>
      <c r="AQ1221" t="s">
        <v>39</v>
      </c>
      <c r="AR1221" t="s">
        <v>2692</v>
      </c>
      <c r="AS1221" t="s">
        <v>2874</v>
      </c>
    </row>
    <row r="1222" spans="1:45" x14ac:dyDescent="0.35">
      <c r="A1222" t="s">
        <v>1759</v>
      </c>
      <c r="B1222" t="s">
        <v>2707</v>
      </c>
      <c r="C1222" t="s">
        <v>2592</v>
      </c>
      <c r="D1222" t="s">
        <v>832</v>
      </c>
      <c r="E1222" t="s">
        <v>895</v>
      </c>
      <c r="F1222" t="s">
        <v>39</v>
      </c>
      <c r="G1222" t="s">
        <v>42</v>
      </c>
      <c r="H1222" t="s">
        <v>40</v>
      </c>
      <c r="I1222" t="s">
        <v>39</v>
      </c>
      <c r="J1222" t="s">
        <v>39</v>
      </c>
      <c r="K1222" t="s">
        <v>39</v>
      </c>
      <c r="L1222" t="s">
        <v>39</v>
      </c>
      <c r="M1222" t="s">
        <v>41</v>
      </c>
      <c r="N1222" t="s">
        <v>39</v>
      </c>
      <c r="O1222">
        <v>2006</v>
      </c>
      <c r="P1222">
        <v>2014</v>
      </c>
      <c r="Q1222" t="s">
        <v>2845</v>
      </c>
      <c r="R1222">
        <f>8*365</f>
        <v>2920</v>
      </c>
      <c r="S1222" t="s">
        <v>2847</v>
      </c>
      <c r="T1222" s="6" t="s">
        <v>2846</v>
      </c>
      <c r="U1222" t="s">
        <v>2851</v>
      </c>
      <c r="V1222" s="6" t="s">
        <v>39</v>
      </c>
      <c r="W1222" t="s">
        <v>39</v>
      </c>
      <c r="X1222" s="6" t="s">
        <v>2844</v>
      </c>
      <c r="Y1222" t="s">
        <v>39</v>
      </c>
      <c r="Z1222" s="6" t="s">
        <v>39</v>
      </c>
      <c r="AA1222" t="s">
        <v>39</v>
      </c>
      <c r="AB1222" t="s">
        <v>39</v>
      </c>
      <c r="AC1222" t="s">
        <v>39</v>
      </c>
      <c r="AD1222" t="s">
        <v>42</v>
      </c>
      <c r="AE1222" t="s">
        <v>2849</v>
      </c>
      <c r="AF1222" t="s">
        <v>42</v>
      </c>
      <c r="AG1222" t="s">
        <v>2850</v>
      </c>
      <c r="AH1222">
        <v>3</v>
      </c>
      <c r="AI1222" s="6" t="s">
        <v>39</v>
      </c>
      <c r="AJ1222" s="6" t="s">
        <v>43</v>
      </c>
      <c r="AK1222">
        <v>76</v>
      </c>
      <c r="AL1222" s="6" t="s">
        <v>39</v>
      </c>
      <c r="AM1222" s="6" t="s">
        <v>39</v>
      </c>
      <c r="AN1222" s="6" t="s">
        <v>2848</v>
      </c>
      <c r="AO1222">
        <v>100</v>
      </c>
      <c r="AP1222">
        <v>4</v>
      </c>
      <c r="AQ1222" t="s">
        <v>39</v>
      </c>
      <c r="AR1222" t="s">
        <v>2692</v>
      </c>
      <c r="AS1222" t="s">
        <v>2874</v>
      </c>
    </row>
    <row r="1223" spans="1:45" x14ac:dyDescent="0.35">
      <c r="A1223" t="s">
        <v>1759</v>
      </c>
      <c r="B1223" t="s">
        <v>2708</v>
      </c>
      <c r="C1223" t="s">
        <v>2592</v>
      </c>
      <c r="D1223" t="s">
        <v>832</v>
      </c>
      <c r="E1223" t="s">
        <v>895</v>
      </c>
      <c r="F1223" t="s">
        <v>39</v>
      </c>
      <c r="G1223" t="s">
        <v>42</v>
      </c>
      <c r="H1223" t="s">
        <v>40</v>
      </c>
      <c r="I1223" t="s">
        <v>39</v>
      </c>
      <c r="J1223" t="s">
        <v>39</v>
      </c>
      <c r="K1223" t="s">
        <v>39</v>
      </c>
      <c r="L1223" t="s">
        <v>39</v>
      </c>
      <c r="M1223" t="s">
        <v>41</v>
      </c>
      <c r="N1223" t="s">
        <v>39</v>
      </c>
      <c r="O1223">
        <v>2006</v>
      </c>
      <c r="P1223">
        <v>2014</v>
      </c>
      <c r="Q1223" t="s">
        <v>2845</v>
      </c>
      <c r="R1223">
        <f>8*365</f>
        <v>2920</v>
      </c>
      <c r="S1223" t="s">
        <v>2847</v>
      </c>
      <c r="T1223" s="6" t="s">
        <v>2846</v>
      </c>
      <c r="U1223" t="s">
        <v>2853</v>
      </c>
      <c r="V1223" s="6" t="s">
        <v>39</v>
      </c>
      <c r="W1223" t="s">
        <v>39</v>
      </c>
      <c r="X1223" s="6" t="s">
        <v>2844</v>
      </c>
      <c r="Y1223" t="s">
        <v>39</v>
      </c>
      <c r="Z1223" s="6"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2848</v>
      </c>
      <c r="AO1223">
        <v>100</v>
      </c>
      <c r="AP1223">
        <v>4</v>
      </c>
      <c r="AQ1223" t="s">
        <v>39</v>
      </c>
      <c r="AR1223" t="s">
        <v>2692</v>
      </c>
      <c r="AS1223" t="s">
        <v>2874</v>
      </c>
    </row>
    <row r="1224" spans="1:45" s="13" customFormat="1" x14ac:dyDescent="0.35">
      <c r="A1224" s="13" t="s">
        <v>1759</v>
      </c>
      <c r="B1224" s="13" t="s">
        <v>2708</v>
      </c>
      <c r="C1224" s="13" t="s">
        <v>2592</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2845</v>
      </c>
      <c r="R1224" s="13">
        <f>8*365</f>
        <v>2920</v>
      </c>
      <c r="S1224" s="13" t="s">
        <v>2847</v>
      </c>
      <c r="T1224" s="16" t="s">
        <v>2846</v>
      </c>
      <c r="U1224" s="13" t="s">
        <v>2854</v>
      </c>
      <c r="V1224" s="16" t="s">
        <v>39</v>
      </c>
      <c r="W1224" s="13" t="s">
        <v>39</v>
      </c>
      <c r="X1224" s="16" t="s">
        <v>2844</v>
      </c>
      <c r="Y1224" s="13" t="s">
        <v>39</v>
      </c>
      <c r="Z1224" s="16"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2848</v>
      </c>
      <c r="AO1224" s="13">
        <v>100</v>
      </c>
      <c r="AP1224" s="13">
        <v>4</v>
      </c>
      <c r="AQ1224" s="13" t="s">
        <v>39</v>
      </c>
      <c r="AR1224" s="13" t="s">
        <v>2692</v>
      </c>
      <c r="AS1224" s="13" t="s">
        <v>2874</v>
      </c>
    </row>
    <row r="1225" spans="1:45" x14ac:dyDescent="0.35">
      <c r="A1225" t="s">
        <v>2855</v>
      </c>
      <c r="B1225" t="s">
        <v>2672</v>
      </c>
      <c r="C1225" t="s">
        <v>2592</v>
      </c>
      <c r="D1225" t="s">
        <v>1727</v>
      </c>
      <c r="E1225" t="s">
        <v>1728</v>
      </c>
      <c r="F1225" t="s">
        <v>39</v>
      </c>
      <c r="G1225" t="s">
        <v>42</v>
      </c>
      <c r="H1225" t="s">
        <v>40</v>
      </c>
      <c r="I1225" t="s">
        <v>2870</v>
      </c>
      <c r="J1225">
        <v>39.97</v>
      </c>
      <c r="K1225">
        <v>21.21</v>
      </c>
      <c r="L1225" t="s">
        <v>2871</v>
      </c>
      <c r="M1225" t="s">
        <v>41</v>
      </c>
      <c r="N1225" t="s">
        <v>39</v>
      </c>
      <c r="O1225">
        <v>2008</v>
      </c>
      <c r="P1225">
        <v>2008</v>
      </c>
      <c r="Q1225" s="1" t="s">
        <v>2845</v>
      </c>
      <c r="R1225" t="s">
        <v>2717</v>
      </c>
      <c r="S1225" t="s">
        <v>39</v>
      </c>
      <c r="T1225" s="6" t="s">
        <v>2774</v>
      </c>
      <c r="U1225" t="s">
        <v>2857</v>
      </c>
      <c r="V1225" s="6" t="s">
        <v>39</v>
      </c>
      <c r="W1225" t="s">
        <v>2902</v>
      </c>
      <c r="X1225" s="6" t="s">
        <v>2856</v>
      </c>
      <c r="Y1225" t="s">
        <v>39</v>
      </c>
      <c r="Z1225" s="6" t="s">
        <v>2763</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2627</v>
      </c>
      <c r="AS1225" t="s">
        <v>2788</v>
      </c>
    </row>
    <row r="1226" spans="1:45" x14ac:dyDescent="0.35">
      <c r="A1226" t="s">
        <v>2855</v>
      </c>
      <c r="B1226" t="s">
        <v>2672</v>
      </c>
      <c r="C1226" t="s">
        <v>2592</v>
      </c>
      <c r="D1226" t="s">
        <v>1727</v>
      </c>
      <c r="E1226" t="s">
        <v>1728</v>
      </c>
      <c r="F1226" t="s">
        <v>39</v>
      </c>
      <c r="G1226" t="s">
        <v>42</v>
      </c>
      <c r="H1226" t="s">
        <v>40</v>
      </c>
      <c r="I1226" t="s">
        <v>2870</v>
      </c>
      <c r="J1226">
        <v>39.97</v>
      </c>
      <c r="K1226">
        <v>21.21</v>
      </c>
      <c r="L1226" t="s">
        <v>2871</v>
      </c>
      <c r="M1226" t="s">
        <v>41</v>
      </c>
      <c r="N1226" t="s">
        <v>39</v>
      </c>
      <c r="O1226">
        <v>2008</v>
      </c>
      <c r="P1226">
        <v>2008</v>
      </c>
      <c r="Q1226" s="1" t="s">
        <v>2845</v>
      </c>
      <c r="R1226" t="s">
        <v>2717</v>
      </c>
      <c r="S1226" t="s">
        <v>39</v>
      </c>
      <c r="T1226" s="6" t="s">
        <v>2774</v>
      </c>
      <c r="U1226" t="s">
        <v>2857</v>
      </c>
      <c r="V1226" s="6" t="s">
        <v>39</v>
      </c>
      <c r="W1226" t="s">
        <v>2903</v>
      </c>
      <c r="X1226" s="6" t="s">
        <v>2856</v>
      </c>
      <c r="Y1226" t="s">
        <v>39</v>
      </c>
      <c r="Z1226" s="6" t="s">
        <v>2763</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2627</v>
      </c>
      <c r="AS1226" t="s">
        <v>2788</v>
      </c>
    </row>
    <row r="1227" spans="1:45" x14ac:dyDescent="0.35">
      <c r="A1227" t="s">
        <v>2855</v>
      </c>
      <c r="B1227" t="s">
        <v>2672</v>
      </c>
      <c r="C1227" t="s">
        <v>2592</v>
      </c>
      <c r="D1227" t="s">
        <v>1727</v>
      </c>
      <c r="E1227" t="s">
        <v>1728</v>
      </c>
      <c r="F1227" t="s">
        <v>39</v>
      </c>
      <c r="G1227" t="s">
        <v>42</v>
      </c>
      <c r="H1227" t="s">
        <v>40</v>
      </c>
      <c r="I1227" t="s">
        <v>2870</v>
      </c>
      <c r="J1227">
        <v>39.97</v>
      </c>
      <c r="K1227">
        <v>21.21</v>
      </c>
      <c r="L1227" t="s">
        <v>2871</v>
      </c>
      <c r="M1227" t="s">
        <v>41</v>
      </c>
      <c r="N1227" t="s">
        <v>39</v>
      </c>
      <c r="O1227">
        <v>2008</v>
      </c>
      <c r="P1227">
        <v>2008</v>
      </c>
      <c r="Q1227" s="1" t="s">
        <v>2845</v>
      </c>
      <c r="R1227" t="s">
        <v>2717</v>
      </c>
      <c r="S1227" t="s">
        <v>39</v>
      </c>
      <c r="T1227" s="6" t="s">
        <v>2774</v>
      </c>
      <c r="U1227" t="s">
        <v>2857</v>
      </c>
      <c r="V1227" s="6" t="s">
        <v>39</v>
      </c>
      <c r="W1227" t="s">
        <v>2904</v>
      </c>
      <c r="X1227" s="6" t="s">
        <v>2856</v>
      </c>
      <c r="Y1227" t="s">
        <v>39</v>
      </c>
      <c r="Z1227" s="6" t="s">
        <v>2763</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2627</v>
      </c>
      <c r="AS1227" t="s">
        <v>2788</v>
      </c>
    </row>
    <row r="1228" spans="1:45" x14ac:dyDescent="0.35">
      <c r="A1228" t="s">
        <v>2855</v>
      </c>
      <c r="B1228" t="s">
        <v>2672</v>
      </c>
      <c r="C1228" t="s">
        <v>2592</v>
      </c>
      <c r="D1228" t="s">
        <v>1727</v>
      </c>
      <c r="E1228" t="s">
        <v>1728</v>
      </c>
      <c r="F1228" t="s">
        <v>39</v>
      </c>
      <c r="G1228" t="s">
        <v>42</v>
      </c>
      <c r="H1228" t="s">
        <v>40</v>
      </c>
      <c r="I1228" t="s">
        <v>2870</v>
      </c>
      <c r="J1228">
        <v>39.97</v>
      </c>
      <c r="K1228">
        <v>21.21</v>
      </c>
      <c r="L1228" t="s">
        <v>2871</v>
      </c>
      <c r="M1228" t="s">
        <v>41</v>
      </c>
      <c r="N1228" t="s">
        <v>39</v>
      </c>
      <c r="O1228">
        <v>2008</v>
      </c>
      <c r="P1228">
        <v>2008</v>
      </c>
      <c r="Q1228" s="1" t="s">
        <v>2845</v>
      </c>
      <c r="R1228" t="s">
        <v>2717</v>
      </c>
      <c r="S1228" t="s">
        <v>39</v>
      </c>
      <c r="T1228" s="6" t="s">
        <v>2774</v>
      </c>
      <c r="U1228" t="s">
        <v>2857</v>
      </c>
      <c r="V1228" s="6" t="s">
        <v>39</v>
      </c>
      <c r="W1228" t="s">
        <v>2905</v>
      </c>
      <c r="X1228" s="6" t="s">
        <v>2856</v>
      </c>
      <c r="Y1228" t="s">
        <v>39</v>
      </c>
      <c r="Z1228" s="6" t="s">
        <v>2763</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2627</v>
      </c>
      <c r="AS1228" t="s">
        <v>2788</v>
      </c>
    </row>
    <row r="1229" spans="1:45" x14ac:dyDescent="0.35">
      <c r="A1229" t="s">
        <v>2855</v>
      </c>
      <c r="B1229" t="s">
        <v>2672</v>
      </c>
      <c r="C1229" t="s">
        <v>2592</v>
      </c>
      <c r="D1229" t="s">
        <v>1727</v>
      </c>
      <c r="E1229" t="s">
        <v>1728</v>
      </c>
      <c r="F1229" t="s">
        <v>39</v>
      </c>
      <c r="G1229" t="s">
        <v>42</v>
      </c>
      <c r="H1229" t="s">
        <v>40</v>
      </c>
      <c r="I1229" t="s">
        <v>2870</v>
      </c>
      <c r="J1229">
        <v>39.97</v>
      </c>
      <c r="K1229">
        <v>21.21</v>
      </c>
      <c r="L1229" t="s">
        <v>2871</v>
      </c>
      <c r="M1229" t="s">
        <v>41</v>
      </c>
      <c r="N1229" t="s">
        <v>39</v>
      </c>
      <c r="O1229">
        <v>2008</v>
      </c>
      <c r="P1229">
        <v>2008</v>
      </c>
      <c r="Q1229" s="1" t="s">
        <v>2845</v>
      </c>
      <c r="R1229" t="s">
        <v>2717</v>
      </c>
      <c r="S1229" t="s">
        <v>39</v>
      </c>
      <c r="T1229" s="6" t="s">
        <v>2774</v>
      </c>
      <c r="U1229" t="s">
        <v>2857</v>
      </c>
      <c r="V1229" s="6" t="s">
        <v>39</v>
      </c>
      <c r="W1229" t="s">
        <v>2906</v>
      </c>
      <c r="X1229" s="6" t="s">
        <v>2856</v>
      </c>
      <c r="Y1229" t="s">
        <v>39</v>
      </c>
      <c r="Z1229" s="6" t="s">
        <v>2763</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2627</v>
      </c>
      <c r="AS1229" t="s">
        <v>2788</v>
      </c>
    </row>
    <row r="1230" spans="1:45" x14ac:dyDescent="0.35">
      <c r="A1230" t="s">
        <v>2855</v>
      </c>
      <c r="B1230" t="s">
        <v>2672</v>
      </c>
      <c r="C1230" t="s">
        <v>2592</v>
      </c>
      <c r="D1230" t="s">
        <v>1727</v>
      </c>
      <c r="E1230" t="s">
        <v>1728</v>
      </c>
      <c r="F1230" t="s">
        <v>39</v>
      </c>
      <c r="G1230" t="s">
        <v>42</v>
      </c>
      <c r="H1230" t="s">
        <v>40</v>
      </c>
      <c r="I1230" t="s">
        <v>2870</v>
      </c>
      <c r="J1230">
        <v>39.97</v>
      </c>
      <c r="K1230">
        <v>21.21</v>
      </c>
      <c r="L1230" t="s">
        <v>2871</v>
      </c>
      <c r="M1230" t="s">
        <v>41</v>
      </c>
      <c r="N1230" t="s">
        <v>39</v>
      </c>
      <c r="O1230">
        <v>2008</v>
      </c>
      <c r="P1230">
        <v>2008</v>
      </c>
      <c r="Q1230" s="1" t="s">
        <v>2845</v>
      </c>
      <c r="R1230" t="s">
        <v>2717</v>
      </c>
      <c r="S1230" t="s">
        <v>39</v>
      </c>
      <c r="T1230" s="6" t="s">
        <v>2774</v>
      </c>
      <c r="U1230" t="s">
        <v>2857</v>
      </c>
      <c r="V1230" s="6" t="s">
        <v>39</v>
      </c>
      <c r="W1230" t="s">
        <v>2907</v>
      </c>
      <c r="X1230" s="6" t="s">
        <v>2856</v>
      </c>
      <c r="Y1230" t="s">
        <v>39</v>
      </c>
      <c r="Z1230" s="6" t="s">
        <v>2763</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2627</v>
      </c>
      <c r="AS1230" t="s">
        <v>2788</v>
      </c>
    </row>
    <row r="1231" spans="1:45" x14ac:dyDescent="0.35">
      <c r="A1231" t="s">
        <v>2855</v>
      </c>
      <c r="B1231" t="s">
        <v>2672</v>
      </c>
      <c r="C1231" t="s">
        <v>2592</v>
      </c>
      <c r="D1231" t="s">
        <v>1727</v>
      </c>
      <c r="E1231" t="s">
        <v>1728</v>
      </c>
      <c r="F1231" t="s">
        <v>39</v>
      </c>
      <c r="G1231" t="s">
        <v>42</v>
      </c>
      <c r="H1231" t="s">
        <v>40</v>
      </c>
      <c r="I1231" t="s">
        <v>2870</v>
      </c>
      <c r="J1231">
        <v>39.97</v>
      </c>
      <c r="K1231">
        <v>21.21</v>
      </c>
      <c r="L1231" t="s">
        <v>2871</v>
      </c>
      <c r="M1231" t="s">
        <v>41</v>
      </c>
      <c r="N1231" t="s">
        <v>39</v>
      </c>
      <c r="O1231">
        <v>2008</v>
      </c>
      <c r="P1231">
        <v>2008</v>
      </c>
      <c r="Q1231" s="1" t="s">
        <v>2845</v>
      </c>
      <c r="R1231" t="s">
        <v>2717</v>
      </c>
      <c r="S1231" t="s">
        <v>39</v>
      </c>
      <c r="T1231" s="6" t="s">
        <v>2774</v>
      </c>
      <c r="U1231" t="s">
        <v>2857</v>
      </c>
      <c r="V1231" s="6" t="s">
        <v>39</v>
      </c>
      <c r="W1231" t="s">
        <v>2877</v>
      </c>
      <c r="X1231" s="6" t="s">
        <v>2856</v>
      </c>
      <c r="Y1231" t="s">
        <v>39</v>
      </c>
      <c r="Z1231" s="6" t="s">
        <v>2763</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2627</v>
      </c>
      <c r="AS1231" t="s">
        <v>2788</v>
      </c>
    </row>
    <row r="1232" spans="1:45" x14ac:dyDescent="0.35">
      <c r="A1232" t="s">
        <v>2855</v>
      </c>
      <c r="B1232" t="s">
        <v>2672</v>
      </c>
      <c r="C1232" t="s">
        <v>2592</v>
      </c>
      <c r="D1232" t="s">
        <v>1727</v>
      </c>
      <c r="E1232" t="s">
        <v>1728</v>
      </c>
      <c r="F1232" t="s">
        <v>39</v>
      </c>
      <c r="G1232" t="s">
        <v>42</v>
      </c>
      <c r="H1232" t="s">
        <v>40</v>
      </c>
      <c r="I1232" t="s">
        <v>2870</v>
      </c>
      <c r="J1232">
        <v>39.97</v>
      </c>
      <c r="K1232">
        <v>21.21</v>
      </c>
      <c r="L1232" t="s">
        <v>2871</v>
      </c>
      <c r="M1232" t="s">
        <v>41</v>
      </c>
      <c r="N1232" t="s">
        <v>39</v>
      </c>
      <c r="O1232">
        <v>2008</v>
      </c>
      <c r="P1232">
        <v>2008</v>
      </c>
      <c r="Q1232" s="1" t="s">
        <v>2845</v>
      </c>
      <c r="R1232" t="s">
        <v>2717</v>
      </c>
      <c r="S1232" t="s">
        <v>39</v>
      </c>
      <c r="T1232" s="6" t="s">
        <v>2774</v>
      </c>
      <c r="U1232" t="s">
        <v>2857</v>
      </c>
      <c r="V1232" s="6" t="s">
        <v>39</v>
      </c>
      <c r="W1232" t="s">
        <v>2878</v>
      </c>
      <c r="X1232" s="6" t="s">
        <v>2856</v>
      </c>
      <c r="Y1232" t="s">
        <v>39</v>
      </c>
      <c r="Z1232" s="6" t="s">
        <v>2763</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2627</v>
      </c>
      <c r="AS1232" t="s">
        <v>2788</v>
      </c>
    </row>
    <row r="1233" spans="1:45" x14ac:dyDescent="0.35">
      <c r="A1233" t="s">
        <v>2855</v>
      </c>
      <c r="B1233" t="s">
        <v>2672</v>
      </c>
      <c r="C1233" t="s">
        <v>2592</v>
      </c>
      <c r="D1233" t="s">
        <v>1727</v>
      </c>
      <c r="E1233" t="s">
        <v>1728</v>
      </c>
      <c r="F1233" t="s">
        <v>39</v>
      </c>
      <c r="G1233" t="s">
        <v>42</v>
      </c>
      <c r="H1233" t="s">
        <v>40</v>
      </c>
      <c r="I1233" t="s">
        <v>2870</v>
      </c>
      <c r="J1233">
        <v>39.97</v>
      </c>
      <c r="K1233">
        <v>21.21</v>
      </c>
      <c r="L1233" t="s">
        <v>2871</v>
      </c>
      <c r="M1233" t="s">
        <v>41</v>
      </c>
      <c r="N1233" t="s">
        <v>39</v>
      </c>
      <c r="O1233">
        <v>2008</v>
      </c>
      <c r="P1233">
        <v>2008</v>
      </c>
      <c r="Q1233" s="1" t="s">
        <v>2845</v>
      </c>
      <c r="R1233" t="s">
        <v>2717</v>
      </c>
      <c r="S1233" t="s">
        <v>39</v>
      </c>
      <c r="T1233" s="6" t="s">
        <v>2774</v>
      </c>
      <c r="U1233" t="s">
        <v>2857</v>
      </c>
      <c r="V1233" s="6" t="s">
        <v>39</v>
      </c>
      <c r="W1233" t="s">
        <v>2908</v>
      </c>
      <c r="X1233" s="6" t="s">
        <v>2856</v>
      </c>
      <c r="Y1233" t="s">
        <v>39</v>
      </c>
      <c r="Z1233" s="6" t="s">
        <v>2763</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2627</v>
      </c>
      <c r="AS1233" t="s">
        <v>2788</v>
      </c>
    </row>
    <row r="1234" spans="1:45" x14ac:dyDescent="0.35">
      <c r="A1234" t="s">
        <v>2855</v>
      </c>
      <c r="B1234" t="s">
        <v>2672</v>
      </c>
      <c r="C1234" t="s">
        <v>2592</v>
      </c>
      <c r="D1234" t="s">
        <v>1727</v>
      </c>
      <c r="E1234" t="s">
        <v>1728</v>
      </c>
      <c r="F1234" t="s">
        <v>39</v>
      </c>
      <c r="G1234" t="s">
        <v>42</v>
      </c>
      <c r="H1234" t="s">
        <v>40</v>
      </c>
      <c r="I1234" t="s">
        <v>2870</v>
      </c>
      <c r="J1234">
        <v>39.97</v>
      </c>
      <c r="K1234">
        <v>21.21</v>
      </c>
      <c r="L1234" t="s">
        <v>2871</v>
      </c>
      <c r="M1234" t="s">
        <v>41</v>
      </c>
      <c r="N1234" t="s">
        <v>39</v>
      </c>
      <c r="O1234">
        <v>2008</v>
      </c>
      <c r="P1234">
        <v>2008</v>
      </c>
      <c r="Q1234" s="1" t="s">
        <v>2845</v>
      </c>
      <c r="R1234" t="s">
        <v>2717</v>
      </c>
      <c r="S1234" t="s">
        <v>39</v>
      </c>
      <c r="T1234" s="6" t="s">
        <v>2774</v>
      </c>
      <c r="U1234" t="s">
        <v>2857</v>
      </c>
      <c r="V1234" s="6" t="s">
        <v>39</v>
      </c>
      <c r="W1234" t="s">
        <v>2909</v>
      </c>
      <c r="X1234" s="6" t="s">
        <v>2856</v>
      </c>
      <c r="Y1234" t="s">
        <v>39</v>
      </c>
      <c r="Z1234" s="6" t="s">
        <v>2763</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2627</v>
      </c>
      <c r="AS1234" t="s">
        <v>2788</v>
      </c>
    </row>
    <row r="1235" spans="1:45" x14ac:dyDescent="0.35">
      <c r="A1235" t="s">
        <v>2855</v>
      </c>
      <c r="B1235" t="s">
        <v>2672</v>
      </c>
      <c r="C1235" t="s">
        <v>2592</v>
      </c>
      <c r="D1235" t="s">
        <v>1727</v>
      </c>
      <c r="E1235" t="s">
        <v>1728</v>
      </c>
      <c r="F1235" t="s">
        <v>39</v>
      </c>
      <c r="G1235" t="s">
        <v>42</v>
      </c>
      <c r="H1235" t="s">
        <v>40</v>
      </c>
      <c r="I1235" t="s">
        <v>2870</v>
      </c>
      <c r="J1235">
        <v>39.97</v>
      </c>
      <c r="K1235">
        <v>21.21</v>
      </c>
      <c r="L1235" t="s">
        <v>2871</v>
      </c>
      <c r="M1235" t="s">
        <v>41</v>
      </c>
      <c r="N1235" t="s">
        <v>39</v>
      </c>
      <c r="O1235">
        <v>2008</v>
      </c>
      <c r="P1235">
        <v>2008</v>
      </c>
      <c r="Q1235" s="1" t="s">
        <v>2845</v>
      </c>
      <c r="R1235" t="s">
        <v>2717</v>
      </c>
      <c r="S1235" t="s">
        <v>39</v>
      </c>
      <c r="T1235" s="6" t="s">
        <v>2774</v>
      </c>
      <c r="U1235" t="s">
        <v>2857</v>
      </c>
      <c r="V1235" s="6" t="s">
        <v>39</v>
      </c>
      <c r="W1235" t="s">
        <v>2910</v>
      </c>
      <c r="X1235" s="6" t="s">
        <v>2856</v>
      </c>
      <c r="Y1235" t="s">
        <v>39</v>
      </c>
      <c r="Z1235" s="6" t="s">
        <v>2763</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2627</v>
      </c>
      <c r="AS1235" t="s">
        <v>2788</v>
      </c>
    </row>
    <row r="1236" spans="1:45" x14ac:dyDescent="0.35">
      <c r="A1236" t="s">
        <v>2855</v>
      </c>
      <c r="B1236" t="s">
        <v>2672</v>
      </c>
      <c r="C1236" t="s">
        <v>2592</v>
      </c>
      <c r="D1236" t="s">
        <v>1727</v>
      </c>
      <c r="E1236" t="s">
        <v>1728</v>
      </c>
      <c r="F1236" t="s">
        <v>39</v>
      </c>
      <c r="G1236" t="s">
        <v>42</v>
      </c>
      <c r="H1236" t="s">
        <v>40</v>
      </c>
      <c r="I1236" t="s">
        <v>2870</v>
      </c>
      <c r="J1236">
        <v>39.97</v>
      </c>
      <c r="K1236">
        <v>21.21</v>
      </c>
      <c r="L1236" t="s">
        <v>2871</v>
      </c>
      <c r="M1236" t="s">
        <v>41</v>
      </c>
      <c r="N1236" t="s">
        <v>39</v>
      </c>
      <c r="O1236">
        <v>2008</v>
      </c>
      <c r="P1236">
        <v>2008</v>
      </c>
      <c r="Q1236" s="1" t="s">
        <v>2845</v>
      </c>
      <c r="R1236" t="s">
        <v>2717</v>
      </c>
      <c r="S1236" t="s">
        <v>39</v>
      </c>
      <c r="T1236" s="6" t="s">
        <v>2774</v>
      </c>
      <c r="U1236" t="s">
        <v>2857</v>
      </c>
      <c r="V1236" s="6" t="s">
        <v>39</v>
      </c>
      <c r="W1236" t="s">
        <v>2879</v>
      </c>
      <c r="X1236" s="6" t="s">
        <v>2856</v>
      </c>
      <c r="Y1236" t="s">
        <v>39</v>
      </c>
      <c r="Z1236" s="6" t="s">
        <v>2763</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2627</v>
      </c>
      <c r="AS1236" t="s">
        <v>2788</v>
      </c>
    </row>
    <row r="1237" spans="1:45" x14ac:dyDescent="0.35">
      <c r="A1237" t="s">
        <v>2855</v>
      </c>
      <c r="B1237" t="s">
        <v>2672</v>
      </c>
      <c r="C1237" t="s">
        <v>2592</v>
      </c>
      <c r="D1237" t="s">
        <v>1727</v>
      </c>
      <c r="E1237" t="s">
        <v>1728</v>
      </c>
      <c r="F1237" t="s">
        <v>39</v>
      </c>
      <c r="G1237" t="s">
        <v>42</v>
      </c>
      <c r="H1237" t="s">
        <v>40</v>
      </c>
      <c r="I1237" t="s">
        <v>2870</v>
      </c>
      <c r="J1237">
        <v>39.97</v>
      </c>
      <c r="K1237">
        <v>21.21</v>
      </c>
      <c r="L1237" t="s">
        <v>2871</v>
      </c>
      <c r="M1237" t="s">
        <v>41</v>
      </c>
      <c r="N1237" t="s">
        <v>39</v>
      </c>
      <c r="O1237">
        <v>2008</v>
      </c>
      <c r="P1237">
        <v>2008</v>
      </c>
      <c r="Q1237" s="1" t="s">
        <v>2845</v>
      </c>
      <c r="R1237" t="s">
        <v>2717</v>
      </c>
      <c r="S1237" t="s">
        <v>39</v>
      </c>
      <c r="T1237" s="6" t="s">
        <v>2774</v>
      </c>
      <c r="U1237" t="s">
        <v>2857</v>
      </c>
      <c r="V1237" s="6" t="s">
        <v>39</v>
      </c>
      <c r="W1237" t="s">
        <v>2880</v>
      </c>
      <c r="X1237" s="6" t="s">
        <v>2856</v>
      </c>
      <c r="Y1237" t="s">
        <v>39</v>
      </c>
      <c r="Z1237" s="6" t="s">
        <v>2763</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2627</v>
      </c>
      <c r="AS1237" t="s">
        <v>2788</v>
      </c>
    </row>
    <row r="1238" spans="1:45" x14ac:dyDescent="0.35">
      <c r="A1238" t="s">
        <v>2855</v>
      </c>
      <c r="B1238" t="s">
        <v>2672</v>
      </c>
      <c r="C1238" t="s">
        <v>2592</v>
      </c>
      <c r="D1238" t="s">
        <v>1727</v>
      </c>
      <c r="E1238" t="s">
        <v>1728</v>
      </c>
      <c r="F1238" t="s">
        <v>39</v>
      </c>
      <c r="G1238" t="s">
        <v>42</v>
      </c>
      <c r="H1238" t="s">
        <v>40</v>
      </c>
      <c r="I1238" t="s">
        <v>2870</v>
      </c>
      <c r="J1238">
        <v>39.97</v>
      </c>
      <c r="K1238">
        <v>21.21</v>
      </c>
      <c r="L1238" t="s">
        <v>2871</v>
      </c>
      <c r="M1238" t="s">
        <v>41</v>
      </c>
      <c r="N1238" t="s">
        <v>39</v>
      </c>
      <c r="O1238">
        <v>2008</v>
      </c>
      <c r="P1238">
        <v>2008</v>
      </c>
      <c r="Q1238" s="1" t="s">
        <v>2845</v>
      </c>
      <c r="R1238" t="s">
        <v>2717</v>
      </c>
      <c r="S1238" t="s">
        <v>39</v>
      </c>
      <c r="T1238" s="6" t="s">
        <v>2774</v>
      </c>
      <c r="U1238" t="s">
        <v>2857</v>
      </c>
      <c r="V1238" s="6" t="s">
        <v>39</v>
      </c>
      <c r="W1238" t="s">
        <v>2911</v>
      </c>
      <c r="X1238" s="6" t="s">
        <v>2856</v>
      </c>
      <c r="Y1238" t="s">
        <v>39</v>
      </c>
      <c r="Z1238" s="6" t="s">
        <v>2763</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2627</v>
      </c>
      <c r="AS1238" t="s">
        <v>2788</v>
      </c>
    </row>
    <row r="1239" spans="1:45" x14ac:dyDescent="0.35">
      <c r="A1239" t="s">
        <v>2855</v>
      </c>
      <c r="B1239" t="s">
        <v>2672</v>
      </c>
      <c r="C1239" t="s">
        <v>2592</v>
      </c>
      <c r="D1239" t="s">
        <v>1727</v>
      </c>
      <c r="E1239" t="s">
        <v>1728</v>
      </c>
      <c r="F1239" t="s">
        <v>39</v>
      </c>
      <c r="G1239" t="s">
        <v>42</v>
      </c>
      <c r="H1239" t="s">
        <v>40</v>
      </c>
      <c r="I1239" t="s">
        <v>2870</v>
      </c>
      <c r="J1239">
        <v>39.97</v>
      </c>
      <c r="K1239">
        <v>21.21</v>
      </c>
      <c r="L1239" t="s">
        <v>2871</v>
      </c>
      <c r="M1239" t="s">
        <v>41</v>
      </c>
      <c r="N1239" t="s">
        <v>39</v>
      </c>
      <c r="O1239">
        <v>2008</v>
      </c>
      <c r="P1239">
        <v>2008</v>
      </c>
      <c r="Q1239" s="1" t="s">
        <v>2845</v>
      </c>
      <c r="R1239" t="s">
        <v>2717</v>
      </c>
      <c r="S1239" t="s">
        <v>39</v>
      </c>
      <c r="T1239" s="6" t="s">
        <v>2774</v>
      </c>
      <c r="U1239" t="s">
        <v>2857</v>
      </c>
      <c r="V1239" s="6" t="s">
        <v>39</v>
      </c>
      <c r="W1239" t="s">
        <v>2912</v>
      </c>
      <c r="X1239" s="6" t="s">
        <v>2856</v>
      </c>
      <c r="Y1239" t="s">
        <v>39</v>
      </c>
      <c r="Z1239" s="6" t="s">
        <v>2763</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2627</v>
      </c>
      <c r="AS1239" t="s">
        <v>2788</v>
      </c>
    </row>
    <row r="1240" spans="1:45" x14ac:dyDescent="0.35">
      <c r="A1240" t="s">
        <v>2855</v>
      </c>
      <c r="B1240" t="s">
        <v>2672</v>
      </c>
      <c r="C1240" t="s">
        <v>2592</v>
      </c>
      <c r="D1240" t="s">
        <v>1727</v>
      </c>
      <c r="E1240" t="s">
        <v>1492</v>
      </c>
      <c r="F1240" t="s">
        <v>39</v>
      </c>
      <c r="G1240" t="s">
        <v>42</v>
      </c>
      <c r="H1240" t="s">
        <v>40</v>
      </c>
      <c r="I1240" t="s">
        <v>2870</v>
      </c>
      <c r="J1240">
        <v>39.97</v>
      </c>
      <c r="K1240">
        <v>21.21</v>
      </c>
      <c r="L1240" t="s">
        <v>2871</v>
      </c>
      <c r="M1240" t="s">
        <v>41</v>
      </c>
      <c r="N1240" t="s">
        <v>39</v>
      </c>
      <c r="O1240">
        <v>2008</v>
      </c>
      <c r="P1240">
        <v>2008</v>
      </c>
      <c r="Q1240" s="1" t="s">
        <v>2845</v>
      </c>
      <c r="R1240" t="s">
        <v>2717</v>
      </c>
      <c r="S1240" t="s">
        <v>39</v>
      </c>
      <c r="T1240" s="6" t="s">
        <v>2774</v>
      </c>
      <c r="U1240" t="s">
        <v>2857</v>
      </c>
      <c r="V1240" s="6" t="s">
        <v>39</v>
      </c>
      <c r="W1240" t="s">
        <v>2902</v>
      </c>
      <c r="X1240" s="6" t="s">
        <v>2856</v>
      </c>
      <c r="Y1240" t="s">
        <v>39</v>
      </c>
      <c r="Z1240" s="6" t="s">
        <v>2763</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2627</v>
      </c>
      <c r="AS1240" t="s">
        <v>2788</v>
      </c>
    </row>
    <row r="1241" spans="1:45" x14ac:dyDescent="0.35">
      <c r="A1241" t="s">
        <v>2855</v>
      </c>
      <c r="B1241" t="s">
        <v>2672</v>
      </c>
      <c r="C1241" t="s">
        <v>2592</v>
      </c>
      <c r="D1241" t="s">
        <v>1727</v>
      </c>
      <c r="E1241" t="s">
        <v>1492</v>
      </c>
      <c r="F1241" t="s">
        <v>39</v>
      </c>
      <c r="G1241" t="s">
        <v>42</v>
      </c>
      <c r="H1241" t="s">
        <v>40</v>
      </c>
      <c r="I1241" t="s">
        <v>2870</v>
      </c>
      <c r="J1241">
        <v>39.97</v>
      </c>
      <c r="K1241">
        <v>21.21</v>
      </c>
      <c r="L1241" t="s">
        <v>2871</v>
      </c>
      <c r="M1241" t="s">
        <v>41</v>
      </c>
      <c r="N1241" t="s">
        <v>39</v>
      </c>
      <c r="O1241">
        <v>2008</v>
      </c>
      <c r="P1241">
        <v>2008</v>
      </c>
      <c r="Q1241" s="1" t="s">
        <v>2845</v>
      </c>
      <c r="R1241" t="s">
        <v>2717</v>
      </c>
      <c r="S1241" t="s">
        <v>39</v>
      </c>
      <c r="T1241" s="6" t="s">
        <v>2774</v>
      </c>
      <c r="U1241" t="s">
        <v>2857</v>
      </c>
      <c r="V1241" s="6" t="s">
        <v>39</v>
      </c>
      <c r="W1241" t="s">
        <v>2903</v>
      </c>
      <c r="X1241" s="6" t="s">
        <v>2856</v>
      </c>
      <c r="Y1241" t="s">
        <v>39</v>
      </c>
      <c r="Z1241" s="6" t="s">
        <v>2763</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2627</v>
      </c>
      <c r="AS1241" t="s">
        <v>2788</v>
      </c>
    </row>
    <row r="1242" spans="1:45" x14ac:dyDescent="0.35">
      <c r="A1242" t="s">
        <v>2855</v>
      </c>
      <c r="B1242" t="s">
        <v>2672</v>
      </c>
      <c r="C1242" t="s">
        <v>2592</v>
      </c>
      <c r="D1242" t="s">
        <v>1727</v>
      </c>
      <c r="E1242" t="s">
        <v>1492</v>
      </c>
      <c r="F1242" t="s">
        <v>39</v>
      </c>
      <c r="G1242" t="s">
        <v>42</v>
      </c>
      <c r="H1242" t="s">
        <v>40</v>
      </c>
      <c r="I1242" t="s">
        <v>2870</v>
      </c>
      <c r="J1242">
        <v>39.97</v>
      </c>
      <c r="K1242">
        <v>21.21</v>
      </c>
      <c r="L1242" t="s">
        <v>2871</v>
      </c>
      <c r="M1242" t="s">
        <v>41</v>
      </c>
      <c r="N1242" t="s">
        <v>39</v>
      </c>
      <c r="O1242">
        <v>2008</v>
      </c>
      <c r="P1242">
        <v>2008</v>
      </c>
      <c r="Q1242" s="1" t="s">
        <v>2845</v>
      </c>
      <c r="R1242" t="s">
        <v>2717</v>
      </c>
      <c r="S1242" t="s">
        <v>39</v>
      </c>
      <c r="T1242" s="6" t="s">
        <v>2774</v>
      </c>
      <c r="U1242" t="s">
        <v>2857</v>
      </c>
      <c r="V1242" s="6" t="s">
        <v>39</v>
      </c>
      <c r="W1242" t="s">
        <v>2904</v>
      </c>
      <c r="X1242" s="6" t="s">
        <v>2856</v>
      </c>
      <c r="Y1242" t="s">
        <v>39</v>
      </c>
      <c r="Z1242" s="6" t="s">
        <v>2763</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2627</v>
      </c>
      <c r="AS1242" t="s">
        <v>2788</v>
      </c>
    </row>
    <row r="1243" spans="1:45" x14ac:dyDescent="0.35">
      <c r="A1243" t="s">
        <v>2855</v>
      </c>
      <c r="B1243" t="s">
        <v>2672</v>
      </c>
      <c r="C1243" t="s">
        <v>2592</v>
      </c>
      <c r="D1243" t="s">
        <v>1727</v>
      </c>
      <c r="E1243" t="s">
        <v>1492</v>
      </c>
      <c r="F1243" t="s">
        <v>39</v>
      </c>
      <c r="G1243" t="s">
        <v>42</v>
      </c>
      <c r="H1243" t="s">
        <v>40</v>
      </c>
      <c r="I1243" t="s">
        <v>2870</v>
      </c>
      <c r="J1243">
        <v>39.97</v>
      </c>
      <c r="K1243">
        <v>21.21</v>
      </c>
      <c r="L1243" t="s">
        <v>2871</v>
      </c>
      <c r="M1243" t="s">
        <v>41</v>
      </c>
      <c r="N1243" t="s">
        <v>39</v>
      </c>
      <c r="O1243">
        <v>2008</v>
      </c>
      <c r="P1243">
        <v>2008</v>
      </c>
      <c r="Q1243" s="1" t="s">
        <v>2845</v>
      </c>
      <c r="R1243" t="s">
        <v>2717</v>
      </c>
      <c r="S1243" t="s">
        <v>39</v>
      </c>
      <c r="T1243" s="6" t="s">
        <v>2774</v>
      </c>
      <c r="U1243" t="s">
        <v>2857</v>
      </c>
      <c r="V1243" s="6" t="s">
        <v>39</v>
      </c>
      <c r="W1243" t="s">
        <v>2905</v>
      </c>
      <c r="X1243" s="6" t="s">
        <v>2856</v>
      </c>
      <c r="Y1243" t="s">
        <v>39</v>
      </c>
      <c r="Z1243" s="6" t="s">
        <v>2763</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2627</v>
      </c>
      <c r="AS1243" t="s">
        <v>2788</v>
      </c>
    </row>
    <row r="1244" spans="1:45" x14ac:dyDescent="0.35">
      <c r="A1244" t="s">
        <v>2855</v>
      </c>
      <c r="B1244" t="s">
        <v>2672</v>
      </c>
      <c r="C1244" t="s">
        <v>2592</v>
      </c>
      <c r="D1244" t="s">
        <v>1727</v>
      </c>
      <c r="E1244" t="s">
        <v>1492</v>
      </c>
      <c r="F1244" t="s">
        <v>39</v>
      </c>
      <c r="G1244" t="s">
        <v>42</v>
      </c>
      <c r="H1244" t="s">
        <v>40</v>
      </c>
      <c r="I1244" t="s">
        <v>2870</v>
      </c>
      <c r="J1244">
        <v>39.97</v>
      </c>
      <c r="K1244">
        <v>21.21</v>
      </c>
      <c r="L1244" t="s">
        <v>2871</v>
      </c>
      <c r="M1244" t="s">
        <v>41</v>
      </c>
      <c r="N1244" t="s">
        <v>39</v>
      </c>
      <c r="O1244">
        <v>2008</v>
      </c>
      <c r="P1244">
        <v>2008</v>
      </c>
      <c r="Q1244" s="1" t="s">
        <v>2845</v>
      </c>
      <c r="R1244" t="s">
        <v>2717</v>
      </c>
      <c r="S1244" t="s">
        <v>39</v>
      </c>
      <c r="T1244" s="6" t="s">
        <v>2774</v>
      </c>
      <c r="U1244" t="s">
        <v>2857</v>
      </c>
      <c r="V1244" s="6" t="s">
        <v>39</v>
      </c>
      <c r="W1244" t="s">
        <v>2906</v>
      </c>
      <c r="X1244" s="6" t="s">
        <v>2856</v>
      </c>
      <c r="Y1244" t="s">
        <v>39</v>
      </c>
      <c r="Z1244" s="6" t="s">
        <v>2763</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2627</v>
      </c>
      <c r="AS1244" t="s">
        <v>2788</v>
      </c>
    </row>
    <row r="1245" spans="1:45" x14ac:dyDescent="0.35">
      <c r="A1245" t="s">
        <v>2855</v>
      </c>
      <c r="B1245" t="s">
        <v>2672</v>
      </c>
      <c r="C1245" t="s">
        <v>2592</v>
      </c>
      <c r="D1245" t="s">
        <v>1727</v>
      </c>
      <c r="E1245" t="s">
        <v>1492</v>
      </c>
      <c r="F1245" t="s">
        <v>39</v>
      </c>
      <c r="G1245" t="s">
        <v>42</v>
      </c>
      <c r="H1245" t="s">
        <v>40</v>
      </c>
      <c r="I1245" t="s">
        <v>2870</v>
      </c>
      <c r="J1245">
        <v>39.97</v>
      </c>
      <c r="K1245">
        <v>21.21</v>
      </c>
      <c r="L1245" t="s">
        <v>2871</v>
      </c>
      <c r="M1245" t="s">
        <v>41</v>
      </c>
      <c r="N1245" t="s">
        <v>39</v>
      </c>
      <c r="O1245">
        <v>2008</v>
      </c>
      <c r="P1245">
        <v>2008</v>
      </c>
      <c r="Q1245" s="1" t="s">
        <v>2845</v>
      </c>
      <c r="R1245" t="s">
        <v>2717</v>
      </c>
      <c r="S1245" t="s">
        <v>39</v>
      </c>
      <c r="T1245" s="6" t="s">
        <v>2774</v>
      </c>
      <c r="U1245" t="s">
        <v>2857</v>
      </c>
      <c r="V1245" s="6" t="s">
        <v>39</v>
      </c>
      <c r="W1245" t="s">
        <v>2907</v>
      </c>
      <c r="X1245" s="6" t="s">
        <v>2856</v>
      </c>
      <c r="Y1245" t="s">
        <v>39</v>
      </c>
      <c r="Z1245" s="6" t="s">
        <v>2763</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2627</v>
      </c>
      <c r="AS1245" t="s">
        <v>2788</v>
      </c>
    </row>
    <row r="1246" spans="1:45" x14ac:dyDescent="0.35">
      <c r="A1246" t="s">
        <v>2855</v>
      </c>
      <c r="B1246" t="s">
        <v>2672</v>
      </c>
      <c r="C1246" t="s">
        <v>2592</v>
      </c>
      <c r="D1246" t="s">
        <v>1727</v>
      </c>
      <c r="E1246" t="s">
        <v>1492</v>
      </c>
      <c r="F1246" t="s">
        <v>39</v>
      </c>
      <c r="G1246" t="s">
        <v>42</v>
      </c>
      <c r="H1246" t="s">
        <v>40</v>
      </c>
      <c r="I1246" t="s">
        <v>2870</v>
      </c>
      <c r="J1246">
        <v>39.97</v>
      </c>
      <c r="K1246">
        <v>21.21</v>
      </c>
      <c r="L1246" t="s">
        <v>2871</v>
      </c>
      <c r="M1246" t="s">
        <v>41</v>
      </c>
      <c r="N1246" t="s">
        <v>39</v>
      </c>
      <c r="O1246">
        <v>2008</v>
      </c>
      <c r="P1246">
        <v>2008</v>
      </c>
      <c r="Q1246" s="1" t="s">
        <v>2845</v>
      </c>
      <c r="R1246" t="s">
        <v>2717</v>
      </c>
      <c r="S1246" t="s">
        <v>39</v>
      </c>
      <c r="T1246" s="6" t="s">
        <v>2774</v>
      </c>
      <c r="U1246" t="s">
        <v>2857</v>
      </c>
      <c r="V1246" s="6" t="s">
        <v>39</v>
      </c>
      <c r="W1246" t="s">
        <v>2877</v>
      </c>
      <c r="X1246" s="6" t="s">
        <v>2856</v>
      </c>
      <c r="Y1246" t="s">
        <v>39</v>
      </c>
      <c r="Z1246" s="6" t="s">
        <v>2763</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2627</v>
      </c>
      <c r="AS1246" t="s">
        <v>2788</v>
      </c>
    </row>
    <row r="1247" spans="1:45" x14ac:dyDescent="0.35">
      <c r="A1247" t="s">
        <v>2855</v>
      </c>
      <c r="B1247" t="s">
        <v>2672</v>
      </c>
      <c r="C1247" t="s">
        <v>2592</v>
      </c>
      <c r="D1247" t="s">
        <v>1727</v>
      </c>
      <c r="E1247" t="s">
        <v>1492</v>
      </c>
      <c r="F1247" t="s">
        <v>39</v>
      </c>
      <c r="G1247" t="s">
        <v>42</v>
      </c>
      <c r="H1247" t="s">
        <v>40</v>
      </c>
      <c r="I1247" t="s">
        <v>2870</v>
      </c>
      <c r="J1247">
        <v>39.97</v>
      </c>
      <c r="K1247">
        <v>21.21</v>
      </c>
      <c r="L1247" t="s">
        <v>2871</v>
      </c>
      <c r="M1247" t="s">
        <v>41</v>
      </c>
      <c r="N1247" t="s">
        <v>39</v>
      </c>
      <c r="O1247">
        <v>2008</v>
      </c>
      <c r="P1247">
        <v>2008</v>
      </c>
      <c r="Q1247" s="1" t="s">
        <v>2845</v>
      </c>
      <c r="R1247" t="s">
        <v>2717</v>
      </c>
      <c r="S1247" t="s">
        <v>39</v>
      </c>
      <c r="T1247" s="6" t="s">
        <v>2774</v>
      </c>
      <c r="U1247" t="s">
        <v>2857</v>
      </c>
      <c r="V1247" s="6" t="s">
        <v>39</v>
      </c>
      <c r="W1247" t="s">
        <v>2878</v>
      </c>
      <c r="X1247" s="6" t="s">
        <v>2856</v>
      </c>
      <c r="Y1247" t="s">
        <v>39</v>
      </c>
      <c r="Z1247" s="6" t="s">
        <v>2763</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2627</v>
      </c>
      <c r="AS1247" t="s">
        <v>2788</v>
      </c>
    </row>
    <row r="1248" spans="1:45" x14ac:dyDescent="0.35">
      <c r="A1248" t="s">
        <v>2855</v>
      </c>
      <c r="B1248" t="s">
        <v>2672</v>
      </c>
      <c r="C1248" t="s">
        <v>2592</v>
      </c>
      <c r="D1248" t="s">
        <v>1727</v>
      </c>
      <c r="E1248" t="s">
        <v>1492</v>
      </c>
      <c r="F1248" t="s">
        <v>39</v>
      </c>
      <c r="G1248" t="s">
        <v>42</v>
      </c>
      <c r="H1248" t="s">
        <v>40</v>
      </c>
      <c r="I1248" t="s">
        <v>2870</v>
      </c>
      <c r="J1248">
        <v>39.97</v>
      </c>
      <c r="K1248">
        <v>21.21</v>
      </c>
      <c r="L1248" t="s">
        <v>2871</v>
      </c>
      <c r="M1248" t="s">
        <v>41</v>
      </c>
      <c r="N1248" t="s">
        <v>39</v>
      </c>
      <c r="O1248">
        <v>2008</v>
      </c>
      <c r="P1248">
        <v>2008</v>
      </c>
      <c r="Q1248" s="1" t="s">
        <v>2845</v>
      </c>
      <c r="R1248" t="s">
        <v>2717</v>
      </c>
      <c r="S1248" t="s">
        <v>39</v>
      </c>
      <c r="T1248" s="6" t="s">
        <v>2774</v>
      </c>
      <c r="U1248" t="s">
        <v>2857</v>
      </c>
      <c r="V1248" s="6" t="s">
        <v>39</v>
      </c>
      <c r="W1248" t="s">
        <v>2908</v>
      </c>
      <c r="X1248" s="6" t="s">
        <v>2856</v>
      </c>
      <c r="Y1248" t="s">
        <v>39</v>
      </c>
      <c r="Z1248" s="6" t="s">
        <v>2763</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2627</v>
      </c>
      <c r="AS1248" t="s">
        <v>2788</v>
      </c>
    </row>
    <row r="1249" spans="1:45" x14ac:dyDescent="0.35">
      <c r="A1249" t="s">
        <v>2855</v>
      </c>
      <c r="B1249" t="s">
        <v>2672</v>
      </c>
      <c r="C1249" t="s">
        <v>2592</v>
      </c>
      <c r="D1249" t="s">
        <v>1727</v>
      </c>
      <c r="E1249" t="s">
        <v>1492</v>
      </c>
      <c r="F1249" t="s">
        <v>39</v>
      </c>
      <c r="G1249" t="s">
        <v>42</v>
      </c>
      <c r="H1249" t="s">
        <v>40</v>
      </c>
      <c r="I1249" t="s">
        <v>2870</v>
      </c>
      <c r="J1249">
        <v>39.97</v>
      </c>
      <c r="K1249">
        <v>21.21</v>
      </c>
      <c r="L1249" t="s">
        <v>2871</v>
      </c>
      <c r="M1249" t="s">
        <v>41</v>
      </c>
      <c r="N1249" t="s">
        <v>39</v>
      </c>
      <c r="O1249">
        <v>2008</v>
      </c>
      <c r="P1249">
        <v>2008</v>
      </c>
      <c r="Q1249" s="1" t="s">
        <v>2845</v>
      </c>
      <c r="R1249" t="s">
        <v>2717</v>
      </c>
      <c r="S1249" t="s">
        <v>39</v>
      </c>
      <c r="T1249" s="6" t="s">
        <v>2774</v>
      </c>
      <c r="U1249" t="s">
        <v>2857</v>
      </c>
      <c r="V1249" s="6" t="s">
        <v>39</v>
      </c>
      <c r="W1249" t="s">
        <v>2909</v>
      </c>
      <c r="X1249" s="6" t="s">
        <v>2856</v>
      </c>
      <c r="Y1249" t="s">
        <v>39</v>
      </c>
      <c r="Z1249" s="6" t="s">
        <v>2763</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2627</v>
      </c>
      <c r="AS1249" t="s">
        <v>2788</v>
      </c>
    </row>
    <row r="1250" spans="1:45" x14ac:dyDescent="0.35">
      <c r="A1250" t="s">
        <v>2855</v>
      </c>
      <c r="B1250" t="s">
        <v>2672</v>
      </c>
      <c r="C1250" t="s">
        <v>2592</v>
      </c>
      <c r="D1250" t="s">
        <v>1727</v>
      </c>
      <c r="E1250" t="s">
        <v>1492</v>
      </c>
      <c r="F1250" t="s">
        <v>39</v>
      </c>
      <c r="G1250" t="s">
        <v>42</v>
      </c>
      <c r="H1250" t="s">
        <v>40</v>
      </c>
      <c r="I1250" t="s">
        <v>2870</v>
      </c>
      <c r="J1250">
        <v>39.97</v>
      </c>
      <c r="K1250">
        <v>21.21</v>
      </c>
      <c r="L1250" t="s">
        <v>2871</v>
      </c>
      <c r="M1250" t="s">
        <v>41</v>
      </c>
      <c r="N1250" t="s">
        <v>39</v>
      </c>
      <c r="O1250">
        <v>2008</v>
      </c>
      <c r="P1250">
        <v>2008</v>
      </c>
      <c r="Q1250" s="1" t="s">
        <v>2845</v>
      </c>
      <c r="R1250" t="s">
        <v>2717</v>
      </c>
      <c r="S1250" t="s">
        <v>39</v>
      </c>
      <c r="T1250" s="6" t="s">
        <v>2774</v>
      </c>
      <c r="U1250" t="s">
        <v>2857</v>
      </c>
      <c r="V1250" s="6" t="s">
        <v>39</v>
      </c>
      <c r="W1250" t="s">
        <v>2910</v>
      </c>
      <c r="X1250" s="6" t="s">
        <v>2856</v>
      </c>
      <c r="Y1250" t="s">
        <v>39</v>
      </c>
      <c r="Z1250" s="6" t="s">
        <v>2763</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2627</v>
      </c>
      <c r="AS1250" t="s">
        <v>2788</v>
      </c>
    </row>
    <row r="1251" spans="1:45" x14ac:dyDescent="0.35">
      <c r="A1251" t="s">
        <v>2855</v>
      </c>
      <c r="B1251" t="s">
        <v>2672</v>
      </c>
      <c r="C1251" t="s">
        <v>2592</v>
      </c>
      <c r="D1251" t="s">
        <v>1727</v>
      </c>
      <c r="E1251" t="s">
        <v>1492</v>
      </c>
      <c r="F1251" t="s">
        <v>39</v>
      </c>
      <c r="G1251" t="s">
        <v>42</v>
      </c>
      <c r="H1251" t="s">
        <v>40</v>
      </c>
      <c r="I1251" t="s">
        <v>2870</v>
      </c>
      <c r="J1251">
        <v>39.97</v>
      </c>
      <c r="K1251">
        <v>21.21</v>
      </c>
      <c r="L1251" t="s">
        <v>2871</v>
      </c>
      <c r="M1251" t="s">
        <v>41</v>
      </c>
      <c r="N1251" t="s">
        <v>39</v>
      </c>
      <c r="O1251">
        <v>2008</v>
      </c>
      <c r="P1251">
        <v>2008</v>
      </c>
      <c r="Q1251" s="1" t="s">
        <v>2845</v>
      </c>
      <c r="R1251" t="s">
        <v>2717</v>
      </c>
      <c r="S1251" t="s">
        <v>39</v>
      </c>
      <c r="T1251" s="6" t="s">
        <v>2774</v>
      </c>
      <c r="U1251" t="s">
        <v>2857</v>
      </c>
      <c r="V1251" s="6" t="s">
        <v>39</v>
      </c>
      <c r="W1251" t="s">
        <v>2879</v>
      </c>
      <c r="X1251" s="6" t="s">
        <v>2856</v>
      </c>
      <c r="Y1251" t="s">
        <v>39</v>
      </c>
      <c r="Z1251" s="6" t="s">
        <v>2763</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2627</v>
      </c>
      <c r="AS1251" t="s">
        <v>2788</v>
      </c>
    </row>
    <row r="1252" spans="1:45" x14ac:dyDescent="0.35">
      <c r="A1252" t="s">
        <v>2855</v>
      </c>
      <c r="B1252" t="s">
        <v>2672</v>
      </c>
      <c r="C1252" t="s">
        <v>2592</v>
      </c>
      <c r="D1252" t="s">
        <v>1727</v>
      </c>
      <c r="E1252" t="s">
        <v>1492</v>
      </c>
      <c r="F1252" t="s">
        <v>39</v>
      </c>
      <c r="G1252" t="s">
        <v>42</v>
      </c>
      <c r="H1252" t="s">
        <v>40</v>
      </c>
      <c r="I1252" t="s">
        <v>2870</v>
      </c>
      <c r="J1252">
        <v>39.97</v>
      </c>
      <c r="K1252">
        <v>21.21</v>
      </c>
      <c r="L1252" t="s">
        <v>2871</v>
      </c>
      <c r="M1252" t="s">
        <v>41</v>
      </c>
      <c r="N1252" t="s">
        <v>39</v>
      </c>
      <c r="O1252">
        <v>2008</v>
      </c>
      <c r="P1252">
        <v>2008</v>
      </c>
      <c r="Q1252" s="1" t="s">
        <v>2845</v>
      </c>
      <c r="R1252" t="s">
        <v>2717</v>
      </c>
      <c r="S1252" t="s">
        <v>39</v>
      </c>
      <c r="T1252" s="6" t="s">
        <v>2774</v>
      </c>
      <c r="U1252" t="s">
        <v>2857</v>
      </c>
      <c r="V1252" s="6" t="s">
        <v>39</v>
      </c>
      <c r="W1252" t="s">
        <v>2880</v>
      </c>
      <c r="X1252" s="6" t="s">
        <v>2856</v>
      </c>
      <c r="Y1252" t="s">
        <v>39</v>
      </c>
      <c r="Z1252" s="6" t="s">
        <v>2763</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2627</v>
      </c>
      <c r="AS1252" t="s">
        <v>2788</v>
      </c>
    </row>
    <row r="1253" spans="1:45" x14ac:dyDescent="0.35">
      <c r="A1253" t="s">
        <v>2855</v>
      </c>
      <c r="B1253" t="s">
        <v>2672</v>
      </c>
      <c r="C1253" t="s">
        <v>2592</v>
      </c>
      <c r="D1253" t="s">
        <v>1727</v>
      </c>
      <c r="E1253" t="s">
        <v>1492</v>
      </c>
      <c r="F1253" t="s">
        <v>39</v>
      </c>
      <c r="G1253" t="s">
        <v>42</v>
      </c>
      <c r="H1253" t="s">
        <v>40</v>
      </c>
      <c r="I1253" t="s">
        <v>2870</v>
      </c>
      <c r="J1253">
        <v>39.97</v>
      </c>
      <c r="K1253">
        <v>21.21</v>
      </c>
      <c r="L1253" t="s">
        <v>2871</v>
      </c>
      <c r="M1253" t="s">
        <v>41</v>
      </c>
      <c r="N1253" t="s">
        <v>39</v>
      </c>
      <c r="O1253">
        <v>2008</v>
      </c>
      <c r="P1253">
        <v>2008</v>
      </c>
      <c r="Q1253" s="1" t="s">
        <v>2845</v>
      </c>
      <c r="R1253" t="s">
        <v>2717</v>
      </c>
      <c r="S1253" t="s">
        <v>39</v>
      </c>
      <c r="T1253" s="6" t="s">
        <v>2774</v>
      </c>
      <c r="U1253" t="s">
        <v>2857</v>
      </c>
      <c r="V1253" s="6" t="s">
        <v>39</v>
      </c>
      <c r="W1253" t="s">
        <v>2911</v>
      </c>
      <c r="X1253" s="6" t="s">
        <v>2856</v>
      </c>
      <c r="Y1253" t="s">
        <v>39</v>
      </c>
      <c r="Z1253" s="6" t="s">
        <v>2763</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2627</v>
      </c>
      <c r="AS1253" t="s">
        <v>2788</v>
      </c>
    </row>
    <row r="1254" spans="1:45" x14ac:dyDescent="0.35">
      <c r="A1254" t="s">
        <v>2855</v>
      </c>
      <c r="B1254" t="s">
        <v>2672</v>
      </c>
      <c r="C1254" t="s">
        <v>2592</v>
      </c>
      <c r="D1254" t="s">
        <v>1727</v>
      </c>
      <c r="E1254" t="s">
        <v>1492</v>
      </c>
      <c r="F1254" t="s">
        <v>39</v>
      </c>
      <c r="G1254" t="s">
        <v>42</v>
      </c>
      <c r="H1254" t="s">
        <v>40</v>
      </c>
      <c r="I1254" t="s">
        <v>2870</v>
      </c>
      <c r="J1254">
        <v>39.97</v>
      </c>
      <c r="K1254">
        <v>21.21</v>
      </c>
      <c r="L1254" t="s">
        <v>2871</v>
      </c>
      <c r="M1254" t="s">
        <v>41</v>
      </c>
      <c r="N1254" t="s">
        <v>39</v>
      </c>
      <c r="O1254">
        <v>2008</v>
      </c>
      <c r="P1254">
        <v>2008</v>
      </c>
      <c r="Q1254" s="1" t="s">
        <v>2845</v>
      </c>
      <c r="R1254" t="s">
        <v>2717</v>
      </c>
      <c r="S1254" t="s">
        <v>39</v>
      </c>
      <c r="T1254" s="6" t="s">
        <v>2774</v>
      </c>
      <c r="U1254" t="s">
        <v>2857</v>
      </c>
      <c r="V1254" s="6" t="s">
        <v>39</v>
      </c>
      <c r="W1254" t="s">
        <v>2912</v>
      </c>
      <c r="X1254" s="6" t="s">
        <v>2856</v>
      </c>
      <c r="Y1254" t="s">
        <v>39</v>
      </c>
      <c r="Z1254" s="6" t="s">
        <v>2763</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2627</v>
      </c>
      <c r="AS1254" t="s">
        <v>2788</v>
      </c>
    </row>
    <row r="1255" spans="1:45" x14ac:dyDescent="0.35">
      <c r="A1255" t="s">
        <v>2855</v>
      </c>
      <c r="B1255" t="s">
        <v>2707</v>
      </c>
      <c r="C1255" t="s">
        <v>2592</v>
      </c>
      <c r="D1255" t="s">
        <v>1727</v>
      </c>
      <c r="E1255" t="s">
        <v>1728</v>
      </c>
      <c r="F1255" t="s">
        <v>39</v>
      </c>
      <c r="G1255" t="s">
        <v>42</v>
      </c>
      <c r="H1255" t="s">
        <v>40</v>
      </c>
      <c r="I1255" t="s">
        <v>2870</v>
      </c>
      <c r="J1255">
        <v>39.97</v>
      </c>
      <c r="K1255">
        <v>21.21</v>
      </c>
      <c r="L1255" t="s">
        <v>2871</v>
      </c>
      <c r="M1255" t="s">
        <v>41</v>
      </c>
      <c r="N1255" t="s">
        <v>39</v>
      </c>
      <c r="O1255">
        <v>2008</v>
      </c>
      <c r="P1255">
        <v>2008</v>
      </c>
      <c r="Q1255" s="1" t="s">
        <v>2845</v>
      </c>
      <c r="R1255" t="s">
        <v>2717</v>
      </c>
      <c r="S1255" t="s">
        <v>39</v>
      </c>
      <c r="T1255" s="6" t="s">
        <v>2774</v>
      </c>
      <c r="U1255" t="s">
        <v>21</v>
      </c>
      <c r="V1255" s="6" t="s">
        <v>2774</v>
      </c>
      <c r="W1255" t="s">
        <v>2913</v>
      </c>
      <c r="X1255" s="6" t="s">
        <v>2856</v>
      </c>
      <c r="Y1255" t="s">
        <v>2628</v>
      </c>
      <c r="Z1255" s="6" t="s">
        <v>2763</v>
      </c>
      <c r="AA1255" t="s">
        <v>44</v>
      </c>
      <c r="AB1255">
        <v>0</v>
      </c>
      <c r="AC1255">
        <f t="shared" ref="AC1255:AC1294" si="4">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2692</v>
      </c>
    </row>
    <row r="1256" spans="1:45" x14ac:dyDescent="0.35">
      <c r="A1256" t="s">
        <v>2855</v>
      </c>
      <c r="B1256" t="s">
        <v>2707</v>
      </c>
      <c r="C1256" t="s">
        <v>2592</v>
      </c>
      <c r="D1256" t="s">
        <v>1727</v>
      </c>
      <c r="E1256" t="s">
        <v>1728</v>
      </c>
      <c r="F1256" t="s">
        <v>39</v>
      </c>
      <c r="G1256" t="s">
        <v>42</v>
      </c>
      <c r="H1256" t="s">
        <v>40</v>
      </c>
      <c r="I1256" t="s">
        <v>2870</v>
      </c>
      <c r="J1256">
        <v>39.97</v>
      </c>
      <c r="K1256">
        <v>21.21</v>
      </c>
      <c r="L1256" t="s">
        <v>2871</v>
      </c>
      <c r="M1256" t="s">
        <v>41</v>
      </c>
      <c r="N1256" t="s">
        <v>39</v>
      </c>
      <c r="O1256">
        <v>2008</v>
      </c>
      <c r="P1256">
        <v>2008</v>
      </c>
      <c r="Q1256" s="1" t="s">
        <v>2845</v>
      </c>
      <c r="R1256" t="s">
        <v>2717</v>
      </c>
      <c r="S1256" t="s">
        <v>39</v>
      </c>
      <c r="T1256" s="6" t="s">
        <v>2774</v>
      </c>
      <c r="U1256" t="s">
        <v>21</v>
      </c>
      <c r="V1256" s="6" t="s">
        <v>2774</v>
      </c>
      <c r="W1256" t="s">
        <v>2881</v>
      </c>
      <c r="X1256" s="6" t="s">
        <v>2856</v>
      </c>
      <c r="Y1256" t="s">
        <v>2628</v>
      </c>
      <c r="Z1256" s="6" t="s">
        <v>2763</v>
      </c>
      <c r="AA1256" t="s">
        <v>44</v>
      </c>
      <c r="AB1256">
        <v>0</v>
      </c>
      <c r="AC1256">
        <f t="shared" si="4"/>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2692</v>
      </c>
    </row>
    <row r="1257" spans="1:45" x14ac:dyDescent="0.35">
      <c r="A1257" t="s">
        <v>2855</v>
      </c>
      <c r="B1257" t="s">
        <v>2707</v>
      </c>
      <c r="C1257" t="s">
        <v>2592</v>
      </c>
      <c r="D1257" t="s">
        <v>1727</v>
      </c>
      <c r="E1257" t="s">
        <v>1728</v>
      </c>
      <c r="F1257" t="s">
        <v>39</v>
      </c>
      <c r="G1257" t="s">
        <v>42</v>
      </c>
      <c r="H1257" t="s">
        <v>40</v>
      </c>
      <c r="I1257" t="s">
        <v>2870</v>
      </c>
      <c r="J1257">
        <v>39.97</v>
      </c>
      <c r="K1257">
        <v>21.21</v>
      </c>
      <c r="L1257" t="s">
        <v>2871</v>
      </c>
      <c r="M1257" t="s">
        <v>41</v>
      </c>
      <c r="N1257" t="s">
        <v>39</v>
      </c>
      <c r="O1257">
        <v>2008</v>
      </c>
      <c r="P1257">
        <v>2008</v>
      </c>
      <c r="Q1257" s="1" t="s">
        <v>2845</v>
      </c>
      <c r="R1257" t="s">
        <v>2717</v>
      </c>
      <c r="S1257" t="s">
        <v>39</v>
      </c>
      <c r="T1257" s="6" t="s">
        <v>2774</v>
      </c>
      <c r="U1257" t="s">
        <v>21</v>
      </c>
      <c r="V1257" s="6" t="s">
        <v>2774</v>
      </c>
      <c r="W1257" t="s">
        <v>2914</v>
      </c>
      <c r="X1257" s="6" t="s">
        <v>2856</v>
      </c>
      <c r="Y1257" t="s">
        <v>2628</v>
      </c>
      <c r="Z1257" s="6" t="s">
        <v>2763</v>
      </c>
      <c r="AA1257" t="s">
        <v>44</v>
      </c>
      <c r="AB1257">
        <v>0</v>
      </c>
      <c r="AC1257">
        <f t="shared" si="4"/>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2692</v>
      </c>
    </row>
    <row r="1258" spans="1:45" x14ac:dyDescent="0.35">
      <c r="A1258" t="s">
        <v>2855</v>
      </c>
      <c r="B1258" t="s">
        <v>2707</v>
      </c>
      <c r="C1258" t="s">
        <v>2592</v>
      </c>
      <c r="D1258" t="s">
        <v>1727</v>
      </c>
      <c r="E1258" t="s">
        <v>1728</v>
      </c>
      <c r="F1258" t="s">
        <v>39</v>
      </c>
      <c r="G1258" t="s">
        <v>42</v>
      </c>
      <c r="H1258" t="s">
        <v>40</v>
      </c>
      <c r="I1258" t="s">
        <v>2870</v>
      </c>
      <c r="J1258">
        <v>39.97</v>
      </c>
      <c r="K1258">
        <v>21.21</v>
      </c>
      <c r="L1258" t="s">
        <v>2871</v>
      </c>
      <c r="M1258" t="s">
        <v>41</v>
      </c>
      <c r="N1258" t="s">
        <v>39</v>
      </c>
      <c r="O1258">
        <v>2008</v>
      </c>
      <c r="P1258">
        <v>2008</v>
      </c>
      <c r="Q1258" s="1" t="s">
        <v>2845</v>
      </c>
      <c r="R1258" t="s">
        <v>2717</v>
      </c>
      <c r="S1258" t="s">
        <v>39</v>
      </c>
      <c r="T1258" s="6" t="s">
        <v>2774</v>
      </c>
      <c r="U1258" t="s">
        <v>21</v>
      </c>
      <c r="V1258" s="6" t="s">
        <v>2774</v>
      </c>
      <c r="W1258" t="s">
        <v>2915</v>
      </c>
      <c r="X1258" s="6" t="s">
        <v>2856</v>
      </c>
      <c r="Y1258" t="s">
        <v>2628</v>
      </c>
      <c r="Z1258" s="6" t="s">
        <v>2763</v>
      </c>
      <c r="AA1258" t="s">
        <v>44</v>
      </c>
      <c r="AB1258">
        <v>0</v>
      </c>
      <c r="AC1258">
        <f t="shared" si="4"/>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2692</v>
      </c>
    </row>
    <row r="1259" spans="1:45" x14ac:dyDescent="0.35">
      <c r="A1259" t="s">
        <v>2855</v>
      </c>
      <c r="B1259" t="s">
        <v>2707</v>
      </c>
      <c r="C1259" t="s">
        <v>2592</v>
      </c>
      <c r="D1259" t="s">
        <v>1727</v>
      </c>
      <c r="E1259" t="s">
        <v>1728</v>
      </c>
      <c r="F1259" t="s">
        <v>39</v>
      </c>
      <c r="G1259" t="s">
        <v>42</v>
      </c>
      <c r="H1259" t="s">
        <v>40</v>
      </c>
      <c r="I1259" t="s">
        <v>2870</v>
      </c>
      <c r="J1259">
        <v>39.97</v>
      </c>
      <c r="K1259">
        <v>21.21</v>
      </c>
      <c r="L1259" t="s">
        <v>2871</v>
      </c>
      <c r="M1259" t="s">
        <v>41</v>
      </c>
      <c r="N1259" t="s">
        <v>39</v>
      </c>
      <c r="O1259">
        <v>2008</v>
      </c>
      <c r="P1259">
        <v>2008</v>
      </c>
      <c r="Q1259" s="1" t="s">
        <v>2845</v>
      </c>
      <c r="R1259" t="s">
        <v>2717</v>
      </c>
      <c r="S1259" t="s">
        <v>39</v>
      </c>
      <c r="T1259" s="6" t="s">
        <v>2774</v>
      </c>
      <c r="U1259" t="s">
        <v>21</v>
      </c>
      <c r="V1259" s="6" t="s">
        <v>2774</v>
      </c>
      <c r="W1259" t="s">
        <v>2916</v>
      </c>
      <c r="X1259" s="6" t="s">
        <v>2856</v>
      </c>
      <c r="Y1259" t="s">
        <v>2628</v>
      </c>
      <c r="Z1259" s="6" t="s">
        <v>2763</v>
      </c>
      <c r="AA1259" t="s">
        <v>44</v>
      </c>
      <c r="AB1259">
        <v>0</v>
      </c>
      <c r="AC1259">
        <f t="shared" si="4"/>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2692</v>
      </c>
    </row>
    <row r="1260" spans="1:45" x14ac:dyDescent="0.35">
      <c r="A1260" t="s">
        <v>2855</v>
      </c>
      <c r="B1260" t="s">
        <v>2707</v>
      </c>
      <c r="C1260" t="s">
        <v>2592</v>
      </c>
      <c r="D1260" t="s">
        <v>1727</v>
      </c>
      <c r="E1260" t="s">
        <v>1728</v>
      </c>
      <c r="F1260" t="s">
        <v>39</v>
      </c>
      <c r="G1260" t="s">
        <v>42</v>
      </c>
      <c r="H1260" t="s">
        <v>40</v>
      </c>
      <c r="I1260" t="s">
        <v>2870</v>
      </c>
      <c r="J1260">
        <v>39.97</v>
      </c>
      <c r="K1260">
        <v>21.21</v>
      </c>
      <c r="L1260" t="s">
        <v>2871</v>
      </c>
      <c r="M1260" t="s">
        <v>41</v>
      </c>
      <c r="N1260" t="s">
        <v>39</v>
      </c>
      <c r="O1260">
        <v>2008</v>
      </c>
      <c r="P1260">
        <v>2008</v>
      </c>
      <c r="Q1260" s="1" t="s">
        <v>2845</v>
      </c>
      <c r="R1260" t="s">
        <v>2717</v>
      </c>
      <c r="S1260" t="s">
        <v>39</v>
      </c>
      <c r="T1260" s="6" t="s">
        <v>2774</v>
      </c>
      <c r="U1260" t="s">
        <v>21</v>
      </c>
      <c r="V1260" s="6" t="s">
        <v>2774</v>
      </c>
      <c r="W1260" t="s">
        <v>2913</v>
      </c>
      <c r="X1260" s="6" t="s">
        <v>2856</v>
      </c>
      <c r="Y1260" t="s">
        <v>2628</v>
      </c>
      <c r="Z1260" s="6" t="s">
        <v>2763</v>
      </c>
      <c r="AA1260" t="s">
        <v>44</v>
      </c>
      <c r="AB1260">
        <v>500</v>
      </c>
      <c r="AC1260">
        <f t="shared" si="4"/>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2692</v>
      </c>
    </row>
    <row r="1261" spans="1:45" x14ac:dyDescent="0.35">
      <c r="A1261" t="s">
        <v>2855</v>
      </c>
      <c r="B1261" t="s">
        <v>2707</v>
      </c>
      <c r="C1261" t="s">
        <v>2592</v>
      </c>
      <c r="D1261" t="s">
        <v>1727</v>
      </c>
      <c r="E1261" t="s">
        <v>1728</v>
      </c>
      <c r="F1261" t="s">
        <v>39</v>
      </c>
      <c r="G1261" t="s">
        <v>42</v>
      </c>
      <c r="H1261" t="s">
        <v>40</v>
      </c>
      <c r="I1261" t="s">
        <v>2870</v>
      </c>
      <c r="J1261">
        <v>39.97</v>
      </c>
      <c r="K1261">
        <v>21.21</v>
      </c>
      <c r="L1261" t="s">
        <v>2871</v>
      </c>
      <c r="M1261" t="s">
        <v>41</v>
      </c>
      <c r="N1261" t="s">
        <v>39</v>
      </c>
      <c r="O1261">
        <v>2008</v>
      </c>
      <c r="P1261">
        <v>2008</v>
      </c>
      <c r="Q1261" s="1" t="s">
        <v>2845</v>
      </c>
      <c r="R1261" t="s">
        <v>2717</v>
      </c>
      <c r="S1261" t="s">
        <v>39</v>
      </c>
      <c r="T1261" s="6" t="s">
        <v>2774</v>
      </c>
      <c r="U1261" t="s">
        <v>21</v>
      </c>
      <c r="V1261" s="6" t="s">
        <v>2774</v>
      </c>
      <c r="W1261" t="s">
        <v>2881</v>
      </c>
      <c r="X1261" s="6" t="s">
        <v>2856</v>
      </c>
      <c r="Y1261" t="s">
        <v>2628</v>
      </c>
      <c r="Z1261" s="6" t="s">
        <v>2763</v>
      </c>
      <c r="AA1261" t="s">
        <v>44</v>
      </c>
      <c r="AB1261">
        <v>500</v>
      </c>
      <c r="AC1261">
        <f t="shared" si="4"/>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2692</v>
      </c>
    </row>
    <row r="1262" spans="1:45" x14ac:dyDescent="0.35">
      <c r="A1262" t="s">
        <v>2855</v>
      </c>
      <c r="B1262" t="s">
        <v>2707</v>
      </c>
      <c r="C1262" t="s">
        <v>2592</v>
      </c>
      <c r="D1262" t="s">
        <v>1727</v>
      </c>
      <c r="E1262" t="s">
        <v>1728</v>
      </c>
      <c r="F1262" t="s">
        <v>39</v>
      </c>
      <c r="G1262" t="s">
        <v>42</v>
      </c>
      <c r="H1262" t="s">
        <v>40</v>
      </c>
      <c r="I1262" t="s">
        <v>2870</v>
      </c>
      <c r="J1262">
        <v>39.97</v>
      </c>
      <c r="K1262">
        <v>21.21</v>
      </c>
      <c r="L1262" t="s">
        <v>2871</v>
      </c>
      <c r="M1262" t="s">
        <v>41</v>
      </c>
      <c r="N1262" t="s">
        <v>39</v>
      </c>
      <c r="O1262">
        <v>2008</v>
      </c>
      <c r="P1262">
        <v>2008</v>
      </c>
      <c r="Q1262" s="1" t="s">
        <v>2845</v>
      </c>
      <c r="R1262" t="s">
        <v>2717</v>
      </c>
      <c r="S1262" t="s">
        <v>39</v>
      </c>
      <c r="T1262" s="6" t="s">
        <v>2774</v>
      </c>
      <c r="U1262" t="s">
        <v>21</v>
      </c>
      <c r="V1262" s="6" t="s">
        <v>2774</v>
      </c>
      <c r="W1262" t="s">
        <v>2914</v>
      </c>
      <c r="X1262" s="6" t="s">
        <v>2856</v>
      </c>
      <c r="Y1262" t="s">
        <v>2628</v>
      </c>
      <c r="Z1262" s="6" t="s">
        <v>2763</v>
      </c>
      <c r="AA1262" t="s">
        <v>44</v>
      </c>
      <c r="AB1262">
        <v>500</v>
      </c>
      <c r="AC1262">
        <f t="shared" si="4"/>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2692</v>
      </c>
    </row>
    <row r="1263" spans="1:45" x14ac:dyDescent="0.35">
      <c r="A1263" t="s">
        <v>2855</v>
      </c>
      <c r="B1263" t="s">
        <v>2707</v>
      </c>
      <c r="C1263" t="s">
        <v>2592</v>
      </c>
      <c r="D1263" t="s">
        <v>1727</v>
      </c>
      <c r="E1263" t="s">
        <v>1728</v>
      </c>
      <c r="F1263" t="s">
        <v>39</v>
      </c>
      <c r="G1263" t="s">
        <v>42</v>
      </c>
      <c r="H1263" t="s">
        <v>40</v>
      </c>
      <c r="I1263" t="s">
        <v>2870</v>
      </c>
      <c r="J1263">
        <v>39.97</v>
      </c>
      <c r="K1263">
        <v>21.21</v>
      </c>
      <c r="L1263" t="s">
        <v>2871</v>
      </c>
      <c r="M1263" t="s">
        <v>41</v>
      </c>
      <c r="N1263" t="s">
        <v>39</v>
      </c>
      <c r="O1263">
        <v>2008</v>
      </c>
      <c r="P1263">
        <v>2008</v>
      </c>
      <c r="Q1263" s="1" t="s">
        <v>2845</v>
      </c>
      <c r="R1263" t="s">
        <v>2717</v>
      </c>
      <c r="S1263" t="s">
        <v>39</v>
      </c>
      <c r="T1263" s="6" t="s">
        <v>2774</v>
      </c>
      <c r="U1263" t="s">
        <v>21</v>
      </c>
      <c r="V1263" s="6" t="s">
        <v>2774</v>
      </c>
      <c r="W1263" t="s">
        <v>2915</v>
      </c>
      <c r="X1263" s="6" t="s">
        <v>2856</v>
      </c>
      <c r="Y1263" t="s">
        <v>2628</v>
      </c>
      <c r="Z1263" s="6" t="s">
        <v>2763</v>
      </c>
      <c r="AA1263" t="s">
        <v>44</v>
      </c>
      <c r="AB1263">
        <v>500</v>
      </c>
      <c r="AC1263">
        <f t="shared" si="4"/>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2692</v>
      </c>
    </row>
    <row r="1264" spans="1:45" x14ac:dyDescent="0.35">
      <c r="A1264" t="s">
        <v>2855</v>
      </c>
      <c r="B1264" t="s">
        <v>2707</v>
      </c>
      <c r="C1264" t="s">
        <v>2592</v>
      </c>
      <c r="D1264" t="s">
        <v>1727</v>
      </c>
      <c r="E1264" t="s">
        <v>1728</v>
      </c>
      <c r="F1264" t="s">
        <v>39</v>
      </c>
      <c r="G1264" t="s">
        <v>42</v>
      </c>
      <c r="H1264" t="s">
        <v>40</v>
      </c>
      <c r="I1264" t="s">
        <v>2870</v>
      </c>
      <c r="J1264">
        <v>39.97</v>
      </c>
      <c r="K1264">
        <v>21.21</v>
      </c>
      <c r="L1264" t="s">
        <v>2871</v>
      </c>
      <c r="M1264" t="s">
        <v>41</v>
      </c>
      <c r="N1264" t="s">
        <v>39</v>
      </c>
      <c r="O1264">
        <v>2008</v>
      </c>
      <c r="P1264">
        <v>2008</v>
      </c>
      <c r="Q1264" s="1" t="s">
        <v>2845</v>
      </c>
      <c r="R1264" t="s">
        <v>2717</v>
      </c>
      <c r="S1264" t="s">
        <v>39</v>
      </c>
      <c r="T1264" s="6" t="s">
        <v>2774</v>
      </c>
      <c r="U1264" t="s">
        <v>21</v>
      </c>
      <c r="V1264" s="6" t="s">
        <v>2774</v>
      </c>
      <c r="W1264" t="s">
        <v>2916</v>
      </c>
      <c r="X1264" s="6" t="s">
        <v>2856</v>
      </c>
      <c r="Y1264" t="s">
        <v>2628</v>
      </c>
      <c r="Z1264" s="6" t="s">
        <v>2763</v>
      </c>
      <c r="AA1264" t="s">
        <v>44</v>
      </c>
      <c r="AB1264">
        <v>500</v>
      </c>
      <c r="AC1264">
        <f t="shared" si="4"/>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2692</v>
      </c>
    </row>
    <row r="1265" spans="1:44" x14ac:dyDescent="0.35">
      <c r="A1265" t="s">
        <v>2855</v>
      </c>
      <c r="B1265" t="s">
        <v>2707</v>
      </c>
      <c r="C1265" t="s">
        <v>2592</v>
      </c>
      <c r="D1265" t="s">
        <v>1727</v>
      </c>
      <c r="E1265" t="s">
        <v>1728</v>
      </c>
      <c r="F1265" t="s">
        <v>39</v>
      </c>
      <c r="G1265" t="s">
        <v>42</v>
      </c>
      <c r="H1265" t="s">
        <v>40</v>
      </c>
      <c r="I1265" t="s">
        <v>2870</v>
      </c>
      <c r="J1265">
        <v>39.97</v>
      </c>
      <c r="K1265">
        <v>21.21</v>
      </c>
      <c r="L1265" t="s">
        <v>2871</v>
      </c>
      <c r="M1265" t="s">
        <v>41</v>
      </c>
      <c r="N1265" t="s">
        <v>39</v>
      </c>
      <c r="O1265">
        <v>2008</v>
      </c>
      <c r="P1265">
        <v>2008</v>
      </c>
      <c r="Q1265" s="1" t="s">
        <v>2845</v>
      </c>
      <c r="R1265" t="s">
        <v>2717</v>
      </c>
      <c r="S1265" t="s">
        <v>39</v>
      </c>
      <c r="T1265" s="6" t="s">
        <v>2774</v>
      </c>
      <c r="U1265" t="s">
        <v>21</v>
      </c>
      <c r="V1265" s="6" t="s">
        <v>2774</v>
      </c>
      <c r="W1265" t="s">
        <v>2913</v>
      </c>
      <c r="X1265" s="6" t="s">
        <v>2856</v>
      </c>
      <c r="Y1265" t="s">
        <v>2628</v>
      </c>
      <c r="Z1265" s="6" t="s">
        <v>2763</v>
      </c>
      <c r="AA1265" t="s">
        <v>44</v>
      </c>
      <c r="AB1265">
        <v>1000</v>
      </c>
      <c r="AC1265">
        <f t="shared" si="4"/>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2692</v>
      </c>
    </row>
    <row r="1266" spans="1:44" x14ac:dyDescent="0.35">
      <c r="A1266" t="s">
        <v>2855</v>
      </c>
      <c r="B1266" t="s">
        <v>2707</v>
      </c>
      <c r="C1266" t="s">
        <v>2592</v>
      </c>
      <c r="D1266" t="s">
        <v>1727</v>
      </c>
      <c r="E1266" t="s">
        <v>1728</v>
      </c>
      <c r="F1266" t="s">
        <v>39</v>
      </c>
      <c r="G1266" t="s">
        <v>42</v>
      </c>
      <c r="H1266" t="s">
        <v>40</v>
      </c>
      <c r="I1266" t="s">
        <v>2870</v>
      </c>
      <c r="J1266">
        <v>39.97</v>
      </c>
      <c r="K1266">
        <v>21.21</v>
      </c>
      <c r="L1266" t="s">
        <v>2871</v>
      </c>
      <c r="M1266" t="s">
        <v>41</v>
      </c>
      <c r="N1266" t="s">
        <v>39</v>
      </c>
      <c r="O1266">
        <v>2008</v>
      </c>
      <c r="P1266">
        <v>2008</v>
      </c>
      <c r="Q1266" s="1" t="s">
        <v>2845</v>
      </c>
      <c r="R1266" t="s">
        <v>2717</v>
      </c>
      <c r="S1266" t="s">
        <v>39</v>
      </c>
      <c r="T1266" s="6" t="s">
        <v>2774</v>
      </c>
      <c r="U1266" t="s">
        <v>21</v>
      </c>
      <c r="V1266" s="6" t="s">
        <v>2774</v>
      </c>
      <c r="W1266" t="s">
        <v>2881</v>
      </c>
      <c r="X1266" s="6" t="s">
        <v>2856</v>
      </c>
      <c r="Y1266" t="s">
        <v>2628</v>
      </c>
      <c r="Z1266" s="6" t="s">
        <v>2763</v>
      </c>
      <c r="AA1266" t="s">
        <v>44</v>
      </c>
      <c r="AB1266">
        <v>1000</v>
      </c>
      <c r="AC1266">
        <f t="shared" si="4"/>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2692</v>
      </c>
    </row>
    <row r="1267" spans="1:44" x14ac:dyDescent="0.35">
      <c r="A1267" t="s">
        <v>2855</v>
      </c>
      <c r="B1267" t="s">
        <v>2707</v>
      </c>
      <c r="C1267" t="s">
        <v>2592</v>
      </c>
      <c r="D1267" t="s">
        <v>1727</v>
      </c>
      <c r="E1267" t="s">
        <v>1728</v>
      </c>
      <c r="F1267" t="s">
        <v>39</v>
      </c>
      <c r="G1267" t="s">
        <v>42</v>
      </c>
      <c r="H1267" t="s">
        <v>40</v>
      </c>
      <c r="I1267" t="s">
        <v>2870</v>
      </c>
      <c r="J1267">
        <v>39.97</v>
      </c>
      <c r="K1267">
        <v>21.21</v>
      </c>
      <c r="L1267" t="s">
        <v>2871</v>
      </c>
      <c r="M1267" t="s">
        <v>41</v>
      </c>
      <c r="N1267" t="s">
        <v>39</v>
      </c>
      <c r="O1267">
        <v>2008</v>
      </c>
      <c r="P1267">
        <v>2008</v>
      </c>
      <c r="Q1267" s="1" t="s">
        <v>2845</v>
      </c>
      <c r="R1267" t="s">
        <v>2717</v>
      </c>
      <c r="S1267" t="s">
        <v>39</v>
      </c>
      <c r="T1267" s="6" t="s">
        <v>2774</v>
      </c>
      <c r="U1267" t="s">
        <v>21</v>
      </c>
      <c r="V1267" s="6" t="s">
        <v>2774</v>
      </c>
      <c r="W1267" t="s">
        <v>2914</v>
      </c>
      <c r="X1267" s="6" t="s">
        <v>2856</v>
      </c>
      <c r="Y1267" t="s">
        <v>2628</v>
      </c>
      <c r="Z1267" s="6" t="s">
        <v>2763</v>
      </c>
      <c r="AA1267" t="s">
        <v>44</v>
      </c>
      <c r="AB1267">
        <v>1000</v>
      </c>
      <c r="AC1267">
        <f t="shared" si="4"/>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2692</v>
      </c>
    </row>
    <row r="1268" spans="1:44" x14ac:dyDescent="0.35">
      <c r="A1268" t="s">
        <v>2855</v>
      </c>
      <c r="B1268" t="s">
        <v>2707</v>
      </c>
      <c r="C1268" t="s">
        <v>2592</v>
      </c>
      <c r="D1268" t="s">
        <v>1727</v>
      </c>
      <c r="E1268" t="s">
        <v>1728</v>
      </c>
      <c r="F1268" t="s">
        <v>39</v>
      </c>
      <c r="G1268" t="s">
        <v>42</v>
      </c>
      <c r="H1268" t="s">
        <v>40</v>
      </c>
      <c r="I1268" t="s">
        <v>2870</v>
      </c>
      <c r="J1268">
        <v>39.97</v>
      </c>
      <c r="K1268">
        <v>21.21</v>
      </c>
      <c r="L1268" t="s">
        <v>2871</v>
      </c>
      <c r="M1268" t="s">
        <v>41</v>
      </c>
      <c r="N1268" t="s">
        <v>39</v>
      </c>
      <c r="O1268">
        <v>2008</v>
      </c>
      <c r="P1268">
        <v>2008</v>
      </c>
      <c r="Q1268" s="1" t="s">
        <v>2845</v>
      </c>
      <c r="R1268" t="s">
        <v>2717</v>
      </c>
      <c r="S1268" t="s">
        <v>39</v>
      </c>
      <c r="T1268" s="6" t="s">
        <v>2774</v>
      </c>
      <c r="U1268" t="s">
        <v>21</v>
      </c>
      <c r="V1268" s="6" t="s">
        <v>2774</v>
      </c>
      <c r="W1268" t="s">
        <v>2915</v>
      </c>
      <c r="X1268" s="6" t="s">
        <v>2856</v>
      </c>
      <c r="Y1268" t="s">
        <v>2628</v>
      </c>
      <c r="Z1268" s="6" t="s">
        <v>2763</v>
      </c>
      <c r="AA1268" t="s">
        <v>44</v>
      </c>
      <c r="AB1268">
        <v>1000</v>
      </c>
      <c r="AC1268">
        <f t="shared" si="4"/>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2692</v>
      </c>
    </row>
    <row r="1269" spans="1:44" x14ac:dyDescent="0.35">
      <c r="A1269" t="s">
        <v>2855</v>
      </c>
      <c r="B1269" t="s">
        <v>2707</v>
      </c>
      <c r="C1269" t="s">
        <v>2592</v>
      </c>
      <c r="D1269" t="s">
        <v>1727</v>
      </c>
      <c r="E1269" t="s">
        <v>1728</v>
      </c>
      <c r="F1269" t="s">
        <v>39</v>
      </c>
      <c r="G1269" t="s">
        <v>42</v>
      </c>
      <c r="H1269" t="s">
        <v>40</v>
      </c>
      <c r="I1269" t="s">
        <v>2870</v>
      </c>
      <c r="J1269">
        <v>39.97</v>
      </c>
      <c r="K1269">
        <v>21.21</v>
      </c>
      <c r="L1269" t="s">
        <v>2871</v>
      </c>
      <c r="M1269" t="s">
        <v>41</v>
      </c>
      <c r="N1269" t="s">
        <v>39</v>
      </c>
      <c r="O1269">
        <v>2008</v>
      </c>
      <c r="P1269">
        <v>2008</v>
      </c>
      <c r="Q1269" s="1" t="s">
        <v>2845</v>
      </c>
      <c r="R1269" t="s">
        <v>2717</v>
      </c>
      <c r="S1269" t="s">
        <v>39</v>
      </c>
      <c r="T1269" s="6" t="s">
        <v>2774</v>
      </c>
      <c r="U1269" t="s">
        <v>21</v>
      </c>
      <c r="V1269" s="6" t="s">
        <v>2774</v>
      </c>
      <c r="W1269" t="s">
        <v>2916</v>
      </c>
      <c r="X1269" s="6" t="s">
        <v>2856</v>
      </c>
      <c r="Y1269" t="s">
        <v>2628</v>
      </c>
      <c r="Z1269" s="6" t="s">
        <v>2763</v>
      </c>
      <c r="AA1269" t="s">
        <v>44</v>
      </c>
      <c r="AB1269">
        <v>1000</v>
      </c>
      <c r="AC1269">
        <f t="shared" si="4"/>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2692</v>
      </c>
    </row>
    <row r="1270" spans="1:44" x14ac:dyDescent="0.35">
      <c r="A1270" t="s">
        <v>2855</v>
      </c>
      <c r="B1270" t="s">
        <v>2707</v>
      </c>
      <c r="C1270" t="s">
        <v>2592</v>
      </c>
      <c r="D1270" t="s">
        <v>1727</v>
      </c>
      <c r="E1270" t="s">
        <v>1728</v>
      </c>
      <c r="F1270" t="s">
        <v>39</v>
      </c>
      <c r="G1270" t="s">
        <v>42</v>
      </c>
      <c r="H1270" t="s">
        <v>40</v>
      </c>
      <c r="I1270" t="s">
        <v>2870</v>
      </c>
      <c r="J1270">
        <v>39.97</v>
      </c>
      <c r="K1270">
        <v>21.21</v>
      </c>
      <c r="L1270" t="s">
        <v>2871</v>
      </c>
      <c r="M1270" t="s">
        <v>41</v>
      </c>
      <c r="N1270" t="s">
        <v>39</v>
      </c>
      <c r="O1270">
        <v>2008</v>
      </c>
      <c r="P1270">
        <v>2008</v>
      </c>
      <c r="Q1270" s="1" t="s">
        <v>2845</v>
      </c>
      <c r="R1270" t="s">
        <v>2717</v>
      </c>
      <c r="S1270" t="s">
        <v>39</v>
      </c>
      <c r="T1270" s="6" t="s">
        <v>2774</v>
      </c>
      <c r="U1270" t="s">
        <v>21</v>
      </c>
      <c r="V1270" s="6" t="s">
        <v>2774</v>
      </c>
      <c r="W1270" t="s">
        <v>2913</v>
      </c>
      <c r="X1270" s="6" t="s">
        <v>2856</v>
      </c>
      <c r="Y1270" t="s">
        <v>2628</v>
      </c>
      <c r="Z1270" s="6" t="s">
        <v>2763</v>
      </c>
      <c r="AA1270" t="s">
        <v>44</v>
      </c>
      <c r="AB1270">
        <v>2000</v>
      </c>
      <c r="AC1270">
        <f t="shared" si="4"/>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2692</v>
      </c>
    </row>
    <row r="1271" spans="1:44" x14ac:dyDescent="0.35">
      <c r="A1271" t="s">
        <v>2855</v>
      </c>
      <c r="B1271" t="s">
        <v>2707</v>
      </c>
      <c r="C1271" t="s">
        <v>2592</v>
      </c>
      <c r="D1271" t="s">
        <v>1727</v>
      </c>
      <c r="E1271" t="s">
        <v>1728</v>
      </c>
      <c r="F1271" t="s">
        <v>39</v>
      </c>
      <c r="G1271" t="s">
        <v>42</v>
      </c>
      <c r="H1271" t="s">
        <v>40</v>
      </c>
      <c r="I1271" t="s">
        <v>2870</v>
      </c>
      <c r="J1271">
        <v>39.97</v>
      </c>
      <c r="K1271">
        <v>21.21</v>
      </c>
      <c r="L1271" t="s">
        <v>2871</v>
      </c>
      <c r="M1271" t="s">
        <v>41</v>
      </c>
      <c r="N1271" t="s">
        <v>39</v>
      </c>
      <c r="O1271">
        <v>2008</v>
      </c>
      <c r="P1271">
        <v>2008</v>
      </c>
      <c r="Q1271" s="1" t="s">
        <v>2845</v>
      </c>
      <c r="R1271" t="s">
        <v>2717</v>
      </c>
      <c r="S1271" t="s">
        <v>39</v>
      </c>
      <c r="T1271" s="6" t="s">
        <v>2774</v>
      </c>
      <c r="U1271" t="s">
        <v>21</v>
      </c>
      <c r="V1271" s="6" t="s">
        <v>2774</v>
      </c>
      <c r="W1271" t="s">
        <v>2881</v>
      </c>
      <c r="X1271" s="6" t="s">
        <v>2856</v>
      </c>
      <c r="Y1271" t="s">
        <v>2628</v>
      </c>
      <c r="Z1271" s="6" t="s">
        <v>2763</v>
      </c>
      <c r="AA1271" t="s">
        <v>44</v>
      </c>
      <c r="AB1271">
        <v>2000</v>
      </c>
      <c r="AC1271">
        <f t="shared" si="4"/>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2692</v>
      </c>
    </row>
    <row r="1272" spans="1:44" x14ac:dyDescent="0.35">
      <c r="A1272" t="s">
        <v>2855</v>
      </c>
      <c r="B1272" t="s">
        <v>2707</v>
      </c>
      <c r="C1272" t="s">
        <v>2592</v>
      </c>
      <c r="D1272" t="s">
        <v>1727</v>
      </c>
      <c r="E1272" t="s">
        <v>1728</v>
      </c>
      <c r="F1272" t="s">
        <v>39</v>
      </c>
      <c r="G1272" t="s">
        <v>42</v>
      </c>
      <c r="H1272" t="s">
        <v>40</v>
      </c>
      <c r="I1272" t="s">
        <v>2870</v>
      </c>
      <c r="J1272">
        <v>39.97</v>
      </c>
      <c r="K1272">
        <v>21.21</v>
      </c>
      <c r="L1272" t="s">
        <v>2871</v>
      </c>
      <c r="M1272" t="s">
        <v>41</v>
      </c>
      <c r="N1272" t="s">
        <v>39</v>
      </c>
      <c r="O1272">
        <v>2008</v>
      </c>
      <c r="P1272">
        <v>2008</v>
      </c>
      <c r="Q1272" s="1" t="s">
        <v>2845</v>
      </c>
      <c r="R1272" t="s">
        <v>2717</v>
      </c>
      <c r="S1272" t="s">
        <v>39</v>
      </c>
      <c r="T1272" s="6" t="s">
        <v>2774</v>
      </c>
      <c r="U1272" t="s">
        <v>21</v>
      </c>
      <c r="V1272" s="6" t="s">
        <v>2774</v>
      </c>
      <c r="W1272" t="s">
        <v>2914</v>
      </c>
      <c r="X1272" s="6" t="s">
        <v>2856</v>
      </c>
      <c r="Y1272" t="s">
        <v>2628</v>
      </c>
      <c r="Z1272" s="6" t="s">
        <v>2763</v>
      </c>
      <c r="AA1272" t="s">
        <v>44</v>
      </c>
      <c r="AB1272">
        <v>2000</v>
      </c>
      <c r="AC1272">
        <f t="shared" si="4"/>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2692</v>
      </c>
    </row>
    <row r="1273" spans="1:44" x14ac:dyDescent="0.35">
      <c r="A1273" t="s">
        <v>2855</v>
      </c>
      <c r="B1273" t="s">
        <v>2707</v>
      </c>
      <c r="C1273" t="s">
        <v>2592</v>
      </c>
      <c r="D1273" t="s">
        <v>1727</v>
      </c>
      <c r="E1273" t="s">
        <v>1728</v>
      </c>
      <c r="F1273" t="s">
        <v>39</v>
      </c>
      <c r="G1273" t="s">
        <v>42</v>
      </c>
      <c r="H1273" t="s">
        <v>40</v>
      </c>
      <c r="I1273" t="s">
        <v>2870</v>
      </c>
      <c r="J1273">
        <v>39.97</v>
      </c>
      <c r="K1273">
        <v>21.21</v>
      </c>
      <c r="L1273" t="s">
        <v>2871</v>
      </c>
      <c r="M1273" t="s">
        <v>41</v>
      </c>
      <c r="N1273" t="s">
        <v>39</v>
      </c>
      <c r="O1273">
        <v>2008</v>
      </c>
      <c r="P1273">
        <v>2008</v>
      </c>
      <c r="Q1273" s="1" t="s">
        <v>2845</v>
      </c>
      <c r="R1273" t="s">
        <v>2717</v>
      </c>
      <c r="S1273" t="s">
        <v>39</v>
      </c>
      <c r="T1273" s="6" t="s">
        <v>2774</v>
      </c>
      <c r="U1273" t="s">
        <v>21</v>
      </c>
      <c r="V1273" s="6" t="s">
        <v>2774</v>
      </c>
      <c r="W1273" t="s">
        <v>2915</v>
      </c>
      <c r="X1273" s="6" t="s">
        <v>2856</v>
      </c>
      <c r="Y1273" t="s">
        <v>2628</v>
      </c>
      <c r="Z1273" s="6" t="s">
        <v>2763</v>
      </c>
      <c r="AA1273" t="s">
        <v>44</v>
      </c>
      <c r="AB1273">
        <v>2000</v>
      </c>
      <c r="AC1273">
        <f t="shared" si="4"/>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2692</v>
      </c>
    </row>
    <row r="1274" spans="1:44" x14ac:dyDescent="0.35">
      <c r="A1274" t="s">
        <v>2855</v>
      </c>
      <c r="B1274" t="s">
        <v>2707</v>
      </c>
      <c r="C1274" t="s">
        <v>2592</v>
      </c>
      <c r="D1274" t="s">
        <v>1727</v>
      </c>
      <c r="E1274" t="s">
        <v>1728</v>
      </c>
      <c r="F1274" t="s">
        <v>39</v>
      </c>
      <c r="G1274" t="s">
        <v>42</v>
      </c>
      <c r="H1274" t="s">
        <v>40</v>
      </c>
      <c r="I1274" t="s">
        <v>2870</v>
      </c>
      <c r="J1274">
        <v>39.97</v>
      </c>
      <c r="K1274">
        <v>21.21</v>
      </c>
      <c r="L1274" t="s">
        <v>2871</v>
      </c>
      <c r="M1274" t="s">
        <v>41</v>
      </c>
      <c r="N1274" t="s">
        <v>39</v>
      </c>
      <c r="O1274">
        <v>2008</v>
      </c>
      <c r="P1274">
        <v>2008</v>
      </c>
      <c r="Q1274" s="1" t="s">
        <v>2845</v>
      </c>
      <c r="R1274" t="s">
        <v>2717</v>
      </c>
      <c r="S1274" t="s">
        <v>39</v>
      </c>
      <c r="T1274" s="6" t="s">
        <v>2774</v>
      </c>
      <c r="U1274" t="s">
        <v>21</v>
      </c>
      <c r="V1274" s="6" t="s">
        <v>2774</v>
      </c>
      <c r="W1274" t="s">
        <v>2916</v>
      </c>
      <c r="X1274" s="6" t="s">
        <v>2856</v>
      </c>
      <c r="Y1274" t="s">
        <v>2628</v>
      </c>
      <c r="Z1274" s="6" t="s">
        <v>2763</v>
      </c>
      <c r="AA1274" t="s">
        <v>44</v>
      </c>
      <c r="AB1274">
        <v>2000</v>
      </c>
      <c r="AC1274">
        <f t="shared" si="4"/>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2692</v>
      </c>
    </row>
    <row r="1275" spans="1:44" x14ac:dyDescent="0.35">
      <c r="A1275" t="s">
        <v>2855</v>
      </c>
      <c r="B1275" t="s">
        <v>2707</v>
      </c>
      <c r="C1275" t="s">
        <v>2592</v>
      </c>
      <c r="D1275" t="s">
        <v>1727</v>
      </c>
      <c r="E1275" t="s">
        <v>1492</v>
      </c>
      <c r="F1275" t="s">
        <v>39</v>
      </c>
      <c r="G1275" t="s">
        <v>42</v>
      </c>
      <c r="H1275" t="s">
        <v>40</v>
      </c>
      <c r="I1275" t="s">
        <v>2870</v>
      </c>
      <c r="J1275">
        <v>39.97</v>
      </c>
      <c r="K1275">
        <v>21.21</v>
      </c>
      <c r="L1275" t="s">
        <v>2871</v>
      </c>
      <c r="M1275" t="s">
        <v>41</v>
      </c>
      <c r="N1275" t="s">
        <v>39</v>
      </c>
      <c r="O1275">
        <v>2008</v>
      </c>
      <c r="P1275">
        <v>2008</v>
      </c>
      <c r="Q1275" s="1" t="s">
        <v>2845</v>
      </c>
      <c r="R1275" t="s">
        <v>2717</v>
      </c>
      <c r="S1275" t="s">
        <v>39</v>
      </c>
      <c r="T1275" s="6" t="s">
        <v>2774</v>
      </c>
      <c r="U1275" t="s">
        <v>21</v>
      </c>
      <c r="V1275" s="6" t="s">
        <v>2774</v>
      </c>
      <c r="W1275" t="s">
        <v>2913</v>
      </c>
      <c r="X1275" s="6" t="s">
        <v>2856</v>
      </c>
      <c r="Y1275" t="s">
        <v>2628</v>
      </c>
      <c r="Z1275" s="6" t="s">
        <v>2763</v>
      </c>
      <c r="AA1275" t="s">
        <v>44</v>
      </c>
      <c r="AB1275">
        <v>0</v>
      </c>
      <c r="AC1275">
        <f t="shared" si="4"/>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2692</v>
      </c>
    </row>
    <row r="1276" spans="1:44" x14ac:dyDescent="0.35">
      <c r="A1276" t="s">
        <v>2855</v>
      </c>
      <c r="B1276" t="s">
        <v>2707</v>
      </c>
      <c r="C1276" t="s">
        <v>2592</v>
      </c>
      <c r="D1276" t="s">
        <v>1727</v>
      </c>
      <c r="E1276" t="s">
        <v>1492</v>
      </c>
      <c r="F1276" t="s">
        <v>39</v>
      </c>
      <c r="G1276" t="s">
        <v>42</v>
      </c>
      <c r="H1276" t="s">
        <v>40</v>
      </c>
      <c r="I1276" t="s">
        <v>2870</v>
      </c>
      <c r="J1276">
        <v>39.97</v>
      </c>
      <c r="K1276">
        <v>21.21</v>
      </c>
      <c r="L1276" t="s">
        <v>2871</v>
      </c>
      <c r="M1276" t="s">
        <v>41</v>
      </c>
      <c r="N1276" t="s">
        <v>39</v>
      </c>
      <c r="O1276">
        <v>2008</v>
      </c>
      <c r="P1276">
        <v>2008</v>
      </c>
      <c r="Q1276" s="1" t="s">
        <v>2845</v>
      </c>
      <c r="R1276" t="s">
        <v>2717</v>
      </c>
      <c r="S1276" t="s">
        <v>39</v>
      </c>
      <c r="T1276" s="6" t="s">
        <v>2774</v>
      </c>
      <c r="U1276" t="s">
        <v>21</v>
      </c>
      <c r="V1276" s="6" t="s">
        <v>2774</v>
      </c>
      <c r="W1276" t="s">
        <v>2881</v>
      </c>
      <c r="X1276" s="6" t="s">
        <v>2856</v>
      </c>
      <c r="Y1276" t="s">
        <v>2628</v>
      </c>
      <c r="Z1276" s="6" t="s">
        <v>2763</v>
      </c>
      <c r="AA1276" t="s">
        <v>44</v>
      </c>
      <c r="AB1276">
        <v>0</v>
      </c>
      <c r="AC1276">
        <f t="shared" si="4"/>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2692</v>
      </c>
    </row>
    <row r="1277" spans="1:44" x14ac:dyDescent="0.35">
      <c r="A1277" t="s">
        <v>2855</v>
      </c>
      <c r="B1277" t="s">
        <v>2707</v>
      </c>
      <c r="C1277" t="s">
        <v>2592</v>
      </c>
      <c r="D1277" t="s">
        <v>1727</v>
      </c>
      <c r="E1277" t="s">
        <v>1492</v>
      </c>
      <c r="F1277" t="s">
        <v>39</v>
      </c>
      <c r="G1277" t="s">
        <v>42</v>
      </c>
      <c r="H1277" t="s">
        <v>40</v>
      </c>
      <c r="I1277" t="s">
        <v>2870</v>
      </c>
      <c r="J1277">
        <v>39.97</v>
      </c>
      <c r="K1277">
        <v>21.21</v>
      </c>
      <c r="L1277" t="s">
        <v>2871</v>
      </c>
      <c r="M1277" t="s">
        <v>41</v>
      </c>
      <c r="N1277" t="s">
        <v>39</v>
      </c>
      <c r="O1277">
        <v>2008</v>
      </c>
      <c r="P1277">
        <v>2008</v>
      </c>
      <c r="Q1277" s="1" t="s">
        <v>2845</v>
      </c>
      <c r="R1277" t="s">
        <v>2717</v>
      </c>
      <c r="S1277" t="s">
        <v>39</v>
      </c>
      <c r="T1277" s="6" t="s">
        <v>2774</v>
      </c>
      <c r="U1277" t="s">
        <v>21</v>
      </c>
      <c r="V1277" s="6" t="s">
        <v>2774</v>
      </c>
      <c r="W1277" t="s">
        <v>2914</v>
      </c>
      <c r="X1277" s="6" t="s">
        <v>2856</v>
      </c>
      <c r="Y1277" t="s">
        <v>2628</v>
      </c>
      <c r="Z1277" s="6" t="s">
        <v>2763</v>
      </c>
      <c r="AA1277" t="s">
        <v>44</v>
      </c>
      <c r="AB1277">
        <v>0</v>
      </c>
      <c r="AC1277">
        <f t="shared" si="4"/>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2692</v>
      </c>
    </row>
    <row r="1278" spans="1:44" x14ac:dyDescent="0.35">
      <c r="A1278" t="s">
        <v>2855</v>
      </c>
      <c r="B1278" t="s">
        <v>2707</v>
      </c>
      <c r="C1278" t="s">
        <v>2592</v>
      </c>
      <c r="D1278" t="s">
        <v>1727</v>
      </c>
      <c r="E1278" t="s">
        <v>1492</v>
      </c>
      <c r="F1278" t="s">
        <v>39</v>
      </c>
      <c r="G1278" t="s">
        <v>42</v>
      </c>
      <c r="H1278" t="s">
        <v>40</v>
      </c>
      <c r="I1278" t="s">
        <v>2870</v>
      </c>
      <c r="J1278">
        <v>39.97</v>
      </c>
      <c r="K1278">
        <v>21.21</v>
      </c>
      <c r="L1278" t="s">
        <v>2871</v>
      </c>
      <c r="M1278" t="s">
        <v>41</v>
      </c>
      <c r="N1278" t="s">
        <v>39</v>
      </c>
      <c r="O1278">
        <v>2008</v>
      </c>
      <c r="P1278">
        <v>2008</v>
      </c>
      <c r="Q1278" s="1" t="s">
        <v>2845</v>
      </c>
      <c r="R1278" t="s">
        <v>2717</v>
      </c>
      <c r="S1278" t="s">
        <v>39</v>
      </c>
      <c r="T1278" s="6" t="s">
        <v>2774</v>
      </c>
      <c r="U1278" t="s">
        <v>21</v>
      </c>
      <c r="V1278" s="6" t="s">
        <v>2774</v>
      </c>
      <c r="W1278" t="s">
        <v>2915</v>
      </c>
      <c r="X1278" s="6" t="s">
        <v>2856</v>
      </c>
      <c r="Y1278" t="s">
        <v>2628</v>
      </c>
      <c r="Z1278" s="6" t="s">
        <v>2763</v>
      </c>
      <c r="AA1278" t="s">
        <v>44</v>
      </c>
      <c r="AB1278">
        <v>0</v>
      </c>
      <c r="AC1278">
        <f t="shared" si="4"/>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2692</v>
      </c>
    </row>
    <row r="1279" spans="1:44" x14ac:dyDescent="0.35">
      <c r="A1279" t="s">
        <v>2855</v>
      </c>
      <c r="B1279" t="s">
        <v>2707</v>
      </c>
      <c r="C1279" t="s">
        <v>2592</v>
      </c>
      <c r="D1279" t="s">
        <v>1727</v>
      </c>
      <c r="E1279" t="s">
        <v>1492</v>
      </c>
      <c r="F1279" t="s">
        <v>39</v>
      </c>
      <c r="G1279" t="s">
        <v>42</v>
      </c>
      <c r="H1279" t="s">
        <v>40</v>
      </c>
      <c r="I1279" t="s">
        <v>2870</v>
      </c>
      <c r="J1279">
        <v>39.97</v>
      </c>
      <c r="K1279">
        <v>21.21</v>
      </c>
      <c r="L1279" t="s">
        <v>2871</v>
      </c>
      <c r="M1279" t="s">
        <v>41</v>
      </c>
      <c r="N1279" t="s">
        <v>39</v>
      </c>
      <c r="O1279">
        <v>2008</v>
      </c>
      <c r="P1279">
        <v>2008</v>
      </c>
      <c r="Q1279" s="1" t="s">
        <v>2845</v>
      </c>
      <c r="R1279" t="s">
        <v>2717</v>
      </c>
      <c r="S1279" t="s">
        <v>39</v>
      </c>
      <c r="T1279" s="6" t="s">
        <v>2774</v>
      </c>
      <c r="U1279" t="s">
        <v>21</v>
      </c>
      <c r="V1279" s="6" t="s">
        <v>2774</v>
      </c>
      <c r="W1279" t="s">
        <v>2916</v>
      </c>
      <c r="X1279" s="6" t="s">
        <v>2856</v>
      </c>
      <c r="Y1279" t="s">
        <v>2628</v>
      </c>
      <c r="Z1279" s="6" t="s">
        <v>2763</v>
      </c>
      <c r="AA1279" t="s">
        <v>44</v>
      </c>
      <c r="AB1279">
        <v>0</v>
      </c>
      <c r="AC1279">
        <f t="shared" si="4"/>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2692</v>
      </c>
    </row>
    <row r="1280" spans="1:44" x14ac:dyDescent="0.35">
      <c r="A1280" t="s">
        <v>2855</v>
      </c>
      <c r="B1280" t="s">
        <v>2707</v>
      </c>
      <c r="C1280" t="s">
        <v>2592</v>
      </c>
      <c r="D1280" t="s">
        <v>1727</v>
      </c>
      <c r="E1280" t="s">
        <v>1492</v>
      </c>
      <c r="F1280" t="s">
        <v>39</v>
      </c>
      <c r="G1280" t="s">
        <v>42</v>
      </c>
      <c r="H1280" t="s">
        <v>40</v>
      </c>
      <c r="I1280" t="s">
        <v>2870</v>
      </c>
      <c r="J1280">
        <v>39.97</v>
      </c>
      <c r="K1280">
        <v>21.21</v>
      </c>
      <c r="L1280" t="s">
        <v>2871</v>
      </c>
      <c r="M1280" t="s">
        <v>41</v>
      </c>
      <c r="N1280" t="s">
        <v>39</v>
      </c>
      <c r="O1280">
        <v>2008</v>
      </c>
      <c r="P1280">
        <v>2008</v>
      </c>
      <c r="Q1280" s="1" t="s">
        <v>2845</v>
      </c>
      <c r="R1280" t="s">
        <v>2717</v>
      </c>
      <c r="S1280" t="s">
        <v>39</v>
      </c>
      <c r="T1280" s="6" t="s">
        <v>2774</v>
      </c>
      <c r="U1280" t="s">
        <v>21</v>
      </c>
      <c r="V1280" s="6" t="s">
        <v>2774</v>
      </c>
      <c r="W1280" t="s">
        <v>2913</v>
      </c>
      <c r="X1280" s="6" t="s">
        <v>2856</v>
      </c>
      <c r="Y1280" t="s">
        <v>2628</v>
      </c>
      <c r="Z1280" s="6" t="s">
        <v>2763</v>
      </c>
      <c r="AA1280" t="s">
        <v>44</v>
      </c>
      <c r="AB1280">
        <v>500</v>
      </c>
      <c r="AC1280">
        <f t="shared" si="4"/>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2692</v>
      </c>
    </row>
    <row r="1281" spans="1:45" x14ac:dyDescent="0.35">
      <c r="A1281" t="s">
        <v>2855</v>
      </c>
      <c r="B1281" t="s">
        <v>2707</v>
      </c>
      <c r="C1281" t="s">
        <v>2592</v>
      </c>
      <c r="D1281" t="s">
        <v>1727</v>
      </c>
      <c r="E1281" t="s">
        <v>1492</v>
      </c>
      <c r="F1281" t="s">
        <v>39</v>
      </c>
      <c r="G1281" t="s">
        <v>42</v>
      </c>
      <c r="H1281" t="s">
        <v>40</v>
      </c>
      <c r="I1281" t="s">
        <v>2870</v>
      </c>
      <c r="J1281">
        <v>39.97</v>
      </c>
      <c r="K1281">
        <v>21.21</v>
      </c>
      <c r="L1281" t="s">
        <v>2871</v>
      </c>
      <c r="M1281" t="s">
        <v>41</v>
      </c>
      <c r="N1281" t="s">
        <v>39</v>
      </c>
      <c r="O1281">
        <v>2008</v>
      </c>
      <c r="P1281">
        <v>2008</v>
      </c>
      <c r="Q1281" s="1" t="s">
        <v>2845</v>
      </c>
      <c r="R1281" t="s">
        <v>2717</v>
      </c>
      <c r="S1281" t="s">
        <v>39</v>
      </c>
      <c r="T1281" s="6" t="s">
        <v>2774</v>
      </c>
      <c r="U1281" t="s">
        <v>21</v>
      </c>
      <c r="V1281" s="6" t="s">
        <v>2774</v>
      </c>
      <c r="W1281" t="s">
        <v>2881</v>
      </c>
      <c r="X1281" s="6" t="s">
        <v>2856</v>
      </c>
      <c r="Y1281" t="s">
        <v>2628</v>
      </c>
      <c r="Z1281" s="6" t="s">
        <v>2763</v>
      </c>
      <c r="AA1281" t="s">
        <v>44</v>
      </c>
      <c r="AB1281">
        <v>500</v>
      </c>
      <c r="AC1281">
        <f t="shared" si="4"/>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2692</v>
      </c>
    </row>
    <row r="1282" spans="1:45" x14ac:dyDescent="0.35">
      <c r="A1282" t="s">
        <v>2855</v>
      </c>
      <c r="B1282" t="s">
        <v>2707</v>
      </c>
      <c r="C1282" t="s">
        <v>2592</v>
      </c>
      <c r="D1282" t="s">
        <v>1727</v>
      </c>
      <c r="E1282" t="s">
        <v>1492</v>
      </c>
      <c r="F1282" t="s">
        <v>39</v>
      </c>
      <c r="G1282" t="s">
        <v>42</v>
      </c>
      <c r="H1282" t="s">
        <v>40</v>
      </c>
      <c r="I1282" t="s">
        <v>2870</v>
      </c>
      <c r="J1282">
        <v>39.97</v>
      </c>
      <c r="K1282">
        <v>21.21</v>
      </c>
      <c r="L1282" t="s">
        <v>2871</v>
      </c>
      <c r="M1282" t="s">
        <v>41</v>
      </c>
      <c r="N1282" t="s">
        <v>39</v>
      </c>
      <c r="O1282">
        <v>2008</v>
      </c>
      <c r="P1282">
        <v>2008</v>
      </c>
      <c r="Q1282" s="1" t="s">
        <v>2845</v>
      </c>
      <c r="R1282" t="s">
        <v>2717</v>
      </c>
      <c r="S1282" t="s">
        <v>39</v>
      </c>
      <c r="T1282" s="6" t="s">
        <v>2774</v>
      </c>
      <c r="U1282" t="s">
        <v>21</v>
      </c>
      <c r="V1282" s="6" t="s">
        <v>2774</v>
      </c>
      <c r="W1282" t="s">
        <v>2914</v>
      </c>
      <c r="X1282" s="6" t="s">
        <v>2856</v>
      </c>
      <c r="Y1282" t="s">
        <v>2628</v>
      </c>
      <c r="Z1282" s="6" t="s">
        <v>2763</v>
      </c>
      <c r="AA1282" t="s">
        <v>44</v>
      </c>
      <c r="AB1282">
        <v>500</v>
      </c>
      <c r="AC1282">
        <f t="shared" si="4"/>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2692</v>
      </c>
    </row>
    <row r="1283" spans="1:45" x14ac:dyDescent="0.35">
      <c r="A1283" t="s">
        <v>2855</v>
      </c>
      <c r="B1283" t="s">
        <v>2707</v>
      </c>
      <c r="C1283" t="s">
        <v>2592</v>
      </c>
      <c r="D1283" t="s">
        <v>1727</v>
      </c>
      <c r="E1283" t="s">
        <v>1492</v>
      </c>
      <c r="F1283" t="s">
        <v>39</v>
      </c>
      <c r="G1283" t="s">
        <v>42</v>
      </c>
      <c r="H1283" t="s">
        <v>40</v>
      </c>
      <c r="I1283" t="s">
        <v>2870</v>
      </c>
      <c r="J1283">
        <v>39.97</v>
      </c>
      <c r="K1283">
        <v>21.21</v>
      </c>
      <c r="L1283" t="s">
        <v>2871</v>
      </c>
      <c r="M1283" t="s">
        <v>41</v>
      </c>
      <c r="N1283" t="s">
        <v>39</v>
      </c>
      <c r="O1283">
        <v>2008</v>
      </c>
      <c r="P1283">
        <v>2008</v>
      </c>
      <c r="Q1283" s="1" t="s">
        <v>2845</v>
      </c>
      <c r="R1283" t="s">
        <v>2717</v>
      </c>
      <c r="S1283" t="s">
        <v>39</v>
      </c>
      <c r="T1283" s="6" t="s">
        <v>2774</v>
      </c>
      <c r="U1283" t="s">
        <v>21</v>
      </c>
      <c r="V1283" s="6" t="s">
        <v>2774</v>
      </c>
      <c r="W1283" t="s">
        <v>2915</v>
      </c>
      <c r="X1283" s="6" t="s">
        <v>2856</v>
      </c>
      <c r="Y1283" t="s">
        <v>2628</v>
      </c>
      <c r="Z1283" s="6" t="s">
        <v>2763</v>
      </c>
      <c r="AA1283" t="s">
        <v>44</v>
      </c>
      <c r="AB1283">
        <v>500</v>
      </c>
      <c r="AC1283">
        <f t="shared" si="4"/>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2692</v>
      </c>
    </row>
    <row r="1284" spans="1:45" x14ac:dyDescent="0.35">
      <c r="A1284" t="s">
        <v>2855</v>
      </c>
      <c r="B1284" t="s">
        <v>2707</v>
      </c>
      <c r="C1284" t="s">
        <v>2592</v>
      </c>
      <c r="D1284" t="s">
        <v>1727</v>
      </c>
      <c r="E1284" t="s">
        <v>1492</v>
      </c>
      <c r="F1284" t="s">
        <v>39</v>
      </c>
      <c r="G1284" t="s">
        <v>42</v>
      </c>
      <c r="H1284" t="s">
        <v>40</v>
      </c>
      <c r="I1284" t="s">
        <v>2870</v>
      </c>
      <c r="J1284">
        <v>39.97</v>
      </c>
      <c r="K1284">
        <v>21.21</v>
      </c>
      <c r="L1284" t="s">
        <v>2871</v>
      </c>
      <c r="M1284" t="s">
        <v>41</v>
      </c>
      <c r="N1284" t="s">
        <v>39</v>
      </c>
      <c r="O1284">
        <v>2008</v>
      </c>
      <c r="P1284">
        <v>2008</v>
      </c>
      <c r="Q1284" s="1" t="s">
        <v>2845</v>
      </c>
      <c r="R1284" t="s">
        <v>2717</v>
      </c>
      <c r="S1284" t="s">
        <v>39</v>
      </c>
      <c r="T1284" s="6" t="s">
        <v>2774</v>
      </c>
      <c r="U1284" t="s">
        <v>21</v>
      </c>
      <c r="V1284" s="6" t="s">
        <v>2774</v>
      </c>
      <c r="W1284" t="s">
        <v>2916</v>
      </c>
      <c r="X1284" s="6" t="s">
        <v>2856</v>
      </c>
      <c r="Y1284" t="s">
        <v>2628</v>
      </c>
      <c r="Z1284" s="6" t="s">
        <v>2763</v>
      </c>
      <c r="AA1284" t="s">
        <v>44</v>
      </c>
      <c r="AB1284">
        <v>500</v>
      </c>
      <c r="AC1284">
        <f t="shared" si="4"/>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2692</v>
      </c>
    </row>
    <row r="1285" spans="1:45" x14ac:dyDescent="0.35">
      <c r="A1285" t="s">
        <v>2855</v>
      </c>
      <c r="B1285" t="s">
        <v>2707</v>
      </c>
      <c r="C1285" t="s">
        <v>2592</v>
      </c>
      <c r="D1285" t="s">
        <v>1727</v>
      </c>
      <c r="E1285" t="s">
        <v>1492</v>
      </c>
      <c r="F1285" t="s">
        <v>39</v>
      </c>
      <c r="G1285" t="s">
        <v>42</v>
      </c>
      <c r="H1285" t="s">
        <v>40</v>
      </c>
      <c r="I1285" t="s">
        <v>2870</v>
      </c>
      <c r="J1285">
        <v>39.97</v>
      </c>
      <c r="K1285">
        <v>21.21</v>
      </c>
      <c r="L1285" t="s">
        <v>2871</v>
      </c>
      <c r="M1285" t="s">
        <v>41</v>
      </c>
      <c r="N1285" t="s">
        <v>39</v>
      </c>
      <c r="O1285">
        <v>2008</v>
      </c>
      <c r="P1285">
        <v>2008</v>
      </c>
      <c r="Q1285" s="1" t="s">
        <v>2845</v>
      </c>
      <c r="R1285" t="s">
        <v>2717</v>
      </c>
      <c r="S1285" t="s">
        <v>39</v>
      </c>
      <c r="T1285" s="6" t="s">
        <v>2774</v>
      </c>
      <c r="U1285" t="s">
        <v>21</v>
      </c>
      <c r="V1285" s="6" t="s">
        <v>2774</v>
      </c>
      <c r="W1285" t="s">
        <v>2913</v>
      </c>
      <c r="X1285" s="6" t="s">
        <v>2856</v>
      </c>
      <c r="Y1285" t="s">
        <v>2628</v>
      </c>
      <c r="Z1285" s="6" t="s">
        <v>2763</v>
      </c>
      <c r="AA1285" t="s">
        <v>44</v>
      </c>
      <c r="AB1285">
        <v>1000</v>
      </c>
      <c r="AC1285">
        <f t="shared" si="4"/>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2692</v>
      </c>
    </row>
    <row r="1286" spans="1:45" x14ac:dyDescent="0.35">
      <c r="A1286" t="s">
        <v>2855</v>
      </c>
      <c r="B1286" t="s">
        <v>2707</v>
      </c>
      <c r="C1286" t="s">
        <v>2592</v>
      </c>
      <c r="D1286" t="s">
        <v>1727</v>
      </c>
      <c r="E1286" t="s">
        <v>1492</v>
      </c>
      <c r="F1286" t="s">
        <v>39</v>
      </c>
      <c r="G1286" t="s">
        <v>42</v>
      </c>
      <c r="H1286" t="s">
        <v>40</v>
      </c>
      <c r="I1286" t="s">
        <v>2870</v>
      </c>
      <c r="J1286">
        <v>39.97</v>
      </c>
      <c r="K1286">
        <v>21.21</v>
      </c>
      <c r="L1286" t="s">
        <v>2871</v>
      </c>
      <c r="M1286" t="s">
        <v>41</v>
      </c>
      <c r="N1286" t="s">
        <v>39</v>
      </c>
      <c r="O1286">
        <v>2008</v>
      </c>
      <c r="P1286">
        <v>2008</v>
      </c>
      <c r="Q1286" s="1" t="s">
        <v>2845</v>
      </c>
      <c r="R1286" t="s">
        <v>2717</v>
      </c>
      <c r="S1286" t="s">
        <v>39</v>
      </c>
      <c r="T1286" s="6" t="s">
        <v>2774</v>
      </c>
      <c r="U1286" t="s">
        <v>21</v>
      </c>
      <c r="V1286" s="6" t="s">
        <v>2774</v>
      </c>
      <c r="W1286" t="s">
        <v>2881</v>
      </c>
      <c r="X1286" s="6" t="s">
        <v>2856</v>
      </c>
      <c r="Y1286" t="s">
        <v>2628</v>
      </c>
      <c r="Z1286" s="6" t="s">
        <v>2763</v>
      </c>
      <c r="AA1286" t="s">
        <v>44</v>
      </c>
      <c r="AB1286">
        <v>1000</v>
      </c>
      <c r="AC1286">
        <f t="shared" si="4"/>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2692</v>
      </c>
    </row>
    <row r="1287" spans="1:45" x14ac:dyDescent="0.35">
      <c r="A1287" t="s">
        <v>2855</v>
      </c>
      <c r="B1287" t="s">
        <v>2707</v>
      </c>
      <c r="C1287" t="s">
        <v>2592</v>
      </c>
      <c r="D1287" t="s">
        <v>1727</v>
      </c>
      <c r="E1287" t="s">
        <v>1492</v>
      </c>
      <c r="F1287" t="s">
        <v>39</v>
      </c>
      <c r="G1287" t="s">
        <v>42</v>
      </c>
      <c r="H1287" t="s">
        <v>40</v>
      </c>
      <c r="I1287" t="s">
        <v>2870</v>
      </c>
      <c r="J1287">
        <v>39.97</v>
      </c>
      <c r="K1287">
        <v>21.21</v>
      </c>
      <c r="L1287" t="s">
        <v>2871</v>
      </c>
      <c r="M1287" t="s">
        <v>41</v>
      </c>
      <c r="N1287" t="s">
        <v>39</v>
      </c>
      <c r="O1287">
        <v>2008</v>
      </c>
      <c r="P1287">
        <v>2008</v>
      </c>
      <c r="Q1287" s="1" t="s">
        <v>2845</v>
      </c>
      <c r="R1287" t="s">
        <v>2717</v>
      </c>
      <c r="S1287" t="s">
        <v>39</v>
      </c>
      <c r="T1287" s="6" t="s">
        <v>2774</v>
      </c>
      <c r="U1287" t="s">
        <v>21</v>
      </c>
      <c r="V1287" s="6" t="s">
        <v>2774</v>
      </c>
      <c r="W1287" t="s">
        <v>2914</v>
      </c>
      <c r="X1287" s="6" t="s">
        <v>2856</v>
      </c>
      <c r="Y1287" t="s">
        <v>2628</v>
      </c>
      <c r="Z1287" s="6" t="s">
        <v>2763</v>
      </c>
      <c r="AA1287" t="s">
        <v>44</v>
      </c>
      <c r="AB1287">
        <v>1000</v>
      </c>
      <c r="AC1287">
        <f t="shared" si="4"/>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2692</v>
      </c>
    </row>
    <row r="1288" spans="1:45" x14ac:dyDescent="0.35">
      <c r="A1288" t="s">
        <v>2855</v>
      </c>
      <c r="B1288" t="s">
        <v>2707</v>
      </c>
      <c r="C1288" t="s">
        <v>2592</v>
      </c>
      <c r="D1288" t="s">
        <v>1727</v>
      </c>
      <c r="E1288" t="s">
        <v>1492</v>
      </c>
      <c r="F1288" t="s">
        <v>39</v>
      </c>
      <c r="G1288" t="s">
        <v>42</v>
      </c>
      <c r="H1288" t="s">
        <v>40</v>
      </c>
      <c r="I1288" t="s">
        <v>2870</v>
      </c>
      <c r="J1288">
        <v>39.97</v>
      </c>
      <c r="K1288">
        <v>21.21</v>
      </c>
      <c r="L1288" t="s">
        <v>2871</v>
      </c>
      <c r="M1288" t="s">
        <v>41</v>
      </c>
      <c r="N1288" t="s">
        <v>39</v>
      </c>
      <c r="O1288">
        <v>2008</v>
      </c>
      <c r="P1288">
        <v>2008</v>
      </c>
      <c r="Q1288" s="1" t="s">
        <v>2845</v>
      </c>
      <c r="R1288" t="s">
        <v>2717</v>
      </c>
      <c r="S1288" t="s">
        <v>39</v>
      </c>
      <c r="T1288" s="6" t="s">
        <v>2774</v>
      </c>
      <c r="U1288" t="s">
        <v>21</v>
      </c>
      <c r="V1288" s="6" t="s">
        <v>2774</v>
      </c>
      <c r="W1288" t="s">
        <v>2915</v>
      </c>
      <c r="X1288" s="6" t="s">
        <v>2856</v>
      </c>
      <c r="Y1288" t="s">
        <v>2628</v>
      </c>
      <c r="Z1288" s="6" t="s">
        <v>2763</v>
      </c>
      <c r="AA1288" t="s">
        <v>44</v>
      </c>
      <c r="AB1288">
        <v>1000</v>
      </c>
      <c r="AC1288">
        <f t="shared" si="4"/>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2692</v>
      </c>
    </row>
    <row r="1289" spans="1:45" x14ac:dyDescent="0.35">
      <c r="A1289" t="s">
        <v>2855</v>
      </c>
      <c r="B1289" t="s">
        <v>2707</v>
      </c>
      <c r="C1289" t="s">
        <v>2592</v>
      </c>
      <c r="D1289" t="s">
        <v>1727</v>
      </c>
      <c r="E1289" t="s">
        <v>1492</v>
      </c>
      <c r="F1289" t="s">
        <v>39</v>
      </c>
      <c r="G1289" t="s">
        <v>42</v>
      </c>
      <c r="H1289" t="s">
        <v>40</v>
      </c>
      <c r="I1289" t="s">
        <v>2870</v>
      </c>
      <c r="J1289">
        <v>39.97</v>
      </c>
      <c r="K1289">
        <v>21.21</v>
      </c>
      <c r="L1289" t="s">
        <v>2871</v>
      </c>
      <c r="M1289" t="s">
        <v>41</v>
      </c>
      <c r="N1289" t="s">
        <v>39</v>
      </c>
      <c r="O1289">
        <v>2008</v>
      </c>
      <c r="P1289">
        <v>2008</v>
      </c>
      <c r="Q1289" s="1" t="s">
        <v>2845</v>
      </c>
      <c r="R1289" t="s">
        <v>2717</v>
      </c>
      <c r="S1289" t="s">
        <v>39</v>
      </c>
      <c r="T1289" s="6" t="s">
        <v>2774</v>
      </c>
      <c r="U1289" t="s">
        <v>21</v>
      </c>
      <c r="V1289" s="6" t="s">
        <v>2774</v>
      </c>
      <c r="W1289" t="s">
        <v>2916</v>
      </c>
      <c r="X1289" s="6" t="s">
        <v>2856</v>
      </c>
      <c r="Y1289" t="s">
        <v>2628</v>
      </c>
      <c r="Z1289" s="6" t="s">
        <v>2763</v>
      </c>
      <c r="AA1289" t="s">
        <v>44</v>
      </c>
      <c r="AB1289">
        <v>1000</v>
      </c>
      <c r="AC1289">
        <f t="shared" si="4"/>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2692</v>
      </c>
    </row>
    <row r="1290" spans="1:45" x14ac:dyDescent="0.35">
      <c r="A1290" t="s">
        <v>2855</v>
      </c>
      <c r="B1290" t="s">
        <v>2707</v>
      </c>
      <c r="C1290" t="s">
        <v>2592</v>
      </c>
      <c r="D1290" t="s">
        <v>1727</v>
      </c>
      <c r="E1290" t="s">
        <v>1492</v>
      </c>
      <c r="F1290" t="s">
        <v>39</v>
      </c>
      <c r="G1290" t="s">
        <v>42</v>
      </c>
      <c r="H1290" t="s">
        <v>40</v>
      </c>
      <c r="I1290" t="s">
        <v>2870</v>
      </c>
      <c r="J1290">
        <v>39.97</v>
      </c>
      <c r="K1290">
        <v>21.21</v>
      </c>
      <c r="L1290" t="s">
        <v>2871</v>
      </c>
      <c r="M1290" t="s">
        <v>41</v>
      </c>
      <c r="N1290" t="s">
        <v>39</v>
      </c>
      <c r="O1290">
        <v>2008</v>
      </c>
      <c r="P1290">
        <v>2008</v>
      </c>
      <c r="Q1290" s="1" t="s">
        <v>2845</v>
      </c>
      <c r="R1290" t="s">
        <v>2717</v>
      </c>
      <c r="S1290" t="s">
        <v>39</v>
      </c>
      <c r="T1290" s="6" t="s">
        <v>2774</v>
      </c>
      <c r="U1290" t="s">
        <v>21</v>
      </c>
      <c r="V1290" s="6" t="s">
        <v>2774</v>
      </c>
      <c r="W1290" t="s">
        <v>2913</v>
      </c>
      <c r="X1290" s="6" t="s">
        <v>2856</v>
      </c>
      <c r="Y1290" t="s">
        <v>2628</v>
      </c>
      <c r="Z1290" s="6" t="s">
        <v>2763</v>
      </c>
      <c r="AA1290" t="s">
        <v>44</v>
      </c>
      <c r="AB1290">
        <v>2000</v>
      </c>
      <c r="AC1290">
        <f t="shared" si="4"/>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2692</v>
      </c>
    </row>
    <row r="1291" spans="1:45" x14ac:dyDescent="0.35">
      <c r="A1291" t="s">
        <v>2855</v>
      </c>
      <c r="B1291" t="s">
        <v>2707</v>
      </c>
      <c r="C1291" t="s">
        <v>2592</v>
      </c>
      <c r="D1291" t="s">
        <v>1727</v>
      </c>
      <c r="E1291" t="s">
        <v>1492</v>
      </c>
      <c r="F1291" t="s">
        <v>39</v>
      </c>
      <c r="G1291" t="s">
        <v>42</v>
      </c>
      <c r="H1291" t="s">
        <v>40</v>
      </c>
      <c r="I1291" t="s">
        <v>2870</v>
      </c>
      <c r="J1291">
        <v>39.97</v>
      </c>
      <c r="K1291">
        <v>21.21</v>
      </c>
      <c r="L1291" t="s">
        <v>2871</v>
      </c>
      <c r="M1291" t="s">
        <v>41</v>
      </c>
      <c r="N1291" t="s">
        <v>39</v>
      </c>
      <c r="O1291">
        <v>2008</v>
      </c>
      <c r="P1291">
        <v>2008</v>
      </c>
      <c r="Q1291" s="1" t="s">
        <v>2845</v>
      </c>
      <c r="R1291" t="s">
        <v>2717</v>
      </c>
      <c r="S1291" t="s">
        <v>39</v>
      </c>
      <c r="T1291" s="6" t="s">
        <v>2774</v>
      </c>
      <c r="U1291" t="s">
        <v>21</v>
      </c>
      <c r="V1291" s="6" t="s">
        <v>2774</v>
      </c>
      <c r="W1291" t="s">
        <v>2881</v>
      </c>
      <c r="X1291" s="6" t="s">
        <v>2856</v>
      </c>
      <c r="Y1291" t="s">
        <v>2628</v>
      </c>
      <c r="Z1291" s="6" t="s">
        <v>2763</v>
      </c>
      <c r="AA1291" t="s">
        <v>44</v>
      </c>
      <c r="AB1291">
        <v>2000</v>
      </c>
      <c r="AC1291">
        <f t="shared" si="4"/>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2692</v>
      </c>
    </row>
    <row r="1292" spans="1:45" x14ac:dyDescent="0.35">
      <c r="A1292" t="s">
        <v>2855</v>
      </c>
      <c r="B1292" t="s">
        <v>2707</v>
      </c>
      <c r="C1292" t="s">
        <v>2592</v>
      </c>
      <c r="D1292" t="s">
        <v>1727</v>
      </c>
      <c r="E1292" t="s">
        <v>1492</v>
      </c>
      <c r="F1292" t="s">
        <v>39</v>
      </c>
      <c r="G1292" t="s">
        <v>42</v>
      </c>
      <c r="H1292" t="s">
        <v>40</v>
      </c>
      <c r="I1292" t="s">
        <v>2870</v>
      </c>
      <c r="J1292">
        <v>39.97</v>
      </c>
      <c r="K1292">
        <v>21.21</v>
      </c>
      <c r="L1292" t="s">
        <v>2871</v>
      </c>
      <c r="M1292" t="s">
        <v>41</v>
      </c>
      <c r="N1292" t="s">
        <v>39</v>
      </c>
      <c r="O1292">
        <v>2008</v>
      </c>
      <c r="P1292">
        <v>2008</v>
      </c>
      <c r="Q1292" s="1" t="s">
        <v>2845</v>
      </c>
      <c r="R1292" t="s">
        <v>2717</v>
      </c>
      <c r="S1292" t="s">
        <v>39</v>
      </c>
      <c r="T1292" s="6" t="s">
        <v>2774</v>
      </c>
      <c r="U1292" t="s">
        <v>21</v>
      </c>
      <c r="V1292" s="6" t="s">
        <v>2774</v>
      </c>
      <c r="W1292" t="s">
        <v>2914</v>
      </c>
      <c r="X1292" s="6" t="s">
        <v>2856</v>
      </c>
      <c r="Y1292" t="s">
        <v>2628</v>
      </c>
      <c r="Z1292" s="6" t="s">
        <v>2763</v>
      </c>
      <c r="AA1292" t="s">
        <v>44</v>
      </c>
      <c r="AB1292">
        <v>2000</v>
      </c>
      <c r="AC1292">
        <f t="shared" si="4"/>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2692</v>
      </c>
    </row>
    <row r="1293" spans="1:45" x14ac:dyDescent="0.35">
      <c r="A1293" t="s">
        <v>2855</v>
      </c>
      <c r="B1293" t="s">
        <v>2707</v>
      </c>
      <c r="C1293" t="s">
        <v>2592</v>
      </c>
      <c r="D1293" t="s">
        <v>1727</v>
      </c>
      <c r="E1293" t="s">
        <v>1492</v>
      </c>
      <c r="F1293" t="s">
        <v>39</v>
      </c>
      <c r="G1293" t="s">
        <v>42</v>
      </c>
      <c r="H1293" t="s">
        <v>40</v>
      </c>
      <c r="I1293" t="s">
        <v>2870</v>
      </c>
      <c r="J1293">
        <v>39.97</v>
      </c>
      <c r="K1293">
        <v>21.21</v>
      </c>
      <c r="L1293" t="s">
        <v>2871</v>
      </c>
      <c r="M1293" t="s">
        <v>41</v>
      </c>
      <c r="N1293" t="s">
        <v>39</v>
      </c>
      <c r="O1293">
        <v>2008</v>
      </c>
      <c r="P1293">
        <v>2008</v>
      </c>
      <c r="Q1293" s="1" t="s">
        <v>2845</v>
      </c>
      <c r="R1293" t="s">
        <v>2717</v>
      </c>
      <c r="S1293" t="s">
        <v>39</v>
      </c>
      <c r="T1293" s="6" t="s">
        <v>2774</v>
      </c>
      <c r="U1293" t="s">
        <v>21</v>
      </c>
      <c r="V1293" s="6" t="s">
        <v>2774</v>
      </c>
      <c r="W1293" t="s">
        <v>2915</v>
      </c>
      <c r="X1293" s="6" t="s">
        <v>2856</v>
      </c>
      <c r="Y1293" t="s">
        <v>2628</v>
      </c>
      <c r="Z1293" s="6" t="s">
        <v>2763</v>
      </c>
      <c r="AA1293" t="s">
        <v>44</v>
      </c>
      <c r="AB1293">
        <v>2000</v>
      </c>
      <c r="AC1293">
        <f t="shared" si="4"/>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2692</v>
      </c>
    </row>
    <row r="1294" spans="1:45" x14ac:dyDescent="0.35">
      <c r="A1294" t="s">
        <v>2855</v>
      </c>
      <c r="B1294" t="s">
        <v>2707</v>
      </c>
      <c r="C1294" t="s">
        <v>2592</v>
      </c>
      <c r="D1294" t="s">
        <v>1727</v>
      </c>
      <c r="E1294" t="s">
        <v>1492</v>
      </c>
      <c r="F1294" t="s">
        <v>39</v>
      </c>
      <c r="G1294" t="s">
        <v>42</v>
      </c>
      <c r="H1294" t="s">
        <v>40</v>
      </c>
      <c r="I1294" t="s">
        <v>2870</v>
      </c>
      <c r="J1294">
        <v>39.97</v>
      </c>
      <c r="K1294">
        <v>21.21</v>
      </c>
      <c r="L1294" t="s">
        <v>2871</v>
      </c>
      <c r="M1294" t="s">
        <v>41</v>
      </c>
      <c r="N1294" t="s">
        <v>39</v>
      </c>
      <c r="O1294">
        <v>2008</v>
      </c>
      <c r="P1294">
        <v>2008</v>
      </c>
      <c r="Q1294" s="1" t="s">
        <v>2845</v>
      </c>
      <c r="R1294" t="s">
        <v>2717</v>
      </c>
      <c r="S1294" t="s">
        <v>39</v>
      </c>
      <c r="T1294" s="6" t="s">
        <v>2774</v>
      </c>
      <c r="U1294" t="s">
        <v>21</v>
      </c>
      <c r="V1294" s="6" t="s">
        <v>2774</v>
      </c>
      <c r="W1294" t="s">
        <v>2916</v>
      </c>
      <c r="X1294" s="6" t="s">
        <v>2856</v>
      </c>
      <c r="Y1294" t="s">
        <v>2628</v>
      </c>
      <c r="Z1294" s="6" t="s">
        <v>2763</v>
      </c>
      <c r="AA1294" t="s">
        <v>44</v>
      </c>
      <c r="AB1294">
        <v>2000</v>
      </c>
      <c r="AC1294">
        <f t="shared" si="4"/>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2692</v>
      </c>
    </row>
    <row r="1295" spans="1:45" x14ac:dyDescent="0.35">
      <c r="A1295" t="s">
        <v>2855</v>
      </c>
      <c r="B1295" t="s">
        <v>2672</v>
      </c>
      <c r="C1295" t="s">
        <v>2592</v>
      </c>
      <c r="D1295" t="s">
        <v>1727</v>
      </c>
      <c r="E1295" t="s">
        <v>1728</v>
      </c>
      <c r="F1295" t="s">
        <v>39</v>
      </c>
      <c r="G1295" t="s">
        <v>42</v>
      </c>
      <c r="H1295" t="s">
        <v>40</v>
      </c>
      <c r="I1295" t="s">
        <v>2870</v>
      </c>
      <c r="J1295">
        <v>39.97</v>
      </c>
      <c r="K1295">
        <v>21.21</v>
      </c>
      <c r="L1295" t="s">
        <v>2871</v>
      </c>
      <c r="M1295" t="s">
        <v>41</v>
      </c>
      <c r="N1295" t="s">
        <v>39</v>
      </c>
      <c r="O1295">
        <v>2008</v>
      </c>
      <c r="P1295">
        <v>2008</v>
      </c>
      <c r="Q1295" s="1" t="s">
        <v>2845</v>
      </c>
      <c r="R1295" t="s">
        <v>2717</v>
      </c>
      <c r="S1295" t="s">
        <v>39</v>
      </c>
      <c r="T1295" s="6" t="s">
        <v>2774</v>
      </c>
      <c r="U1295" t="s">
        <v>2857</v>
      </c>
      <c r="V1295" s="6" t="s">
        <v>39</v>
      </c>
      <c r="W1295" t="s">
        <v>2912</v>
      </c>
      <c r="X1295" s="6" t="s">
        <v>2856</v>
      </c>
      <c r="Y1295" t="s">
        <v>39</v>
      </c>
      <c r="Z1295" s="6" t="s">
        <v>2763</v>
      </c>
      <c r="AA1295" t="s">
        <v>39</v>
      </c>
      <c r="AB1295" t="s">
        <v>39</v>
      </c>
      <c r="AC1295" t="s">
        <v>39</v>
      </c>
      <c r="AD1295" t="s">
        <v>40</v>
      </c>
      <c r="AE1295" t="s">
        <v>39</v>
      </c>
      <c r="AF1295" t="s">
        <v>39</v>
      </c>
      <c r="AG1295" t="s">
        <v>39</v>
      </c>
      <c r="AH1295" t="s">
        <v>39</v>
      </c>
      <c r="AI1295" s="6" t="s">
        <v>39</v>
      </c>
      <c r="AJ1295" s="6" t="s">
        <v>2772</v>
      </c>
      <c r="AK1295">
        <v>7.4</v>
      </c>
      <c r="AL1295" s="6" t="s">
        <v>136</v>
      </c>
      <c r="AM1295">
        <v>0.47</v>
      </c>
      <c r="AN1295">
        <v>4</v>
      </c>
      <c r="AO1295">
        <v>30</v>
      </c>
      <c r="AP1295">
        <v>63</v>
      </c>
      <c r="AR1295" t="s">
        <v>2693</v>
      </c>
      <c r="AS1295" t="s">
        <v>2788</v>
      </c>
    </row>
    <row r="1296" spans="1:45" x14ac:dyDescent="0.35">
      <c r="A1296" t="s">
        <v>2855</v>
      </c>
      <c r="B1296" t="s">
        <v>2707</v>
      </c>
      <c r="C1296" t="s">
        <v>2592</v>
      </c>
      <c r="D1296" t="s">
        <v>1727</v>
      </c>
      <c r="E1296" t="s">
        <v>1728</v>
      </c>
      <c r="F1296" t="s">
        <v>39</v>
      </c>
      <c r="G1296" t="s">
        <v>42</v>
      </c>
      <c r="H1296" t="s">
        <v>40</v>
      </c>
      <c r="I1296" t="s">
        <v>2870</v>
      </c>
      <c r="J1296">
        <v>39.97</v>
      </c>
      <c r="K1296">
        <v>21.21</v>
      </c>
      <c r="L1296" t="s">
        <v>2871</v>
      </c>
      <c r="M1296" t="s">
        <v>41</v>
      </c>
      <c r="N1296" t="s">
        <v>39</v>
      </c>
      <c r="O1296">
        <v>2008</v>
      </c>
      <c r="P1296">
        <v>2008</v>
      </c>
      <c r="Q1296" s="1" t="s">
        <v>2845</v>
      </c>
      <c r="R1296" t="s">
        <v>2717</v>
      </c>
      <c r="S1296" t="s">
        <v>39</v>
      </c>
      <c r="T1296" s="6" t="s">
        <v>2774</v>
      </c>
      <c r="U1296" t="s">
        <v>21</v>
      </c>
      <c r="V1296" s="6" t="s">
        <v>2774</v>
      </c>
      <c r="W1296" t="s">
        <v>2916</v>
      </c>
      <c r="X1296" s="6" t="s">
        <v>2856</v>
      </c>
      <c r="Y1296" t="s">
        <v>2628</v>
      </c>
      <c r="Z1296" s="6" t="s">
        <v>2763</v>
      </c>
      <c r="AA1296" t="s">
        <v>44</v>
      </c>
      <c r="AB1296">
        <v>500</v>
      </c>
      <c r="AC1296">
        <f t="shared" ref="AC1296:AC1303" si="5">30/24</f>
        <v>1.25</v>
      </c>
      <c r="AD1296" t="s">
        <v>40</v>
      </c>
      <c r="AE1296" t="s">
        <v>39</v>
      </c>
      <c r="AF1296" t="s">
        <v>39</v>
      </c>
      <c r="AG1296" t="s">
        <v>39</v>
      </c>
      <c r="AH1296" t="s">
        <v>39</v>
      </c>
      <c r="AI1296" s="6" t="s">
        <v>39</v>
      </c>
      <c r="AJ1296" s="6" t="s">
        <v>2772</v>
      </c>
      <c r="AK1296">
        <v>8.6</v>
      </c>
      <c r="AL1296" s="6" t="s">
        <v>136</v>
      </c>
      <c r="AM1296" s="27" t="s">
        <v>2858</v>
      </c>
      <c r="AN1296">
        <v>4</v>
      </c>
      <c r="AO1296">
        <v>30</v>
      </c>
      <c r="AP1296">
        <v>63</v>
      </c>
      <c r="AR1296" t="s">
        <v>2693</v>
      </c>
    </row>
    <row r="1297" spans="1:45" x14ac:dyDescent="0.35">
      <c r="A1297" t="s">
        <v>2855</v>
      </c>
      <c r="B1297" t="s">
        <v>2707</v>
      </c>
      <c r="C1297" t="s">
        <v>2592</v>
      </c>
      <c r="D1297" t="s">
        <v>1727</v>
      </c>
      <c r="E1297" t="s">
        <v>1728</v>
      </c>
      <c r="F1297" t="s">
        <v>39</v>
      </c>
      <c r="G1297" t="s">
        <v>42</v>
      </c>
      <c r="H1297" t="s">
        <v>40</v>
      </c>
      <c r="I1297" t="s">
        <v>2870</v>
      </c>
      <c r="J1297">
        <v>39.97</v>
      </c>
      <c r="K1297">
        <v>21.21</v>
      </c>
      <c r="L1297" t="s">
        <v>2871</v>
      </c>
      <c r="M1297" t="s">
        <v>41</v>
      </c>
      <c r="N1297" t="s">
        <v>39</v>
      </c>
      <c r="O1297">
        <v>2008</v>
      </c>
      <c r="P1297">
        <v>2008</v>
      </c>
      <c r="Q1297" s="1" t="s">
        <v>2845</v>
      </c>
      <c r="R1297" t="s">
        <v>2717</v>
      </c>
      <c r="S1297" t="s">
        <v>39</v>
      </c>
      <c r="T1297" s="6" t="s">
        <v>2774</v>
      </c>
      <c r="U1297" t="s">
        <v>21</v>
      </c>
      <c r="V1297" s="6" t="s">
        <v>2774</v>
      </c>
      <c r="W1297" t="s">
        <v>2916</v>
      </c>
      <c r="X1297" s="6" t="s">
        <v>2856</v>
      </c>
      <c r="Y1297" t="s">
        <v>2628</v>
      </c>
      <c r="Z1297" s="6" t="s">
        <v>2763</v>
      </c>
      <c r="AA1297" t="s">
        <v>44</v>
      </c>
      <c r="AB1297">
        <v>1000</v>
      </c>
      <c r="AC1297">
        <f t="shared" si="5"/>
        <v>1.25</v>
      </c>
      <c r="AD1297" t="s">
        <v>40</v>
      </c>
      <c r="AE1297" t="s">
        <v>39</v>
      </c>
      <c r="AF1297" t="s">
        <v>39</v>
      </c>
      <c r="AG1297" t="s">
        <v>39</v>
      </c>
      <c r="AH1297" t="s">
        <v>39</v>
      </c>
      <c r="AI1297" s="6" t="s">
        <v>39</v>
      </c>
      <c r="AJ1297" s="6" t="s">
        <v>2772</v>
      </c>
      <c r="AK1297">
        <v>8.9</v>
      </c>
      <c r="AL1297" s="6" t="s">
        <v>136</v>
      </c>
      <c r="AM1297" s="27" t="s">
        <v>2859</v>
      </c>
      <c r="AN1297">
        <v>4</v>
      </c>
      <c r="AO1297">
        <v>30</v>
      </c>
      <c r="AP1297">
        <v>63</v>
      </c>
      <c r="AR1297" t="s">
        <v>2693</v>
      </c>
    </row>
    <row r="1298" spans="1:45" x14ac:dyDescent="0.35">
      <c r="A1298" t="s">
        <v>2855</v>
      </c>
      <c r="B1298" t="s">
        <v>2707</v>
      </c>
      <c r="C1298" t="s">
        <v>2592</v>
      </c>
      <c r="D1298" t="s">
        <v>1727</v>
      </c>
      <c r="E1298" t="s">
        <v>1728</v>
      </c>
      <c r="F1298" t="s">
        <v>39</v>
      </c>
      <c r="G1298" t="s">
        <v>42</v>
      </c>
      <c r="H1298" t="s">
        <v>40</v>
      </c>
      <c r="I1298" t="s">
        <v>2870</v>
      </c>
      <c r="J1298">
        <v>39.97</v>
      </c>
      <c r="K1298">
        <v>21.21</v>
      </c>
      <c r="L1298" t="s">
        <v>2871</v>
      </c>
      <c r="M1298" t="s">
        <v>41</v>
      </c>
      <c r="N1298" t="s">
        <v>39</v>
      </c>
      <c r="O1298">
        <v>2008</v>
      </c>
      <c r="P1298">
        <v>2008</v>
      </c>
      <c r="Q1298" s="1" t="s">
        <v>2845</v>
      </c>
      <c r="R1298" t="s">
        <v>2717</v>
      </c>
      <c r="S1298" t="s">
        <v>39</v>
      </c>
      <c r="T1298" s="6" t="s">
        <v>2774</v>
      </c>
      <c r="U1298" t="s">
        <v>21</v>
      </c>
      <c r="V1298" s="6" t="s">
        <v>2774</v>
      </c>
      <c r="W1298" t="s">
        <v>2916</v>
      </c>
      <c r="X1298" s="6" t="s">
        <v>2856</v>
      </c>
      <c r="Y1298" t="s">
        <v>2628</v>
      </c>
      <c r="Z1298" s="6" t="s">
        <v>2763</v>
      </c>
      <c r="AA1298" t="s">
        <v>44</v>
      </c>
      <c r="AB1298">
        <v>2000</v>
      </c>
      <c r="AC1298">
        <f t="shared" si="5"/>
        <v>1.25</v>
      </c>
      <c r="AD1298" t="s">
        <v>40</v>
      </c>
      <c r="AE1298" t="s">
        <v>39</v>
      </c>
      <c r="AF1298" t="s">
        <v>39</v>
      </c>
      <c r="AG1298" t="s">
        <v>39</v>
      </c>
      <c r="AH1298" t="s">
        <v>39</v>
      </c>
      <c r="AI1298" s="6" t="s">
        <v>39</v>
      </c>
      <c r="AJ1298" s="6" t="s">
        <v>2772</v>
      </c>
      <c r="AK1298">
        <v>9.3000000000000007</v>
      </c>
      <c r="AL1298" s="6" t="s">
        <v>136</v>
      </c>
      <c r="AM1298">
        <v>0.98</v>
      </c>
      <c r="AN1298">
        <v>4</v>
      </c>
      <c r="AO1298">
        <v>30</v>
      </c>
      <c r="AP1298">
        <v>63</v>
      </c>
      <c r="AR1298" t="s">
        <v>2693</v>
      </c>
    </row>
    <row r="1299" spans="1:45" x14ac:dyDescent="0.35">
      <c r="A1299" t="s">
        <v>2855</v>
      </c>
      <c r="B1299" t="s">
        <v>2707</v>
      </c>
      <c r="C1299" t="s">
        <v>2592</v>
      </c>
      <c r="D1299" t="s">
        <v>1727</v>
      </c>
      <c r="E1299" t="s">
        <v>1728</v>
      </c>
      <c r="F1299" t="s">
        <v>39</v>
      </c>
      <c r="G1299" t="s">
        <v>42</v>
      </c>
      <c r="H1299" t="s">
        <v>40</v>
      </c>
      <c r="I1299" t="s">
        <v>2870</v>
      </c>
      <c r="J1299">
        <v>39.97</v>
      </c>
      <c r="K1299">
        <v>21.21</v>
      </c>
      <c r="L1299" t="s">
        <v>2871</v>
      </c>
      <c r="M1299" t="s">
        <v>41</v>
      </c>
      <c r="N1299" t="s">
        <v>39</v>
      </c>
      <c r="O1299">
        <v>2008</v>
      </c>
      <c r="P1299">
        <v>2008</v>
      </c>
      <c r="Q1299" s="1" t="s">
        <v>2845</v>
      </c>
      <c r="R1299" t="s">
        <v>2717</v>
      </c>
      <c r="S1299" t="s">
        <v>39</v>
      </c>
      <c r="T1299" s="6" t="s">
        <v>2774</v>
      </c>
      <c r="U1299" t="s">
        <v>21</v>
      </c>
      <c r="V1299" s="6" t="s">
        <v>2774</v>
      </c>
      <c r="W1299" t="s">
        <v>2915</v>
      </c>
      <c r="X1299" s="6" t="s">
        <v>2856</v>
      </c>
      <c r="Y1299" t="s">
        <v>2628</v>
      </c>
      <c r="Z1299" s="6" t="s">
        <v>2763</v>
      </c>
      <c r="AA1299" t="s">
        <v>44</v>
      </c>
      <c r="AB1299">
        <v>1000</v>
      </c>
      <c r="AC1299">
        <f t="shared" si="5"/>
        <v>1.25</v>
      </c>
      <c r="AD1299" t="s">
        <v>40</v>
      </c>
      <c r="AE1299" t="s">
        <v>39</v>
      </c>
      <c r="AF1299" t="s">
        <v>39</v>
      </c>
      <c r="AG1299" t="s">
        <v>39</v>
      </c>
      <c r="AH1299" t="s">
        <v>39</v>
      </c>
      <c r="AI1299" s="6" t="s">
        <v>39</v>
      </c>
      <c r="AJ1299" s="6" t="s">
        <v>2772</v>
      </c>
      <c r="AK1299">
        <v>10.199999999999999</v>
      </c>
      <c r="AL1299" s="6" t="s">
        <v>136</v>
      </c>
      <c r="AM1299">
        <v>1.03</v>
      </c>
      <c r="AN1299">
        <v>4</v>
      </c>
      <c r="AO1299">
        <v>30</v>
      </c>
      <c r="AP1299">
        <v>63</v>
      </c>
      <c r="AR1299" t="s">
        <v>2693</v>
      </c>
    </row>
    <row r="1300" spans="1:45" x14ac:dyDescent="0.35">
      <c r="A1300" t="s">
        <v>2855</v>
      </c>
      <c r="B1300" t="s">
        <v>2707</v>
      </c>
      <c r="C1300" t="s">
        <v>2592</v>
      </c>
      <c r="D1300" t="s">
        <v>1727</v>
      </c>
      <c r="E1300" t="s">
        <v>1728</v>
      </c>
      <c r="F1300" t="s">
        <v>39</v>
      </c>
      <c r="G1300" t="s">
        <v>42</v>
      </c>
      <c r="H1300" t="s">
        <v>40</v>
      </c>
      <c r="I1300" t="s">
        <v>2870</v>
      </c>
      <c r="J1300">
        <v>39.97</v>
      </c>
      <c r="K1300">
        <v>21.21</v>
      </c>
      <c r="L1300" t="s">
        <v>2871</v>
      </c>
      <c r="M1300" t="s">
        <v>41</v>
      </c>
      <c r="N1300" t="s">
        <v>39</v>
      </c>
      <c r="O1300">
        <v>2008</v>
      </c>
      <c r="P1300">
        <v>2008</v>
      </c>
      <c r="Q1300" s="1" t="s">
        <v>2845</v>
      </c>
      <c r="R1300" t="s">
        <v>2717</v>
      </c>
      <c r="S1300" t="s">
        <v>39</v>
      </c>
      <c r="T1300" s="6" t="s">
        <v>2774</v>
      </c>
      <c r="U1300" t="s">
        <v>21</v>
      </c>
      <c r="V1300" s="6" t="s">
        <v>2774</v>
      </c>
      <c r="W1300" t="s">
        <v>2915</v>
      </c>
      <c r="X1300" s="6" t="s">
        <v>2856</v>
      </c>
      <c r="Y1300" t="s">
        <v>2628</v>
      </c>
      <c r="Z1300" s="6" t="s">
        <v>2763</v>
      </c>
      <c r="AA1300" t="s">
        <v>44</v>
      </c>
      <c r="AB1300">
        <v>2000</v>
      </c>
      <c r="AC1300">
        <f t="shared" si="5"/>
        <v>1.25</v>
      </c>
      <c r="AD1300" t="s">
        <v>40</v>
      </c>
      <c r="AE1300" t="s">
        <v>39</v>
      </c>
      <c r="AF1300" t="s">
        <v>39</v>
      </c>
      <c r="AG1300" t="s">
        <v>39</v>
      </c>
      <c r="AH1300" t="s">
        <v>39</v>
      </c>
      <c r="AI1300" s="6" t="s">
        <v>39</v>
      </c>
      <c r="AJ1300" s="6" t="s">
        <v>2772</v>
      </c>
      <c r="AK1300">
        <v>10.4</v>
      </c>
      <c r="AL1300" s="6" t="s">
        <v>136</v>
      </c>
      <c r="AM1300">
        <v>1.04</v>
      </c>
      <c r="AN1300">
        <v>4</v>
      </c>
      <c r="AO1300">
        <v>30</v>
      </c>
      <c r="AP1300">
        <v>63</v>
      </c>
      <c r="AR1300" t="s">
        <v>2693</v>
      </c>
    </row>
    <row r="1301" spans="1:45" x14ac:dyDescent="0.35">
      <c r="A1301" t="s">
        <v>2855</v>
      </c>
      <c r="B1301" t="s">
        <v>2707</v>
      </c>
      <c r="C1301" t="s">
        <v>2592</v>
      </c>
      <c r="D1301" t="s">
        <v>1727</v>
      </c>
      <c r="E1301" t="s">
        <v>1728</v>
      </c>
      <c r="F1301" t="s">
        <v>39</v>
      </c>
      <c r="G1301" t="s">
        <v>42</v>
      </c>
      <c r="H1301" t="s">
        <v>40</v>
      </c>
      <c r="I1301" t="s">
        <v>2870</v>
      </c>
      <c r="J1301">
        <v>39.97</v>
      </c>
      <c r="K1301">
        <v>21.21</v>
      </c>
      <c r="L1301" t="s">
        <v>2871</v>
      </c>
      <c r="M1301" t="s">
        <v>41</v>
      </c>
      <c r="N1301" t="s">
        <v>39</v>
      </c>
      <c r="O1301">
        <v>2008</v>
      </c>
      <c r="P1301">
        <v>2008</v>
      </c>
      <c r="Q1301" s="1" t="s">
        <v>2845</v>
      </c>
      <c r="R1301" t="s">
        <v>2717</v>
      </c>
      <c r="S1301" t="s">
        <v>39</v>
      </c>
      <c r="T1301" s="6" t="s">
        <v>2774</v>
      </c>
      <c r="U1301" t="s">
        <v>21</v>
      </c>
      <c r="V1301" s="6" t="s">
        <v>2774</v>
      </c>
      <c r="W1301" t="s">
        <v>2914</v>
      </c>
      <c r="X1301" s="6" t="s">
        <v>2856</v>
      </c>
      <c r="Y1301" t="s">
        <v>2628</v>
      </c>
      <c r="Z1301" s="6" t="s">
        <v>2763</v>
      </c>
      <c r="AA1301" t="s">
        <v>44</v>
      </c>
      <c r="AB1301">
        <v>2000</v>
      </c>
      <c r="AC1301">
        <f t="shared" si="5"/>
        <v>1.25</v>
      </c>
      <c r="AD1301" t="s">
        <v>40</v>
      </c>
      <c r="AE1301" t="s">
        <v>39</v>
      </c>
      <c r="AF1301" t="s">
        <v>39</v>
      </c>
      <c r="AG1301" t="s">
        <v>39</v>
      </c>
      <c r="AH1301" t="s">
        <v>39</v>
      </c>
      <c r="AI1301" s="6" t="s">
        <v>39</v>
      </c>
      <c r="AJ1301" s="6" t="s">
        <v>2772</v>
      </c>
      <c r="AK1301">
        <v>16.7</v>
      </c>
      <c r="AL1301" s="6" t="s">
        <v>136</v>
      </c>
      <c r="AM1301">
        <v>2.4500000000000002</v>
      </c>
      <c r="AN1301">
        <v>4</v>
      </c>
      <c r="AO1301">
        <v>30</v>
      </c>
      <c r="AP1301">
        <v>63</v>
      </c>
      <c r="AR1301" t="s">
        <v>2693</v>
      </c>
    </row>
    <row r="1302" spans="1:45" x14ac:dyDescent="0.35">
      <c r="A1302" t="s">
        <v>2855</v>
      </c>
      <c r="B1302" t="s">
        <v>2707</v>
      </c>
      <c r="C1302" t="s">
        <v>2592</v>
      </c>
      <c r="D1302" t="s">
        <v>1727</v>
      </c>
      <c r="E1302" t="s">
        <v>1728</v>
      </c>
      <c r="F1302" t="s">
        <v>39</v>
      </c>
      <c r="G1302" t="s">
        <v>42</v>
      </c>
      <c r="H1302" t="s">
        <v>40</v>
      </c>
      <c r="I1302" t="s">
        <v>2870</v>
      </c>
      <c r="J1302">
        <v>39.97</v>
      </c>
      <c r="K1302">
        <v>21.21</v>
      </c>
      <c r="L1302" t="s">
        <v>2871</v>
      </c>
      <c r="M1302" t="s">
        <v>41</v>
      </c>
      <c r="N1302" t="s">
        <v>39</v>
      </c>
      <c r="O1302">
        <v>2008</v>
      </c>
      <c r="P1302">
        <v>2008</v>
      </c>
      <c r="Q1302" s="1" t="s">
        <v>2845</v>
      </c>
      <c r="R1302" t="s">
        <v>2717</v>
      </c>
      <c r="S1302" t="s">
        <v>39</v>
      </c>
      <c r="T1302" s="6" t="s">
        <v>2774</v>
      </c>
      <c r="U1302" t="s">
        <v>21</v>
      </c>
      <c r="V1302" s="6" t="s">
        <v>2774</v>
      </c>
      <c r="W1302" t="s">
        <v>2914</v>
      </c>
      <c r="X1302" s="6" t="s">
        <v>2856</v>
      </c>
      <c r="Y1302" t="s">
        <v>2628</v>
      </c>
      <c r="Z1302" s="6" t="s">
        <v>2763</v>
      </c>
      <c r="AA1302" t="s">
        <v>44</v>
      </c>
      <c r="AB1302">
        <v>500</v>
      </c>
      <c r="AC1302">
        <f t="shared" si="5"/>
        <v>1.25</v>
      </c>
      <c r="AD1302" t="s">
        <v>40</v>
      </c>
      <c r="AE1302" t="s">
        <v>39</v>
      </c>
      <c r="AF1302" t="s">
        <v>39</v>
      </c>
      <c r="AG1302" t="s">
        <v>39</v>
      </c>
      <c r="AH1302" t="s">
        <v>39</v>
      </c>
      <c r="AI1302" s="6" t="s">
        <v>39</v>
      </c>
      <c r="AJ1302" s="6" t="s">
        <v>2772</v>
      </c>
      <c r="AK1302">
        <v>17.399999999999999</v>
      </c>
      <c r="AL1302" s="6" t="s">
        <v>136</v>
      </c>
      <c r="AM1302">
        <v>0.99</v>
      </c>
      <c r="AN1302">
        <v>4</v>
      </c>
      <c r="AO1302">
        <v>30</v>
      </c>
      <c r="AP1302">
        <v>63</v>
      </c>
      <c r="AR1302" t="s">
        <v>2693</v>
      </c>
    </row>
    <row r="1303" spans="1:45" x14ac:dyDescent="0.35">
      <c r="A1303" t="s">
        <v>2855</v>
      </c>
      <c r="B1303" t="s">
        <v>2707</v>
      </c>
      <c r="C1303" t="s">
        <v>2592</v>
      </c>
      <c r="D1303" t="s">
        <v>1727</v>
      </c>
      <c r="E1303" t="s">
        <v>1728</v>
      </c>
      <c r="F1303" t="s">
        <v>39</v>
      </c>
      <c r="G1303" t="s">
        <v>42</v>
      </c>
      <c r="H1303" t="s">
        <v>40</v>
      </c>
      <c r="I1303" t="s">
        <v>2870</v>
      </c>
      <c r="J1303">
        <v>39.97</v>
      </c>
      <c r="K1303">
        <v>21.21</v>
      </c>
      <c r="L1303" t="s">
        <v>2871</v>
      </c>
      <c r="M1303" t="s">
        <v>41</v>
      </c>
      <c r="N1303" t="s">
        <v>39</v>
      </c>
      <c r="O1303">
        <v>2008</v>
      </c>
      <c r="P1303">
        <v>2008</v>
      </c>
      <c r="Q1303" s="1" t="s">
        <v>2845</v>
      </c>
      <c r="R1303" t="s">
        <v>2717</v>
      </c>
      <c r="S1303" t="s">
        <v>39</v>
      </c>
      <c r="T1303" s="6" t="s">
        <v>2774</v>
      </c>
      <c r="U1303" t="s">
        <v>21</v>
      </c>
      <c r="V1303" s="6" t="s">
        <v>2774</v>
      </c>
      <c r="W1303" t="s">
        <v>2881</v>
      </c>
      <c r="X1303" s="6" t="s">
        <v>2856</v>
      </c>
      <c r="Y1303" t="s">
        <v>2628</v>
      </c>
      <c r="Z1303" s="6" t="s">
        <v>2763</v>
      </c>
      <c r="AA1303" t="s">
        <v>44</v>
      </c>
      <c r="AB1303">
        <v>2000</v>
      </c>
      <c r="AC1303">
        <f t="shared" si="5"/>
        <v>1.25</v>
      </c>
      <c r="AD1303" t="s">
        <v>40</v>
      </c>
      <c r="AE1303" t="s">
        <v>39</v>
      </c>
      <c r="AF1303" t="s">
        <v>39</v>
      </c>
      <c r="AG1303" t="s">
        <v>39</v>
      </c>
      <c r="AH1303" t="s">
        <v>39</v>
      </c>
      <c r="AI1303" s="6" t="s">
        <v>39</v>
      </c>
      <c r="AJ1303" s="6" t="s">
        <v>2772</v>
      </c>
      <c r="AK1303">
        <v>29.2</v>
      </c>
      <c r="AL1303" s="6" t="s">
        <v>136</v>
      </c>
      <c r="AM1303">
        <v>2.8</v>
      </c>
      <c r="AN1303">
        <v>4</v>
      </c>
      <c r="AO1303">
        <v>30</v>
      </c>
      <c r="AP1303">
        <v>63</v>
      </c>
      <c r="AR1303" t="s">
        <v>2693</v>
      </c>
    </row>
    <row r="1304" spans="1:45" x14ac:dyDescent="0.35">
      <c r="A1304" t="s">
        <v>2855</v>
      </c>
      <c r="B1304" t="s">
        <v>2672</v>
      </c>
      <c r="C1304" t="s">
        <v>2592</v>
      </c>
      <c r="D1304" t="s">
        <v>1727</v>
      </c>
      <c r="E1304" t="s">
        <v>1492</v>
      </c>
      <c r="F1304" t="s">
        <v>39</v>
      </c>
      <c r="G1304" t="s">
        <v>42</v>
      </c>
      <c r="H1304" t="s">
        <v>40</v>
      </c>
      <c r="I1304" t="s">
        <v>2870</v>
      </c>
      <c r="J1304">
        <v>39.97</v>
      </c>
      <c r="K1304">
        <v>21.21</v>
      </c>
      <c r="L1304" t="s">
        <v>2871</v>
      </c>
      <c r="M1304" t="s">
        <v>41</v>
      </c>
      <c r="N1304" t="s">
        <v>39</v>
      </c>
      <c r="O1304">
        <v>2008</v>
      </c>
      <c r="P1304">
        <v>2008</v>
      </c>
      <c r="Q1304" s="1" t="s">
        <v>2845</v>
      </c>
      <c r="R1304" t="s">
        <v>2717</v>
      </c>
      <c r="S1304" t="s">
        <v>39</v>
      </c>
      <c r="T1304" s="6" t="s">
        <v>2774</v>
      </c>
      <c r="U1304" t="s">
        <v>2857</v>
      </c>
      <c r="V1304" s="6" t="s">
        <v>39</v>
      </c>
      <c r="W1304" t="s">
        <v>2909</v>
      </c>
      <c r="X1304" s="6" t="s">
        <v>2856</v>
      </c>
      <c r="Y1304" t="s">
        <v>39</v>
      </c>
      <c r="Z1304" s="6" t="s">
        <v>2763</v>
      </c>
      <c r="AA1304" t="s">
        <v>39</v>
      </c>
      <c r="AB1304" t="s">
        <v>39</v>
      </c>
      <c r="AC1304" t="s">
        <v>39</v>
      </c>
      <c r="AD1304" t="s">
        <v>40</v>
      </c>
      <c r="AE1304" t="s">
        <v>39</v>
      </c>
      <c r="AF1304" t="s">
        <v>39</v>
      </c>
      <c r="AG1304" t="s">
        <v>39</v>
      </c>
      <c r="AH1304" t="s">
        <v>39</v>
      </c>
      <c r="AI1304" s="6" t="s">
        <v>39</v>
      </c>
      <c r="AJ1304" s="6" t="s">
        <v>2772</v>
      </c>
      <c r="AK1304">
        <v>7.4</v>
      </c>
      <c r="AL1304" s="6" t="s">
        <v>136</v>
      </c>
      <c r="AM1304">
        <v>0.28000000000000003</v>
      </c>
      <c r="AN1304">
        <v>4</v>
      </c>
      <c r="AO1304">
        <v>30</v>
      </c>
      <c r="AP1304">
        <v>63</v>
      </c>
      <c r="AR1304" t="s">
        <v>2693</v>
      </c>
      <c r="AS1304" t="s">
        <v>2788</v>
      </c>
    </row>
    <row r="1305" spans="1:45" x14ac:dyDescent="0.35">
      <c r="A1305" t="s">
        <v>2855</v>
      </c>
      <c r="B1305" t="s">
        <v>2672</v>
      </c>
      <c r="C1305" t="s">
        <v>2592</v>
      </c>
      <c r="D1305" t="s">
        <v>1727</v>
      </c>
      <c r="E1305" t="s">
        <v>1492</v>
      </c>
      <c r="F1305" t="s">
        <v>39</v>
      </c>
      <c r="G1305" t="s">
        <v>42</v>
      </c>
      <c r="H1305" t="s">
        <v>40</v>
      </c>
      <c r="I1305" t="s">
        <v>2870</v>
      </c>
      <c r="J1305">
        <v>39.97</v>
      </c>
      <c r="K1305">
        <v>21.21</v>
      </c>
      <c r="L1305" t="s">
        <v>2871</v>
      </c>
      <c r="M1305" t="s">
        <v>41</v>
      </c>
      <c r="N1305" t="s">
        <v>39</v>
      </c>
      <c r="O1305">
        <v>2008</v>
      </c>
      <c r="P1305">
        <v>2008</v>
      </c>
      <c r="Q1305" s="1" t="s">
        <v>2845</v>
      </c>
      <c r="R1305" t="s">
        <v>2717</v>
      </c>
      <c r="S1305" t="s">
        <v>39</v>
      </c>
      <c r="T1305" s="6" t="s">
        <v>2774</v>
      </c>
      <c r="U1305" t="s">
        <v>2857</v>
      </c>
      <c r="V1305" s="6" t="s">
        <v>39</v>
      </c>
      <c r="W1305" t="s">
        <v>2906</v>
      </c>
      <c r="X1305" s="6" t="s">
        <v>2856</v>
      </c>
      <c r="Y1305" t="s">
        <v>39</v>
      </c>
      <c r="Z1305" s="6" t="s">
        <v>2763</v>
      </c>
      <c r="AA1305" t="s">
        <v>39</v>
      </c>
      <c r="AB1305" t="s">
        <v>39</v>
      </c>
      <c r="AC1305" t="s">
        <v>39</v>
      </c>
      <c r="AD1305" t="s">
        <v>40</v>
      </c>
      <c r="AE1305" t="s">
        <v>39</v>
      </c>
      <c r="AF1305" t="s">
        <v>39</v>
      </c>
      <c r="AG1305" t="s">
        <v>39</v>
      </c>
      <c r="AH1305" t="s">
        <v>39</v>
      </c>
      <c r="AI1305" s="6" t="s">
        <v>39</v>
      </c>
      <c r="AJ1305" s="6" t="s">
        <v>2772</v>
      </c>
      <c r="AK1305">
        <v>7.7</v>
      </c>
      <c r="AL1305" s="6" t="s">
        <v>136</v>
      </c>
      <c r="AM1305">
        <v>0.81</v>
      </c>
      <c r="AN1305">
        <v>4</v>
      </c>
      <c r="AO1305">
        <v>30</v>
      </c>
      <c r="AP1305">
        <v>63</v>
      </c>
      <c r="AR1305" t="s">
        <v>2693</v>
      </c>
      <c r="AS1305" t="s">
        <v>2788</v>
      </c>
    </row>
    <row r="1306" spans="1:45" x14ac:dyDescent="0.35">
      <c r="A1306" t="s">
        <v>2855</v>
      </c>
      <c r="B1306" t="s">
        <v>2707</v>
      </c>
      <c r="C1306" t="s">
        <v>2592</v>
      </c>
      <c r="D1306" t="s">
        <v>1727</v>
      </c>
      <c r="E1306" t="s">
        <v>1492</v>
      </c>
      <c r="F1306" t="s">
        <v>39</v>
      </c>
      <c r="G1306" t="s">
        <v>42</v>
      </c>
      <c r="H1306" t="s">
        <v>40</v>
      </c>
      <c r="I1306" t="s">
        <v>2870</v>
      </c>
      <c r="J1306">
        <v>39.97</v>
      </c>
      <c r="K1306">
        <v>21.21</v>
      </c>
      <c r="L1306" t="s">
        <v>2871</v>
      </c>
      <c r="M1306" t="s">
        <v>41</v>
      </c>
      <c r="N1306" t="s">
        <v>39</v>
      </c>
      <c r="O1306">
        <v>2008</v>
      </c>
      <c r="P1306">
        <v>2008</v>
      </c>
      <c r="Q1306" s="1" t="s">
        <v>2845</v>
      </c>
      <c r="R1306" t="s">
        <v>2717</v>
      </c>
      <c r="S1306" t="s">
        <v>39</v>
      </c>
      <c r="T1306" s="6" t="s">
        <v>2774</v>
      </c>
      <c r="U1306" t="s">
        <v>21</v>
      </c>
      <c r="V1306" s="6" t="s">
        <v>2774</v>
      </c>
      <c r="W1306" t="s">
        <v>2916</v>
      </c>
      <c r="X1306" s="6" t="s">
        <v>2856</v>
      </c>
      <c r="Y1306" t="s">
        <v>2628</v>
      </c>
      <c r="Z1306" s="6" t="s">
        <v>2763</v>
      </c>
      <c r="AA1306" t="s">
        <v>44</v>
      </c>
      <c r="AB1306">
        <v>1000</v>
      </c>
      <c r="AC1306">
        <f t="shared" ref="AC1306:AC1311" si="6">30/24</f>
        <v>1.25</v>
      </c>
      <c r="AD1306" t="s">
        <v>40</v>
      </c>
      <c r="AE1306" t="s">
        <v>39</v>
      </c>
      <c r="AF1306" t="s">
        <v>39</v>
      </c>
      <c r="AG1306" t="s">
        <v>39</v>
      </c>
      <c r="AH1306" t="s">
        <v>39</v>
      </c>
      <c r="AI1306" s="6" t="s">
        <v>39</v>
      </c>
      <c r="AJ1306" s="6" t="s">
        <v>2772</v>
      </c>
      <c r="AK1306">
        <v>7.3</v>
      </c>
      <c r="AL1306" s="6" t="s">
        <v>136</v>
      </c>
      <c r="AM1306" s="27">
        <v>0.22</v>
      </c>
      <c r="AN1306">
        <v>4</v>
      </c>
      <c r="AO1306">
        <v>30</v>
      </c>
      <c r="AP1306">
        <v>63</v>
      </c>
      <c r="AR1306" t="s">
        <v>2693</v>
      </c>
    </row>
    <row r="1307" spans="1:45" x14ac:dyDescent="0.35">
      <c r="A1307" t="s">
        <v>2855</v>
      </c>
      <c r="B1307" t="s">
        <v>2707</v>
      </c>
      <c r="C1307" t="s">
        <v>2592</v>
      </c>
      <c r="D1307" t="s">
        <v>1727</v>
      </c>
      <c r="E1307" t="s">
        <v>1492</v>
      </c>
      <c r="F1307" t="s">
        <v>39</v>
      </c>
      <c r="G1307" t="s">
        <v>42</v>
      </c>
      <c r="H1307" t="s">
        <v>40</v>
      </c>
      <c r="I1307" t="s">
        <v>2870</v>
      </c>
      <c r="J1307">
        <v>39.97</v>
      </c>
      <c r="K1307">
        <v>21.21</v>
      </c>
      <c r="L1307" t="s">
        <v>2871</v>
      </c>
      <c r="M1307" t="s">
        <v>41</v>
      </c>
      <c r="N1307" t="s">
        <v>39</v>
      </c>
      <c r="O1307">
        <v>2008</v>
      </c>
      <c r="P1307">
        <v>2008</v>
      </c>
      <c r="Q1307" s="1" t="s">
        <v>2845</v>
      </c>
      <c r="R1307" t="s">
        <v>2717</v>
      </c>
      <c r="S1307" t="s">
        <v>39</v>
      </c>
      <c r="T1307" s="6" t="s">
        <v>2774</v>
      </c>
      <c r="U1307" t="s">
        <v>21</v>
      </c>
      <c r="V1307" s="6" t="s">
        <v>2774</v>
      </c>
      <c r="W1307" t="s">
        <v>2916</v>
      </c>
      <c r="X1307" s="6" t="s">
        <v>2856</v>
      </c>
      <c r="Y1307" t="s">
        <v>2628</v>
      </c>
      <c r="Z1307" s="6" t="s">
        <v>2763</v>
      </c>
      <c r="AA1307" t="s">
        <v>44</v>
      </c>
      <c r="AB1307">
        <v>2000</v>
      </c>
      <c r="AC1307">
        <f t="shared" si="6"/>
        <v>1.25</v>
      </c>
      <c r="AD1307" t="s">
        <v>40</v>
      </c>
      <c r="AE1307" t="s">
        <v>39</v>
      </c>
      <c r="AF1307" t="s">
        <v>39</v>
      </c>
      <c r="AG1307" t="s">
        <v>39</v>
      </c>
      <c r="AH1307" t="s">
        <v>39</v>
      </c>
      <c r="AI1307" s="6" t="s">
        <v>39</v>
      </c>
      <c r="AJ1307" s="6" t="s">
        <v>2772</v>
      </c>
      <c r="AK1307">
        <v>7.5</v>
      </c>
      <c r="AL1307" s="6" t="s">
        <v>136</v>
      </c>
      <c r="AM1307" s="27">
        <v>0.45</v>
      </c>
      <c r="AN1307">
        <v>4</v>
      </c>
      <c r="AO1307">
        <v>30</v>
      </c>
      <c r="AP1307">
        <v>63</v>
      </c>
      <c r="AR1307" t="s">
        <v>2693</v>
      </c>
    </row>
    <row r="1308" spans="1:45" x14ac:dyDescent="0.35">
      <c r="A1308" t="s">
        <v>2855</v>
      </c>
      <c r="B1308" t="s">
        <v>2707</v>
      </c>
      <c r="C1308" t="s">
        <v>2592</v>
      </c>
      <c r="D1308" t="s">
        <v>1727</v>
      </c>
      <c r="E1308" t="s">
        <v>1492</v>
      </c>
      <c r="F1308" t="s">
        <v>39</v>
      </c>
      <c r="G1308" t="s">
        <v>42</v>
      </c>
      <c r="H1308" t="s">
        <v>40</v>
      </c>
      <c r="I1308" t="s">
        <v>2870</v>
      </c>
      <c r="J1308">
        <v>39.97</v>
      </c>
      <c r="K1308">
        <v>21.21</v>
      </c>
      <c r="L1308" t="s">
        <v>2871</v>
      </c>
      <c r="M1308" t="s">
        <v>41</v>
      </c>
      <c r="N1308" t="s">
        <v>39</v>
      </c>
      <c r="O1308">
        <v>2008</v>
      </c>
      <c r="P1308">
        <v>2008</v>
      </c>
      <c r="Q1308" s="1" t="s">
        <v>2845</v>
      </c>
      <c r="R1308" t="s">
        <v>2717</v>
      </c>
      <c r="S1308" t="s">
        <v>39</v>
      </c>
      <c r="T1308" s="6" t="s">
        <v>2774</v>
      </c>
      <c r="U1308" t="s">
        <v>21</v>
      </c>
      <c r="V1308" s="6" t="s">
        <v>2774</v>
      </c>
      <c r="W1308" t="s">
        <v>2916</v>
      </c>
      <c r="X1308" s="6" t="s">
        <v>2856</v>
      </c>
      <c r="Y1308" t="s">
        <v>2628</v>
      </c>
      <c r="Z1308" s="6" t="s">
        <v>2763</v>
      </c>
      <c r="AA1308" t="s">
        <v>44</v>
      </c>
      <c r="AB1308">
        <v>500</v>
      </c>
      <c r="AC1308">
        <f t="shared" si="6"/>
        <v>1.25</v>
      </c>
      <c r="AD1308" t="s">
        <v>40</v>
      </c>
      <c r="AE1308" t="s">
        <v>39</v>
      </c>
      <c r="AF1308" t="s">
        <v>39</v>
      </c>
      <c r="AG1308" t="s">
        <v>39</v>
      </c>
      <c r="AH1308" t="s">
        <v>39</v>
      </c>
      <c r="AI1308" s="6" t="s">
        <v>39</v>
      </c>
      <c r="AJ1308" s="6" t="s">
        <v>2772</v>
      </c>
      <c r="AK1308">
        <v>8</v>
      </c>
      <c r="AL1308" s="6" t="s">
        <v>136</v>
      </c>
      <c r="AM1308">
        <v>0.72</v>
      </c>
      <c r="AN1308">
        <v>4</v>
      </c>
      <c r="AO1308">
        <v>30</v>
      </c>
      <c r="AP1308">
        <v>63</v>
      </c>
      <c r="AR1308" t="s">
        <v>2693</v>
      </c>
    </row>
    <row r="1309" spans="1:45" x14ac:dyDescent="0.35">
      <c r="A1309" t="s">
        <v>2855</v>
      </c>
      <c r="B1309" t="s">
        <v>2707</v>
      </c>
      <c r="C1309" t="s">
        <v>2592</v>
      </c>
      <c r="D1309" t="s">
        <v>1727</v>
      </c>
      <c r="E1309" t="s">
        <v>1492</v>
      </c>
      <c r="F1309" t="s">
        <v>39</v>
      </c>
      <c r="G1309" t="s">
        <v>42</v>
      </c>
      <c r="H1309" t="s">
        <v>40</v>
      </c>
      <c r="I1309" t="s">
        <v>2870</v>
      </c>
      <c r="J1309">
        <v>39.97</v>
      </c>
      <c r="K1309">
        <v>21.21</v>
      </c>
      <c r="L1309" t="s">
        <v>2871</v>
      </c>
      <c r="M1309" t="s">
        <v>41</v>
      </c>
      <c r="N1309" t="s">
        <v>39</v>
      </c>
      <c r="O1309">
        <v>2008</v>
      </c>
      <c r="P1309">
        <v>2008</v>
      </c>
      <c r="Q1309" s="1" t="s">
        <v>2845</v>
      </c>
      <c r="R1309" t="s">
        <v>2717</v>
      </c>
      <c r="S1309" t="s">
        <v>39</v>
      </c>
      <c r="T1309" s="6" t="s">
        <v>2774</v>
      </c>
      <c r="U1309" t="s">
        <v>21</v>
      </c>
      <c r="V1309" s="6" t="s">
        <v>2774</v>
      </c>
      <c r="W1309" t="s">
        <v>2915</v>
      </c>
      <c r="X1309" s="6" t="s">
        <v>2856</v>
      </c>
      <c r="Y1309" t="s">
        <v>2628</v>
      </c>
      <c r="Z1309" s="6" t="s">
        <v>2763</v>
      </c>
      <c r="AA1309" t="s">
        <v>44</v>
      </c>
      <c r="AB1309">
        <v>1000</v>
      </c>
      <c r="AC1309">
        <f t="shared" si="6"/>
        <v>1.25</v>
      </c>
      <c r="AD1309" t="s">
        <v>40</v>
      </c>
      <c r="AE1309" t="s">
        <v>39</v>
      </c>
      <c r="AF1309" t="s">
        <v>39</v>
      </c>
      <c r="AG1309" t="s">
        <v>39</v>
      </c>
      <c r="AH1309" t="s">
        <v>39</v>
      </c>
      <c r="AI1309" s="6" t="s">
        <v>39</v>
      </c>
      <c r="AJ1309" s="6" t="s">
        <v>2772</v>
      </c>
      <c r="AK1309">
        <v>8</v>
      </c>
      <c r="AL1309" s="6" t="s">
        <v>136</v>
      </c>
      <c r="AM1309">
        <v>0.8</v>
      </c>
      <c r="AN1309">
        <v>4</v>
      </c>
      <c r="AO1309">
        <v>30</v>
      </c>
      <c r="AP1309">
        <v>63</v>
      </c>
      <c r="AR1309" t="s">
        <v>2693</v>
      </c>
    </row>
    <row r="1310" spans="1:45" x14ac:dyDescent="0.35">
      <c r="A1310" t="s">
        <v>2855</v>
      </c>
      <c r="B1310" t="s">
        <v>2707</v>
      </c>
      <c r="C1310" t="s">
        <v>2592</v>
      </c>
      <c r="D1310" t="s">
        <v>1727</v>
      </c>
      <c r="E1310" t="s">
        <v>1492</v>
      </c>
      <c r="F1310" t="s">
        <v>39</v>
      </c>
      <c r="G1310" t="s">
        <v>42</v>
      </c>
      <c r="H1310" t="s">
        <v>40</v>
      </c>
      <c r="I1310" t="s">
        <v>2870</v>
      </c>
      <c r="J1310">
        <v>39.97</v>
      </c>
      <c r="K1310">
        <v>21.21</v>
      </c>
      <c r="L1310" t="s">
        <v>2871</v>
      </c>
      <c r="M1310" t="s">
        <v>41</v>
      </c>
      <c r="N1310" t="s">
        <v>39</v>
      </c>
      <c r="O1310">
        <v>2008</v>
      </c>
      <c r="P1310">
        <v>2008</v>
      </c>
      <c r="Q1310" s="1" t="s">
        <v>2845</v>
      </c>
      <c r="R1310" t="s">
        <v>2717</v>
      </c>
      <c r="S1310" t="s">
        <v>39</v>
      </c>
      <c r="T1310" s="6" t="s">
        <v>2774</v>
      </c>
      <c r="U1310" t="s">
        <v>21</v>
      </c>
      <c r="V1310" s="6" t="s">
        <v>2774</v>
      </c>
      <c r="W1310" t="s">
        <v>2915</v>
      </c>
      <c r="X1310" s="6" t="s">
        <v>2856</v>
      </c>
      <c r="Y1310" t="s">
        <v>2628</v>
      </c>
      <c r="Z1310" s="6" t="s">
        <v>2763</v>
      </c>
      <c r="AA1310" t="s">
        <v>44</v>
      </c>
      <c r="AB1310">
        <v>500</v>
      </c>
      <c r="AC1310">
        <f t="shared" si="6"/>
        <v>1.25</v>
      </c>
      <c r="AD1310" t="s">
        <v>40</v>
      </c>
      <c r="AE1310" t="s">
        <v>39</v>
      </c>
      <c r="AF1310" t="s">
        <v>39</v>
      </c>
      <c r="AG1310" t="s">
        <v>39</v>
      </c>
      <c r="AH1310" t="s">
        <v>39</v>
      </c>
      <c r="AI1310" s="6" t="s">
        <v>39</v>
      </c>
      <c r="AJ1310" s="6" t="s">
        <v>2772</v>
      </c>
      <c r="AK1310">
        <v>8.1999999999999993</v>
      </c>
      <c r="AL1310" s="6" t="s">
        <v>136</v>
      </c>
      <c r="AM1310">
        <v>0.45</v>
      </c>
      <c r="AN1310">
        <v>4</v>
      </c>
      <c r="AO1310">
        <v>30</v>
      </c>
      <c r="AP1310">
        <v>63</v>
      </c>
      <c r="AR1310" t="s">
        <v>2693</v>
      </c>
    </row>
    <row r="1311" spans="1:45" s="13" customFormat="1" x14ac:dyDescent="0.35">
      <c r="A1311" s="13" t="s">
        <v>2855</v>
      </c>
      <c r="B1311" s="13" t="s">
        <v>2707</v>
      </c>
      <c r="C1311" s="13" t="s">
        <v>2592</v>
      </c>
      <c r="D1311" s="13" t="s">
        <v>1727</v>
      </c>
      <c r="E1311" s="13" t="s">
        <v>1492</v>
      </c>
      <c r="F1311" s="13" t="s">
        <v>39</v>
      </c>
      <c r="G1311" s="13" t="s">
        <v>42</v>
      </c>
      <c r="H1311" s="13" t="s">
        <v>40</v>
      </c>
      <c r="I1311" s="13" t="s">
        <v>2870</v>
      </c>
      <c r="J1311" s="13">
        <v>39.97</v>
      </c>
      <c r="K1311" s="13">
        <v>21.21</v>
      </c>
      <c r="L1311" s="13" t="s">
        <v>2871</v>
      </c>
      <c r="M1311" s="13" t="s">
        <v>41</v>
      </c>
      <c r="N1311" s="13" t="s">
        <v>39</v>
      </c>
      <c r="O1311" s="13">
        <v>2008</v>
      </c>
      <c r="P1311" s="13">
        <v>2008</v>
      </c>
      <c r="Q1311" s="28" t="s">
        <v>2845</v>
      </c>
      <c r="R1311" s="13" t="s">
        <v>2717</v>
      </c>
      <c r="S1311" s="13" t="s">
        <v>39</v>
      </c>
      <c r="T1311" s="16" t="s">
        <v>2774</v>
      </c>
      <c r="U1311" s="13" t="s">
        <v>21</v>
      </c>
      <c r="V1311" s="16" t="s">
        <v>2774</v>
      </c>
      <c r="W1311" s="13" t="s">
        <v>2915</v>
      </c>
      <c r="X1311" s="16" t="s">
        <v>2856</v>
      </c>
      <c r="Y1311" s="13" t="s">
        <v>2628</v>
      </c>
      <c r="Z1311" s="16" t="s">
        <v>2763</v>
      </c>
      <c r="AA1311" s="13" t="s">
        <v>44</v>
      </c>
      <c r="AB1311" s="13">
        <v>2000</v>
      </c>
      <c r="AC1311" s="13">
        <f t="shared" si="6"/>
        <v>1.25</v>
      </c>
      <c r="AD1311" s="13" t="s">
        <v>40</v>
      </c>
      <c r="AE1311" s="13" t="s">
        <v>39</v>
      </c>
      <c r="AF1311" s="13" t="s">
        <v>39</v>
      </c>
      <c r="AG1311" s="13" t="s">
        <v>39</v>
      </c>
      <c r="AH1311" s="13" t="s">
        <v>39</v>
      </c>
      <c r="AI1311" s="16" t="s">
        <v>39</v>
      </c>
      <c r="AJ1311" s="16" t="s">
        <v>2772</v>
      </c>
      <c r="AK1311" s="13">
        <v>9</v>
      </c>
      <c r="AL1311" s="16" t="s">
        <v>136</v>
      </c>
      <c r="AM1311" s="13">
        <v>0.3</v>
      </c>
      <c r="AN1311" s="13">
        <v>4</v>
      </c>
      <c r="AO1311" s="13">
        <v>30</v>
      </c>
      <c r="AP1311" s="13">
        <v>63</v>
      </c>
      <c r="AR1311" s="13" t="s">
        <v>2693</v>
      </c>
    </row>
    <row r="1312" spans="1:45" x14ac:dyDescent="0.35">
      <c r="A1312" t="s">
        <v>1791</v>
      </c>
      <c r="B1312" t="s">
        <v>2672</v>
      </c>
      <c r="C1312" t="s">
        <v>2592</v>
      </c>
      <c r="D1312" t="s">
        <v>1789</v>
      </c>
      <c r="E1312" t="s">
        <v>1790</v>
      </c>
      <c r="F1312" t="s">
        <v>2917</v>
      </c>
      <c r="G1312" t="s">
        <v>40</v>
      </c>
      <c r="H1312" t="s">
        <v>40</v>
      </c>
      <c r="I1312" t="s">
        <v>2918</v>
      </c>
      <c r="J1312">
        <v>34.57</v>
      </c>
      <c r="K1312">
        <v>74.64</v>
      </c>
      <c r="L1312">
        <v>3270</v>
      </c>
      <c r="M1312" t="s">
        <v>2632</v>
      </c>
      <c r="N1312" t="s">
        <v>39</v>
      </c>
      <c r="O1312">
        <v>2018</v>
      </c>
      <c r="P1312" t="s">
        <v>39</v>
      </c>
      <c r="Q1312" s="1" t="s">
        <v>39</v>
      </c>
      <c r="R1312" t="s">
        <v>39</v>
      </c>
      <c r="S1312" t="s">
        <v>39</v>
      </c>
      <c r="T1312" s="6" t="s">
        <v>39</v>
      </c>
      <c r="U1312" t="s">
        <v>48</v>
      </c>
      <c r="V1312" s="6" t="s">
        <v>39</v>
      </c>
      <c r="W1312" s="6" t="s">
        <v>39</v>
      </c>
      <c r="X1312" s="6" t="s">
        <v>2803</v>
      </c>
      <c r="Y1312" s="6" t="s">
        <v>39</v>
      </c>
      <c r="Z1312" s="6">
        <v>12</v>
      </c>
      <c r="AA1312" s="6" t="s">
        <v>39</v>
      </c>
      <c r="AB1312" s="6" t="s">
        <v>39</v>
      </c>
      <c r="AC1312" s="6" t="s">
        <v>39</v>
      </c>
      <c r="AD1312" t="s">
        <v>40</v>
      </c>
      <c r="AE1312" s="6" t="s">
        <v>39</v>
      </c>
      <c r="AF1312" s="6" t="s">
        <v>42</v>
      </c>
      <c r="AG1312" s="6" t="s">
        <v>2927</v>
      </c>
      <c r="AH1312" s="6" t="s">
        <v>2928</v>
      </c>
      <c r="AI1312" s="6" t="s">
        <v>39</v>
      </c>
      <c r="AJ1312" s="6" t="s">
        <v>2919</v>
      </c>
      <c r="AK1312">
        <v>12.76</v>
      </c>
      <c r="AL1312" s="6" t="s">
        <v>136</v>
      </c>
      <c r="AM1312">
        <v>0.34</v>
      </c>
      <c r="AN1312">
        <v>7</v>
      </c>
      <c r="AO1312">
        <v>3</v>
      </c>
      <c r="AP1312">
        <v>28</v>
      </c>
      <c r="AQ1312" t="s">
        <v>39</v>
      </c>
      <c r="AR1312" t="s">
        <v>2627</v>
      </c>
    </row>
    <row r="1313" spans="1:44" x14ac:dyDescent="0.35">
      <c r="A1313" t="s">
        <v>1791</v>
      </c>
      <c r="B1313" t="s">
        <v>2672</v>
      </c>
      <c r="C1313" t="s">
        <v>2592</v>
      </c>
      <c r="D1313" t="s">
        <v>1789</v>
      </c>
      <c r="E1313" t="s">
        <v>1790</v>
      </c>
      <c r="F1313" t="s">
        <v>2917</v>
      </c>
      <c r="G1313" t="s">
        <v>40</v>
      </c>
      <c r="H1313" t="s">
        <v>40</v>
      </c>
      <c r="I1313" t="s">
        <v>2918</v>
      </c>
      <c r="J1313">
        <v>34.57</v>
      </c>
      <c r="K1313">
        <v>74.64</v>
      </c>
      <c r="L1313">
        <v>3270</v>
      </c>
      <c r="M1313" t="s">
        <v>2632</v>
      </c>
      <c r="N1313" t="s">
        <v>39</v>
      </c>
      <c r="O1313">
        <v>2018</v>
      </c>
      <c r="P1313" t="s">
        <v>39</v>
      </c>
      <c r="Q1313" s="1" t="s">
        <v>39</v>
      </c>
      <c r="R1313" t="s">
        <v>39</v>
      </c>
      <c r="S1313" t="s">
        <v>39</v>
      </c>
      <c r="T1313" s="6" t="s">
        <v>39</v>
      </c>
      <c r="U1313" t="s">
        <v>2929</v>
      </c>
      <c r="V1313" s="6" t="s">
        <v>2930</v>
      </c>
      <c r="W1313">
        <v>10</v>
      </c>
      <c r="X1313" s="6" t="s">
        <v>2803</v>
      </c>
      <c r="Y1313" t="s">
        <v>2925</v>
      </c>
      <c r="Z1313" s="6">
        <v>12</v>
      </c>
      <c r="AA1313" s="6" t="s">
        <v>39</v>
      </c>
      <c r="AB1313" s="6" t="s">
        <v>39</v>
      </c>
      <c r="AC1313" s="6" t="s">
        <v>39</v>
      </c>
      <c r="AD1313" t="s">
        <v>42</v>
      </c>
      <c r="AE1313" s="6" t="s">
        <v>2845</v>
      </c>
      <c r="AF1313" s="6" t="s">
        <v>42</v>
      </c>
      <c r="AG1313" s="6" t="s">
        <v>2927</v>
      </c>
      <c r="AH1313" s="6" t="s">
        <v>2928</v>
      </c>
      <c r="AI1313" s="6" t="s">
        <v>39</v>
      </c>
      <c r="AJ1313" s="6" t="s">
        <v>2919</v>
      </c>
      <c r="AK1313">
        <v>10.78</v>
      </c>
      <c r="AL1313" s="6" t="s">
        <v>136</v>
      </c>
      <c r="AM1313">
        <v>0.21</v>
      </c>
      <c r="AN1313">
        <v>7</v>
      </c>
      <c r="AO1313">
        <v>3</v>
      </c>
      <c r="AP1313">
        <v>28</v>
      </c>
      <c r="AQ1313" t="s">
        <v>39</v>
      </c>
      <c r="AR1313" t="s">
        <v>2627</v>
      </c>
    </row>
    <row r="1314" spans="1:44" x14ac:dyDescent="0.35">
      <c r="A1314" t="s">
        <v>1791</v>
      </c>
      <c r="B1314" t="s">
        <v>2672</v>
      </c>
      <c r="C1314" t="s">
        <v>2592</v>
      </c>
      <c r="D1314" t="s">
        <v>1789</v>
      </c>
      <c r="E1314" t="s">
        <v>1790</v>
      </c>
      <c r="F1314" t="s">
        <v>2917</v>
      </c>
      <c r="G1314" t="s">
        <v>40</v>
      </c>
      <c r="H1314" t="s">
        <v>40</v>
      </c>
      <c r="I1314" t="s">
        <v>2918</v>
      </c>
      <c r="J1314">
        <v>34.57</v>
      </c>
      <c r="K1314">
        <v>74.64</v>
      </c>
      <c r="L1314">
        <v>3270</v>
      </c>
      <c r="M1314" t="s">
        <v>2632</v>
      </c>
      <c r="N1314" t="s">
        <v>39</v>
      </c>
      <c r="O1314">
        <v>2018</v>
      </c>
      <c r="P1314" t="s">
        <v>39</v>
      </c>
      <c r="Q1314" s="1" t="s">
        <v>39</v>
      </c>
      <c r="R1314" t="s">
        <v>39</v>
      </c>
      <c r="S1314" t="s">
        <v>39</v>
      </c>
      <c r="T1314" s="6" t="s">
        <v>39</v>
      </c>
      <c r="U1314" t="s">
        <v>2929</v>
      </c>
      <c r="V1314" s="6" t="s">
        <v>2930</v>
      </c>
      <c r="W1314">
        <v>20</v>
      </c>
      <c r="X1314" s="6" t="s">
        <v>2803</v>
      </c>
      <c r="Y1314" t="s">
        <v>2925</v>
      </c>
      <c r="Z1314" s="6">
        <v>12</v>
      </c>
      <c r="AA1314" s="6" t="s">
        <v>39</v>
      </c>
      <c r="AB1314" s="6" t="s">
        <v>39</v>
      </c>
      <c r="AC1314" s="6" t="s">
        <v>39</v>
      </c>
      <c r="AD1314" t="s">
        <v>42</v>
      </c>
      <c r="AE1314" s="6" t="s">
        <v>2845</v>
      </c>
      <c r="AF1314" s="6" t="s">
        <v>42</v>
      </c>
      <c r="AG1314" s="6" t="s">
        <v>2927</v>
      </c>
      <c r="AH1314" s="6" t="s">
        <v>2928</v>
      </c>
      <c r="AI1314" s="6" t="s">
        <v>39</v>
      </c>
      <c r="AJ1314" s="6" t="s">
        <v>2919</v>
      </c>
      <c r="AK1314">
        <v>12.41</v>
      </c>
      <c r="AL1314" s="6" t="s">
        <v>136</v>
      </c>
      <c r="AM1314">
        <v>0.49</v>
      </c>
      <c r="AN1314">
        <v>7</v>
      </c>
      <c r="AO1314">
        <v>3</v>
      </c>
      <c r="AP1314">
        <v>28</v>
      </c>
      <c r="AQ1314" t="s">
        <v>39</v>
      </c>
      <c r="AR1314" t="s">
        <v>2627</v>
      </c>
    </row>
    <row r="1315" spans="1:44" x14ac:dyDescent="0.35">
      <c r="A1315" t="s">
        <v>1791</v>
      </c>
      <c r="B1315" t="s">
        <v>2672</v>
      </c>
      <c r="C1315" t="s">
        <v>2592</v>
      </c>
      <c r="D1315" t="s">
        <v>1789</v>
      </c>
      <c r="E1315" t="s">
        <v>1790</v>
      </c>
      <c r="F1315" t="s">
        <v>2917</v>
      </c>
      <c r="G1315" t="s">
        <v>40</v>
      </c>
      <c r="H1315" t="s">
        <v>40</v>
      </c>
      <c r="I1315" t="s">
        <v>2918</v>
      </c>
      <c r="J1315">
        <v>34.57</v>
      </c>
      <c r="K1315">
        <v>74.64</v>
      </c>
      <c r="L1315">
        <v>3270</v>
      </c>
      <c r="M1315" t="s">
        <v>2632</v>
      </c>
      <c r="N1315" t="s">
        <v>39</v>
      </c>
      <c r="O1315">
        <v>2018</v>
      </c>
      <c r="P1315" t="s">
        <v>39</v>
      </c>
      <c r="Q1315" s="1" t="s">
        <v>39</v>
      </c>
      <c r="R1315" t="s">
        <v>39</v>
      </c>
      <c r="S1315" t="s">
        <v>39</v>
      </c>
      <c r="T1315" s="6" t="s">
        <v>39</v>
      </c>
      <c r="U1315" t="s">
        <v>2929</v>
      </c>
      <c r="V1315" s="6" t="s">
        <v>2930</v>
      </c>
      <c r="W1315">
        <v>30</v>
      </c>
      <c r="X1315" s="6" t="s">
        <v>2803</v>
      </c>
      <c r="Y1315" t="s">
        <v>2925</v>
      </c>
      <c r="Z1315" s="6">
        <v>12</v>
      </c>
      <c r="AA1315" s="6" t="s">
        <v>39</v>
      </c>
      <c r="AB1315" s="6" t="s">
        <v>39</v>
      </c>
      <c r="AC1315" s="6" t="s">
        <v>39</v>
      </c>
      <c r="AD1315" t="s">
        <v>42</v>
      </c>
      <c r="AE1315" s="6" t="s">
        <v>2845</v>
      </c>
      <c r="AF1315" s="6" t="s">
        <v>42</v>
      </c>
      <c r="AG1315" s="6" t="s">
        <v>2927</v>
      </c>
      <c r="AH1315" s="6" t="s">
        <v>2928</v>
      </c>
      <c r="AI1315" s="6" t="s">
        <v>39</v>
      </c>
      <c r="AJ1315" s="6" t="s">
        <v>2919</v>
      </c>
      <c r="AK1315">
        <v>15.15</v>
      </c>
      <c r="AL1315" s="6" t="s">
        <v>136</v>
      </c>
      <c r="AM1315">
        <v>0.37</v>
      </c>
      <c r="AN1315">
        <v>7</v>
      </c>
      <c r="AO1315">
        <v>3</v>
      </c>
      <c r="AP1315">
        <v>28</v>
      </c>
      <c r="AQ1315" t="s">
        <v>39</v>
      </c>
      <c r="AR1315" t="s">
        <v>2627</v>
      </c>
    </row>
    <row r="1316" spans="1:44" x14ac:dyDescent="0.35">
      <c r="A1316" t="s">
        <v>1791</v>
      </c>
      <c r="B1316" t="s">
        <v>2672</v>
      </c>
      <c r="C1316" t="s">
        <v>2592</v>
      </c>
      <c r="D1316" t="s">
        <v>1789</v>
      </c>
      <c r="E1316" t="s">
        <v>1790</v>
      </c>
      <c r="F1316" t="s">
        <v>2917</v>
      </c>
      <c r="G1316" t="s">
        <v>40</v>
      </c>
      <c r="H1316" t="s">
        <v>40</v>
      </c>
      <c r="I1316" t="s">
        <v>2918</v>
      </c>
      <c r="J1316">
        <v>34.57</v>
      </c>
      <c r="K1316">
        <v>74.64</v>
      </c>
      <c r="L1316">
        <v>3270</v>
      </c>
      <c r="M1316" t="s">
        <v>2632</v>
      </c>
      <c r="N1316" t="s">
        <v>39</v>
      </c>
      <c r="O1316">
        <v>2018</v>
      </c>
      <c r="P1316" t="s">
        <v>39</v>
      </c>
      <c r="Q1316" s="1" t="s">
        <v>39</v>
      </c>
      <c r="R1316" t="s">
        <v>39</v>
      </c>
      <c r="S1316" t="s">
        <v>39</v>
      </c>
      <c r="T1316" s="6" t="s">
        <v>39</v>
      </c>
      <c r="U1316" t="s">
        <v>2929</v>
      </c>
      <c r="V1316" s="6" t="s">
        <v>2930</v>
      </c>
      <c r="W1316">
        <v>40</v>
      </c>
      <c r="X1316" s="6" t="s">
        <v>2803</v>
      </c>
      <c r="Y1316" t="s">
        <v>2925</v>
      </c>
      <c r="Z1316" s="6">
        <v>12</v>
      </c>
      <c r="AA1316" s="6" t="s">
        <v>39</v>
      </c>
      <c r="AB1316" s="6" t="s">
        <v>39</v>
      </c>
      <c r="AC1316" s="6" t="s">
        <v>39</v>
      </c>
      <c r="AD1316" t="s">
        <v>42</v>
      </c>
      <c r="AE1316" s="6" t="s">
        <v>2845</v>
      </c>
      <c r="AF1316" s="6" t="s">
        <v>42</v>
      </c>
      <c r="AG1316" s="6" t="s">
        <v>2927</v>
      </c>
      <c r="AH1316" s="6" t="s">
        <v>2928</v>
      </c>
      <c r="AI1316" s="6" t="s">
        <v>39</v>
      </c>
      <c r="AJ1316" s="6" t="s">
        <v>2919</v>
      </c>
      <c r="AK1316">
        <v>15.92</v>
      </c>
      <c r="AL1316" s="6" t="s">
        <v>136</v>
      </c>
      <c r="AM1316">
        <v>0.27</v>
      </c>
      <c r="AN1316">
        <v>7</v>
      </c>
      <c r="AO1316">
        <v>3</v>
      </c>
      <c r="AP1316">
        <v>28</v>
      </c>
      <c r="AQ1316" t="s">
        <v>39</v>
      </c>
      <c r="AR1316" t="s">
        <v>2627</v>
      </c>
    </row>
    <row r="1317" spans="1:44" x14ac:dyDescent="0.35">
      <c r="A1317" t="s">
        <v>1791</v>
      </c>
      <c r="B1317" t="s">
        <v>2672</v>
      </c>
      <c r="C1317" t="s">
        <v>2592</v>
      </c>
      <c r="D1317" t="s">
        <v>1789</v>
      </c>
      <c r="E1317" t="s">
        <v>1790</v>
      </c>
      <c r="F1317" t="s">
        <v>2917</v>
      </c>
      <c r="G1317" t="s">
        <v>40</v>
      </c>
      <c r="H1317" t="s">
        <v>40</v>
      </c>
      <c r="I1317" t="s">
        <v>2918</v>
      </c>
      <c r="J1317">
        <v>34.57</v>
      </c>
      <c r="K1317">
        <v>74.64</v>
      </c>
      <c r="L1317">
        <v>3270</v>
      </c>
      <c r="M1317" t="s">
        <v>2632</v>
      </c>
      <c r="N1317" t="s">
        <v>39</v>
      </c>
      <c r="O1317">
        <v>2018</v>
      </c>
      <c r="P1317" t="s">
        <v>39</v>
      </c>
      <c r="Q1317" s="1" t="s">
        <v>39</v>
      </c>
      <c r="R1317" t="s">
        <v>39</v>
      </c>
      <c r="S1317" t="s">
        <v>39</v>
      </c>
      <c r="T1317" s="6" t="s">
        <v>39</v>
      </c>
      <c r="U1317" t="s">
        <v>2929</v>
      </c>
      <c r="V1317" s="6" t="s">
        <v>2931</v>
      </c>
      <c r="W1317">
        <v>10</v>
      </c>
      <c r="X1317" s="6" t="s">
        <v>2803</v>
      </c>
      <c r="Y1317" t="s">
        <v>2925</v>
      </c>
      <c r="Z1317" s="6">
        <v>12</v>
      </c>
      <c r="AA1317" s="6" t="s">
        <v>39</v>
      </c>
      <c r="AB1317" s="6" t="s">
        <v>39</v>
      </c>
      <c r="AC1317" s="6" t="s">
        <v>39</v>
      </c>
      <c r="AD1317" t="s">
        <v>42</v>
      </c>
      <c r="AE1317" s="6" t="s">
        <v>2845</v>
      </c>
      <c r="AF1317" s="6" t="s">
        <v>42</v>
      </c>
      <c r="AG1317" s="6" t="s">
        <v>2927</v>
      </c>
      <c r="AH1317" s="6" t="s">
        <v>2928</v>
      </c>
      <c r="AI1317" s="6" t="s">
        <v>39</v>
      </c>
      <c r="AJ1317" s="6" t="s">
        <v>2919</v>
      </c>
      <c r="AK1317">
        <v>13.97</v>
      </c>
      <c r="AL1317" s="6" t="s">
        <v>136</v>
      </c>
      <c r="AM1317">
        <v>0.62</v>
      </c>
      <c r="AN1317">
        <v>7</v>
      </c>
      <c r="AO1317">
        <v>3</v>
      </c>
      <c r="AP1317">
        <v>28</v>
      </c>
      <c r="AQ1317" t="s">
        <v>39</v>
      </c>
      <c r="AR1317" t="s">
        <v>2627</v>
      </c>
    </row>
    <row r="1318" spans="1:44" x14ac:dyDescent="0.35">
      <c r="A1318" t="s">
        <v>1791</v>
      </c>
      <c r="B1318" t="s">
        <v>2672</v>
      </c>
      <c r="C1318" t="s">
        <v>2592</v>
      </c>
      <c r="D1318" t="s">
        <v>1789</v>
      </c>
      <c r="E1318" t="s">
        <v>1790</v>
      </c>
      <c r="F1318" t="s">
        <v>2917</v>
      </c>
      <c r="G1318" t="s">
        <v>40</v>
      </c>
      <c r="H1318" t="s">
        <v>40</v>
      </c>
      <c r="I1318" t="s">
        <v>2918</v>
      </c>
      <c r="J1318">
        <v>34.57</v>
      </c>
      <c r="K1318">
        <v>74.64</v>
      </c>
      <c r="L1318">
        <v>3270</v>
      </c>
      <c r="M1318" t="s">
        <v>2632</v>
      </c>
      <c r="N1318" t="s">
        <v>39</v>
      </c>
      <c r="O1318">
        <v>2018</v>
      </c>
      <c r="P1318" t="s">
        <v>39</v>
      </c>
      <c r="Q1318" s="1" t="s">
        <v>39</v>
      </c>
      <c r="R1318" t="s">
        <v>39</v>
      </c>
      <c r="S1318" t="s">
        <v>39</v>
      </c>
      <c r="T1318" s="6" t="s">
        <v>39</v>
      </c>
      <c r="U1318" t="s">
        <v>2929</v>
      </c>
      <c r="V1318" s="6" t="s">
        <v>2931</v>
      </c>
      <c r="W1318">
        <v>20</v>
      </c>
      <c r="X1318" s="6" t="s">
        <v>2803</v>
      </c>
      <c r="Y1318" t="s">
        <v>2925</v>
      </c>
      <c r="Z1318" s="6">
        <v>12</v>
      </c>
      <c r="AA1318" s="6" t="s">
        <v>39</v>
      </c>
      <c r="AB1318" s="6" t="s">
        <v>39</v>
      </c>
      <c r="AC1318" s="6" t="s">
        <v>39</v>
      </c>
      <c r="AD1318" t="s">
        <v>42</v>
      </c>
      <c r="AE1318" s="6" t="s">
        <v>2845</v>
      </c>
      <c r="AF1318" s="6" t="s">
        <v>42</v>
      </c>
      <c r="AG1318" s="6" t="s">
        <v>2927</v>
      </c>
      <c r="AH1318" s="6" t="s">
        <v>2928</v>
      </c>
      <c r="AI1318" s="6" t="s">
        <v>39</v>
      </c>
      <c r="AJ1318" s="6" t="s">
        <v>2919</v>
      </c>
      <c r="AK1318">
        <v>14.84</v>
      </c>
      <c r="AL1318" s="6" t="s">
        <v>136</v>
      </c>
      <c r="AM1318">
        <v>0.26</v>
      </c>
      <c r="AN1318">
        <v>7</v>
      </c>
      <c r="AO1318">
        <v>3</v>
      </c>
      <c r="AP1318">
        <v>28</v>
      </c>
      <c r="AQ1318" t="s">
        <v>39</v>
      </c>
      <c r="AR1318" t="s">
        <v>2627</v>
      </c>
    </row>
    <row r="1319" spans="1:44" x14ac:dyDescent="0.35">
      <c r="A1319" t="s">
        <v>1791</v>
      </c>
      <c r="B1319" t="s">
        <v>2672</v>
      </c>
      <c r="C1319" t="s">
        <v>2592</v>
      </c>
      <c r="D1319" t="s">
        <v>1789</v>
      </c>
      <c r="E1319" t="s">
        <v>1790</v>
      </c>
      <c r="F1319" t="s">
        <v>2917</v>
      </c>
      <c r="G1319" t="s">
        <v>40</v>
      </c>
      <c r="H1319" t="s">
        <v>40</v>
      </c>
      <c r="I1319" t="s">
        <v>2918</v>
      </c>
      <c r="J1319">
        <v>34.57</v>
      </c>
      <c r="K1319">
        <v>74.64</v>
      </c>
      <c r="L1319">
        <v>3270</v>
      </c>
      <c r="M1319" t="s">
        <v>2632</v>
      </c>
      <c r="N1319" t="s">
        <v>39</v>
      </c>
      <c r="O1319">
        <v>2018</v>
      </c>
      <c r="P1319" t="s">
        <v>39</v>
      </c>
      <c r="Q1319" s="1" t="s">
        <v>39</v>
      </c>
      <c r="R1319" t="s">
        <v>39</v>
      </c>
      <c r="S1319" t="s">
        <v>39</v>
      </c>
      <c r="T1319" s="6" t="s">
        <v>39</v>
      </c>
      <c r="U1319" t="s">
        <v>2929</v>
      </c>
      <c r="V1319" s="6" t="s">
        <v>2931</v>
      </c>
      <c r="W1319">
        <v>30</v>
      </c>
      <c r="X1319" s="6" t="s">
        <v>2803</v>
      </c>
      <c r="Y1319" t="s">
        <v>2925</v>
      </c>
      <c r="Z1319" s="6">
        <v>12</v>
      </c>
      <c r="AA1319" s="6" t="s">
        <v>39</v>
      </c>
      <c r="AB1319" s="6" t="s">
        <v>39</v>
      </c>
      <c r="AC1319" s="6" t="s">
        <v>39</v>
      </c>
      <c r="AD1319" t="s">
        <v>42</v>
      </c>
      <c r="AE1319" s="6" t="s">
        <v>2845</v>
      </c>
      <c r="AF1319" s="6" t="s">
        <v>42</v>
      </c>
      <c r="AG1319" s="6" t="s">
        <v>2927</v>
      </c>
      <c r="AH1319" s="6" t="s">
        <v>2928</v>
      </c>
      <c r="AI1319" s="6" t="s">
        <v>39</v>
      </c>
      <c r="AJ1319" s="6" t="s">
        <v>2919</v>
      </c>
      <c r="AK1319">
        <v>15.25</v>
      </c>
      <c r="AL1319" s="6" t="s">
        <v>136</v>
      </c>
      <c r="AM1319">
        <v>0.19</v>
      </c>
      <c r="AN1319">
        <v>7</v>
      </c>
      <c r="AO1319">
        <v>3</v>
      </c>
      <c r="AP1319">
        <v>28</v>
      </c>
      <c r="AQ1319" t="s">
        <v>39</v>
      </c>
      <c r="AR1319" t="s">
        <v>2627</v>
      </c>
    </row>
    <row r="1320" spans="1:44" x14ac:dyDescent="0.35">
      <c r="A1320" t="s">
        <v>1791</v>
      </c>
      <c r="B1320" t="s">
        <v>2672</v>
      </c>
      <c r="C1320" t="s">
        <v>2592</v>
      </c>
      <c r="D1320" t="s">
        <v>1789</v>
      </c>
      <c r="E1320" t="s">
        <v>1790</v>
      </c>
      <c r="F1320" t="s">
        <v>2917</v>
      </c>
      <c r="G1320" t="s">
        <v>40</v>
      </c>
      <c r="H1320" t="s">
        <v>40</v>
      </c>
      <c r="I1320" t="s">
        <v>2918</v>
      </c>
      <c r="J1320">
        <v>34.57</v>
      </c>
      <c r="K1320">
        <v>74.64</v>
      </c>
      <c r="L1320">
        <v>3270</v>
      </c>
      <c r="M1320" t="s">
        <v>2632</v>
      </c>
      <c r="N1320" t="s">
        <v>39</v>
      </c>
      <c r="O1320">
        <v>2018</v>
      </c>
      <c r="P1320" t="s">
        <v>39</v>
      </c>
      <c r="Q1320" s="1" t="s">
        <v>39</v>
      </c>
      <c r="R1320" t="s">
        <v>39</v>
      </c>
      <c r="S1320" t="s">
        <v>39</v>
      </c>
      <c r="T1320" s="6" t="s">
        <v>39</v>
      </c>
      <c r="U1320" t="s">
        <v>2929</v>
      </c>
      <c r="V1320" s="6" t="s">
        <v>2931</v>
      </c>
      <c r="W1320">
        <v>40</v>
      </c>
      <c r="X1320" s="6" t="s">
        <v>2803</v>
      </c>
      <c r="Y1320" t="s">
        <v>2925</v>
      </c>
      <c r="Z1320" s="6">
        <v>12</v>
      </c>
      <c r="AA1320" s="6" t="s">
        <v>39</v>
      </c>
      <c r="AB1320" s="6" t="s">
        <v>39</v>
      </c>
      <c r="AC1320" s="6" t="s">
        <v>39</v>
      </c>
      <c r="AD1320" t="s">
        <v>42</v>
      </c>
      <c r="AE1320" s="6" t="s">
        <v>2845</v>
      </c>
      <c r="AF1320" s="6" t="s">
        <v>42</v>
      </c>
      <c r="AG1320" s="6" t="s">
        <v>2927</v>
      </c>
      <c r="AH1320" s="6" t="s">
        <v>2928</v>
      </c>
      <c r="AI1320" s="6" t="s">
        <v>39</v>
      </c>
      <c r="AJ1320" s="6" t="s">
        <v>2919</v>
      </c>
      <c r="AK1320">
        <v>15.91</v>
      </c>
      <c r="AL1320" s="6" t="s">
        <v>136</v>
      </c>
      <c r="AM1320">
        <v>0.32</v>
      </c>
      <c r="AN1320">
        <v>7</v>
      </c>
      <c r="AO1320">
        <v>3</v>
      </c>
      <c r="AP1320">
        <v>28</v>
      </c>
      <c r="AQ1320" t="s">
        <v>39</v>
      </c>
      <c r="AR1320" t="s">
        <v>2627</v>
      </c>
    </row>
    <row r="1321" spans="1:44" x14ac:dyDescent="0.35">
      <c r="A1321" t="s">
        <v>1791</v>
      </c>
      <c r="B1321" t="s">
        <v>2672</v>
      </c>
      <c r="C1321" t="s">
        <v>2592</v>
      </c>
      <c r="D1321" t="s">
        <v>1789</v>
      </c>
      <c r="E1321" t="s">
        <v>1790</v>
      </c>
      <c r="F1321" t="s">
        <v>2917</v>
      </c>
      <c r="G1321" t="s">
        <v>40</v>
      </c>
      <c r="H1321" t="s">
        <v>40</v>
      </c>
      <c r="I1321" t="s">
        <v>2918</v>
      </c>
      <c r="J1321">
        <v>34.57</v>
      </c>
      <c r="K1321">
        <v>74.64</v>
      </c>
      <c r="L1321">
        <v>3270</v>
      </c>
      <c r="M1321" t="s">
        <v>2632</v>
      </c>
      <c r="N1321" t="s">
        <v>39</v>
      </c>
      <c r="O1321">
        <v>2018</v>
      </c>
      <c r="P1321" t="s">
        <v>39</v>
      </c>
      <c r="Q1321" s="1" t="s">
        <v>39</v>
      </c>
      <c r="R1321" t="s">
        <v>39</v>
      </c>
      <c r="S1321" t="s">
        <v>39</v>
      </c>
      <c r="T1321" s="6" t="s">
        <v>39</v>
      </c>
      <c r="U1321" t="s">
        <v>48</v>
      </c>
      <c r="V1321" s="6" t="s">
        <v>39</v>
      </c>
      <c r="W1321" t="s">
        <v>39</v>
      </c>
      <c r="X1321" s="6" t="s">
        <v>2803</v>
      </c>
      <c r="Y1321" t="s">
        <v>2925</v>
      </c>
      <c r="Z1321" s="6">
        <v>12</v>
      </c>
      <c r="AA1321" s="6" t="s">
        <v>39</v>
      </c>
      <c r="AB1321" s="6" t="s">
        <v>39</v>
      </c>
      <c r="AC1321" s="6" t="s">
        <v>39</v>
      </c>
      <c r="AD1321" t="s">
        <v>42</v>
      </c>
      <c r="AE1321" s="6" t="s">
        <v>2845</v>
      </c>
      <c r="AF1321" s="6" t="s">
        <v>42</v>
      </c>
      <c r="AG1321" s="6" t="s">
        <v>2927</v>
      </c>
      <c r="AH1321" s="6" t="s">
        <v>2928</v>
      </c>
      <c r="AI1321" s="6" t="s">
        <v>39</v>
      </c>
      <c r="AJ1321" s="6" t="s">
        <v>43</v>
      </c>
      <c r="AK1321">
        <v>10.32</v>
      </c>
      <c r="AL1321" s="6" t="s">
        <v>136</v>
      </c>
      <c r="AM1321">
        <v>0.28999999999999998</v>
      </c>
      <c r="AN1321">
        <v>7</v>
      </c>
      <c r="AO1321">
        <v>3</v>
      </c>
      <c r="AP1321">
        <v>28</v>
      </c>
      <c r="AQ1321" t="s">
        <v>39</v>
      </c>
      <c r="AR1321" t="s">
        <v>2627</v>
      </c>
    </row>
    <row r="1322" spans="1:44" x14ac:dyDescent="0.35">
      <c r="A1322" t="s">
        <v>1791</v>
      </c>
      <c r="B1322" t="s">
        <v>2672</v>
      </c>
      <c r="C1322" t="s">
        <v>2592</v>
      </c>
      <c r="D1322" t="s">
        <v>1789</v>
      </c>
      <c r="E1322" t="s">
        <v>1790</v>
      </c>
      <c r="F1322" t="s">
        <v>2917</v>
      </c>
      <c r="G1322" t="s">
        <v>40</v>
      </c>
      <c r="H1322" t="s">
        <v>40</v>
      </c>
      <c r="I1322" t="s">
        <v>2918</v>
      </c>
      <c r="J1322">
        <v>34.57</v>
      </c>
      <c r="K1322">
        <v>74.64</v>
      </c>
      <c r="L1322">
        <v>3270</v>
      </c>
      <c r="M1322" t="s">
        <v>2632</v>
      </c>
      <c r="N1322" t="s">
        <v>39</v>
      </c>
      <c r="O1322">
        <v>2018</v>
      </c>
      <c r="P1322" t="s">
        <v>39</v>
      </c>
      <c r="Q1322" s="1" t="s">
        <v>39</v>
      </c>
      <c r="R1322" t="s">
        <v>39</v>
      </c>
      <c r="S1322" t="s">
        <v>39</v>
      </c>
      <c r="T1322" s="6" t="s">
        <v>39</v>
      </c>
      <c r="U1322" t="s">
        <v>2929</v>
      </c>
      <c r="V1322" s="6" t="s">
        <v>2930</v>
      </c>
      <c r="W1322">
        <v>10</v>
      </c>
      <c r="X1322" s="6" t="s">
        <v>2803</v>
      </c>
      <c r="Y1322" t="s">
        <v>2925</v>
      </c>
      <c r="Z1322" s="6">
        <v>12</v>
      </c>
      <c r="AA1322" s="6" t="s">
        <v>39</v>
      </c>
      <c r="AB1322" s="6" t="s">
        <v>39</v>
      </c>
      <c r="AC1322" s="6" t="s">
        <v>39</v>
      </c>
      <c r="AD1322" t="s">
        <v>42</v>
      </c>
      <c r="AE1322" s="6" t="s">
        <v>2845</v>
      </c>
      <c r="AF1322" s="6" t="s">
        <v>42</v>
      </c>
      <c r="AG1322" s="6" t="s">
        <v>2927</v>
      </c>
      <c r="AH1322" s="6" t="s">
        <v>2928</v>
      </c>
      <c r="AI1322" s="6" t="s">
        <v>39</v>
      </c>
      <c r="AJ1322" s="6" t="s">
        <v>43</v>
      </c>
      <c r="AK1322">
        <v>47.59</v>
      </c>
      <c r="AL1322" s="6" t="s">
        <v>136</v>
      </c>
      <c r="AM1322">
        <v>0.53</v>
      </c>
      <c r="AN1322">
        <v>7</v>
      </c>
      <c r="AO1322">
        <v>3</v>
      </c>
      <c r="AP1322">
        <v>28</v>
      </c>
      <c r="AQ1322" t="s">
        <v>39</v>
      </c>
      <c r="AR1322" t="s">
        <v>2627</v>
      </c>
    </row>
    <row r="1323" spans="1:44" x14ac:dyDescent="0.35">
      <c r="A1323" t="s">
        <v>1791</v>
      </c>
      <c r="B1323" t="s">
        <v>2672</v>
      </c>
      <c r="C1323" t="s">
        <v>2592</v>
      </c>
      <c r="D1323" t="s">
        <v>1789</v>
      </c>
      <c r="E1323" t="s">
        <v>1790</v>
      </c>
      <c r="F1323" t="s">
        <v>2917</v>
      </c>
      <c r="G1323" t="s">
        <v>40</v>
      </c>
      <c r="H1323" t="s">
        <v>40</v>
      </c>
      <c r="I1323" t="s">
        <v>2918</v>
      </c>
      <c r="J1323">
        <v>34.57</v>
      </c>
      <c r="K1323">
        <v>74.64</v>
      </c>
      <c r="L1323">
        <v>3270</v>
      </c>
      <c r="M1323" t="s">
        <v>2632</v>
      </c>
      <c r="N1323" t="s">
        <v>39</v>
      </c>
      <c r="O1323">
        <v>2018</v>
      </c>
      <c r="P1323" t="s">
        <v>39</v>
      </c>
      <c r="Q1323" s="1" t="s">
        <v>39</v>
      </c>
      <c r="R1323" t="s">
        <v>39</v>
      </c>
      <c r="S1323" t="s">
        <v>39</v>
      </c>
      <c r="T1323" s="6" t="s">
        <v>39</v>
      </c>
      <c r="U1323" t="s">
        <v>2929</v>
      </c>
      <c r="V1323" s="6" t="s">
        <v>2930</v>
      </c>
      <c r="W1323">
        <v>20</v>
      </c>
      <c r="X1323" s="6" t="s">
        <v>2803</v>
      </c>
      <c r="Y1323" t="s">
        <v>2925</v>
      </c>
      <c r="Z1323" s="6">
        <v>12</v>
      </c>
      <c r="AA1323" s="6" t="s">
        <v>39</v>
      </c>
      <c r="AB1323" s="6" t="s">
        <v>39</v>
      </c>
      <c r="AC1323" s="6" t="s">
        <v>39</v>
      </c>
      <c r="AD1323" t="s">
        <v>42</v>
      </c>
      <c r="AE1323" s="6" t="s">
        <v>2845</v>
      </c>
      <c r="AF1323" s="6" t="s">
        <v>42</v>
      </c>
      <c r="AG1323" s="6" t="s">
        <v>2927</v>
      </c>
      <c r="AH1323" s="6" t="s">
        <v>2928</v>
      </c>
      <c r="AI1323" s="6" t="s">
        <v>39</v>
      </c>
      <c r="AJ1323" s="6" t="s">
        <v>43</v>
      </c>
      <c r="AK1323">
        <v>42.35</v>
      </c>
      <c r="AL1323" s="6" t="s">
        <v>136</v>
      </c>
      <c r="AM1323">
        <v>0.49</v>
      </c>
      <c r="AN1323">
        <v>7</v>
      </c>
      <c r="AO1323">
        <v>3</v>
      </c>
      <c r="AP1323">
        <v>28</v>
      </c>
      <c r="AQ1323" t="s">
        <v>39</v>
      </c>
      <c r="AR1323" t="s">
        <v>2627</v>
      </c>
    </row>
    <row r="1324" spans="1:44" x14ac:dyDescent="0.35">
      <c r="A1324" t="s">
        <v>1791</v>
      </c>
      <c r="B1324" t="s">
        <v>2672</v>
      </c>
      <c r="C1324" t="s">
        <v>2592</v>
      </c>
      <c r="D1324" t="s">
        <v>1789</v>
      </c>
      <c r="E1324" t="s">
        <v>1790</v>
      </c>
      <c r="F1324" t="s">
        <v>2917</v>
      </c>
      <c r="G1324" t="s">
        <v>40</v>
      </c>
      <c r="H1324" t="s">
        <v>40</v>
      </c>
      <c r="I1324" t="s">
        <v>2918</v>
      </c>
      <c r="J1324">
        <v>34.57</v>
      </c>
      <c r="K1324">
        <v>74.64</v>
      </c>
      <c r="L1324">
        <v>3270</v>
      </c>
      <c r="M1324" t="s">
        <v>2632</v>
      </c>
      <c r="N1324" t="s">
        <v>39</v>
      </c>
      <c r="O1324">
        <v>2018</v>
      </c>
      <c r="P1324" t="s">
        <v>39</v>
      </c>
      <c r="Q1324" s="1" t="s">
        <v>39</v>
      </c>
      <c r="R1324" t="s">
        <v>39</v>
      </c>
      <c r="S1324" t="s">
        <v>39</v>
      </c>
      <c r="T1324" s="6" t="s">
        <v>39</v>
      </c>
      <c r="U1324" t="s">
        <v>2929</v>
      </c>
      <c r="V1324" s="6" t="s">
        <v>2930</v>
      </c>
      <c r="W1324">
        <v>30</v>
      </c>
      <c r="X1324" s="6" t="s">
        <v>2803</v>
      </c>
      <c r="Y1324" t="s">
        <v>2925</v>
      </c>
      <c r="Z1324" s="6">
        <v>12</v>
      </c>
      <c r="AA1324" s="6" t="s">
        <v>39</v>
      </c>
      <c r="AB1324" s="6" t="s">
        <v>39</v>
      </c>
      <c r="AC1324" s="6" t="s">
        <v>39</v>
      </c>
      <c r="AD1324" t="s">
        <v>42</v>
      </c>
      <c r="AE1324" s="6" t="s">
        <v>2845</v>
      </c>
      <c r="AF1324" s="6" t="s">
        <v>42</v>
      </c>
      <c r="AG1324" s="6" t="s">
        <v>2927</v>
      </c>
      <c r="AH1324" s="6" t="s">
        <v>2928</v>
      </c>
      <c r="AI1324" s="6" t="s">
        <v>39</v>
      </c>
      <c r="AJ1324" s="6" t="s">
        <v>43</v>
      </c>
      <c r="AK1324">
        <v>37.549999999999997</v>
      </c>
      <c r="AL1324" s="6" t="s">
        <v>136</v>
      </c>
      <c r="AM1324">
        <v>0.71</v>
      </c>
      <c r="AN1324">
        <v>7</v>
      </c>
      <c r="AO1324">
        <v>3</v>
      </c>
      <c r="AP1324">
        <v>28</v>
      </c>
      <c r="AQ1324" t="s">
        <v>39</v>
      </c>
      <c r="AR1324" t="s">
        <v>2627</v>
      </c>
    </row>
    <row r="1325" spans="1:44" x14ac:dyDescent="0.35">
      <c r="A1325" t="s">
        <v>1791</v>
      </c>
      <c r="B1325" t="s">
        <v>2672</v>
      </c>
      <c r="C1325" t="s">
        <v>2592</v>
      </c>
      <c r="D1325" t="s">
        <v>1789</v>
      </c>
      <c r="E1325" t="s">
        <v>1790</v>
      </c>
      <c r="F1325" t="s">
        <v>2917</v>
      </c>
      <c r="G1325" t="s">
        <v>40</v>
      </c>
      <c r="H1325" t="s">
        <v>40</v>
      </c>
      <c r="I1325" t="s">
        <v>2918</v>
      </c>
      <c r="J1325">
        <v>34.57</v>
      </c>
      <c r="K1325">
        <v>74.64</v>
      </c>
      <c r="L1325">
        <v>3270</v>
      </c>
      <c r="M1325" t="s">
        <v>2632</v>
      </c>
      <c r="N1325" t="s">
        <v>39</v>
      </c>
      <c r="O1325">
        <v>2018</v>
      </c>
      <c r="P1325" t="s">
        <v>39</v>
      </c>
      <c r="Q1325" s="1" t="s">
        <v>39</v>
      </c>
      <c r="R1325" t="s">
        <v>39</v>
      </c>
      <c r="S1325" t="s">
        <v>39</v>
      </c>
      <c r="T1325" s="6" t="s">
        <v>39</v>
      </c>
      <c r="U1325" t="s">
        <v>2929</v>
      </c>
      <c r="V1325" s="6" t="s">
        <v>2930</v>
      </c>
      <c r="W1325">
        <v>40</v>
      </c>
      <c r="X1325" s="6" t="s">
        <v>2803</v>
      </c>
      <c r="Y1325" t="s">
        <v>2925</v>
      </c>
      <c r="Z1325" s="6">
        <v>12</v>
      </c>
      <c r="AA1325" s="6" t="s">
        <v>39</v>
      </c>
      <c r="AB1325" s="6" t="s">
        <v>39</v>
      </c>
      <c r="AC1325" s="6" t="s">
        <v>39</v>
      </c>
      <c r="AD1325" t="s">
        <v>42</v>
      </c>
      <c r="AE1325" s="6" t="s">
        <v>2845</v>
      </c>
      <c r="AF1325" s="6" t="s">
        <v>42</v>
      </c>
      <c r="AG1325" s="6" t="s">
        <v>2927</v>
      </c>
      <c r="AH1325" s="6" t="s">
        <v>2928</v>
      </c>
      <c r="AI1325" s="6" t="s">
        <v>39</v>
      </c>
      <c r="AJ1325" s="6" t="s">
        <v>43</v>
      </c>
      <c r="AK1325">
        <v>35.94</v>
      </c>
      <c r="AL1325" s="6" t="s">
        <v>136</v>
      </c>
      <c r="AM1325">
        <v>0.38</v>
      </c>
      <c r="AN1325">
        <v>7</v>
      </c>
      <c r="AO1325">
        <v>3</v>
      </c>
      <c r="AP1325">
        <v>28</v>
      </c>
      <c r="AQ1325" t="s">
        <v>39</v>
      </c>
      <c r="AR1325" t="s">
        <v>2627</v>
      </c>
    </row>
    <row r="1326" spans="1:44" x14ac:dyDescent="0.35">
      <c r="A1326" t="s">
        <v>1791</v>
      </c>
      <c r="B1326" t="s">
        <v>2672</v>
      </c>
      <c r="C1326" t="s">
        <v>2592</v>
      </c>
      <c r="D1326" t="s">
        <v>1789</v>
      </c>
      <c r="E1326" t="s">
        <v>1790</v>
      </c>
      <c r="F1326" t="s">
        <v>2917</v>
      </c>
      <c r="G1326" t="s">
        <v>40</v>
      </c>
      <c r="H1326" t="s">
        <v>40</v>
      </c>
      <c r="I1326" t="s">
        <v>2918</v>
      </c>
      <c r="J1326">
        <v>34.57</v>
      </c>
      <c r="K1326">
        <v>74.64</v>
      </c>
      <c r="L1326">
        <v>3270</v>
      </c>
      <c r="M1326" t="s">
        <v>2632</v>
      </c>
      <c r="N1326" t="s">
        <v>39</v>
      </c>
      <c r="O1326">
        <v>2018</v>
      </c>
      <c r="P1326" t="s">
        <v>39</v>
      </c>
      <c r="Q1326" s="1" t="s">
        <v>39</v>
      </c>
      <c r="R1326" t="s">
        <v>39</v>
      </c>
      <c r="S1326" t="s">
        <v>39</v>
      </c>
      <c r="T1326" s="6" t="s">
        <v>39</v>
      </c>
      <c r="U1326" t="s">
        <v>2929</v>
      </c>
      <c r="V1326" s="6" t="s">
        <v>2931</v>
      </c>
      <c r="W1326">
        <v>10</v>
      </c>
      <c r="X1326" s="6" t="s">
        <v>2803</v>
      </c>
      <c r="Y1326" t="s">
        <v>2925</v>
      </c>
      <c r="Z1326" s="6">
        <v>12</v>
      </c>
      <c r="AA1326" s="6" t="s">
        <v>39</v>
      </c>
      <c r="AB1326" s="6" t="s">
        <v>39</v>
      </c>
      <c r="AC1326" s="6" t="s">
        <v>39</v>
      </c>
      <c r="AD1326" t="s">
        <v>42</v>
      </c>
      <c r="AE1326" s="6" t="s">
        <v>2845</v>
      </c>
      <c r="AF1326" s="6" t="s">
        <v>42</v>
      </c>
      <c r="AG1326" s="6" t="s">
        <v>2927</v>
      </c>
      <c r="AH1326" s="6" t="s">
        <v>2928</v>
      </c>
      <c r="AI1326" s="6" t="s">
        <v>39</v>
      </c>
      <c r="AJ1326" s="6" t="s">
        <v>43</v>
      </c>
      <c r="AK1326">
        <v>34.74</v>
      </c>
      <c r="AL1326" s="6" t="s">
        <v>136</v>
      </c>
      <c r="AM1326">
        <v>0.85</v>
      </c>
      <c r="AN1326">
        <v>7</v>
      </c>
      <c r="AO1326">
        <v>3</v>
      </c>
      <c r="AP1326">
        <v>28</v>
      </c>
      <c r="AQ1326" t="s">
        <v>39</v>
      </c>
      <c r="AR1326" t="s">
        <v>2627</v>
      </c>
    </row>
    <row r="1327" spans="1:44" x14ac:dyDescent="0.35">
      <c r="A1327" t="s">
        <v>1791</v>
      </c>
      <c r="B1327" t="s">
        <v>2672</v>
      </c>
      <c r="C1327" t="s">
        <v>2592</v>
      </c>
      <c r="D1327" t="s">
        <v>1789</v>
      </c>
      <c r="E1327" t="s">
        <v>1790</v>
      </c>
      <c r="F1327" t="s">
        <v>2917</v>
      </c>
      <c r="G1327" t="s">
        <v>40</v>
      </c>
      <c r="H1327" t="s">
        <v>40</v>
      </c>
      <c r="I1327" t="s">
        <v>2918</v>
      </c>
      <c r="J1327">
        <v>34.57</v>
      </c>
      <c r="K1327">
        <v>74.64</v>
      </c>
      <c r="L1327">
        <v>3270</v>
      </c>
      <c r="M1327" t="s">
        <v>2632</v>
      </c>
      <c r="N1327" t="s">
        <v>39</v>
      </c>
      <c r="O1327">
        <v>2018</v>
      </c>
      <c r="P1327" t="s">
        <v>39</v>
      </c>
      <c r="Q1327" s="1" t="s">
        <v>39</v>
      </c>
      <c r="R1327" t="s">
        <v>39</v>
      </c>
      <c r="S1327" t="s">
        <v>39</v>
      </c>
      <c r="T1327" s="6" t="s">
        <v>39</v>
      </c>
      <c r="U1327" t="s">
        <v>2929</v>
      </c>
      <c r="V1327" s="6" t="s">
        <v>2931</v>
      </c>
      <c r="W1327">
        <v>20</v>
      </c>
      <c r="X1327" s="6" t="s">
        <v>2803</v>
      </c>
      <c r="Y1327" t="s">
        <v>2925</v>
      </c>
      <c r="Z1327" s="6">
        <v>12</v>
      </c>
      <c r="AA1327" s="6" t="s">
        <v>39</v>
      </c>
      <c r="AB1327" s="6" t="s">
        <v>39</v>
      </c>
      <c r="AC1327" s="6" t="s">
        <v>39</v>
      </c>
      <c r="AD1327" t="s">
        <v>42</v>
      </c>
      <c r="AE1327" s="6" t="s">
        <v>2845</v>
      </c>
      <c r="AF1327" s="6" t="s">
        <v>42</v>
      </c>
      <c r="AG1327" s="6" t="s">
        <v>2927</v>
      </c>
      <c r="AH1327" s="6" t="s">
        <v>2928</v>
      </c>
      <c r="AI1327" s="6" t="s">
        <v>39</v>
      </c>
      <c r="AJ1327" s="6" t="s">
        <v>43</v>
      </c>
      <c r="AK1327">
        <v>31.33</v>
      </c>
      <c r="AL1327" s="6" t="s">
        <v>136</v>
      </c>
      <c r="AM1327">
        <v>0.27</v>
      </c>
      <c r="AN1327">
        <v>7</v>
      </c>
      <c r="AO1327">
        <v>3</v>
      </c>
      <c r="AP1327">
        <v>28</v>
      </c>
      <c r="AQ1327" t="s">
        <v>39</v>
      </c>
      <c r="AR1327" t="s">
        <v>2627</v>
      </c>
    </row>
    <row r="1328" spans="1:44" x14ac:dyDescent="0.35">
      <c r="A1328" t="s">
        <v>1791</v>
      </c>
      <c r="B1328" t="s">
        <v>2672</v>
      </c>
      <c r="C1328" t="s">
        <v>2592</v>
      </c>
      <c r="D1328" t="s">
        <v>1789</v>
      </c>
      <c r="E1328" t="s">
        <v>1790</v>
      </c>
      <c r="F1328" t="s">
        <v>2917</v>
      </c>
      <c r="G1328" t="s">
        <v>40</v>
      </c>
      <c r="H1328" t="s">
        <v>40</v>
      </c>
      <c r="I1328" t="s">
        <v>2918</v>
      </c>
      <c r="J1328">
        <v>34.57</v>
      </c>
      <c r="K1328">
        <v>74.64</v>
      </c>
      <c r="L1328">
        <v>3270</v>
      </c>
      <c r="M1328" t="s">
        <v>2632</v>
      </c>
      <c r="N1328" t="s">
        <v>39</v>
      </c>
      <c r="O1328">
        <v>2018</v>
      </c>
      <c r="P1328" t="s">
        <v>39</v>
      </c>
      <c r="Q1328" s="1" t="s">
        <v>39</v>
      </c>
      <c r="R1328" t="s">
        <v>39</v>
      </c>
      <c r="S1328" t="s">
        <v>39</v>
      </c>
      <c r="T1328" s="6" t="s">
        <v>39</v>
      </c>
      <c r="U1328" t="s">
        <v>2929</v>
      </c>
      <c r="V1328" s="6" t="s">
        <v>2931</v>
      </c>
      <c r="W1328">
        <v>30</v>
      </c>
      <c r="X1328" s="6" t="s">
        <v>2803</v>
      </c>
      <c r="Y1328" t="s">
        <v>2925</v>
      </c>
      <c r="Z1328" s="6">
        <v>12</v>
      </c>
      <c r="AA1328" s="6" t="s">
        <v>39</v>
      </c>
      <c r="AB1328" s="6" t="s">
        <v>39</v>
      </c>
      <c r="AC1328" s="6" t="s">
        <v>39</v>
      </c>
      <c r="AD1328" t="s">
        <v>42</v>
      </c>
      <c r="AE1328" s="6" t="s">
        <v>2845</v>
      </c>
      <c r="AF1328" s="6" t="s">
        <v>42</v>
      </c>
      <c r="AG1328" s="6" t="s">
        <v>2927</v>
      </c>
      <c r="AH1328" s="6" t="s">
        <v>2928</v>
      </c>
      <c r="AI1328" s="6" t="s">
        <v>39</v>
      </c>
      <c r="AJ1328" s="6" t="s">
        <v>43</v>
      </c>
      <c r="AK1328">
        <v>28.22</v>
      </c>
      <c r="AL1328" s="6" t="s">
        <v>136</v>
      </c>
      <c r="AM1328">
        <v>0.45</v>
      </c>
      <c r="AN1328">
        <v>7</v>
      </c>
      <c r="AO1328">
        <v>3</v>
      </c>
      <c r="AP1328">
        <v>28</v>
      </c>
      <c r="AQ1328" t="s">
        <v>39</v>
      </c>
      <c r="AR1328" t="s">
        <v>2627</v>
      </c>
    </row>
    <row r="1329" spans="1:44" x14ac:dyDescent="0.35">
      <c r="A1329" t="s">
        <v>1791</v>
      </c>
      <c r="B1329" t="s">
        <v>2672</v>
      </c>
      <c r="C1329" t="s">
        <v>2592</v>
      </c>
      <c r="D1329" t="s">
        <v>1789</v>
      </c>
      <c r="E1329" t="s">
        <v>1790</v>
      </c>
      <c r="F1329" t="s">
        <v>2917</v>
      </c>
      <c r="G1329" t="s">
        <v>40</v>
      </c>
      <c r="H1329" t="s">
        <v>40</v>
      </c>
      <c r="I1329" t="s">
        <v>2918</v>
      </c>
      <c r="J1329">
        <v>34.57</v>
      </c>
      <c r="K1329">
        <v>74.64</v>
      </c>
      <c r="L1329">
        <v>3270</v>
      </c>
      <c r="M1329" t="s">
        <v>2632</v>
      </c>
      <c r="N1329" t="s">
        <v>39</v>
      </c>
      <c r="O1329">
        <v>2018</v>
      </c>
      <c r="P1329" t="s">
        <v>39</v>
      </c>
      <c r="Q1329" s="1" t="s">
        <v>39</v>
      </c>
      <c r="R1329" t="s">
        <v>39</v>
      </c>
      <c r="S1329" t="s">
        <v>39</v>
      </c>
      <c r="T1329" s="6" t="s">
        <v>39</v>
      </c>
      <c r="U1329" t="s">
        <v>2929</v>
      </c>
      <c r="V1329" s="6" t="s">
        <v>2931</v>
      </c>
      <c r="W1329">
        <v>40</v>
      </c>
      <c r="X1329" s="6" t="s">
        <v>2803</v>
      </c>
      <c r="Y1329" t="s">
        <v>2925</v>
      </c>
      <c r="Z1329" s="6">
        <v>12</v>
      </c>
      <c r="AA1329" s="6" t="s">
        <v>39</v>
      </c>
      <c r="AB1329" s="6" t="s">
        <v>39</v>
      </c>
      <c r="AC1329" s="6" t="s">
        <v>39</v>
      </c>
      <c r="AD1329" t="s">
        <v>42</v>
      </c>
      <c r="AE1329" s="6" t="s">
        <v>2845</v>
      </c>
      <c r="AF1329" s="6" t="s">
        <v>42</v>
      </c>
      <c r="AG1329" s="6" t="s">
        <v>2927</v>
      </c>
      <c r="AH1329" s="6" t="s">
        <v>2928</v>
      </c>
      <c r="AI1329" s="6" t="s">
        <v>39</v>
      </c>
      <c r="AJ1329" s="6" t="s">
        <v>43</v>
      </c>
      <c r="AK1329">
        <v>24.57</v>
      </c>
      <c r="AL1329" s="6" t="s">
        <v>136</v>
      </c>
      <c r="AM1329">
        <v>0.46</v>
      </c>
      <c r="AN1329">
        <v>7</v>
      </c>
      <c r="AO1329">
        <v>3</v>
      </c>
      <c r="AP1329">
        <v>28</v>
      </c>
      <c r="AQ1329" t="s">
        <v>39</v>
      </c>
      <c r="AR1329" t="s">
        <v>2627</v>
      </c>
    </row>
    <row r="1330" spans="1:44" x14ac:dyDescent="0.35">
      <c r="A1330" t="s">
        <v>1791</v>
      </c>
      <c r="B1330" t="s">
        <v>2672</v>
      </c>
      <c r="C1330" t="s">
        <v>2592</v>
      </c>
      <c r="D1330" t="s">
        <v>1789</v>
      </c>
      <c r="E1330" t="s">
        <v>1790</v>
      </c>
      <c r="F1330" t="s">
        <v>2917</v>
      </c>
      <c r="G1330" t="s">
        <v>40</v>
      </c>
      <c r="H1330" t="s">
        <v>40</v>
      </c>
      <c r="I1330" t="s">
        <v>2918</v>
      </c>
      <c r="J1330">
        <v>34.57</v>
      </c>
      <c r="K1330">
        <v>74.64</v>
      </c>
      <c r="L1330">
        <v>3270</v>
      </c>
      <c r="M1330" t="s">
        <v>2632</v>
      </c>
      <c r="N1330" t="s">
        <v>39</v>
      </c>
      <c r="O1330">
        <v>2018</v>
      </c>
      <c r="P1330" t="s">
        <v>39</v>
      </c>
      <c r="Q1330" s="1" t="s">
        <v>39</v>
      </c>
      <c r="R1330" t="s">
        <v>39</v>
      </c>
      <c r="S1330" t="s">
        <v>39</v>
      </c>
      <c r="T1330" s="6" t="s">
        <v>39</v>
      </c>
      <c r="U1330" t="s">
        <v>48</v>
      </c>
      <c r="V1330" s="6" t="s">
        <v>39</v>
      </c>
      <c r="W1330" s="6" t="s">
        <v>39</v>
      </c>
      <c r="X1330" s="6" t="s">
        <v>2803</v>
      </c>
      <c r="Y1330" t="s">
        <v>2926</v>
      </c>
      <c r="Z1330" s="6">
        <v>12</v>
      </c>
      <c r="AA1330" s="6" t="s">
        <v>39</v>
      </c>
      <c r="AB1330" s="6" t="s">
        <v>39</v>
      </c>
      <c r="AC1330" s="6" t="s">
        <v>39</v>
      </c>
      <c r="AD1330" t="s">
        <v>42</v>
      </c>
      <c r="AE1330" s="6" t="s">
        <v>2845</v>
      </c>
      <c r="AF1330" s="6" t="s">
        <v>42</v>
      </c>
      <c r="AG1330" s="6" t="s">
        <v>2927</v>
      </c>
      <c r="AH1330" s="6" t="s">
        <v>2928</v>
      </c>
      <c r="AI1330" s="6" t="s">
        <v>39</v>
      </c>
      <c r="AJ1330" s="6" t="s">
        <v>2919</v>
      </c>
      <c r="AK1330">
        <v>14.5</v>
      </c>
      <c r="AL1330" s="6" t="s">
        <v>136</v>
      </c>
      <c r="AM1330">
        <v>0.44</v>
      </c>
      <c r="AN1330">
        <v>3</v>
      </c>
      <c r="AO1330">
        <v>20</v>
      </c>
      <c r="AP1330">
        <v>28</v>
      </c>
      <c r="AQ1330" t="s">
        <v>39</v>
      </c>
      <c r="AR1330" t="s">
        <v>2627</v>
      </c>
    </row>
    <row r="1331" spans="1:44" x14ac:dyDescent="0.35">
      <c r="A1331" t="s">
        <v>1791</v>
      </c>
      <c r="B1331" t="s">
        <v>2672</v>
      </c>
      <c r="C1331" t="s">
        <v>2592</v>
      </c>
      <c r="D1331" t="s">
        <v>1789</v>
      </c>
      <c r="E1331" t="s">
        <v>1790</v>
      </c>
      <c r="F1331" t="s">
        <v>2917</v>
      </c>
      <c r="G1331" t="s">
        <v>40</v>
      </c>
      <c r="H1331" t="s">
        <v>40</v>
      </c>
      <c r="I1331" t="s">
        <v>2918</v>
      </c>
      <c r="J1331">
        <v>34.57</v>
      </c>
      <c r="K1331">
        <v>74.64</v>
      </c>
      <c r="L1331">
        <v>3270</v>
      </c>
      <c r="M1331" t="s">
        <v>2632</v>
      </c>
      <c r="N1331" t="s">
        <v>39</v>
      </c>
      <c r="O1331">
        <v>2018</v>
      </c>
      <c r="P1331" t="s">
        <v>39</v>
      </c>
      <c r="Q1331" s="1" t="s">
        <v>39</v>
      </c>
      <c r="R1331" t="s">
        <v>39</v>
      </c>
      <c r="S1331" t="s">
        <v>39</v>
      </c>
      <c r="T1331" s="6" t="s">
        <v>39</v>
      </c>
      <c r="U1331" t="s">
        <v>2929</v>
      </c>
      <c r="V1331" s="6" t="s">
        <v>2930</v>
      </c>
      <c r="W1331">
        <v>10</v>
      </c>
      <c r="X1331" s="6" t="s">
        <v>2803</v>
      </c>
      <c r="Y1331" t="s">
        <v>2926</v>
      </c>
      <c r="Z1331" s="6">
        <v>12</v>
      </c>
      <c r="AA1331" s="6" t="s">
        <v>39</v>
      </c>
      <c r="AB1331" s="6" t="s">
        <v>39</v>
      </c>
      <c r="AC1331" s="6" t="s">
        <v>39</v>
      </c>
      <c r="AD1331" t="s">
        <v>42</v>
      </c>
      <c r="AE1331" s="6" t="s">
        <v>2845</v>
      </c>
      <c r="AF1331" s="6" t="s">
        <v>42</v>
      </c>
      <c r="AG1331" s="6" t="s">
        <v>2927</v>
      </c>
      <c r="AH1331" s="6" t="s">
        <v>2928</v>
      </c>
      <c r="AI1331" s="6" t="s">
        <v>39</v>
      </c>
      <c r="AJ1331" s="6" t="s">
        <v>2919</v>
      </c>
      <c r="AK1331">
        <v>11.88</v>
      </c>
      <c r="AL1331" s="6" t="s">
        <v>136</v>
      </c>
      <c r="AM1331">
        <v>0.15</v>
      </c>
      <c r="AN1331">
        <v>3</v>
      </c>
      <c r="AO1331">
        <v>20</v>
      </c>
      <c r="AP1331">
        <v>28</v>
      </c>
      <c r="AQ1331" t="s">
        <v>39</v>
      </c>
      <c r="AR1331" t="s">
        <v>2627</v>
      </c>
    </row>
    <row r="1332" spans="1:44" x14ac:dyDescent="0.35">
      <c r="A1332" t="s">
        <v>1791</v>
      </c>
      <c r="B1332" t="s">
        <v>2672</v>
      </c>
      <c r="C1332" t="s">
        <v>2592</v>
      </c>
      <c r="D1332" t="s">
        <v>1789</v>
      </c>
      <c r="E1332" t="s">
        <v>1790</v>
      </c>
      <c r="F1332" t="s">
        <v>2917</v>
      </c>
      <c r="G1332" t="s">
        <v>40</v>
      </c>
      <c r="H1332" t="s">
        <v>40</v>
      </c>
      <c r="I1332" t="s">
        <v>2918</v>
      </c>
      <c r="J1332">
        <v>34.57</v>
      </c>
      <c r="K1332">
        <v>74.64</v>
      </c>
      <c r="L1332">
        <v>3270</v>
      </c>
      <c r="M1332" t="s">
        <v>2632</v>
      </c>
      <c r="N1332" t="s">
        <v>39</v>
      </c>
      <c r="O1332">
        <v>2018</v>
      </c>
      <c r="P1332" t="s">
        <v>39</v>
      </c>
      <c r="Q1332" s="1" t="s">
        <v>39</v>
      </c>
      <c r="R1332" t="s">
        <v>39</v>
      </c>
      <c r="S1332" t="s">
        <v>39</v>
      </c>
      <c r="T1332" s="6" t="s">
        <v>39</v>
      </c>
      <c r="U1332" t="s">
        <v>2929</v>
      </c>
      <c r="V1332" s="6" t="s">
        <v>2930</v>
      </c>
      <c r="W1332">
        <v>20</v>
      </c>
      <c r="X1332" s="6" t="s">
        <v>2803</v>
      </c>
      <c r="Y1332" t="s">
        <v>2926</v>
      </c>
      <c r="Z1332" s="6">
        <v>12</v>
      </c>
      <c r="AA1332" s="6" t="s">
        <v>39</v>
      </c>
      <c r="AB1332" s="6" t="s">
        <v>39</v>
      </c>
      <c r="AC1332" s="6" t="s">
        <v>39</v>
      </c>
      <c r="AD1332" t="s">
        <v>42</v>
      </c>
      <c r="AE1332" s="6" t="s">
        <v>2845</v>
      </c>
      <c r="AF1332" s="6" t="s">
        <v>42</v>
      </c>
      <c r="AG1332" s="6" t="s">
        <v>2927</v>
      </c>
      <c r="AH1332" s="6" t="s">
        <v>2928</v>
      </c>
      <c r="AI1332" s="6" t="s">
        <v>39</v>
      </c>
      <c r="AJ1332" s="6" t="s">
        <v>2919</v>
      </c>
      <c r="AK1332">
        <v>13.29</v>
      </c>
      <c r="AL1332" s="6" t="s">
        <v>136</v>
      </c>
      <c r="AM1332">
        <v>0.36</v>
      </c>
      <c r="AN1332">
        <v>3</v>
      </c>
      <c r="AO1332">
        <v>20</v>
      </c>
      <c r="AP1332">
        <v>28</v>
      </c>
      <c r="AQ1332" t="s">
        <v>39</v>
      </c>
      <c r="AR1332" t="s">
        <v>2627</v>
      </c>
    </row>
    <row r="1333" spans="1:44" x14ac:dyDescent="0.35">
      <c r="A1333" t="s">
        <v>1791</v>
      </c>
      <c r="B1333" t="s">
        <v>2672</v>
      </c>
      <c r="C1333" t="s">
        <v>2592</v>
      </c>
      <c r="D1333" t="s">
        <v>1789</v>
      </c>
      <c r="E1333" t="s">
        <v>1790</v>
      </c>
      <c r="F1333" t="s">
        <v>2917</v>
      </c>
      <c r="G1333" t="s">
        <v>40</v>
      </c>
      <c r="H1333" t="s">
        <v>40</v>
      </c>
      <c r="I1333" t="s">
        <v>2918</v>
      </c>
      <c r="J1333">
        <v>34.57</v>
      </c>
      <c r="K1333">
        <v>74.64</v>
      </c>
      <c r="L1333">
        <v>3270</v>
      </c>
      <c r="M1333" t="s">
        <v>2632</v>
      </c>
      <c r="N1333" t="s">
        <v>39</v>
      </c>
      <c r="O1333">
        <v>2018</v>
      </c>
      <c r="P1333" t="s">
        <v>39</v>
      </c>
      <c r="Q1333" s="1" t="s">
        <v>39</v>
      </c>
      <c r="R1333" t="s">
        <v>39</v>
      </c>
      <c r="S1333" t="s">
        <v>39</v>
      </c>
      <c r="T1333" s="6" t="s">
        <v>39</v>
      </c>
      <c r="U1333" t="s">
        <v>2929</v>
      </c>
      <c r="V1333" s="6" t="s">
        <v>2930</v>
      </c>
      <c r="W1333">
        <v>30</v>
      </c>
      <c r="X1333" s="6" t="s">
        <v>2803</v>
      </c>
      <c r="Y1333" t="s">
        <v>2926</v>
      </c>
      <c r="Z1333" s="6">
        <v>12</v>
      </c>
      <c r="AA1333" s="6" t="s">
        <v>39</v>
      </c>
      <c r="AB1333" s="6" t="s">
        <v>39</v>
      </c>
      <c r="AC1333" s="6" t="s">
        <v>39</v>
      </c>
      <c r="AD1333" t="s">
        <v>42</v>
      </c>
      <c r="AE1333" s="6" t="s">
        <v>2845</v>
      </c>
      <c r="AF1333" s="6" t="s">
        <v>42</v>
      </c>
      <c r="AG1333" s="6" t="s">
        <v>2927</v>
      </c>
      <c r="AH1333" s="6" t="s">
        <v>2928</v>
      </c>
      <c r="AI1333" s="6" t="s">
        <v>39</v>
      </c>
      <c r="AJ1333" s="6" t="s">
        <v>2919</v>
      </c>
      <c r="AK1333">
        <v>15.16</v>
      </c>
      <c r="AL1333" s="6" t="s">
        <v>136</v>
      </c>
      <c r="AM1333">
        <v>0.45</v>
      </c>
      <c r="AN1333">
        <v>3</v>
      </c>
      <c r="AO1333">
        <v>20</v>
      </c>
      <c r="AP1333">
        <v>28</v>
      </c>
      <c r="AQ1333" t="s">
        <v>39</v>
      </c>
      <c r="AR1333" t="s">
        <v>2627</v>
      </c>
    </row>
    <row r="1334" spans="1:44" x14ac:dyDescent="0.35">
      <c r="A1334" t="s">
        <v>1791</v>
      </c>
      <c r="B1334" t="s">
        <v>2672</v>
      </c>
      <c r="C1334" t="s">
        <v>2592</v>
      </c>
      <c r="D1334" t="s">
        <v>1789</v>
      </c>
      <c r="E1334" t="s">
        <v>1790</v>
      </c>
      <c r="F1334" t="s">
        <v>2917</v>
      </c>
      <c r="G1334" t="s">
        <v>40</v>
      </c>
      <c r="H1334" t="s">
        <v>40</v>
      </c>
      <c r="I1334" t="s">
        <v>2918</v>
      </c>
      <c r="J1334">
        <v>34.57</v>
      </c>
      <c r="K1334">
        <v>74.64</v>
      </c>
      <c r="L1334">
        <v>3270</v>
      </c>
      <c r="M1334" t="s">
        <v>2632</v>
      </c>
      <c r="N1334" t="s">
        <v>39</v>
      </c>
      <c r="O1334">
        <v>2018</v>
      </c>
      <c r="P1334" t="s">
        <v>39</v>
      </c>
      <c r="Q1334" s="1" t="s">
        <v>39</v>
      </c>
      <c r="R1334" t="s">
        <v>39</v>
      </c>
      <c r="S1334" t="s">
        <v>39</v>
      </c>
      <c r="T1334" s="6" t="s">
        <v>39</v>
      </c>
      <c r="U1334" t="s">
        <v>2929</v>
      </c>
      <c r="V1334" s="6" t="s">
        <v>2930</v>
      </c>
      <c r="W1334">
        <v>40</v>
      </c>
      <c r="X1334" s="6" t="s">
        <v>2803</v>
      </c>
      <c r="Y1334" t="s">
        <v>2926</v>
      </c>
      <c r="Z1334" s="6">
        <v>12</v>
      </c>
      <c r="AA1334" s="6" t="s">
        <v>39</v>
      </c>
      <c r="AB1334" s="6" t="s">
        <v>39</v>
      </c>
      <c r="AC1334" s="6" t="s">
        <v>39</v>
      </c>
      <c r="AD1334" t="s">
        <v>42</v>
      </c>
      <c r="AE1334" s="6" t="s">
        <v>2845</v>
      </c>
      <c r="AF1334" s="6" t="s">
        <v>42</v>
      </c>
      <c r="AG1334" s="6" t="s">
        <v>2927</v>
      </c>
      <c r="AH1334" s="6" t="s">
        <v>2928</v>
      </c>
      <c r="AI1334" s="6" t="s">
        <v>39</v>
      </c>
      <c r="AJ1334" s="6" t="s">
        <v>2919</v>
      </c>
      <c r="AK1334">
        <v>16.29</v>
      </c>
      <c r="AL1334" s="6" t="s">
        <v>136</v>
      </c>
      <c r="AM1334">
        <v>0.23</v>
      </c>
      <c r="AN1334">
        <v>3</v>
      </c>
      <c r="AO1334">
        <v>20</v>
      </c>
      <c r="AP1334">
        <v>28</v>
      </c>
      <c r="AQ1334" t="s">
        <v>39</v>
      </c>
      <c r="AR1334" t="s">
        <v>2627</v>
      </c>
    </row>
    <row r="1335" spans="1:44" x14ac:dyDescent="0.35">
      <c r="A1335" t="s">
        <v>1791</v>
      </c>
      <c r="B1335" t="s">
        <v>2672</v>
      </c>
      <c r="C1335" t="s">
        <v>2592</v>
      </c>
      <c r="D1335" t="s">
        <v>1789</v>
      </c>
      <c r="E1335" t="s">
        <v>1790</v>
      </c>
      <c r="F1335" t="s">
        <v>2917</v>
      </c>
      <c r="G1335" t="s">
        <v>40</v>
      </c>
      <c r="H1335" t="s">
        <v>40</v>
      </c>
      <c r="I1335" t="s">
        <v>2918</v>
      </c>
      <c r="J1335">
        <v>34.57</v>
      </c>
      <c r="K1335">
        <v>74.64</v>
      </c>
      <c r="L1335">
        <v>3270</v>
      </c>
      <c r="M1335" t="s">
        <v>2632</v>
      </c>
      <c r="N1335" t="s">
        <v>39</v>
      </c>
      <c r="O1335">
        <v>2018</v>
      </c>
      <c r="P1335" t="s">
        <v>39</v>
      </c>
      <c r="Q1335" s="1" t="s">
        <v>39</v>
      </c>
      <c r="R1335" t="s">
        <v>39</v>
      </c>
      <c r="S1335" t="s">
        <v>39</v>
      </c>
      <c r="T1335" s="6" t="s">
        <v>39</v>
      </c>
      <c r="U1335" t="s">
        <v>2929</v>
      </c>
      <c r="V1335" s="6" t="s">
        <v>2931</v>
      </c>
      <c r="W1335">
        <v>10</v>
      </c>
      <c r="X1335" s="6" t="s">
        <v>2803</v>
      </c>
      <c r="Y1335" t="s">
        <v>2926</v>
      </c>
      <c r="Z1335" s="6">
        <v>12</v>
      </c>
      <c r="AA1335" s="6" t="s">
        <v>39</v>
      </c>
      <c r="AB1335" s="6" t="s">
        <v>39</v>
      </c>
      <c r="AC1335" s="6" t="s">
        <v>39</v>
      </c>
      <c r="AD1335" t="s">
        <v>42</v>
      </c>
      <c r="AE1335" s="6" t="s">
        <v>2845</v>
      </c>
      <c r="AF1335" s="6" t="s">
        <v>42</v>
      </c>
      <c r="AG1335" s="6" t="s">
        <v>2927</v>
      </c>
      <c r="AH1335" s="6" t="s">
        <v>2928</v>
      </c>
      <c r="AI1335" s="6" t="s">
        <v>39</v>
      </c>
      <c r="AJ1335" s="6" t="s">
        <v>2919</v>
      </c>
      <c r="AK1335">
        <v>11.94</v>
      </c>
      <c r="AL1335" s="6" t="s">
        <v>136</v>
      </c>
      <c r="AM1335">
        <v>0.2</v>
      </c>
      <c r="AN1335">
        <v>3</v>
      </c>
      <c r="AO1335">
        <v>20</v>
      </c>
      <c r="AP1335">
        <v>28</v>
      </c>
      <c r="AQ1335" t="s">
        <v>39</v>
      </c>
      <c r="AR1335" t="s">
        <v>2627</v>
      </c>
    </row>
    <row r="1336" spans="1:44" x14ac:dyDescent="0.35">
      <c r="A1336" t="s">
        <v>1791</v>
      </c>
      <c r="B1336" t="s">
        <v>2672</v>
      </c>
      <c r="C1336" t="s">
        <v>2592</v>
      </c>
      <c r="D1336" t="s">
        <v>1789</v>
      </c>
      <c r="E1336" t="s">
        <v>1790</v>
      </c>
      <c r="F1336" t="s">
        <v>2917</v>
      </c>
      <c r="G1336" t="s">
        <v>40</v>
      </c>
      <c r="H1336" t="s">
        <v>40</v>
      </c>
      <c r="I1336" t="s">
        <v>2918</v>
      </c>
      <c r="J1336">
        <v>34.57</v>
      </c>
      <c r="K1336">
        <v>74.64</v>
      </c>
      <c r="L1336">
        <v>3270</v>
      </c>
      <c r="M1336" t="s">
        <v>2632</v>
      </c>
      <c r="N1336" t="s">
        <v>39</v>
      </c>
      <c r="O1336">
        <v>2018</v>
      </c>
      <c r="P1336" t="s">
        <v>39</v>
      </c>
      <c r="Q1336" s="1" t="s">
        <v>39</v>
      </c>
      <c r="R1336" t="s">
        <v>39</v>
      </c>
      <c r="S1336" t="s">
        <v>39</v>
      </c>
      <c r="T1336" s="6" t="s">
        <v>39</v>
      </c>
      <c r="U1336" t="s">
        <v>2929</v>
      </c>
      <c r="V1336" s="6" t="s">
        <v>2931</v>
      </c>
      <c r="W1336">
        <v>20</v>
      </c>
      <c r="X1336" s="6" t="s">
        <v>2803</v>
      </c>
      <c r="Y1336" t="s">
        <v>2926</v>
      </c>
      <c r="Z1336" s="6">
        <v>12</v>
      </c>
      <c r="AA1336" s="6" t="s">
        <v>39</v>
      </c>
      <c r="AB1336" s="6" t="s">
        <v>39</v>
      </c>
      <c r="AC1336" s="6" t="s">
        <v>39</v>
      </c>
      <c r="AD1336" t="s">
        <v>42</v>
      </c>
      <c r="AE1336" s="6" t="s">
        <v>2845</v>
      </c>
      <c r="AF1336" s="6" t="s">
        <v>42</v>
      </c>
      <c r="AG1336" s="6" t="s">
        <v>2927</v>
      </c>
      <c r="AH1336" s="6" t="s">
        <v>2928</v>
      </c>
      <c r="AI1336" s="6" t="s">
        <v>39</v>
      </c>
      <c r="AJ1336" s="6" t="s">
        <v>2919</v>
      </c>
      <c r="AK1336">
        <v>12.25</v>
      </c>
      <c r="AL1336" s="6" t="s">
        <v>136</v>
      </c>
      <c r="AM1336">
        <v>0.21</v>
      </c>
      <c r="AN1336">
        <v>3</v>
      </c>
      <c r="AO1336">
        <v>20</v>
      </c>
      <c r="AP1336">
        <v>28</v>
      </c>
      <c r="AQ1336" t="s">
        <v>39</v>
      </c>
      <c r="AR1336" t="s">
        <v>2627</v>
      </c>
    </row>
    <row r="1337" spans="1:44" x14ac:dyDescent="0.35">
      <c r="A1337" t="s">
        <v>1791</v>
      </c>
      <c r="B1337" t="s">
        <v>2672</v>
      </c>
      <c r="C1337" t="s">
        <v>2592</v>
      </c>
      <c r="D1337" t="s">
        <v>1789</v>
      </c>
      <c r="E1337" t="s">
        <v>1790</v>
      </c>
      <c r="F1337" t="s">
        <v>2917</v>
      </c>
      <c r="G1337" t="s">
        <v>40</v>
      </c>
      <c r="H1337" t="s">
        <v>40</v>
      </c>
      <c r="I1337" t="s">
        <v>2918</v>
      </c>
      <c r="J1337">
        <v>34.57</v>
      </c>
      <c r="K1337">
        <v>74.64</v>
      </c>
      <c r="L1337">
        <v>3270</v>
      </c>
      <c r="M1337" t="s">
        <v>2632</v>
      </c>
      <c r="N1337" t="s">
        <v>39</v>
      </c>
      <c r="O1337">
        <v>2018</v>
      </c>
      <c r="P1337" t="s">
        <v>39</v>
      </c>
      <c r="Q1337" s="1" t="s">
        <v>39</v>
      </c>
      <c r="R1337" t="s">
        <v>39</v>
      </c>
      <c r="S1337" t="s">
        <v>39</v>
      </c>
      <c r="T1337" s="6" t="s">
        <v>39</v>
      </c>
      <c r="U1337" t="s">
        <v>2929</v>
      </c>
      <c r="V1337" s="6" t="s">
        <v>2931</v>
      </c>
      <c r="W1337">
        <v>30</v>
      </c>
      <c r="X1337" s="6" t="s">
        <v>2803</v>
      </c>
      <c r="Y1337" t="s">
        <v>2926</v>
      </c>
      <c r="Z1337" s="6">
        <v>12</v>
      </c>
      <c r="AA1337" s="6" t="s">
        <v>39</v>
      </c>
      <c r="AB1337" s="6" t="s">
        <v>39</v>
      </c>
      <c r="AC1337" s="6" t="s">
        <v>39</v>
      </c>
      <c r="AD1337" t="s">
        <v>42</v>
      </c>
      <c r="AE1337" s="6" t="s">
        <v>2845</v>
      </c>
      <c r="AF1337" s="6" t="s">
        <v>42</v>
      </c>
      <c r="AG1337" s="6" t="s">
        <v>2927</v>
      </c>
      <c r="AH1337" s="6" t="s">
        <v>2928</v>
      </c>
      <c r="AI1337" s="6" t="s">
        <v>39</v>
      </c>
      <c r="AJ1337" s="6" t="s">
        <v>2919</v>
      </c>
      <c r="AK1337">
        <v>15.78</v>
      </c>
      <c r="AL1337" s="6" t="s">
        <v>136</v>
      </c>
      <c r="AM1337">
        <v>0.26</v>
      </c>
      <c r="AN1337">
        <v>3</v>
      </c>
      <c r="AO1337">
        <v>20</v>
      </c>
      <c r="AP1337">
        <v>28</v>
      </c>
      <c r="AQ1337" t="s">
        <v>39</v>
      </c>
      <c r="AR1337" t="s">
        <v>2627</v>
      </c>
    </row>
    <row r="1338" spans="1:44" x14ac:dyDescent="0.35">
      <c r="A1338" t="s">
        <v>1791</v>
      </c>
      <c r="B1338" t="s">
        <v>2672</v>
      </c>
      <c r="C1338" t="s">
        <v>2592</v>
      </c>
      <c r="D1338" t="s">
        <v>1789</v>
      </c>
      <c r="E1338" t="s">
        <v>1790</v>
      </c>
      <c r="F1338" t="s">
        <v>2917</v>
      </c>
      <c r="G1338" t="s">
        <v>40</v>
      </c>
      <c r="H1338" t="s">
        <v>40</v>
      </c>
      <c r="I1338" t="s">
        <v>2918</v>
      </c>
      <c r="J1338">
        <v>34.57</v>
      </c>
      <c r="K1338">
        <v>74.64</v>
      </c>
      <c r="L1338">
        <v>3270</v>
      </c>
      <c r="M1338" t="s">
        <v>2632</v>
      </c>
      <c r="N1338" t="s">
        <v>39</v>
      </c>
      <c r="O1338">
        <v>2018</v>
      </c>
      <c r="P1338" t="s">
        <v>39</v>
      </c>
      <c r="Q1338" s="1" t="s">
        <v>39</v>
      </c>
      <c r="R1338" t="s">
        <v>39</v>
      </c>
      <c r="S1338" t="s">
        <v>39</v>
      </c>
      <c r="T1338" s="6" t="s">
        <v>39</v>
      </c>
      <c r="U1338" t="s">
        <v>2929</v>
      </c>
      <c r="V1338" s="6" t="s">
        <v>2931</v>
      </c>
      <c r="W1338">
        <v>40</v>
      </c>
      <c r="X1338" s="6" t="s">
        <v>2803</v>
      </c>
      <c r="Y1338" t="s">
        <v>2926</v>
      </c>
      <c r="Z1338" s="6">
        <v>12</v>
      </c>
      <c r="AA1338" s="6" t="s">
        <v>39</v>
      </c>
      <c r="AB1338" s="6" t="s">
        <v>39</v>
      </c>
      <c r="AC1338" s="6" t="s">
        <v>39</v>
      </c>
      <c r="AD1338" t="s">
        <v>42</v>
      </c>
      <c r="AE1338" s="6" t="s">
        <v>2845</v>
      </c>
      <c r="AF1338" s="6" t="s">
        <v>42</v>
      </c>
      <c r="AG1338" s="6" t="s">
        <v>2927</v>
      </c>
      <c r="AH1338" s="6" t="s">
        <v>2928</v>
      </c>
      <c r="AI1338" s="6" t="s">
        <v>39</v>
      </c>
      <c r="AJ1338" s="6" t="s">
        <v>2919</v>
      </c>
      <c r="AK1338">
        <v>17.05</v>
      </c>
      <c r="AL1338" s="6" t="s">
        <v>136</v>
      </c>
      <c r="AM1338">
        <v>0.2</v>
      </c>
      <c r="AN1338">
        <v>3</v>
      </c>
      <c r="AO1338">
        <v>20</v>
      </c>
      <c r="AP1338">
        <v>28</v>
      </c>
      <c r="AQ1338" t="s">
        <v>39</v>
      </c>
      <c r="AR1338" t="s">
        <v>2627</v>
      </c>
    </row>
    <row r="1339" spans="1:44" x14ac:dyDescent="0.35">
      <c r="A1339" t="s">
        <v>1791</v>
      </c>
      <c r="B1339" t="s">
        <v>2672</v>
      </c>
      <c r="C1339" t="s">
        <v>2592</v>
      </c>
      <c r="D1339" t="s">
        <v>1789</v>
      </c>
      <c r="E1339" t="s">
        <v>1790</v>
      </c>
      <c r="F1339" t="s">
        <v>2917</v>
      </c>
      <c r="G1339" t="s">
        <v>40</v>
      </c>
      <c r="H1339" t="s">
        <v>40</v>
      </c>
      <c r="I1339" t="s">
        <v>2918</v>
      </c>
      <c r="J1339">
        <v>34.57</v>
      </c>
      <c r="K1339">
        <v>74.64</v>
      </c>
      <c r="L1339">
        <v>3270</v>
      </c>
      <c r="M1339" t="s">
        <v>2632</v>
      </c>
      <c r="N1339" t="s">
        <v>39</v>
      </c>
      <c r="O1339">
        <v>2018</v>
      </c>
      <c r="P1339" t="s">
        <v>39</v>
      </c>
      <c r="Q1339" s="1" t="s">
        <v>39</v>
      </c>
      <c r="R1339" t="s">
        <v>39</v>
      </c>
      <c r="S1339" t="s">
        <v>39</v>
      </c>
      <c r="T1339" s="6" t="s">
        <v>39</v>
      </c>
      <c r="U1339" t="s">
        <v>48</v>
      </c>
      <c r="V1339" s="6" t="s">
        <v>39</v>
      </c>
      <c r="W1339" t="s">
        <v>39</v>
      </c>
      <c r="X1339" s="6" t="s">
        <v>2803</v>
      </c>
      <c r="Y1339" t="s">
        <v>2926</v>
      </c>
      <c r="Z1339" s="6">
        <v>12</v>
      </c>
      <c r="AA1339" s="6" t="s">
        <v>39</v>
      </c>
      <c r="AB1339" s="6" t="s">
        <v>39</v>
      </c>
      <c r="AC1339" s="6" t="s">
        <v>39</v>
      </c>
      <c r="AD1339" t="s">
        <v>42</v>
      </c>
      <c r="AE1339" s="6" t="s">
        <v>2845</v>
      </c>
      <c r="AF1339" s="6" t="s">
        <v>42</v>
      </c>
      <c r="AG1339" s="6" t="s">
        <v>2927</v>
      </c>
      <c r="AH1339" s="6" t="s">
        <v>2928</v>
      </c>
      <c r="AI1339" s="6" t="s">
        <v>39</v>
      </c>
      <c r="AJ1339" s="6" t="s">
        <v>43</v>
      </c>
      <c r="AK1339">
        <v>10.050000000000001</v>
      </c>
      <c r="AL1339" s="6" t="s">
        <v>136</v>
      </c>
      <c r="AM1339">
        <v>0.25</v>
      </c>
      <c r="AN1339">
        <v>3</v>
      </c>
      <c r="AO1339">
        <v>20</v>
      </c>
      <c r="AP1339">
        <v>28</v>
      </c>
      <c r="AQ1339" t="s">
        <v>39</v>
      </c>
      <c r="AR1339" t="s">
        <v>2627</v>
      </c>
    </row>
    <row r="1340" spans="1:44" x14ac:dyDescent="0.35">
      <c r="A1340" t="s">
        <v>1791</v>
      </c>
      <c r="B1340" t="s">
        <v>2672</v>
      </c>
      <c r="C1340" t="s">
        <v>2592</v>
      </c>
      <c r="D1340" t="s">
        <v>1789</v>
      </c>
      <c r="E1340" t="s">
        <v>1790</v>
      </c>
      <c r="F1340" t="s">
        <v>2917</v>
      </c>
      <c r="G1340" t="s">
        <v>40</v>
      </c>
      <c r="H1340" t="s">
        <v>40</v>
      </c>
      <c r="I1340" t="s">
        <v>2918</v>
      </c>
      <c r="J1340">
        <v>34.57</v>
      </c>
      <c r="K1340">
        <v>74.64</v>
      </c>
      <c r="L1340">
        <v>3270</v>
      </c>
      <c r="M1340" t="s">
        <v>2632</v>
      </c>
      <c r="N1340" t="s">
        <v>39</v>
      </c>
      <c r="O1340">
        <v>2018</v>
      </c>
      <c r="P1340" t="s">
        <v>39</v>
      </c>
      <c r="Q1340" s="1" t="s">
        <v>39</v>
      </c>
      <c r="R1340" t="s">
        <v>39</v>
      </c>
      <c r="S1340" t="s">
        <v>39</v>
      </c>
      <c r="T1340" s="6" t="s">
        <v>39</v>
      </c>
      <c r="U1340" t="s">
        <v>2929</v>
      </c>
      <c r="V1340" s="6" t="s">
        <v>2930</v>
      </c>
      <c r="W1340">
        <v>10</v>
      </c>
      <c r="X1340" s="6" t="s">
        <v>2803</v>
      </c>
      <c r="Y1340" t="s">
        <v>2926</v>
      </c>
      <c r="Z1340" s="6">
        <v>12</v>
      </c>
      <c r="AA1340" s="6" t="s">
        <v>39</v>
      </c>
      <c r="AB1340" s="6" t="s">
        <v>39</v>
      </c>
      <c r="AC1340" s="6" t="s">
        <v>39</v>
      </c>
      <c r="AD1340" t="s">
        <v>42</v>
      </c>
      <c r="AE1340" s="6" t="s">
        <v>2845</v>
      </c>
      <c r="AF1340" s="6" t="s">
        <v>42</v>
      </c>
      <c r="AG1340" s="6" t="s">
        <v>2927</v>
      </c>
      <c r="AH1340" s="6" t="s">
        <v>2928</v>
      </c>
      <c r="AI1340" s="6" t="s">
        <v>39</v>
      </c>
      <c r="AJ1340" s="6" t="s">
        <v>43</v>
      </c>
      <c r="AK1340">
        <v>24.04</v>
      </c>
      <c r="AL1340" s="6" t="s">
        <v>136</v>
      </c>
      <c r="AM1340">
        <v>0.24</v>
      </c>
      <c r="AN1340">
        <v>3</v>
      </c>
      <c r="AO1340">
        <v>20</v>
      </c>
      <c r="AP1340">
        <v>28</v>
      </c>
      <c r="AQ1340" t="s">
        <v>39</v>
      </c>
      <c r="AR1340" t="s">
        <v>2627</v>
      </c>
    </row>
    <row r="1341" spans="1:44" x14ac:dyDescent="0.35">
      <c r="A1341" t="s">
        <v>1791</v>
      </c>
      <c r="B1341" t="s">
        <v>2672</v>
      </c>
      <c r="C1341" t="s">
        <v>2592</v>
      </c>
      <c r="D1341" t="s">
        <v>1789</v>
      </c>
      <c r="E1341" t="s">
        <v>1790</v>
      </c>
      <c r="F1341" t="s">
        <v>2917</v>
      </c>
      <c r="G1341" t="s">
        <v>40</v>
      </c>
      <c r="H1341" t="s">
        <v>40</v>
      </c>
      <c r="I1341" t="s">
        <v>2918</v>
      </c>
      <c r="J1341">
        <v>34.57</v>
      </c>
      <c r="K1341">
        <v>74.64</v>
      </c>
      <c r="L1341">
        <v>3270</v>
      </c>
      <c r="M1341" t="s">
        <v>2632</v>
      </c>
      <c r="N1341" t="s">
        <v>39</v>
      </c>
      <c r="O1341">
        <v>2018</v>
      </c>
      <c r="P1341" t="s">
        <v>39</v>
      </c>
      <c r="Q1341" s="1" t="s">
        <v>39</v>
      </c>
      <c r="R1341" t="s">
        <v>39</v>
      </c>
      <c r="S1341" t="s">
        <v>39</v>
      </c>
      <c r="T1341" s="6" t="s">
        <v>39</v>
      </c>
      <c r="U1341" t="s">
        <v>2929</v>
      </c>
      <c r="V1341" s="6" t="s">
        <v>2930</v>
      </c>
      <c r="W1341">
        <v>20</v>
      </c>
      <c r="X1341" s="6" t="s">
        <v>2803</v>
      </c>
      <c r="Y1341" t="s">
        <v>2926</v>
      </c>
      <c r="Z1341" s="6">
        <v>12</v>
      </c>
      <c r="AA1341" s="6" t="s">
        <v>39</v>
      </c>
      <c r="AB1341" s="6" t="s">
        <v>39</v>
      </c>
      <c r="AC1341" s="6" t="s">
        <v>39</v>
      </c>
      <c r="AD1341" t="s">
        <v>42</v>
      </c>
      <c r="AE1341" s="6" t="s">
        <v>2845</v>
      </c>
      <c r="AF1341" s="6" t="s">
        <v>42</v>
      </c>
      <c r="AG1341" s="6" t="s">
        <v>2927</v>
      </c>
      <c r="AH1341" s="6" t="s">
        <v>2928</v>
      </c>
      <c r="AI1341" s="6" t="s">
        <v>39</v>
      </c>
      <c r="AJ1341" s="6" t="s">
        <v>43</v>
      </c>
      <c r="AK1341">
        <v>20.8</v>
      </c>
      <c r="AL1341" s="6" t="s">
        <v>136</v>
      </c>
      <c r="AM1341">
        <v>0.26</v>
      </c>
      <c r="AN1341">
        <v>3</v>
      </c>
      <c r="AO1341">
        <v>20</v>
      </c>
      <c r="AP1341">
        <v>28</v>
      </c>
      <c r="AQ1341" t="s">
        <v>39</v>
      </c>
      <c r="AR1341" t="s">
        <v>2627</v>
      </c>
    </row>
    <row r="1342" spans="1:44" x14ac:dyDescent="0.35">
      <c r="A1342" t="s">
        <v>1791</v>
      </c>
      <c r="B1342" t="s">
        <v>2672</v>
      </c>
      <c r="C1342" t="s">
        <v>2592</v>
      </c>
      <c r="D1342" t="s">
        <v>1789</v>
      </c>
      <c r="E1342" t="s">
        <v>1790</v>
      </c>
      <c r="F1342" t="s">
        <v>2917</v>
      </c>
      <c r="G1342" t="s">
        <v>40</v>
      </c>
      <c r="H1342" t="s">
        <v>40</v>
      </c>
      <c r="I1342" t="s">
        <v>2918</v>
      </c>
      <c r="J1342">
        <v>34.57</v>
      </c>
      <c r="K1342">
        <v>74.64</v>
      </c>
      <c r="L1342">
        <v>3270</v>
      </c>
      <c r="M1342" t="s">
        <v>2632</v>
      </c>
      <c r="N1342" t="s">
        <v>39</v>
      </c>
      <c r="O1342">
        <v>2018</v>
      </c>
      <c r="P1342" t="s">
        <v>39</v>
      </c>
      <c r="Q1342" s="1" t="s">
        <v>39</v>
      </c>
      <c r="R1342" t="s">
        <v>39</v>
      </c>
      <c r="S1342" t="s">
        <v>39</v>
      </c>
      <c r="T1342" s="6" t="s">
        <v>39</v>
      </c>
      <c r="U1342" t="s">
        <v>2929</v>
      </c>
      <c r="V1342" s="6" t="s">
        <v>2930</v>
      </c>
      <c r="W1342">
        <v>30</v>
      </c>
      <c r="X1342" s="6" t="s">
        <v>2803</v>
      </c>
      <c r="Y1342" t="s">
        <v>2926</v>
      </c>
      <c r="Z1342" s="6">
        <v>12</v>
      </c>
      <c r="AA1342" s="6" t="s">
        <v>39</v>
      </c>
      <c r="AB1342" s="6" t="s">
        <v>39</v>
      </c>
      <c r="AC1342" s="6" t="s">
        <v>39</v>
      </c>
      <c r="AD1342" t="s">
        <v>42</v>
      </c>
      <c r="AE1342" s="6" t="s">
        <v>2845</v>
      </c>
      <c r="AF1342" s="6" t="s">
        <v>42</v>
      </c>
      <c r="AG1342" s="6" t="s">
        <v>2927</v>
      </c>
      <c r="AH1342" s="6" t="s">
        <v>2928</v>
      </c>
      <c r="AI1342" s="6" t="s">
        <v>39</v>
      </c>
      <c r="AJ1342" s="6" t="s">
        <v>43</v>
      </c>
      <c r="AK1342">
        <v>18.48</v>
      </c>
      <c r="AL1342" s="6" t="s">
        <v>136</v>
      </c>
      <c r="AM1342">
        <v>0.51</v>
      </c>
      <c r="AN1342">
        <v>3</v>
      </c>
      <c r="AO1342">
        <v>20</v>
      </c>
      <c r="AP1342">
        <v>28</v>
      </c>
      <c r="AQ1342" t="s">
        <v>39</v>
      </c>
      <c r="AR1342" t="s">
        <v>2627</v>
      </c>
    </row>
    <row r="1343" spans="1:44" x14ac:dyDescent="0.35">
      <c r="A1343" t="s">
        <v>1791</v>
      </c>
      <c r="B1343" t="s">
        <v>2672</v>
      </c>
      <c r="C1343" t="s">
        <v>2592</v>
      </c>
      <c r="D1343" t="s">
        <v>1789</v>
      </c>
      <c r="E1343" t="s">
        <v>1790</v>
      </c>
      <c r="F1343" t="s">
        <v>2917</v>
      </c>
      <c r="G1343" t="s">
        <v>40</v>
      </c>
      <c r="H1343" t="s">
        <v>40</v>
      </c>
      <c r="I1343" t="s">
        <v>2918</v>
      </c>
      <c r="J1343">
        <v>34.57</v>
      </c>
      <c r="K1343">
        <v>74.64</v>
      </c>
      <c r="L1343">
        <v>3270</v>
      </c>
      <c r="M1343" t="s">
        <v>2632</v>
      </c>
      <c r="N1343" t="s">
        <v>39</v>
      </c>
      <c r="O1343">
        <v>2018</v>
      </c>
      <c r="P1343" t="s">
        <v>39</v>
      </c>
      <c r="Q1343" s="1" t="s">
        <v>39</v>
      </c>
      <c r="R1343" t="s">
        <v>39</v>
      </c>
      <c r="S1343" t="s">
        <v>39</v>
      </c>
      <c r="T1343" s="6" t="s">
        <v>39</v>
      </c>
      <c r="U1343" t="s">
        <v>2929</v>
      </c>
      <c r="V1343" s="6" t="s">
        <v>2930</v>
      </c>
      <c r="W1343">
        <v>40</v>
      </c>
      <c r="X1343" s="6" t="s">
        <v>2803</v>
      </c>
      <c r="Y1343" t="s">
        <v>2926</v>
      </c>
      <c r="Z1343" s="6">
        <v>12</v>
      </c>
      <c r="AA1343" s="6" t="s">
        <v>39</v>
      </c>
      <c r="AB1343" s="6" t="s">
        <v>39</v>
      </c>
      <c r="AC1343" s="6" t="s">
        <v>39</v>
      </c>
      <c r="AD1343" t="s">
        <v>42</v>
      </c>
      <c r="AE1343" s="6" t="s">
        <v>2845</v>
      </c>
      <c r="AF1343" s="6" t="s">
        <v>42</v>
      </c>
      <c r="AG1343" s="6" t="s">
        <v>2927</v>
      </c>
      <c r="AH1343" s="6" t="s">
        <v>2928</v>
      </c>
      <c r="AI1343" s="6" t="s">
        <v>39</v>
      </c>
      <c r="AJ1343" s="6" t="s">
        <v>43</v>
      </c>
      <c r="AK1343">
        <v>14.91</v>
      </c>
      <c r="AL1343" s="6" t="s">
        <v>136</v>
      </c>
      <c r="AM1343">
        <v>0.37</v>
      </c>
      <c r="AN1343">
        <v>3</v>
      </c>
      <c r="AO1343">
        <v>20</v>
      </c>
      <c r="AP1343">
        <v>28</v>
      </c>
      <c r="AQ1343" t="s">
        <v>39</v>
      </c>
      <c r="AR1343" t="s">
        <v>2627</v>
      </c>
    </row>
    <row r="1344" spans="1:44" x14ac:dyDescent="0.35">
      <c r="A1344" t="s">
        <v>1791</v>
      </c>
      <c r="B1344" t="s">
        <v>2672</v>
      </c>
      <c r="C1344" t="s">
        <v>2592</v>
      </c>
      <c r="D1344" t="s">
        <v>1789</v>
      </c>
      <c r="E1344" t="s">
        <v>1790</v>
      </c>
      <c r="F1344" t="s">
        <v>2917</v>
      </c>
      <c r="G1344" t="s">
        <v>40</v>
      </c>
      <c r="H1344" t="s">
        <v>40</v>
      </c>
      <c r="I1344" t="s">
        <v>2918</v>
      </c>
      <c r="J1344">
        <v>34.57</v>
      </c>
      <c r="K1344">
        <v>74.64</v>
      </c>
      <c r="L1344">
        <v>3270</v>
      </c>
      <c r="M1344" t="s">
        <v>2632</v>
      </c>
      <c r="N1344" t="s">
        <v>39</v>
      </c>
      <c r="O1344">
        <v>2018</v>
      </c>
      <c r="P1344" t="s">
        <v>39</v>
      </c>
      <c r="Q1344" s="1" t="s">
        <v>39</v>
      </c>
      <c r="R1344" t="s">
        <v>39</v>
      </c>
      <c r="S1344" t="s">
        <v>39</v>
      </c>
      <c r="T1344" s="6" t="s">
        <v>39</v>
      </c>
      <c r="U1344" t="s">
        <v>2929</v>
      </c>
      <c r="V1344" s="6" t="s">
        <v>2931</v>
      </c>
      <c r="W1344">
        <v>10</v>
      </c>
      <c r="X1344" s="6" t="s">
        <v>2803</v>
      </c>
      <c r="Y1344" t="s">
        <v>2926</v>
      </c>
      <c r="Z1344" s="6">
        <v>12</v>
      </c>
      <c r="AA1344" s="6" t="s">
        <v>39</v>
      </c>
      <c r="AB1344" s="6" t="s">
        <v>39</v>
      </c>
      <c r="AC1344" s="6" t="s">
        <v>39</v>
      </c>
      <c r="AD1344" t="s">
        <v>42</v>
      </c>
      <c r="AE1344" s="6" t="s">
        <v>2845</v>
      </c>
      <c r="AF1344" s="6" t="s">
        <v>42</v>
      </c>
      <c r="AG1344" s="6" t="s">
        <v>2927</v>
      </c>
      <c r="AH1344" s="6" t="s">
        <v>2928</v>
      </c>
      <c r="AI1344" s="6" t="s">
        <v>39</v>
      </c>
      <c r="AJ1344" s="6" t="s">
        <v>43</v>
      </c>
      <c r="AK1344">
        <v>20.12</v>
      </c>
      <c r="AL1344" s="6" t="s">
        <v>136</v>
      </c>
      <c r="AM1344">
        <v>0.14000000000000001</v>
      </c>
      <c r="AN1344">
        <v>3</v>
      </c>
      <c r="AO1344">
        <v>20</v>
      </c>
      <c r="AP1344">
        <v>28</v>
      </c>
      <c r="AQ1344" t="s">
        <v>39</v>
      </c>
      <c r="AR1344" t="s">
        <v>2627</v>
      </c>
    </row>
    <row r="1345" spans="1:44" x14ac:dyDescent="0.35">
      <c r="A1345" t="s">
        <v>1791</v>
      </c>
      <c r="B1345" t="s">
        <v>2672</v>
      </c>
      <c r="C1345" t="s">
        <v>2592</v>
      </c>
      <c r="D1345" t="s">
        <v>1789</v>
      </c>
      <c r="E1345" t="s">
        <v>1790</v>
      </c>
      <c r="F1345" t="s">
        <v>2917</v>
      </c>
      <c r="G1345" t="s">
        <v>40</v>
      </c>
      <c r="H1345" t="s">
        <v>40</v>
      </c>
      <c r="I1345" t="s">
        <v>2918</v>
      </c>
      <c r="J1345">
        <v>34.57</v>
      </c>
      <c r="K1345">
        <v>74.64</v>
      </c>
      <c r="L1345">
        <v>3270</v>
      </c>
      <c r="M1345" t="s">
        <v>2632</v>
      </c>
      <c r="N1345" t="s">
        <v>39</v>
      </c>
      <c r="O1345">
        <v>2018</v>
      </c>
      <c r="P1345" t="s">
        <v>39</v>
      </c>
      <c r="Q1345" s="1" t="s">
        <v>39</v>
      </c>
      <c r="R1345" t="s">
        <v>39</v>
      </c>
      <c r="S1345" t="s">
        <v>39</v>
      </c>
      <c r="T1345" s="6" t="s">
        <v>39</v>
      </c>
      <c r="U1345" t="s">
        <v>2929</v>
      </c>
      <c r="V1345" s="6" t="s">
        <v>2931</v>
      </c>
      <c r="W1345">
        <v>20</v>
      </c>
      <c r="X1345" s="6" t="s">
        <v>2803</v>
      </c>
      <c r="Y1345" t="s">
        <v>2926</v>
      </c>
      <c r="Z1345" s="6">
        <v>12</v>
      </c>
      <c r="AA1345" s="6" t="s">
        <v>39</v>
      </c>
      <c r="AB1345" s="6" t="s">
        <v>39</v>
      </c>
      <c r="AC1345" s="6" t="s">
        <v>39</v>
      </c>
      <c r="AD1345" t="s">
        <v>42</v>
      </c>
      <c r="AE1345" s="6" t="s">
        <v>2845</v>
      </c>
      <c r="AF1345" s="6" t="s">
        <v>42</v>
      </c>
      <c r="AG1345" s="6" t="s">
        <v>2927</v>
      </c>
      <c r="AH1345" s="6" t="s">
        <v>2928</v>
      </c>
      <c r="AI1345" s="6" t="s">
        <v>39</v>
      </c>
      <c r="AJ1345" s="6" t="s">
        <v>43</v>
      </c>
      <c r="AK1345">
        <v>17.55</v>
      </c>
      <c r="AL1345" s="6" t="s">
        <v>136</v>
      </c>
      <c r="AM1345">
        <v>0.57999999999999996</v>
      </c>
      <c r="AN1345">
        <v>3</v>
      </c>
      <c r="AO1345">
        <v>20</v>
      </c>
      <c r="AP1345">
        <v>28</v>
      </c>
      <c r="AQ1345" t="s">
        <v>39</v>
      </c>
      <c r="AR1345" t="s">
        <v>2627</v>
      </c>
    </row>
    <row r="1346" spans="1:44" x14ac:dyDescent="0.35">
      <c r="A1346" t="s">
        <v>1791</v>
      </c>
      <c r="B1346" t="s">
        <v>2672</v>
      </c>
      <c r="C1346" t="s">
        <v>2592</v>
      </c>
      <c r="D1346" t="s">
        <v>1789</v>
      </c>
      <c r="E1346" t="s">
        <v>1790</v>
      </c>
      <c r="F1346" t="s">
        <v>2917</v>
      </c>
      <c r="G1346" t="s">
        <v>40</v>
      </c>
      <c r="H1346" t="s">
        <v>40</v>
      </c>
      <c r="I1346" t="s">
        <v>2918</v>
      </c>
      <c r="J1346">
        <v>34.57</v>
      </c>
      <c r="K1346">
        <v>74.64</v>
      </c>
      <c r="L1346">
        <v>3270</v>
      </c>
      <c r="M1346" t="s">
        <v>2632</v>
      </c>
      <c r="N1346" t="s">
        <v>39</v>
      </c>
      <c r="O1346">
        <v>2018</v>
      </c>
      <c r="P1346" t="s">
        <v>39</v>
      </c>
      <c r="Q1346" s="1" t="s">
        <v>39</v>
      </c>
      <c r="R1346" t="s">
        <v>39</v>
      </c>
      <c r="S1346" t="s">
        <v>39</v>
      </c>
      <c r="T1346" s="6" t="s">
        <v>39</v>
      </c>
      <c r="U1346" t="s">
        <v>2929</v>
      </c>
      <c r="V1346" s="6" t="s">
        <v>2931</v>
      </c>
      <c r="W1346">
        <v>30</v>
      </c>
      <c r="X1346" s="6" t="s">
        <v>2803</v>
      </c>
      <c r="Y1346" t="s">
        <v>2926</v>
      </c>
      <c r="Z1346" s="6">
        <v>12</v>
      </c>
      <c r="AA1346" s="6" t="s">
        <v>39</v>
      </c>
      <c r="AB1346" s="6" t="s">
        <v>39</v>
      </c>
      <c r="AC1346" s="6" t="s">
        <v>39</v>
      </c>
      <c r="AD1346" t="s">
        <v>42</v>
      </c>
      <c r="AE1346" s="6" t="s">
        <v>2845</v>
      </c>
      <c r="AF1346" s="6" t="s">
        <v>42</v>
      </c>
      <c r="AG1346" s="6" t="s">
        <v>2927</v>
      </c>
      <c r="AH1346" s="6" t="s">
        <v>2928</v>
      </c>
      <c r="AI1346" s="6" t="s">
        <v>39</v>
      </c>
      <c r="AJ1346" s="6" t="s">
        <v>43</v>
      </c>
      <c r="AK1346">
        <v>14</v>
      </c>
      <c r="AL1346" s="6" t="s">
        <v>136</v>
      </c>
      <c r="AM1346">
        <v>0.3</v>
      </c>
      <c r="AN1346">
        <v>3</v>
      </c>
      <c r="AO1346">
        <v>20</v>
      </c>
      <c r="AP1346">
        <v>28</v>
      </c>
      <c r="AQ1346" t="s">
        <v>39</v>
      </c>
      <c r="AR1346" t="s">
        <v>2627</v>
      </c>
    </row>
    <row r="1347" spans="1:44" s="13" customFormat="1" x14ac:dyDescent="0.35">
      <c r="A1347" s="13" t="s">
        <v>1791</v>
      </c>
      <c r="B1347" s="13" t="s">
        <v>2672</v>
      </c>
      <c r="C1347" s="13" t="s">
        <v>2592</v>
      </c>
      <c r="D1347" s="13" t="s">
        <v>1789</v>
      </c>
      <c r="E1347" s="13" t="s">
        <v>1790</v>
      </c>
      <c r="F1347" s="13" t="s">
        <v>2917</v>
      </c>
      <c r="G1347" s="13" t="s">
        <v>40</v>
      </c>
      <c r="H1347" s="13" t="s">
        <v>40</v>
      </c>
      <c r="I1347" s="13" t="s">
        <v>2918</v>
      </c>
      <c r="J1347" s="13">
        <v>34.57</v>
      </c>
      <c r="K1347" s="13">
        <v>74.64</v>
      </c>
      <c r="L1347" s="13">
        <v>3270</v>
      </c>
      <c r="M1347" s="13" t="s">
        <v>2632</v>
      </c>
      <c r="N1347" s="13" t="s">
        <v>39</v>
      </c>
      <c r="O1347" s="13">
        <v>2018</v>
      </c>
      <c r="P1347" s="13" t="s">
        <v>39</v>
      </c>
      <c r="Q1347" s="28" t="s">
        <v>39</v>
      </c>
      <c r="R1347" s="13" t="s">
        <v>39</v>
      </c>
      <c r="S1347" s="13" t="s">
        <v>39</v>
      </c>
      <c r="T1347" s="16" t="s">
        <v>39</v>
      </c>
      <c r="U1347" s="13" t="s">
        <v>2929</v>
      </c>
      <c r="V1347" s="16" t="s">
        <v>2931</v>
      </c>
      <c r="W1347" s="13">
        <v>40</v>
      </c>
      <c r="X1347" s="16" t="s">
        <v>2803</v>
      </c>
      <c r="Y1347" s="13" t="s">
        <v>2926</v>
      </c>
      <c r="Z1347" s="16">
        <v>12</v>
      </c>
      <c r="AA1347" s="16" t="s">
        <v>39</v>
      </c>
      <c r="AB1347" s="16" t="s">
        <v>39</v>
      </c>
      <c r="AC1347" s="16" t="s">
        <v>39</v>
      </c>
      <c r="AD1347" s="13" t="s">
        <v>42</v>
      </c>
      <c r="AE1347" s="16" t="s">
        <v>2845</v>
      </c>
      <c r="AF1347" s="16" t="s">
        <v>42</v>
      </c>
      <c r="AG1347" s="16" t="s">
        <v>2927</v>
      </c>
      <c r="AH1347" s="16" t="s">
        <v>2928</v>
      </c>
      <c r="AI1347" s="16" t="s">
        <v>39</v>
      </c>
      <c r="AJ1347" s="16" t="s">
        <v>43</v>
      </c>
      <c r="AK1347" s="13">
        <v>12.1</v>
      </c>
      <c r="AL1347" s="16" t="s">
        <v>136</v>
      </c>
      <c r="AM1347" s="13">
        <v>0.26</v>
      </c>
      <c r="AN1347" s="13">
        <v>3</v>
      </c>
      <c r="AO1347" s="13">
        <v>20</v>
      </c>
      <c r="AP1347" s="13">
        <v>28</v>
      </c>
      <c r="AQ1347" s="13" t="s">
        <v>39</v>
      </c>
      <c r="AR1347" s="13" t="s">
        <v>2627</v>
      </c>
    </row>
    <row r="1348" spans="1:44" x14ac:dyDescent="0.35">
      <c r="A1348" t="s">
        <v>1796</v>
      </c>
      <c r="B1348" t="s">
        <v>2672</v>
      </c>
      <c r="C1348" t="s">
        <v>2592</v>
      </c>
      <c r="D1348" t="s">
        <v>222</v>
      </c>
      <c r="E1348" t="s">
        <v>1795</v>
      </c>
      <c r="F1348" t="s">
        <v>39</v>
      </c>
      <c r="G1348" t="s">
        <v>40</v>
      </c>
      <c r="H1348" t="s">
        <v>40</v>
      </c>
      <c r="I1348" t="s">
        <v>2932</v>
      </c>
      <c r="J1348" t="s">
        <v>39</v>
      </c>
      <c r="K1348" t="s">
        <v>39</v>
      </c>
      <c r="L1348" t="s">
        <v>39</v>
      </c>
      <c r="M1348" t="s">
        <v>2632</v>
      </c>
      <c r="N1348" t="s">
        <v>39</v>
      </c>
      <c r="O1348">
        <v>2005</v>
      </c>
      <c r="P1348">
        <v>2006</v>
      </c>
      <c r="Q1348" s="1" t="s">
        <v>39</v>
      </c>
      <c r="R1348">
        <v>180</v>
      </c>
      <c r="S1348" t="s">
        <v>39</v>
      </c>
      <c r="T1348">
        <v>18</v>
      </c>
      <c r="U1348" t="s">
        <v>2701</v>
      </c>
      <c r="V1348" s="6" t="s">
        <v>2643</v>
      </c>
      <c r="W1348">
        <v>20</v>
      </c>
      <c r="X1348" s="6">
        <v>25</v>
      </c>
      <c r="Y1348" t="s">
        <v>39</v>
      </c>
      <c r="Z1348" s="6" t="s">
        <v>2635</v>
      </c>
      <c r="AA1348" s="6" t="s">
        <v>39</v>
      </c>
      <c r="AB1348" s="6" t="s">
        <v>39</v>
      </c>
      <c r="AC1348" s="6" t="s">
        <v>39</v>
      </c>
      <c r="AD1348" t="s">
        <v>40</v>
      </c>
      <c r="AE1348" s="6" t="s">
        <v>39</v>
      </c>
      <c r="AF1348" s="6" t="s">
        <v>42</v>
      </c>
      <c r="AG1348" s="6" t="s">
        <v>2933</v>
      </c>
      <c r="AH1348">
        <v>5</v>
      </c>
      <c r="AI1348" s="6" t="s">
        <v>39</v>
      </c>
      <c r="AJ1348" s="6" t="s">
        <v>43</v>
      </c>
      <c r="AK1348">
        <v>8</v>
      </c>
      <c r="AL1348" s="6" t="s">
        <v>39</v>
      </c>
      <c r="AM1348" s="6" t="s">
        <v>39</v>
      </c>
      <c r="AN1348">
        <v>3</v>
      </c>
      <c r="AO1348">
        <v>25</v>
      </c>
      <c r="AP1348">
        <v>45</v>
      </c>
      <c r="AQ1348" t="s">
        <v>39</v>
      </c>
      <c r="AR1348" t="s">
        <v>2627</v>
      </c>
    </row>
    <row r="1349" spans="1:44" x14ac:dyDescent="0.35">
      <c r="A1349" t="s">
        <v>1796</v>
      </c>
      <c r="B1349" t="s">
        <v>2672</v>
      </c>
      <c r="C1349" t="s">
        <v>2592</v>
      </c>
      <c r="D1349" t="s">
        <v>222</v>
      </c>
      <c r="E1349" t="s">
        <v>1795</v>
      </c>
      <c r="F1349" t="s">
        <v>39</v>
      </c>
      <c r="G1349" t="s">
        <v>40</v>
      </c>
      <c r="H1349" t="s">
        <v>40</v>
      </c>
      <c r="I1349" t="s">
        <v>2932</v>
      </c>
      <c r="J1349" t="s">
        <v>39</v>
      </c>
      <c r="K1349" t="s">
        <v>39</v>
      </c>
      <c r="L1349" t="s">
        <v>39</v>
      </c>
      <c r="M1349" t="s">
        <v>2632</v>
      </c>
      <c r="N1349" t="s">
        <v>39</v>
      </c>
      <c r="O1349">
        <v>2005</v>
      </c>
      <c r="P1349">
        <v>2006</v>
      </c>
      <c r="Q1349" s="1" t="s">
        <v>39</v>
      </c>
      <c r="R1349">
        <v>180</v>
      </c>
      <c r="S1349" t="s">
        <v>39</v>
      </c>
      <c r="T1349">
        <v>18</v>
      </c>
      <c r="U1349" t="s">
        <v>2701</v>
      </c>
      <c r="V1349" s="6" t="s">
        <v>2643</v>
      </c>
      <c r="W1349">
        <v>30</v>
      </c>
      <c r="X1349" s="6">
        <v>25</v>
      </c>
      <c r="Y1349" t="s">
        <v>39</v>
      </c>
      <c r="Z1349" s="6" t="s">
        <v>2635</v>
      </c>
      <c r="AA1349" s="6" t="s">
        <v>39</v>
      </c>
      <c r="AB1349" s="6" t="s">
        <v>39</v>
      </c>
      <c r="AC1349" s="6" t="s">
        <v>39</v>
      </c>
      <c r="AD1349" t="s">
        <v>40</v>
      </c>
      <c r="AE1349" s="6" t="s">
        <v>39</v>
      </c>
      <c r="AF1349" s="6" t="s">
        <v>42</v>
      </c>
      <c r="AG1349" s="6" t="s">
        <v>2933</v>
      </c>
      <c r="AH1349">
        <v>5</v>
      </c>
      <c r="AI1349" s="6" t="s">
        <v>39</v>
      </c>
      <c r="AJ1349" s="6" t="s">
        <v>43</v>
      </c>
      <c r="AK1349">
        <v>36</v>
      </c>
      <c r="AL1349" s="6" t="s">
        <v>39</v>
      </c>
      <c r="AM1349" s="6" t="s">
        <v>39</v>
      </c>
      <c r="AN1349">
        <v>3</v>
      </c>
      <c r="AO1349">
        <v>25</v>
      </c>
      <c r="AP1349">
        <v>45</v>
      </c>
      <c r="AQ1349" t="s">
        <v>39</v>
      </c>
      <c r="AR1349" t="s">
        <v>2627</v>
      </c>
    </row>
    <row r="1350" spans="1:44" x14ac:dyDescent="0.35">
      <c r="A1350" t="s">
        <v>1796</v>
      </c>
      <c r="B1350" t="s">
        <v>2672</v>
      </c>
      <c r="C1350" t="s">
        <v>2592</v>
      </c>
      <c r="D1350" t="s">
        <v>222</v>
      </c>
      <c r="E1350" t="s">
        <v>1795</v>
      </c>
      <c r="F1350" t="s">
        <v>39</v>
      </c>
      <c r="G1350" t="s">
        <v>40</v>
      </c>
      <c r="H1350" t="s">
        <v>40</v>
      </c>
      <c r="I1350" t="s">
        <v>2932</v>
      </c>
      <c r="J1350" t="s">
        <v>39</v>
      </c>
      <c r="K1350" t="s">
        <v>39</v>
      </c>
      <c r="L1350" t="s">
        <v>39</v>
      </c>
      <c r="M1350" t="s">
        <v>2632</v>
      </c>
      <c r="N1350" t="s">
        <v>39</v>
      </c>
      <c r="O1350">
        <v>2005</v>
      </c>
      <c r="P1350">
        <v>2006</v>
      </c>
      <c r="Q1350" s="1" t="s">
        <v>39</v>
      </c>
      <c r="R1350">
        <v>180</v>
      </c>
      <c r="S1350" t="s">
        <v>39</v>
      </c>
      <c r="T1350">
        <v>18</v>
      </c>
      <c r="U1350" t="s">
        <v>2701</v>
      </c>
      <c r="V1350" s="6" t="s">
        <v>2643</v>
      </c>
      <c r="W1350">
        <v>40</v>
      </c>
      <c r="X1350" s="6">
        <v>25</v>
      </c>
      <c r="Y1350" t="s">
        <v>39</v>
      </c>
      <c r="Z1350" s="6" t="s">
        <v>2635</v>
      </c>
      <c r="AA1350" s="6" t="s">
        <v>39</v>
      </c>
      <c r="AB1350" s="6" t="s">
        <v>39</v>
      </c>
      <c r="AC1350" s="6" t="s">
        <v>39</v>
      </c>
      <c r="AD1350" t="s">
        <v>40</v>
      </c>
      <c r="AE1350" s="6" t="s">
        <v>39</v>
      </c>
      <c r="AF1350" s="6" t="s">
        <v>42</v>
      </c>
      <c r="AG1350" s="6" t="s">
        <v>2933</v>
      </c>
      <c r="AH1350">
        <v>5</v>
      </c>
      <c r="AI1350" s="6" t="s">
        <v>39</v>
      </c>
      <c r="AJ1350" s="6" t="s">
        <v>43</v>
      </c>
      <c r="AK1350">
        <v>69</v>
      </c>
      <c r="AL1350" s="6" t="s">
        <v>39</v>
      </c>
      <c r="AM1350" s="6" t="s">
        <v>39</v>
      </c>
      <c r="AN1350">
        <v>3</v>
      </c>
      <c r="AO1350">
        <v>25</v>
      </c>
      <c r="AP1350">
        <v>45</v>
      </c>
      <c r="AQ1350" t="s">
        <v>39</v>
      </c>
      <c r="AR1350" t="s">
        <v>2627</v>
      </c>
    </row>
    <row r="1351" spans="1:44" x14ac:dyDescent="0.35">
      <c r="A1351" t="s">
        <v>1796</v>
      </c>
      <c r="B1351" t="s">
        <v>2672</v>
      </c>
      <c r="C1351" t="s">
        <v>2592</v>
      </c>
      <c r="D1351" t="s">
        <v>222</v>
      </c>
      <c r="E1351" t="s">
        <v>1795</v>
      </c>
      <c r="F1351" t="s">
        <v>39</v>
      </c>
      <c r="G1351" t="s">
        <v>40</v>
      </c>
      <c r="H1351" t="s">
        <v>40</v>
      </c>
      <c r="I1351" t="s">
        <v>2932</v>
      </c>
      <c r="J1351" t="s">
        <v>39</v>
      </c>
      <c r="K1351" t="s">
        <v>39</v>
      </c>
      <c r="L1351" t="s">
        <v>39</v>
      </c>
      <c r="M1351" t="s">
        <v>2632</v>
      </c>
      <c r="N1351" t="s">
        <v>39</v>
      </c>
      <c r="O1351">
        <v>2005</v>
      </c>
      <c r="P1351">
        <v>2006</v>
      </c>
      <c r="Q1351" s="1" t="s">
        <v>39</v>
      </c>
      <c r="R1351">
        <v>180</v>
      </c>
      <c r="S1351" t="s">
        <v>39</v>
      </c>
      <c r="T1351">
        <v>18</v>
      </c>
      <c r="U1351" t="s">
        <v>2936</v>
      </c>
      <c r="V1351" s="6" t="s">
        <v>39</v>
      </c>
      <c r="W1351" s="6" t="s">
        <v>39</v>
      </c>
      <c r="X1351" s="6" t="s">
        <v>39</v>
      </c>
      <c r="Y1351" s="6" t="s">
        <v>39</v>
      </c>
      <c r="Z1351" s="6" t="s">
        <v>2635</v>
      </c>
      <c r="AA1351" s="6" t="s">
        <v>44</v>
      </c>
      <c r="AB1351">
        <v>250</v>
      </c>
      <c r="AC1351">
        <v>3</v>
      </c>
      <c r="AD1351" t="s">
        <v>40</v>
      </c>
      <c r="AE1351" s="6" t="s">
        <v>39</v>
      </c>
      <c r="AF1351" s="6" t="s">
        <v>42</v>
      </c>
      <c r="AG1351" s="6" t="s">
        <v>2933</v>
      </c>
      <c r="AH1351">
        <v>5</v>
      </c>
      <c r="AI1351" s="6" t="s">
        <v>39</v>
      </c>
      <c r="AJ1351" s="6" t="s">
        <v>43</v>
      </c>
      <c r="AK1351">
        <v>11</v>
      </c>
      <c r="AL1351" s="6" t="s">
        <v>39</v>
      </c>
      <c r="AM1351" s="6" t="s">
        <v>39</v>
      </c>
      <c r="AN1351">
        <v>3</v>
      </c>
      <c r="AO1351">
        <v>25</v>
      </c>
      <c r="AP1351">
        <v>45</v>
      </c>
      <c r="AQ1351" t="s">
        <v>39</v>
      </c>
      <c r="AR1351" t="s">
        <v>2627</v>
      </c>
    </row>
    <row r="1352" spans="1:44" x14ac:dyDescent="0.35">
      <c r="A1352" t="s">
        <v>1796</v>
      </c>
      <c r="B1352" t="s">
        <v>2672</v>
      </c>
      <c r="C1352" t="s">
        <v>2592</v>
      </c>
      <c r="D1352" t="s">
        <v>222</v>
      </c>
      <c r="E1352" t="s">
        <v>1795</v>
      </c>
      <c r="F1352" t="s">
        <v>39</v>
      </c>
      <c r="G1352" t="s">
        <v>40</v>
      </c>
      <c r="H1352" t="s">
        <v>40</v>
      </c>
      <c r="I1352" t="s">
        <v>2932</v>
      </c>
      <c r="J1352" t="s">
        <v>39</v>
      </c>
      <c r="K1352" t="s">
        <v>39</v>
      </c>
      <c r="L1352" t="s">
        <v>39</v>
      </c>
      <c r="M1352" t="s">
        <v>2632</v>
      </c>
      <c r="N1352" t="s">
        <v>39</v>
      </c>
      <c r="O1352">
        <v>2005</v>
      </c>
      <c r="P1352">
        <v>2006</v>
      </c>
      <c r="Q1352" s="1" t="s">
        <v>39</v>
      </c>
      <c r="R1352">
        <v>180</v>
      </c>
      <c r="S1352" t="s">
        <v>39</v>
      </c>
      <c r="T1352">
        <v>18</v>
      </c>
      <c r="U1352" t="s">
        <v>2936</v>
      </c>
      <c r="V1352" s="6" t="s">
        <v>39</v>
      </c>
      <c r="W1352" s="6" t="s">
        <v>39</v>
      </c>
      <c r="X1352" s="6" t="s">
        <v>39</v>
      </c>
      <c r="Y1352" s="6" t="s">
        <v>39</v>
      </c>
      <c r="Z1352" s="6" t="s">
        <v>2934</v>
      </c>
      <c r="AA1352" s="6" t="s">
        <v>44</v>
      </c>
      <c r="AB1352">
        <v>500</v>
      </c>
      <c r="AC1352">
        <v>3</v>
      </c>
      <c r="AD1352" t="s">
        <v>40</v>
      </c>
      <c r="AE1352" s="6" t="s">
        <v>39</v>
      </c>
      <c r="AF1352" s="6" t="s">
        <v>42</v>
      </c>
      <c r="AG1352" s="6" t="s">
        <v>2933</v>
      </c>
      <c r="AH1352">
        <v>5</v>
      </c>
      <c r="AI1352" s="6" t="s">
        <v>39</v>
      </c>
      <c r="AJ1352" s="6" t="s">
        <v>43</v>
      </c>
      <c r="AK1352">
        <v>37</v>
      </c>
      <c r="AL1352" s="6" t="s">
        <v>39</v>
      </c>
      <c r="AM1352" s="6" t="s">
        <v>39</v>
      </c>
      <c r="AN1352">
        <v>3</v>
      </c>
      <c r="AO1352">
        <v>25</v>
      </c>
      <c r="AP1352">
        <v>45</v>
      </c>
      <c r="AQ1352" t="s">
        <v>39</v>
      </c>
      <c r="AR1352" t="s">
        <v>2627</v>
      </c>
    </row>
    <row r="1353" spans="1:44" x14ac:dyDescent="0.35">
      <c r="A1353" t="s">
        <v>1796</v>
      </c>
      <c r="B1353" t="s">
        <v>2672</v>
      </c>
      <c r="C1353" t="s">
        <v>2592</v>
      </c>
      <c r="D1353" t="s">
        <v>222</v>
      </c>
      <c r="E1353" t="s">
        <v>1795</v>
      </c>
      <c r="F1353" t="s">
        <v>39</v>
      </c>
      <c r="G1353" t="s">
        <v>40</v>
      </c>
      <c r="H1353" t="s">
        <v>40</v>
      </c>
      <c r="I1353" t="s">
        <v>2932</v>
      </c>
      <c r="J1353" t="s">
        <v>39</v>
      </c>
      <c r="K1353" t="s">
        <v>39</v>
      </c>
      <c r="L1353" t="s">
        <v>39</v>
      </c>
      <c r="M1353" t="s">
        <v>2632</v>
      </c>
      <c r="N1353" t="s">
        <v>39</v>
      </c>
      <c r="O1353">
        <v>2005</v>
      </c>
      <c r="P1353">
        <v>2006</v>
      </c>
      <c r="Q1353" s="1" t="s">
        <v>39</v>
      </c>
      <c r="R1353">
        <v>180</v>
      </c>
      <c r="S1353" t="s">
        <v>39</v>
      </c>
      <c r="T1353">
        <v>18</v>
      </c>
      <c r="U1353" t="s">
        <v>2936</v>
      </c>
      <c r="V1353" s="6" t="s">
        <v>39</v>
      </c>
      <c r="W1353" s="6" t="s">
        <v>39</v>
      </c>
      <c r="X1353" s="6" t="s">
        <v>39</v>
      </c>
      <c r="Y1353" s="6" t="s">
        <v>39</v>
      </c>
      <c r="Z1353" s="6" t="s">
        <v>2935</v>
      </c>
      <c r="AA1353" s="6" t="s">
        <v>44</v>
      </c>
      <c r="AB1353">
        <v>1000</v>
      </c>
      <c r="AC1353">
        <v>3</v>
      </c>
      <c r="AD1353" t="s">
        <v>40</v>
      </c>
      <c r="AE1353" s="6" t="s">
        <v>39</v>
      </c>
      <c r="AF1353" s="6" t="s">
        <v>42</v>
      </c>
      <c r="AG1353" s="6" t="s">
        <v>2933</v>
      </c>
      <c r="AH1353">
        <v>5</v>
      </c>
      <c r="AI1353" s="6" t="s">
        <v>39</v>
      </c>
      <c r="AJ1353" s="6" t="s">
        <v>43</v>
      </c>
      <c r="AK1353">
        <v>41</v>
      </c>
      <c r="AL1353" s="6" t="s">
        <v>39</v>
      </c>
      <c r="AM1353" s="6" t="s">
        <v>39</v>
      </c>
      <c r="AN1353">
        <v>3</v>
      </c>
      <c r="AO1353">
        <v>25</v>
      </c>
      <c r="AP1353">
        <v>45</v>
      </c>
      <c r="AQ1353" t="s">
        <v>39</v>
      </c>
      <c r="AR1353" t="s">
        <v>2627</v>
      </c>
    </row>
    <row r="1354" spans="1:44" x14ac:dyDescent="0.35">
      <c r="A1354" t="s">
        <v>1796</v>
      </c>
      <c r="B1354" t="s">
        <v>2672</v>
      </c>
      <c r="C1354" t="s">
        <v>2592</v>
      </c>
      <c r="D1354" t="s">
        <v>222</v>
      </c>
      <c r="E1354" t="s">
        <v>1795</v>
      </c>
      <c r="F1354" t="s">
        <v>39</v>
      </c>
      <c r="G1354" t="s">
        <v>40</v>
      </c>
      <c r="H1354" t="s">
        <v>40</v>
      </c>
      <c r="I1354" t="s">
        <v>2932</v>
      </c>
      <c r="J1354" t="s">
        <v>39</v>
      </c>
      <c r="K1354" t="s">
        <v>39</v>
      </c>
      <c r="L1354" t="s">
        <v>39</v>
      </c>
      <c r="M1354" t="s">
        <v>2632</v>
      </c>
      <c r="N1354" t="s">
        <v>39</v>
      </c>
      <c r="O1354">
        <v>2005</v>
      </c>
      <c r="P1354">
        <v>2006</v>
      </c>
      <c r="Q1354" s="1" t="s">
        <v>39</v>
      </c>
      <c r="R1354">
        <v>180</v>
      </c>
      <c r="S1354" t="s">
        <v>39</v>
      </c>
      <c r="T1354">
        <v>18</v>
      </c>
      <c r="U1354" t="s">
        <v>2701</v>
      </c>
      <c r="V1354" s="6" t="s">
        <v>2643</v>
      </c>
      <c r="W1354">
        <v>40</v>
      </c>
      <c r="X1354" s="6">
        <v>25</v>
      </c>
      <c r="Y1354" t="s">
        <v>2938</v>
      </c>
      <c r="Z1354" s="6" t="s">
        <v>2935</v>
      </c>
      <c r="AA1354" s="6" t="s">
        <v>44</v>
      </c>
      <c r="AB1354">
        <v>250</v>
      </c>
      <c r="AC1354">
        <v>3</v>
      </c>
      <c r="AD1354" t="s">
        <v>40</v>
      </c>
      <c r="AE1354" s="6" t="s">
        <v>39</v>
      </c>
      <c r="AF1354" s="6" t="s">
        <v>42</v>
      </c>
      <c r="AG1354" s="6" t="s">
        <v>2933</v>
      </c>
      <c r="AH1354">
        <v>5</v>
      </c>
      <c r="AI1354" s="6" t="s">
        <v>39</v>
      </c>
      <c r="AJ1354" s="6" t="s">
        <v>43</v>
      </c>
      <c r="AK1354">
        <v>69</v>
      </c>
      <c r="AL1354" s="6" t="s">
        <v>39</v>
      </c>
      <c r="AM1354" s="6" t="s">
        <v>39</v>
      </c>
      <c r="AN1354">
        <v>3</v>
      </c>
      <c r="AO1354">
        <v>25</v>
      </c>
      <c r="AP1354">
        <v>45</v>
      </c>
      <c r="AQ1354" t="s">
        <v>39</v>
      </c>
      <c r="AR1354" t="s">
        <v>2627</v>
      </c>
    </row>
    <row r="1355" spans="1:44" x14ac:dyDescent="0.35">
      <c r="A1355" t="s">
        <v>1796</v>
      </c>
      <c r="B1355" t="s">
        <v>2672</v>
      </c>
      <c r="C1355" t="s">
        <v>2592</v>
      </c>
      <c r="D1355" t="s">
        <v>222</v>
      </c>
      <c r="E1355" t="s">
        <v>1795</v>
      </c>
      <c r="F1355" t="s">
        <v>39</v>
      </c>
      <c r="G1355" t="s">
        <v>40</v>
      </c>
      <c r="H1355" t="s">
        <v>40</v>
      </c>
      <c r="I1355" t="s">
        <v>2932</v>
      </c>
      <c r="J1355" t="s">
        <v>39</v>
      </c>
      <c r="K1355" t="s">
        <v>39</v>
      </c>
      <c r="L1355" t="s">
        <v>39</v>
      </c>
      <c r="M1355" t="s">
        <v>2632</v>
      </c>
      <c r="N1355" t="s">
        <v>39</v>
      </c>
      <c r="O1355">
        <v>2005</v>
      </c>
      <c r="P1355">
        <v>2006</v>
      </c>
      <c r="Q1355" s="1" t="s">
        <v>39</v>
      </c>
      <c r="R1355">
        <v>180</v>
      </c>
      <c r="S1355" t="s">
        <v>39</v>
      </c>
      <c r="T1355">
        <v>18</v>
      </c>
      <c r="U1355" t="s">
        <v>2701</v>
      </c>
      <c r="V1355" s="6" t="s">
        <v>2643</v>
      </c>
      <c r="W1355">
        <v>40</v>
      </c>
      <c r="X1355" s="6">
        <v>25</v>
      </c>
      <c r="Y1355" t="s">
        <v>2938</v>
      </c>
      <c r="Z1355" s="6" t="s">
        <v>2935</v>
      </c>
      <c r="AA1355" s="6" t="s">
        <v>44</v>
      </c>
      <c r="AB1355">
        <v>500</v>
      </c>
      <c r="AC1355">
        <v>3</v>
      </c>
      <c r="AD1355" t="s">
        <v>40</v>
      </c>
      <c r="AE1355" s="6" t="s">
        <v>39</v>
      </c>
      <c r="AF1355" s="6" t="s">
        <v>42</v>
      </c>
      <c r="AG1355" s="6" t="s">
        <v>2933</v>
      </c>
      <c r="AH1355">
        <v>5</v>
      </c>
      <c r="AI1355" s="6" t="s">
        <v>39</v>
      </c>
      <c r="AJ1355" s="6" t="s">
        <v>43</v>
      </c>
      <c r="AK1355">
        <v>71</v>
      </c>
      <c r="AL1355" s="6" t="s">
        <v>39</v>
      </c>
      <c r="AM1355" s="6" t="s">
        <v>39</v>
      </c>
      <c r="AN1355">
        <v>3</v>
      </c>
      <c r="AO1355">
        <v>25</v>
      </c>
      <c r="AP1355">
        <v>45</v>
      </c>
      <c r="AQ1355" t="s">
        <v>39</v>
      </c>
      <c r="AR1355" t="s">
        <v>2627</v>
      </c>
    </row>
    <row r="1356" spans="1:44" x14ac:dyDescent="0.35">
      <c r="A1356" t="s">
        <v>1796</v>
      </c>
      <c r="B1356" t="s">
        <v>2672</v>
      </c>
      <c r="C1356" t="s">
        <v>2592</v>
      </c>
      <c r="D1356" t="s">
        <v>222</v>
      </c>
      <c r="E1356" t="s">
        <v>1795</v>
      </c>
      <c r="F1356" t="s">
        <v>39</v>
      </c>
      <c r="G1356" t="s">
        <v>40</v>
      </c>
      <c r="H1356" t="s">
        <v>40</v>
      </c>
      <c r="I1356" t="s">
        <v>2932</v>
      </c>
      <c r="J1356" t="s">
        <v>39</v>
      </c>
      <c r="K1356" t="s">
        <v>39</v>
      </c>
      <c r="L1356" t="s">
        <v>39</v>
      </c>
      <c r="M1356" t="s">
        <v>2632</v>
      </c>
      <c r="N1356" t="s">
        <v>39</v>
      </c>
      <c r="O1356">
        <v>2005</v>
      </c>
      <c r="P1356">
        <v>2006</v>
      </c>
      <c r="Q1356" s="1" t="s">
        <v>39</v>
      </c>
      <c r="R1356">
        <v>180</v>
      </c>
      <c r="S1356" t="s">
        <v>39</v>
      </c>
      <c r="T1356">
        <v>18</v>
      </c>
      <c r="U1356" t="s">
        <v>2701</v>
      </c>
      <c r="V1356" s="6" t="s">
        <v>2643</v>
      </c>
      <c r="W1356">
        <v>40</v>
      </c>
      <c r="X1356" s="6">
        <v>25</v>
      </c>
      <c r="Y1356" t="s">
        <v>2938</v>
      </c>
      <c r="Z1356" s="6" t="s">
        <v>2935</v>
      </c>
      <c r="AA1356" s="6" t="s">
        <v>44</v>
      </c>
      <c r="AB1356">
        <v>1000</v>
      </c>
      <c r="AC1356">
        <v>3</v>
      </c>
      <c r="AD1356" t="s">
        <v>40</v>
      </c>
      <c r="AE1356" s="6" t="s">
        <v>39</v>
      </c>
      <c r="AF1356" s="6" t="s">
        <v>42</v>
      </c>
      <c r="AG1356" s="6" t="s">
        <v>2933</v>
      </c>
      <c r="AH1356">
        <v>5</v>
      </c>
      <c r="AI1356" s="6" t="s">
        <v>39</v>
      </c>
      <c r="AJ1356" s="6" t="s">
        <v>43</v>
      </c>
      <c r="AK1356">
        <v>75</v>
      </c>
      <c r="AL1356" s="6" t="s">
        <v>39</v>
      </c>
      <c r="AM1356" s="6" t="s">
        <v>39</v>
      </c>
      <c r="AN1356">
        <v>3</v>
      </c>
      <c r="AO1356">
        <v>25</v>
      </c>
      <c r="AP1356">
        <v>45</v>
      </c>
      <c r="AQ1356" t="s">
        <v>39</v>
      </c>
      <c r="AR1356" t="s">
        <v>2627</v>
      </c>
    </row>
    <row r="1357" spans="1:44" x14ac:dyDescent="0.35">
      <c r="A1357" t="s">
        <v>1796</v>
      </c>
      <c r="B1357" t="s">
        <v>2672</v>
      </c>
      <c r="C1357" t="s">
        <v>2592</v>
      </c>
      <c r="D1357" t="s">
        <v>222</v>
      </c>
      <c r="E1357" t="s">
        <v>1795</v>
      </c>
      <c r="F1357" t="s">
        <v>39</v>
      </c>
      <c r="G1357" t="s">
        <v>40</v>
      </c>
      <c r="H1357" t="s">
        <v>40</v>
      </c>
      <c r="I1357" t="s">
        <v>2932</v>
      </c>
      <c r="J1357" t="s">
        <v>39</v>
      </c>
      <c r="K1357" t="s">
        <v>39</v>
      </c>
      <c r="L1357" t="s">
        <v>39</v>
      </c>
      <c r="M1357" t="s">
        <v>2632</v>
      </c>
      <c r="N1357" t="s">
        <v>39</v>
      </c>
      <c r="O1357">
        <v>2005</v>
      </c>
      <c r="P1357">
        <v>2006</v>
      </c>
      <c r="Q1357" s="1" t="s">
        <v>39</v>
      </c>
      <c r="R1357">
        <v>180</v>
      </c>
      <c r="S1357" t="s">
        <v>39</v>
      </c>
      <c r="T1357">
        <v>18</v>
      </c>
      <c r="U1357" t="s">
        <v>48</v>
      </c>
      <c r="V1357" s="6" t="s">
        <v>39</v>
      </c>
      <c r="W1357" s="6" t="s">
        <v>39</v>
      </c>
      <c r="X1357" s="6" t="s">
        <v>39</v>
      </c>
      <c r="Y1357" s="6" t="s">
        <v>39</v>
      </c>
      <c r="Z1357" s="6" t="s">
        <v>2935</v>
      </c>
      <c r="AA1357" s="6" t="s">
        <v>39</v>
      </c>
      <c r="AB1357" s="6" t="s">
        <v>39</v>
      </c>
      <c r="AC1357" s="6" t="s">
        <v>39</v>
      </c>
      <c r="AD1357" t="s">
        <v>40</v>
      </c>
      <c r="AE1357" s="6" t="s">
        <v>39</v>
      </c>
      <c r="AF1357" s="6" t="s">
        <v>42</v>
      </c>
      <c r="AG1357" s="6" t="s">
        <v>2933</v>
      </c>
      <c r="AH1357">
        <v>5</v>
      </c>
      <c r="AI1357" s="6" t="s">
        <v>39</v>
      </c>
      <c r="AJ1357" s="6" t="s">
        <v>43</v>
      </c>
      <c r="AK1357">
        <v>0</v>
      </c>
      <c r="AL1357" s="6" t="s">
        <v>39</v>
      </c>
      <c r="AM1357" s="6" t="s">
        <v>39</v>
      </c>
      <c r="AN1357">
        <v>3</v>
      </c>
      <c r="AO1357">
        <v>25</v>
      </c>
      <c r="AP1357">
        <v>45</v>
      </c>
      <c r="AQ1357" t="s">
        <v>39</v>
      </c>
      <c r="AR1357" t="s">
        <v>2627</v>
      </c>
    </row>
    <row r="1358" spans="1:44" x14ac:dyDescent="0.35">
      <c r="A1358" t="s">
        <v>1796</v>
      </c>
      <c r="B1358" t="s">
        <v>2672</v>
      </c>
      <c r="C1358" t="s">
        <v>2592</v>
      </c>
      <c r="D1358" t="s">
        <v>222</v>
      </c>
      <c r="E1358" t="s">
        <v>1795</v>
      </c>
      <c r="F1358" t="s">
        <v>39</v>
      </c>
      <c r="G1358" t="s">
        <v>40</v>
      </c>
      <c r="H1358" t="s">
        <v>40</v>
      </c>
      <c r="I1358" t="s">
        <v>2932</v>
      </c>
      <c r="J1358" t="s">
        <v>39</v>
      </c>
      <c r="K1358" t="s">
        <v>39</v>
      </c>
      <c r="L1358" t="s">
        <v>39</v>
      </c>
      <c r="M1358" t="s">
        <v>2632</v>
      </c>
      <c r="N1358" t="s">
        <v>39</v>
      </c>
      <c r="O1358">
        <v>2005</v>
      </c>
      <c r="P1358">
        <v>2006</v>
      </c>
      <c r="Q1358" s="1" t="s">
        <v>39</v>
      </c>
      <c r="R1358">
        <v>180</v>
      </c>
      <c r="S1358" t="s">
        <v>39</v>
      </c>
      <c r="T1358">
        <v>18</v>
      </c>
      <c r="U1358" t="s">
        <v>2701</v>
      </c>
      <c r="V1358" s="6" t="s">
        <v>2643</v>
      </c>
      <c r="W1358">
        <v>20</v>
      </c>
      <c r="X1358" s="6">
        <v>25</v>
      </c>
      <c r="Y1358" t="s">
        <v>39</v>
      </c>
      <c r="Z1358" s="6" t="s">
        <v>2635</v>
      </c>
      <c r="AA1358" s="6" t="s">
        <v>39</v>
      </c>
      <c r="AB1358" s="6" t="s">
        <v>39</v>
      </c>
      <c r="AC1358" s="6" t="s">
        <v>39</v>
      </c>
      <c r="AD1358" t="s">
        <v>40</v>
      </c>
      <c r="AE1358" s="6" t="s">
        <v>39</v>
      </c>
      <c r="AF1358" s="6" t="s">
        <v>42</v>
      </c>
      <c r="AG1358" s="6" t="s">
        <v>2933</v>
      </c>
      <c r="AH1358">
        <v>5</v>
      </c>
      <c r="AI1358" s="6" t="s">
        <v>39</v>
      </c>
      <c r="AJ1358" s="6" t="s">
        <v>2919</v>
      </c>
      <c r="AK1358">
        <v>6.32</v>
      </c>
      <c r="AL1358" s="6" t="s">
        <v>39</v>
      </c>
      <c r="AM1358" s="6" t="s">
        <v>39</v>
      </c>
      <c r="AN1358">
        <v>3</v>
      </c>
      <c r="AO1358">
        <v>25</v>
      </c>
      <c r="AP1358">
        <v>45</v>
      </c>
      <c r="AQ1358" t="s">
        <v>39</v>
      </c>
      <c r="AR1358" t="s">
        <v>2627</v>
      </c>
    </row>
    <row r="1359" spans="1:44" x14ac:dyDescent="0.35">
      <c r="A1359" t="s">
        <v>1796</v>
      </c>
      <c r="B1359" t="s">
        <v>2672</v>
      </c>
      <c r="C1359" t="s">
        <v>2592</v>
      </c>
      <c r="D1359" t="s">
        <v>222</v>
      </c>
      <c r="E1359" t="s">
        <v>1795</v>
      </c>
      <c r="F1359" t="s">
        <v>39</v>
      </c>
      <c r="G1359" t="s">
        <v>40</v>
      </c>
      <c r="H1359" t="s">
        <v>40</v>
      </c>
      <c r="I1359" t="s">
        <v>2932</v>
      </c>
      <c r="J1359" t="s">
        <v>39</v>
      </c>
      <c r="K1359" t="s">
        <v>39</v>
      </c>
      <c r="L1359" t="s">
        <v>39</v>
      </c>
      <c r="M1359" t="s">
        <v>2632</v>
      </c>
      <c r="N1359" t="s">
        <v>39</v>
      </c>
      <c r="O1359">
        <v>2005</v>
      </c>
      <c r="P1359">
        <v>2006</v>
      </c>
      <c r="Q1359" s="1" t="s">
        <v>39</v>
      </c>
      <c r="R1359">
        <v>180</v>
      </c>
      <c r="S1359" t="s">
        <v>39</v>
      </c>
      <c r="T1359">
        <v>18</v>
      </c>
      <c r="U1359" t="s">
        <v>2701</v>
      </c>
      <c r="V1359" s="6" t="s">
        <v>2643</v>
      </c>
      <c r="W1359">
        <v>30</v>
      </c>
      <c r="X1359" s="6">
        <v>25</v>
      </c>
      <c r="Y1359" t="s">
        <v>39</v>
      </c>
      <c r="Z1359" s="6" t="s">
        <v>2635</v>
      </c>
      <c r="AA1359" s="6" t="s">
        <v>39</v>
      </c>
      <c r="AB1359" s="6" t="s">
        <v>39</v>
      </c>
      <c r="AC1359" s="6" t="s">
        <v>39</v>
      </c>
      <c r="AD1359" t="s">
        <v>40</v>
      </c>
      <c r="AE1359" s="6" t="s">
        <v>39</v>
      </c>
      <c r="AF1359" s="6" t="s">
        <v>42</v>
      </c>
      <c r="AG1359" s="6" t="s">
        <v>2933</v>
      </c>
      <c r="AH1359">
        <v>5</v>
      </c>
      <c r="AI1359" s="6" t="s">
        <v>39</v>
      </c>
      <c r="AJ1359" s="6" t="s">
        <v>2919</v>
      </c>
      <c r="AK1359">
        <v>6.24</v>
      </c>
      <c r="AL1359" s="6" t="s">
        <v>39</v>
      </c>
      <c r="AM1359" s="6" t="s">
        <v>39</v>
      </c>
      <c r="AN1359">
        <v>3</v>
      </c>
      <c r="AO1359">
        <v>25</v>
      </c>
      <c r="AP1359">
        <v>45</v>
      </c>
      <c r="AQ1359" t="s">
        <v>39</v>
      </c>
      <c r="AR1359" t="s">
        <v>2627</v>
      </c>
    </row>
    <row r="1360" spans="1:44" x14ac:dyDescent="0.35">
      <c r="A1360" t="s">
        <v>1796</v>
      </c>
      <c r="B1360" t="s">
        <v>2672</v>
      </c>
      <c r="C1360" t="s">
        <v>2592</v>
      </c>
      <c r="D1360" t="s">
        <v>222</v>
      </c>
      <c r="E1360" t="s">
        <v>1795</v>
      </c>
      <c r="F1360" t="s">
        <v>39</v>
      </c>
      <c r="G1360" t="s">
        <v>40</v>
      </c>
      <c r="H1360" t="s">
        <v>40</v>
      </c>
      <c r="I1360" t="s">
        <v>2932</v>
      </c>
      <c r="J1360" t="s">
        <v>39</v>
      </c>
      <c r="K1360" t="s">
        <v>39</v>
      </c>
      <c r="L1360" t="s">
        <v>39</v>
      </c>
      <c r="M1360" t="s">
        <v>2632</v>
      </c>
      <c r="N1360" t="s">
        <v>39</v>
      </c>
      <c r="O1360">
        <v>2005</v>
      </c>
      <c r="P1360">
        <v>2006</v>
      </c>
      <c r="Q1360" s="1" t="s">
        <v>39</v>
      </c>
      <c r="R1360">
        <v>180</v>
      </c>
      <c r="S1360" t="s">
        <v>39</v>
      </c>
      <c r="T1360">
        <v>18</v>
      </c>
      <c r="U1360" t="s">
        <v>2701</v>
      </c>
      <c r="V1360" s="6" t="s">
        <v>2643</v>
      </c>
      <c r="W1360">
        <v>40</v>
      </c>
      <c r="X1360" s="6">
        <v>25</v>
      </c>
      <c r="Y1360" t="s">
        <v>39</v>
      </c>
      <c r="Z1360" s="6" t="s">
        <v>2635</v>
      </c>
      <c r="AA1360" s="6" t="s">
        <v>39</v>
      </c>
      <c r="AB1360" s="6" t="s">
        <v>39</v>
      </c>
      <c r="AC1360" s="6" t="s">
        <v>39</v>
      </c>
      <c r="AD1360" t="s">
        <v>40</v>
      </c>
      <c r="AE1360" s="6" t="s">
        <v>39</v>
      </c>
      <c r="AF1360" s="6" t="s">
        <v>42</v>
      </c>
      <c r="AG1360" s="6" t="s">
        <v>2933</v>
      </c>
      <c r="AH1360">
        <v>5</v>
      </c>
      <c r="AI1360" s="6" t="s">
        <v>39</v>
      </c>
      <c r="AJ1360" s="6" t="s">
        <v>2919</v>
      </c>
      <c r="AK1360">
        <v>14.2</v>
      </c>
      <c r="AL1360" s="6" t="s">
        <v>39</v>
      </c>
      <c r="AM1360" s="6" t="s">
        <v>39</v>
      </c>
      <c r="AN1360">
        <v>3</v>
      </c>
      <c r="AO1360">
        <v>25</v>
      </c>
      <c r="AP1360">
        <v>45</v>
      </c>
      <c r="AQ1360" t="s">
        <v>39</v>
      </c>
      <c r="AR1360" t="s">
        <v>2627</v>
      </c>
    </row>
    <row r="1361" spans="1:44" x14ac:dyDescent="0.35">
      <c r="A1361" t="s">
        <v>1796</v>
      </c>
      <c r="B1361" t="s">
        <v>2672</v>
      </c>
      <c r="C1361" t="s">
        <v>2592</v>
      </c>
      <c r="D1361" t="s">
        <v>222</v>
      </c>
      <c r="E1361" t="s">
        <v>1795</v>
      </c>
      <c r="F1361" t="s">
        <v>39</v>
      </c>
      <c r="G1361" t="s">
        <v>40</v>
      </c>
      <c r="H1361" t="s">
        <v>40</v>
      </c>
      <c r="I1361" t="s">
        <v>2932</v>
      </c>
      <c r="J1361" t="s">
        <v>39</v>
      </c>
      <c r="K1361" t="s">
        <v>39</v>
      </c>
      <c r="L1361" t="s">
        <v>39</v>
      </c>
      <c r="M1361" t="s">
        <v>2632</v>
      </c>
      <c r="N1361" t="s">
        <v>39</v>
      </c>
      <c r="O1361">
        <v>2005</v>
      </c>
      <c r="P1361">
        <v>2006</v>
      </c>
      <c r="Q1361" s="1" t="s">
        <v>39</v>
      </c>
      <c r="R1361">
        <v>180</v>
      </c>
      <c r="S1361" t="s">
        <v>39</v>
      </c>
      <c r="T1361">
        <v>18</v>
      </c>
      <c r="U1361" t="s">
        <v>2936</v>
      </c>
      <c r="V1361" s="6" t="s">
        <v>39</v>
      </c>
      <c r="W1361" s="6" t="s">
        <v>39</v>
      </c>
      <c r="X1361" s="6" t="s">
        <v>39</v>
      </c>
      <c r="Y1361" s="6" t="s">
        <v>39</v>
      </c>
      <c r="Z1361" s="6" t="s">
        <v>2635</v>
      </c>
      <c r="AA1361" s="6" t="s">
        <v>44</v>
      </c>
      <c r="AB1361">
        <v>250</v>
      </c>
      <c r="AC1361">
        <v>3</v>
      </c>
      <c r="AD1361" t="s">
        <v>40</v>
      </c>
      <c r="AE1361" s="6" t="s">
        <v>39</v>
      </c>
      <c r="AF1361" s="6" t="s">
        <v>42</v>
      </c>
      <c r="AG1361" s="6" t="s">
        <v>2933</v>
      </c>
      <c r="AH1361">
        <v>5</v>
      </c>
      <c r="AI1361" s="6" t="s">
        <v>39</v>
      </c>
      <c r="AJ1361" s="6" t="s">
        <v>2919</v>
      </c>
      <c r="AK1361">
        <v>7.11</v>
      </c>
      <c r="AL1361" s="6" t="s">
        <v>39</v>
      </c>
      <c r="AM1361" s="6" t="s">
        <v>39</v>
      </c>
      <c r="AN1361">
        <v>3</v>
      </c>
      <c r="AO1361">
        <v>25</v>
      </c>
      <c r="AP1361">
        <v>45</v>
      </c>
      <c r="AQ1361" t="s">
        <v>39</v>
      </c>
      <c r="AR1361" t="s">
        <v>2627</v>
      </c>
    </row>
    <row r="1362" spans="1:44" x14ac:dyDescent="0.35">
      <c r="A1362" t="s">
        <v>1796</v>
      </c>
      <c r="B1362" t="s">
        <v>2672</v>
      </c>
      <c r="C1362" t="s">
        <v>2592</v>
      </c>
      <c r="D1362" t="s">
        <v>222</v>
      </c>
      <c r="E1362" t="s">
        <v>1795</v>
      </c>
      <c r="F1362" t="s">
        <v>39</v>
      </c>
      <c r="G1362" t="s">
        <v>40</v>
      </c>
      <c r="H1362" t="s">
        <v>40</v>
      </c>
      <c r="I1362" t="s">
        <v>2932</v>
      </c>
      <c r="J1362" t="s">
        <v>39</v>
      </c>
      <c r="K1362" t="s">
        <v>39</v>
      </c>
      <c r="L1362" t="s">
        <v>39</v>
      </c>
      <c r="M1362" t="s">
        <v>2632</v>
      </c>
      <c r="N1362" t="s">
        <v>39</v>
      </c>
      <c r="O1362">
        <v>2005</v>
      </c>
      <c r="P1362">
        <v>2006</v>
      </c>
      <c r="Q1362" s="1" t="s">
        <v>39</v>
      </c>
      <c r="R1362">
        <v>180</v>
      </c>
      <c r="S1362" t="s">
        <v>39</v>
      </c>
      <c r="T1362">
        <v>18</v>
      </c>
      <c r="U1362" t="s">
        <v>2936</v>
      </c>
      <c r="V1362" s="6" t="s">
        <v>39</v>
      </c>
      <c r="W1362" s="6" t="s">
        <v>39</v>
      </c>
      <c r="X1362" s="6" t="s">
        <v>39</v>
      </c>
      <c r="Y1362" s="6" t="s">
        <v>39</v>
      </c>
      <c r="Z1362" s="6" t="s">
        <v>2934</v>
      </c>
      <c r="AA1362" s="6" t="s">
        <v>44</v>
      </c>
      <c r="AB1362">
        <v>500</v>
      </c>
      <c r="AC1362">
        <v>3</v>
      </c>
      <c r="AD1362" t="s">
        <v>40</v>
      </c>
      <c r="AE1362" s="6" t="s">
        <v>39</v>
      </c>
      <c r="AF1362" s="6" t="s">
        <v>42</v>
      </c>
      <c r="AG1362" s="6" t="s">
        <v>2933</v>
      </c>
      <c r="AH1362">
        <v>5</v>
      </c>
      <c r="AI1362" s="6" t="s">
        <v>39</v>
      </c>
      <c r="AJ1362" s="6" t="s">
        <v>2919</v>
      </c>
      <c r="AK1362">
        <v>7.9</v>
      </c>
      <c r="AL1362" s="6" t="s">
        <v>39</v>
      </c>
      <c r="AM1362" s="6" t="s">
        <v>39</v>
      </c>
      <c r="AN1362">
        <v>3</v>
      </c>
      <c r="AO1362">
        <v>25</v>
      </c>
      <c r="AP1362">
        <v>45</v>
      </c>
      <c r="AQ1362" t="s">
        <v>39</v>
      </c>
      <c r="AR1362" t="s">
        <v>2627</v>
      </c>
    </row>
    <row r="1363" spans="1:44" x14ac:dyDescent="0.35">
      <c r="A1363" t="s">
        <v>1796</v>
      </c>
      <c r="B1363" t="s">
        <v>2672</v>
      </c>
      <c r="C1363" t="s">
        <v>2592</v>
      </c>
      <c r="D1363" t="s">
        <v>222</v>
      </c>
      <c r="E1363" t="s">
        <v>1795</v>
      </c>
      <c r="F1363" t="s">
        <v>39</v>
      </c>
      <c r="G1363" t="s">
        <v>40</v>
      </c>
      <c r="H1363" t="s">
        <v>40</v>
      </c>
      <c r="I1363" t="s">
        <v>2932</v>
      </c>
      <c r="J1363" t="s">
        <v>39</v>
      </c>
      <c r="K1363" t="s">
        <v>39</v>
      </c>
      <c r="L1363" t="s">
        <v>39</v>
      </c>
      <c r="M1363" t="s">
        <v>2632</v>
      </c>
      <c r="N1363" t="s">
        <v>39</v>
      </c>
      <c r="O1363">
        <v>2005</v>
      </c>
      <c r="P1363">
        <v>2006</v>
      </c>
      <c r="Q1363" s="1" t="s">
        <v>39</v>
      </c>
      <c r="R1363">
        <v>180</v>
      </c>
      <c r="S1363" t="s">
        <v>39</v>
      </c>
      <c r="T1363">
        <v>18</v>
      </c>
      <c r="U1363" t="s">
        <v>2936</v>
      </c>
      <c r="V1363" s="6" t="s">
        <v>39</v>
      </c>
      <c r="W1363" s="6" t="s">
        <v>39</v>
      </c>
      <c r="X1363" s="6" t="s">
        <v>39</v>
      </c>
      <c r="Y1363" s="6" t="s">
        <v>39</v>
      </c>
      <c r="Z1363" s="6" t="s">
        <v>2935</v>
      </c>
      <c r="AA1363" s="6" t="s">
        <v>44</v>
      </c>
      <c r="AB1363">
        <v>1000</v>
      </c>
      <c r="AC1363">
        <v>3</v>
      </c>
      <c r="AD1363" t="s">
        <v>40</v>
      </c>
      <c r="AE1363" s="6" t="s">
        <v>39</v>
      </c>
      <c r="AF1363" s="6" t="s">
        <v>42</v>
      </c>
      <c r="AG1363" s="6" t="s">
        <v>2933</v>
      </c>
      <c r="AH1363">
        <v>5</v>
      </c>
      <c r="AI1363" s="6" t="s">
        <v>39</v>
      </c>
      <c r="AJ1363" s="6" t="s">
        <v>2919</v>
      </c>
      <c r="AK1363">
        <v>13.9</v>
      </c>
      <c r="AL1363" s="6" t="s">
        <v>39</v>
      </c>
      <c r="AM1363" s="6" t="s">
        <v>39</v>
      </c>
      <c r="AN1363">
        <v>3</v>
      </c>
      <c r="AO1363">
        <v>25</v>
      </c>
      <c r="AP1363">
        <v>45</v>
      </c>
      <c r="AQ1363" t="s">
        <v>39</v>
      </c>
      <c r="AR1363" t="s">
        <v>2627</v>
      </c>
    </row>
    <row r="1364" spans="1:44" x14ac:dyDescent="0.35">
      <c r="A1364" t="s">
        <v>1796</v>
      </c>
      <c r="B1364" t="s">
        <v>2672</v>
      </c>
      <c r="C1364" t="s">
        <v>2592</v>
      </c>
      <c r="D1364" t="s">
        <v>222</v>
      </c>
      <c r="E1364" t="s">
        <v>1795</v>
      </c>
      <c r="F1364" t="s">
        <v>39</v>
      </c>
      <c r="G1364" t="s">
        <v>40</v>
      </c>
      <c r="H1364" t="s">
        <v>40</v>
      </c>
      <c r="I1364" t="s">
        <v>2932</v>
      </c>
      <c r="J1364" t="s">
        <v>39</v>
      </c>
      <c r="K1364" t="s">
        <v>39</v>
      </c>
      <c r="L1364" t="s">
        <v>39</v>
      </c>
      <c r="M1364" t="s">
        <v>2632</v>
      </c>
      <c r="N1364" t="s">
        <v>39</v>
      </c>
      <c r="O1364">
        <v>2005</v>
      </c>
      <c r="P1364">
        <v>2006</v>
      </c>
      <c r="Q1364" s="1" t="s">
        <v>39</v>
      </c>
      <c r="R1364">
        <v>180</v>
      </c>
      <c r="S1364" t="s">
        <v>39</v>
      </c>
      <c r="T1364">
        <v>18</v>
      </c>
      <c r="U1364" t="s">
        <v>2701</v>
      </c>
      <c r="V1364" s="6" t="s">
        <v>2643</v>
      </c>
      <c r="W1364">
        <v>40</v>
      </c>
      <c r="X1364" s="6">
        <v>25</v>
      </c>
      <c r="Y1364" t="s">
        <v>2938</v>
      </c>
      <c r="Z1364" s="6" t="s">
        <v>2935</v>
      </c>
      <c r="AA1364" s="6" t="s">
        <v>44</v>
      </c>
      <c r="AB1364">
        <v>250</v>
      </c>
      <c r="AC1364">
        <v>3</v>
      </c>
      <c r="AD1364" t="s">
        <v>40</v>
      </c>
      <c r="AE1364" s="6" t="s">
        <v>39</v>
      </c>
      <c r="AF1364" s="6" t="s">
        <v>42</v>
      </c>
      <c r="AG1364" s="6" t="s">
        <v>2933</v>
      </c>
      <c r="AH1364">
        <v>5</v>
      </c>
      <c r="AI1364" s="6" t="s">
        <v>39</v>
      </c>
      <c r="AJ1364" s="6" t="s">
        <v>2919</v>
      </c>
      <c r="AK1364">
        <v>14.2</v>
      </c>
      <c r="AL1364" s="6" t="s">
        <v>39</v>
      </c>
      <c r="AM1364" s="6" t="s">
        <v>39</v>
      </c>
      <c r="AN1364">
        <v>3</v>
      </c>
      <c r="AO1364">
        <v>25</v>
      </c>
      <c r="AP1364">
        <v>45</v>
      </c>
      <c r="AQ1364" t="s">
        <v>39</v>
      </c>
      <c r="AR1364" t="s">
        <v>2627</v>
      </c>
    </row>
    <row r="1365" spans="1:44" x14ac:dyDescent="0.35">
      <c r="A1365" t="s">
        <v>1796</v>
      </c>
      <c r="B1365" t="s">
        <v>2672</v>
      </c>
      <c r="C1365" t="s">
        <v>2592</v>
      </c>
      <c r="D1365" t="s">
        <v>222</v>
      </c>
      <c r="E1365" t="s">
        <v>1795</v>
      </c>
      <c r="F1365" t="s">
        <v>39</v>
      </c>
      <c r="G1365" t="s">
        <v>40</v>
      </c>
      <c r="H1365" t="s">
        <v>40</v>
      </c>
      <c r="I1365" t="s">
        <v>2932</v>
      </c>
      <c r="J1365" t="s">
        <v>39</v>
      </c>
      <c r="K1365" t="s">
        <v>39</v>
      </c>
      <c r="L1365" t="s">
        <v>39</v>
      </c>
      <c r="M1365" t="s">
        <v>2632</v>
      </c>
      <c r="N1365" t="s">
        <v>39</v>
      </c>
      <c r="O1365">
        <v>2005</v>
      </c>
      <c r="P1365">
        <v>2006</v>
      </c>
      <c r="Q1365" s="1" t="s">
        <v>39</v>
      </c>
      <c r="R1365">
        <v>180</v>
      </c>
      <c r="S1365" t="s">
        <v>39</v>
      </c>
      <c r="T1365">
        <v>18</v>
      </c>
      <c r="U1365" t="s">
        <v>2701</v>
      </c>
      <c r="V1365" s="6" t="s">
        <v>2643</v>
      </c>
      <c r="W1365">
        <v>40</v>
      </c>
      <c r="X1365" s="6">
        <v>25</v>
      </c>
      <c r="Y1365" t="s">
        <v>2938</v>
      </c>
      <c r="Z1365" s="6" t="s">
        <v>2935</v>
      </c>
      <c r="AA1365" s="6" t="s">
        <v>44</v>
      </c>
      <c r="AB1365">
        <v>500</v>
      </c>
      <c r="AC1365">
        <v>3</v>
      </c>
      <c r="AD1365" t="s">
        <v>40</v>
      </c>
      <c r="AE1365" s="6" t="s">
        <v>39</v>
      </c>
      <c r="AF1365" s="6" t="s">
        <v>42</v>
      </c>
      <c r="AG1365" s="6" t="s">
        <v>2933</v>
      </c>
      <c r="AH1365">
        <v>5</v>
      </c>
      <c r="AI1365" s="6" t="s">
        <v>39</v>
      </c>
      <c r="AJ1365" s="6" t="s">
        <v>2919</v>
      </c>
      <c r="AK1365">
        <v>14.9</v>
      </c>
      <c r="AL1365" s="6" t="s">
        <v>39</v>
      </c>
      <c r="AM1365" s="6" t="s">
        <v>39</v>
      </c>
      <c r="AN1365">
        <v>3</v>
      </c>
      <c r="AO1365">
        <v>25</v>
      </c>
      <c r="AP1365">
        <v>45</v>
      </c>
      <c r="AQ1365" t="s">
        <v>39</v>
      </c>
      <c r="AR1365" t="s">
        <v>2627</v>
      </c>
    </row>
    <row r="1366" spans="1:44" x14ac:dyDescent="0.35">
      <c r="A1366" t="s">
        <v>1796</v>
      </c>
      <c r="B1366" t="s">
        <v>2672</v>
      </c>
      <c r="C1366" t="s">
        <v>2592</v>
      </c>
      <c r="D1366" t="s">
        <v>222</v>
      </c>
      <c r="E1366" t="s">
        <v>1795</v>
      </c>
      <c r="F1366" t="s">
        <v>39</v>
      </c>
      <c r="G1366" t="s">
        <v>40</v>
      </c>
      <c r="H1366" t="s">
        <v>40</v>
      </c>
      <c r="I1366" t="s">
        <v>2932</v>
      </c>
      <c r="J1366" t="s">
        <v>39</v>
      </c>
      <c r="K1366" t="s">
        <v>39</v>
      </c>
      <c r="L1366" t="s">
        <v>39</v>
      </c>
      <c r="M1366" t="s">
        <v>2632</v>
      </c>
      <c r="N1366" t="s">
        <v>39</v>
      </c>
      <c r="O1366">
        <v>2005</v>
      </c>
      <c r="P1366">
        <v>2006</v>
      </c>
      <c r="Q1366" s="1" t="s">
        <v>39</v>
      </c>
      <c r="R1366">
        <v>180</v>
      </c>
      <c r="S1366" t="s">
        <v>39</v>
      </c>
      <c r="T1366">
        <v>18</v>
      </c>
      <c r="U1366" t="s">
        <v>2701</v>
      </c>
      <c r="V1366" s="6" t="s">
        <v>2643</v>
      </c>
      <c r="W1366">
        <v>40</v>
      </c>
      <c r="X1366" s="6">
        <v>25</v>
      </c>
      <c r="Y1366" t="s">
        <v>2938</v>
      </c>
      <c r="Z1366" s="6" t="s">
        <v>2935</v>
      </c>
      <c r="AA1366" s="6" t="s">
        <v>44</v>
      </c>
      <c r="AB1366">
        <v>1000</v>
      </c>
      <c r="AC1366">
        <v>3</v>
      </c>
      <c r="AD1366" t="s">
        <v>40</v>
      </c>
      <c r="AE1366" s="6" t="s">
        <v>39</v>
      </c>
      <c r="AF1366" s="6" t="s">
        <v>42</v>
      </c>
      <c r="AG1366" s="6" t="s">
        <v>2933</v>
      </c>
      <c r="AH1366">
        <v>5</v>
      </c>
      <c r="AI1366" s="6" t="s">
        <v>39</v>
      </c>
      <c r="AJ1366" s="6" t="s">
        <v>2919</v>
      </c>
      <c r="AK1366">
        <v>14.9</v>
      </c>
      <c r="AL1366" s="6" t="s">
        <v>39</v>
      </c>
      <c r="AM1366" s="6" t="s">
        <v>39</v>
      </c>
      <c r="AN1366">
        <v>3</v>
      </c>
      <c r="AO1366">
        <v>25</v>
      </c>
      <c r="AP1366">
        <v>45</v>
      </c>
      <c r="AQ1366" t="s">
        <v>39</v>
      </c>
      <c r="AR1366" t="s">
        <v>2627</v>
      </c>
    </row>
    <row r="1367" spans="1:44" x14ac:dyDescent="0.35">
      <c r="A1367" t="s">
        <v>1796</v>
      </c>
      <c r="B1367" t="s">
        <v>2672</v>
      </c>
      <c r="C1367" t="s">
        <v>2592</v>
      </c>
      <c r="D1367" t="s">
        <v>222</v>
      </c>
      <c r="E1367" t="s">
        <v>1795</v>
      </c>
      <c r="F1367" t="s">
        <v>39</v>
      </c>
      <c r="G1367" t="s">
        <v>40</v>
      </c>
      <c r="H1367" t="s">
        <v>40</v>
      </c>
      <c r="I1367" t="s">
        <v>2932</v>
      </c>
      <c r="J1367" t="s">
        <v>39</v>
      </c>
      <c r="K1367" t="s">
        <v>39</v>
      </c>
      <c r="L1367" t="s">
        <v>39</v>
      </c>
      <c r="M1367" t="s">
        <v>2632</v>
      </c>
      <c r="N1367" t="s">
        <v>39</v>
      </c>
      <c r="O1367">
        <v>2005</v>
      </c>
      <c r="P1367">
        <v>2006</v>
      </c>
      <c r="Q1367" s="1" t="s">
        <v>39</v>
      </c>
      <c r="R1367">
        <v>180</v>
      </c>
      <c r="S1367" t="s">
        <v>39</v>
      </c>
      <c r="T1367">
        <v>18</v>
      </c>
      <c r="U1367" t="s">
        <v>48</v>
      </c>
      <c r="V1367" s="6" t="s">
        <v>39</v>
      </c>
      <c r="W1367" s="6" t="s">
        <v>39</v>
      </c>
      <c r="X1367" s="6" t="s">
        <v>39</v>
      </c>
      <c r="Y1367" s="6" t="s">
        <v>39</v>
      </c>
      <c r="Z1367" s="6" t="s">
        <v>2935</v>
      </c>
      <c r="AA1367" s="6" t="s">
        <v>39</v>
      </c>
      <c r="AB1367" s="6" t="s">
        <v>39</v>
      </c>
      <c r="AC1367" s="6" t="s">
        <v>39</v>
      </c>
      <c r="AD1367" t="s">
        <v>40</v>
      </c>
      <c r="AE1367" s="6" t="s">
        <v>39</v>
      </c>
      <c r="AF1367" s="6" t="s">
        <v>42</v>
      </c>
      <c r="AG1367" s="6" t="s">
        <v>2933</v>
      </c>
      <c r="AH1367">
        <v>5</v>
      </c>
      <c r="AI1367" s="6" t="s">
        <v>39</v>
      </c>
      <c r="AJ1367" s="6" t="s">
        <v>2919</v>
      </c>
      <c r="AK1367">
        <v>0</v>
      </c>
      <c r="AL1367" s="6" t="s">
        <v>39</v>
      </c>
      <c r="AM1367" s="6" t="s">
        <v>39</v>
      </c>
      <c r="AN1367">
        <v>3</v>
      </c>
      <c r="AO1367">
        <v>25</v>
      </c>
      <c r="AP1367">
        <v>45</v>
      </c>
      <c r="AQ1367" t="s">
        <v>39</v>
      </c>
      <c r="AR1367" t="s">
        <v>2627</v>
      </c>
    </row>
    <row r="1368" spans="1:44" x14ac:dyDescent="0.35">
      <c r="A1368" t="s">
        <v>1796</v>
      </c>
      <c r="B1368" t="s">
        <v>2672</v>
      </c>
      <c r="C1368" t="s">
        <v>2592</v>
      </c>
      <c r="D1368" t="s">
        <v>222</v>
      </c>
      <c r="E1368" t="s">
        <v>1795</v>
      </c>
      <c r="F1368" t="s">
        <v>39</v>
      </c>
      <c r="G1368" t="s">
        <v>40</v>
      </c>
      <c r="H1368" t="s">
        <v>40</v>
      </c>
      <c r="I1368" t="s">
        <v>2932</v>
      </c>
      <c r="J1368" t="s">
        <v>39</v>
      </c>
      <c r="K1368" t="s">
        <v>39</v>
      </c>
      <c r="L1368" t="s">
        <v>39</v>
      </c>
      <c r="M1368" t="s">
        <v>2632</v>
      </c>
      <c r="N1368" t="s">
        <v>39</v>
      </c>
      <c r="O1368">
        <v>2005</v>
      </c>
      <c r="P1368">
        <v>2006</v>
      </c>
      <c r="Q1368" s="1" t="s">
        <v>39</v>
      </c>
      <c r="R1368">
        <v>180</v>
      </c>
      <c r="S1368" t="s">
        <v>39</v>
      </c>
      <c r="T1368">
        <v>18</v>
      </c>
      <c r="U1368" t="s">
        <v>2701</v>
      </c>
      <c r="V1368" s="6" t="s">
        <v>2643</v>
      </c>
      <c r="W1368">
        <v>20</v>
      </c>
      <c r="X1368" s="6">
        <v>25</v>
      </c>
      <c r="Y1368" t="s">
        <v>39</v>
      </c>
      <c r="Z1368" s="6" t="s">
        <v>2635</v>
      </c>
      <c r="AA1368" s="6" t="s">
        <v>39</v>
      </c>
      <c r="AB1368" s="6" t="s">
        <v>39</v>
      </c>
      <c r="AC1368" s="6" t="s">
        <v>39</v>
      </c>
      <c r="AD1368" t="s">
        <v>40</v>
      </c>
      <c r="AE1368" s="6" t="s">
        <v>39</v>
      </c>
      <c r="AF1368" s="6" t="s">
        <v>42</v>
      </c>
      <c r="AG1368" s="6" t="s">
        <v>2933</v>
      </c>
      <c r="AH1368">
        <v>5</v>
      </c>
      <c r="AI1368" s="6" t="s">
        <v>39</v>
      </c>
      <c r="AJ1368" s="6" t="s">
        <v>2744</v>
      </c>
      <c r="AK1368">
        <v>0.158</v>
      </c>
      <c r="AL1368" s="6" t="s">
        <v>39</v>
      </c>
      <c r="AM1368" s="6" t="s">
        <v>39</v>
      </c>
      <c r="AN1368">
        <v>3</v>
      </c>
      <c r="AO1368">
        <v>25</v>
      </c>
      <c r="AP1368">
        <v>45</v>
      </c>
      <c r="AQ1368" t="s">
        <v>39</v>
      </c>
      <c r="AR1368" t="s">
        <v>2627</v>
      </c>
    </row>
    <row r="1369" spans="1:44" x14ac:dyDescent="0.35">
      <c r="A1369" t="s">
        <v>1796</v>
      </c>
      <c r="B1369" t="s">
        <v>2672</v>
      </c>
      <c r="C1369" t="s">
        <v>2592</v>
      </c>
      <c r="D1369" t="s">
        <v>222</v>
      </c>
      <c r="E1369" t="s">
        <v>1795</v>
      </c>
      <c r="F1369" t="s">
        <v>39</v>
      </c>
      <c r="G1369" t="s">
        <v>40</v>
      </c>
      <c r="H1369" t="s">
        <v>40</v>
      </c>
      <c r="I1369" t="s">
        <v>2932</v>
      </c>
      <c r="J1369" t="s">
        <v>39</v>
      </c>
      <c r="K1369" t="s">
        <v>39</v>
      </c>
      <c r="L1369" t="s">
        <v>39</v>
      </c>
      <c r="M1369" t="s">
        <v>2632</v>
      </c>
      <c r="N1369" t="s">
        <v>39</v>
      </c>
      <c r="O1369">
        <v>2005</v>
      </c>
      <c r="P1369">
        <v>2006</v>
      </c>
      <c r="Q1369" s="1" t="s">
        <v>39</v>
      </c>
      <c r="R1369">
        <v>180</v>
      </c>
      <c r="S1369" t="s">
        <v>39</v>
      </c>
      <c r="T1369">
        <v>18</v>
      </c>
      <c r="U1369" t="s">
        <v>2701</v>
      </c>
      <c r="V1369" s="6" t="s">
        <v>2643</v>
      </c>
      <c r="W1369">
        <v>30</v>
      </c>
      <c r="X1369" s="6">
        <v>25</v>
      </c>
      <c r="Y1369" t="s">
        <v>39</v>
      </c>
      <c r="Z1369" s="6" t="s">
        <v>2635</v>
      </c>
      <c r="AA1369" s="6" t="s">
        <v>39</v>
      </c>
      <c r="AB1369" s="6" t="s">
        <v>39</v>
      </c>
      <c r="AC1369" s="6" t="s">
        <v>39</v>
      </c>
      <c r="AD1369" t="s">
        <v>40</v>
      </c>
      <c r="AE1369" s="6" t="s">
        <v>39</v>
      </c>
      <c r="AF1369" s="6" t="s">
        <v>42</v>
      </c>
      <c r="AG1369" s="6" t="s">
        <v>2933</v>
      </c>
      <c r="AH1369">
        <v>5</v>
      </c>
      <c r="AI1369" s="6" t="s">
        <v>39</v>
      </c>
      <c r="AJ1369" s="6" t="s">
        <v>2744</v>
      </c>
      <c r="AK1369">
        <v>0.16200000000000001</v>
      </c>
      <c r="AL1369" s="6" t="s">
        <v>39</v>
      </c>
      <c r="AM1369" s="6" t="s">
        <v>39</v>
      </c>
      <c r="AN1369">
        <v>3</v>
      </c>
      <c r="AO1369">
        <v>25</v>
      </c>
      <c r="AP1369">
        <v>45</v>
      </c>
      <c r="AQ1369" t="s">
        <v>39</v>
      </c>
      <c r="AR1369" t="s">
        <v>2627</v>
      </c>
    </row>
    <row r="1370" spans="1:44" x14ac:dyDescent="0.35">
      <c r="A1370" t="s">
        <v>1796</v>
      </c>
      <c r="B1370" t="s">
        <v>2672</v>
      </c>
      <c r="C1370" t="s">
        <v>2592</v>
      </c>
      <c r="D1370" t="s">
        <v>222</v>
      </c>
      <c r="E1370" t="s">
        <v>1795</v>
      </c>
      <c r="F1370" t="s">
        <v>39</v>
      </c>
      <c r="G1370" t="s">
        <v>40</v>
      </c>
      <c r="H1370" t="s">
        <v>40</v>
      </c>
      <c r="I1370" t="s">
        <v>2932</v>
      </c>
      <c r="J1370" t="s">
        <v>39</v>
      </c>
      <c r="K1370" t="s">
        <v>39</v>
      </c>
      <c r="L1370" t="s">
        <v>39</v>
      </c>
      <c r="M1370" t="s">
        <v>2632</v>
      </c>
      <c r="N1370" t="s">
        <v>39</v>
      </c>
      <c r="O1370">
        <v>2005</v>
      </c>
      <c r="P1370">
        <v>2006</v>
      </c>
      <c r="Q1370" s="1" t="s">
        <v>39</v>
      </c>
      <c r="R1370">
        <v>180</v>
      </c>
      <c r="S1370" t="s">
        <v>39</v>
      </c>
      <c r="T1370">
        <v>18</v>
      </c>
      <c r="U1370" t="s">
        <v>2701</v>
      </c>
      <c r="V1370" s="6" t="s">
        <v>2643</v>
      </c>
      <c r="W1370">
        <v>40</v>
      </c>
      <c r="X1370" s="6">
        <v>25</v>
      </c>
      <c r="Y1370" t="s">
        <v>39</v>
      </c>
      <c r="Z1370" s="6" t="s">
        <v>2635</v>
      </c>
      <c r="AA1370" s="6" t="s">
        <v>39</v>
      </c>
      <c r="AB1370" s="6" t="s">
        <v>39</v>
      </c>
      <c r="AC1370" s="6" t="s">
        <v>39</v>
      </c>
      <c r="AD1370" t="s">
        <v>40</v>
      </c>
      <c r="AE1370" s="6" t="s">
        <v>39</v>
      </c>
      <c r="AF1370" s="6" t="s">
        <v>42</v>
      </c>
      <c r="AG1370" s="6" t="s">
        <v>2933</v>
      </c>
      <c r="AH1370">
        <v>5</v>
      </c>
      <c r="AI1370" s="6" t="s">
        <v>39</v>
      </c>
      <c r="AJ1370" s="6" t="s">
        <v>2744</v>
      </c>
      <c r="AK1370">
        <v>7.0000000000000007E-2</v>
      </c>
      <c r="AL1370" s="6" t="s">
        <v>39</v>
      </c>
      <c r="AM1370" s="6" t="s">
        <v>39</v>
      </c>
      <c r="AN1370">
        <v>3</v>
      </c>
      <c r="AO1370">
        <v>25</v>
      </c>
      <c r="AP1370">
        <v>45</v>
      </c>
      <c r="AQ1370" t="s">
        <v>39</v>
      </c>
      <c r="AR1370" t="s">
        <v>2627</v>
      </c>
    </row>
    <row r="1371" spans="1:44" x14ac:dyDescent="0.35">
      <c r="A1371" t="s">
        <v>1796</v>
      </c>
      <c r="B1371" t="s">
        <v>2672</v>
      </c>
      <c r="C1371" t="s">
        <v>2592</v>
      </c>
      <c r="D1371" t="s">
        <v>222</v>
      </c>
      <c r="E1371" t="s">
        <v>1795</v>
      </c>
      <c r="F1371" t="s">
        <v>39</v>
      </c>
      <c r="G1371" t="s">
        <v>40</v>
      </c>
      <c r="H1371" t="s">
        <v>40</v>
      </c>
      <c r="I1371" t="s">
        <v>2932</v>
      </c>
      <c r="J1371" t="s">
        <v>39</v>
      </c>
      <c r="K1371" t="s">
        <v>39</v>
      </c>
      <c r="L1371" t="s">
        <v>39</v>
      </c>
      <c r="M1371" t="s">
        <v>2632</v>
      </c>
      <c r="N1371" t="s">
        <v>39</v>
      </c>
      <c r="O1371">
        <v>2005</v>
      </c>
      <c r="P1371">
        <v>2006</v>
      </c>
      <c r="Q1371" s="1" t="s">
        <v>39</v>
      </c>
      <c r="R1371">
        <v>180</v>
      </c>
      <c r="S1371" t="s">
        <v>39</v>
      </c>
      <c r="T1371">
        <v>18</v>
      </c>
      <c r="U1371" t="s">
        <v>2936</v>
      </c>
      <c r="V1371" s="6" t="s">
        <v>39</v>
      </c>
      <c r="W1371" s="6" t="s">
        <v>39</v>
      </c>
      <c r="X1371" s="6" t="s">
        <v>39</v>
      </c>
      <c r="Y1371" s="6" t="s">
        <v>39</v>
      </c>
      <c r="Z1371" s="6" t="s">
        <v>2635</v>
      </c>
      <c r="AA1371" s="6" t="s">
        <v>44</v>
      </c>
      <c r="AB1371">
        <v>250</v>
      </c>
      <c r="AC1371">
        <v>3</v>
      </c>
      <c r="AD1371" t="s">
        <v>40</v>
      </c>
      <c r="AE1371" s="6" t="s">
        <v>39</v>
      </c>
      <c r="AF1371" s="6" t="s">
        <v>42</v>
      </c>
      <c r="AG1371" s="6" t="s">
        <v>2933</v>
      </c>
      <c r="AH1371">
        <v>5</v>
      </c>
      <c r="AI1371" s="6" t="s">
        <v>39</v>
      </c>
      <c r="AJ1371" s="6" t="s">
        <v>2744</v>
      </c>
      <c r="AK1371">
        <v>0.14000000000000001</v>
      </c>
      <c r="AL1371" s="6" t="s">
        <v>39</v>
      </c>
      <c r="AM1371" s="6" t="s">
        <v>39</v>
      </c>
      <c r="AN1371">
        <v>3</v>
      </c>
      <c r="AO1371">
        <v>25</v>
      </c>
      <c r="AP1371">
        <v>45</v>
      </c>
      <c r="AQ1371" t="s">
        <v>39</v>
      </c>
      <c r="AR1371" t="s">
        <v>2627</v>
      </c>
    </row>
    <row r="1372" spans="1:44" x14ac:dyDescent="0.35">
      <c r="A1372" t="s">
        <v>1796</v>
      </c>
      <c r="B1372" t="s">
        <v>2672</v>
      </c>
      <c r="C1372" t="s">
        <v>2592</v>
      </c>
      <c r="D1372" t="s">
        <v>222</v>
      </c>
      <c r="E1372" t="s">
        <v>1795</v>
      </c>
      <c r="F1372" t="s">
        <v>39</v>
      </c>
      <c r="G1372" t="s">
        <v>40</v>
      </c>
      <c r="H1372" t="s">
        <v>40</v>
      </c>
      <c r="I1372" t="s">
        <v>2932</v>
      </c>
      <c r="J1372" t="s">
        <v>39</v>
      </c>
      <c r="K1372" t="s">
        <v>39</v>
      </c>
      <c r="L1372" t="s">
        <v>39</v>
      </c>
      <c r="M1372" t="s">
        <v>2632</v>
      </c>
      <c r="N1372" t="s">
        <v>39</v>
      </c>
      <c r="O1372">
        <v>2005</v>
      </c>
      <c r="P1372">
        <v>2006</v>
      </c>
      <c r="Q1372" s="1" t="s">
        <v>39</v>
      </c>
      <c r="R1372">
        <v>180</v>
      </c>
      <c r="S1372" t="s">
        <v>39</v>
      </c>
      <c r="T1372">
        <v>18</v>
      </c>
      <c r="U1372" t="s">
        <v>2936</v>
      </c>
      <c r="V1372" s="6" t="s">
        <v>39</v>
      </c>
      <c r="W1372" s="6" t="s">
        <v>39</v>
      </c>
      <c r="X1372" s="6" t="s">
        <v>39</v>
      </c>
      <c r="Y1372" s="6" t="s">
        <v>39</v>
      </c>
      <c r="Z1372" s="6" t="s">
        <v>2934</v>
      </c>
      <c r="AA1372" s="6" t="s">
        <v>44</v>
      </c>
      <c r="AB1372">
        <v>500</v>
      </c>
      <c r="AC1372">
        <v>3</v>
      </c>
      <c r="AD1372" t="s">
        <v>40</v>
      </c>
      <c r="AE1372" s="6" t="s">
        <v>39</v>
      </c>
      <c r="AF1372" s="6" t="s">
        <v>42</v>
      </c>
      <c r="AG1372" s="6" t="s">
        <v>2933</v>
      </c>
      <c r="AH1372">
        <v>5</v>
      </c>
      <c r="AI1372" s="6" t="s">
        <v>39</v>
      </c>
      <c r="AJ1372" s="6" t="s">
        <v>2744</v>
      </c>
      <c r="AK1372">
        <v>0.126</v>
      </c>
      <c r="AL1372" s="6" t="s">
        <v>39</v>
      </c>
      <c r="AM1372" s="6" t="s">
        <v>39</v>
      </c>
      <c r="AN1372">
        <v>3</v>
      </c>
      <c r="AO1372">
        <v>25</v>
      </c>
      <c r="AP1372">
        <v>45</v>
      </c>
      <c r="AQ1372" t="s">
        <v>39</v>
      </c>
      <c r="AR1372" t="s">
        <v>2627</v>
      </c>
    </row>
    <row r="1373" spans="1:44" x14ac:dyDescent="0.35">
      <c r="A1373" t="s">
        <v>1796</v>
      </c>
      <c r="B1373" t="s">
        <v>2672</v>
      </c>
      <c r="C1373" t="s">
        <v>2592</v>
      </c>
      <c r="D1373" t="s">
        <v>222</v>
      </c>
      <c r="E1373" t="s">
        <v>1795</v>
      </c>
      <c r="F1373" t="s">
        <v>39</v>
      </c>
      <c r="G1373" t="s">
        <v>40</v>
      </c>
      <c r="H1373" t="s">
        <v>40</v>
      </c>
      <c r="I1373" t="s">
        <v>2932</v>
      </c>
      <c r="J1373" t="s">
        <v>39</v>
      </c>
      <c r="K1373" t="s">
        <v>39</v>
      </c>
      <c r="L1373" t="s">
        <v>39</v>
      </c>
      <c r="M1373" t="s">
        <v>2632</v>
      </c>
      <c r="N1373" t="s">
        <v>39</v>
      </c>
      <c r="O1373">
        <v>2005</v>
      </c>
      <c r="P1373">
        <v>2006</v>
      </c>
      <c r="Q1373" s="1" t="s">
        <v>39</v>
      </c>
      <c r="R1373">
        <v>180</v>
      </c>
      <c r="S1373" t="s">
        <v>39</v>
      </c>
      <c r="T1373">
        <v>18</v>
      </c>
      <c r="U1373" t="s">
        <v>2936</v>
      </c>
      <c r="V1373" s="6" t="s">
        <v>39</v>
      </c>
      <c r="W1373" s="6" t="s">
        <v>39</v>
      </c>
      <c r="X1373" s="6" t="s">
        <v>39</v>
      </c>
      <c r="Y1373" s="6" t="s">
        <v>39</v>
      </c>
      <c r="Z1373" s="6" t="s">
        <v>2935</v>
      </c>
      <c r="AA1373" s="6" t="s">
        <v>44</v>
      </c>
      <c r="AB1373">
        <v>1000</v>
      </c>
      <c r="AC1373">
        <v>3</v>
      </c>
      <c r="AD1373" t="s">
        <v>40</v>
      </c>
      <c r="AE1373" s="6" t="s">
        <v>39</v>
      </c>
      <c r="AF1373" s="6" t="s">
        <v>42</v>
      </c>
      <c r="AG1373" s="6" t="s">
        <v>2933</v>
      </c>
      <c r="AH1373">
        <v>5</v>
      </c>
      <c r="AI1373" s="6" t="s">
        <v>39</v>
      </c>
      <c r="AJ1373" s="6" t="s">
        <v>2744</v>
      </c>
      <c r="AK1373">
        <v>7.0999999999999994E-2</v>
      </c>
      <c r="AL1373" s="6" t="s">
        <v>39</v>
      </c>
      <c r="AM1373" s="6" t="s">
        <v>39</v>
      </c>
      <c r="AN1373">
        <v>3</v>
      </c>
      <c r="AO1373">
        <v>25</v>
      </c>
      <c r="AP1373">
        <v>45</v>
      </c>
      <c r="AQ1373" t="s">
        <v>39</v>
      </c>
      <c r="AR1373" t="s">
        <v>2627</v>
      </c>
    </row>
    <row r="1374" spans="1:44" x14ac:dyDescent="0.35">
      <c r="A1374" t="s">
        <v>1796</v>
      </c>
      <c r="B1374" t="s">
        <v>2672</v>
      </c>
      <c r="C1374" t="s">
        <v>2592</v>
      </c>
      <c r="D1374" t="s">
        <v>222</v>
      </c>
      <c r="E1374" t="s">
        <v>1795</v>
      </c>
      <c r="F1374" t="s">
        <v>39</v>
      </c>
      <c r="G1374" t="s">
        <v>40</v>
      </c>
      <c r="H1374" t="s">
        <v>40</v>
      </c>
      <c r="I1374" t="s">
        <v>2932</v>
      </c>
      <c r="J1374" t="s">
        <v>39</v>
      </c>
      <c r="K1374" t="s">
        <v>39</v>
      </c>
      <c r="L1374" t="s">
        <v>39</v>
      </c>
      <c r="M1374" t="s">
        <v>2632</v>
      </c>
      <c r="N1374" t="s">
        <v>39</v>
      </c>
      <c r="O1374">
        <v>2005</v>
      </c>
      <c r="P1374">
        <v>2006</v>
      </c>
      <c r="Q1374" s="1" t="s">
        <v>39</v>
      </c>
      <c r="R1374">
        <v>180</v>
      </c>
      <c r="S1374" t="s">
        <v>39</v>
      </c>
      <c r="T1374">
        <v>18</v>
      </c>
      <c r="U1374" t="s">
        <v>2701</v>
      </c>
      <c r="V1374" s="6" t="s">
        <v>2643</v>
      </c>
      <c r="W1374">
        <v>40</v>
      </c>
      <c r="X1374" s="6">
        <v>25</v>
      </c>
      <c r="Y1374" t="s">
        <v>2938</v>
      </c>
      <c r="Z1374" s="6" t="s">
        <v>2935</v>
      </c>
      <c r="AA1374" s="6" t="s">
        <v>44</v>
      </c>
      <c r="AB1374">
        <v>250</v>
      </c>
      <c r="AC1374">
        <v>3</v>
      </c>
      <c r="AD1374" t="s">
        <v>40</v>
      </c>
      <c r="AE1374" s="6" t="s">
        <v>39</v>
      </c>
      <c r="AF1374" s="6" t="s">
        <v>42</v>
      </c>
      <c r="AG1374" s="6" t="s">
        <v>2933</v>
      </c>
      <c r="AH1374">
        <v>5</v>
      </c>
      <c r="AI1374" s="6" t="s">
        <v>39</v>
      </c>
      <c r="AJ1374" s="6" t="s">
        <v>2744</v>
      </c>
      <c r="AK1374">
        <v>7.0000000000000007E-2</v>
      </c>
      <c r="AL1374" s="6" t="s">
        <v>39</v>
      </c>
      <c r="AM1374" s="6" t="s">
        <v>39</v>
      </c>
      <c r="AN1374">
        <v>3</v>
      </c>
      <c r="AO1374">
        <v>25</v>
      </c>
      <c r="AP1374">
        <v>45</v>
      </c>
      <c r="AQ1374" t="s">
        <v>39</v>
      </c>
      <c r="AR1374" t="s">
        <v>2627</v>
      </c>
    </row>
    <row r="1375" spans="1:44" x14ac:dyDescent="0.35">
      <c r="A1375" t="s">
        <v>1796</v>
      </c>
      <c r="B1375" t="s">
        <v>2672</v>
      </c>
      <c r="C1375" t="s">
        <v>2592</v>
      </c>
      <c r="D1375" t="s">
        <v>222</v>
      </c>
      <c r="E1375" t="s">
        <v>1795</v>
      </c>
      <c r="F1375" t="s">
        <v>39</v>
      </c>
      <c r="G1375" t="s">
        <v>40</v>
      </c>
      <c r="H1375" t="s">
        <v>40</v>
      </c>
      <c r="I1375" t="s">
        <v>2932</v>
      </c>
      <c r="J1375" t="s">
        <v>39</v>
      </c>
      <c r="K1375" t="s">
        <v>39</v>
      </c>
      <c r="L1375" t="s">
        <v>39</v>
      </c>
      <c r="M1375" t="s">
        <v>2632</v>
      </c>
      <c r="N1375" t="s">
        <v>39</v>
      </c>
      <c r="O1375">
        <v>2005</v>
      </c>
      <c r="P1375">
        <v>2006</v>
      </c>
      <c r="Q1375" s="1" t="s">
        <v>39</v>
      </c>
      <c r="R1375">
        <v>180</v>
      </c>
      <c r="S1375" t="s">
        <v>39</v>
      </c>
      <c r="T1375">
        <v>18</v>
      </c>
      <c r="U1375" t="s">
        <v>2701</v>
      </c>
      <c r="V1375" s="6" t="s">
        <v>2643</v>
      </c>
      <c r="W1375">
        <v>40</v>
      </c>
      <c r="X1375" s="6">
        <v>25</v>
      </c>
      <c r="Y1375" t="s">
        <v>2938</v>
      </c>
      <c r="Z1375" s="6" t="s">
        <v>2935</v>
      </c>
      <c r="AA1375" s="6" t="s">
        <v>44</v>
      </c>
      <c r="AB1375">
        <v>500</v>
      </c>
      <c r="AC1375">
        <v>3</v>
      </c>
      <c r="AD1375" t="s">
        <v>40</v>
      </c>
      <c r="AE1375" s="6" t="s">
        <v>39</v>
      </c>
      <c r="AF1375" s="6" t="s">
        <v>42</v>
      </c>
      <c r="AG1375" s="6" t="s">
        <v>2933</v>
      </c>
      <c r="AH1375">
        <v>5</v>
      </c>
      <c r="AI1375" s="6" t="s">
        <v>39</v>
      </c>
      <c r="AJ1375" s="6" t="s">
        <v>2744</v>
      </c>
      <c r="AK1375">
        <v>6.7000000000000004E-2</v>
      </c>
      <c r="AL1375" s="6" t="s">
        <v>39</v>
      </c>
      <c r="AM1375" s="6" t="s">
        <v>39</v>
      </c>
      <c r="AN1375">
        <v>3</v>
      </c>
      <c r="AO1375">
        <v>25</v>
      </c>
      <c r="AP1375">
        <v>45</v>
      </c>
      <c r="AQ1375" t="s">
        <v>39</v>
      </c>
      <c r="AR1375" t="s">
        <v>2627</v>
      </c>
    </row>
    <row r="1376" spans="1:44" x14ac:dyDescent="0.35">
      <c r="A1376" t="s">
        <v>1796</v>
      </c>
      <c r="B1376" t="s">
        <v>2672</v>
      </c>
      <c r="C1376" t="s">
        <v>2592</v>
      </c>
      <c r="D1376" t="s">
        <v>222</v>
      </c>
      <c r="E1376" t="s">
        <v>1795</v>
      </c>
      <c r="F1376" t="s">
        <v>39</v>
      </c>
      <c r="G1376" t="s">
        <v>40</v>
      </c>
      <c r="H1376" t="s">
        <v>40</v>
      </c>
      <c r="I1376" t="s">
        <v>2932</v>
      </c>
      <c r="J1376" t="s">
        <v>39</v>
      </c>
      <c r="K1376" t="s">
        <v>39</v>
      </c>
      <c r="L1376" t="s">
        <v>39</v>
      </c>
      <c r="M1376" t="s">
        <v>2632</v>
      </c>
      <c r="N1376" t="s">
        <v>39</v>
      </c>
      <c r="O1376">
        <v>2005</v>
      </c>
      <c r="P1376">
        <v>2006</v>
      </c>
      <c r="Q1376" s="1" t="s">
        <v>39</v>
      </c>
      <c r="R1376">
        <v>180</v>
      </c>
      <c r="S1376" t="s">
        <v>39</v>
      </c>
      <c r="T1376">
        <v>18</v>
      </c>
      <c r="U1376" t="s">
        <v>2701</v>
      </c>
      <c r="V1376" s="6" t="s">
        <v>2643</v>
      </c>
      <c r="W1376">
        <v>40</v>
      </c>
      <c r="X1376" s="6">
        <v>25</v>
      </c>
      <c r="Y1376" t="s">
        <v>2938</v>
      </c>
      <c r="Z1376" s="6" t="s">
        <v>2935</v>
      </c>
      <c r="AA1376" s="6" t="s">
        <v>44</v>
      </c>
      <c r="AB1376">
        <v>1000</v>
      </c>
      <c r="AC1376">
        <v>3</v>
      </c>
      <c r="AD1376" t="s">
        <v>40</v>
      </c>
      <c r="AE1376" s="6" t="s">
        <v>39</v>
      </c>
      <c r="AF1376" s="6" t="s">
        <v>42</v>
      </c>
      <c r="AG1376" s="6" t="s">
        <v>2933</v>
      </c>
      <c r="AH1376">
        <v>5</v>
      </c>
      <c r="AI1376" s="6" t="s">
        <v>39</v>
      </c>
      <c r="AJ1376" s="6" t="s">
        <v>2744</v>
      </c>
      <c r="AK1376">
        <v>6.7000000000000004E-2</v>
      </c>
      <c r="AL1376" s="6" t="s">
        <v>39</v>
      </c>
      <c r="AM1376" s="6" t="s">
        <v>39</v>
      </c>
      <c r="AN1376">
        <v>3</v>
      </c>
      <c r="AO1376">
        <v>25</v>
      </c>
      <c r="AP1376">
        <v>45</v>
      </c>
      <c r="AQ1376" t="s">
        <v>39</v>
      </c>
      <c r="AR1376" t="s">
        <v>2627</v>
      </c>
    </row>
    <row r="1377" spans="1:44" x14ac:dyDescent="0.35">
      <c r="A1377" t="s">
        <v>1796</v>
      </c>
      <c r="B1377" t="s">
        <v>2672</v>
      </c>
      <c r="C1377" t="s">
        <v>2592</v>
      </c>
      <c r="D1377" t="s">
        <v>222</v>
      </c>
      <c r="E1377" t="s">
        <v>1795</v>
      </c>
      <c r="F1377" t="s">
        <v>39</v>
      </c>
      <c r="G1377" t="s">
        <v>40</v>
      </c>
      <c r="H1377" t="s">
        <v>40</v>
      </c>
      <c r="I1377" t="s">
        <v>2932</v>
      </c>
      <c r="J1377" t="s">
        <v>39</v>
      </c>
      <c r="K1377" t="s">
        <v>39</v>
      </c>
      <c r="L1377" t="s">
        <v>39</v>
      </c>
      <c r="M1377" t="s">
        <v>2632</v>
      </c>
      <c r="N1377" t="s">
        <v>39</v>
      </c>
      <c r="O1377">
        <v>2005</v>
      </c>
      <c r="P1377">
        <v>2006</v>
      </c>
      <c r="Q1377" s="1" t="s">
        <v>39</v>
      </c>
      <c r="R1377">
        <v>180</v>
      </c>
      <c r="S1377" t="s">
        <v>39</v>
      </c>
      <c r="T1377">
        <v>18</v>
      </c>
      <c r="U1377" t="s">
        <v>48</v>
      </c>
      <c r="V1377" s="6" t="s">
        <v>39</v>
      </c>
      <c r="W1377" s="6" t="s">
        <v>39</v>
      </c>
      <c r="X1377" s="6" t="s">
        <v>39</v>
      </c>
      <c r="Y1377" s="6" t="s">
        <v>39</v>
      </c>
      <c r="Z1377" s="6" t="s">
        <v>2935</v>
      </c>
      <c r="AA1377" s="6" t="s">
        <v>39</v>
      </c>
      <c r="AB1377" s="6" t="s">
        <v>39</v>
      </c>
      <c r="AC1377" s="6" t="s">
        <v>39</v>
      </c>
      <c r="AD1377" t="s">
        <v>40</v>
      </c>
      <c r="AE1377" s="6" t="s">
        <v>39</v>
      </c>
      <c r="AF1377" s="6" t="s">
        <v>42</v>
      </c>
      <c r="AG1377" s="6" t="s">
        <v>2933</v>
      </c>
      <c r="AH1377">
        <v>5</v>
      </c>
      <c r="AI1377" s="6" t="s">
        <v>39</v>
      </c>
      <c r="AJ1377" s="6" t="s">
        <v>2744</v>
      </c>
      <c r="AK1377">
        <v>0</v>
      </c>
      <c r="AL1377" s="6" t="s">
        <v>39</v>
      </c>
      <c r="AM1377" s="6" t="s">
        <v>39</v>
      </c>
      <c r="AN1377">
        <v>3</v>
      </c>
      <c r="AO1377">
        <v>25</v>
      </c>
      <c r="AP1377">
        <v>45</v>
      </c>
      <c r="AQ1377" t="s">
        <v>39</v>
      </c>
      <c r="AR1377" t="s">
        <v>2627</v>
      </c>
    </row>
    <row r="1378" spans="1:44" x14ac:dyDescent="0.35">
      <c r="A1378" t="s">
        <v>1796</v>
      </c>
      <c r="B1378" t="s">
        <v>2672</v>
      </c>
      <c r="C1378" t="s">
        <v>2592</v>
      </c>
      <c r="D1378" t="s">
        <v>222</v>
      </c>
      <c r="E1378" t="s">
        <v>1795</v>
      </c>
      <c r="F1378" t="s">
        <v>39</v>
      </c>
      <c r="G1378" t="s">
        <v>40</v>
      </c>
      <c r="H1378" t="s">
        <v>40</v>
      </c>
      <c r="I1378" t="s">
        <v>2932</v>
      </c>
      <c r="J1378" t="s">
        <v>39</v>
      </c>
      <c r="K1378" t="s">
        <v>39</v>
      </c>
      <c r="L1378" t="s">
        <v>39</v>
      </c>
      <c r="M1378" t="s">
        <v>2632</v>
      </c>
      <c r="N1378" t="s">
        <v>39</v>
      </c>
      <c r="O1378">
        <v>2005</v>
      </c>
      <c r="P1378">
        <v>2006</v>
      </c>
      <c r="Q1378" s="1" t="s">
        <v>39</v>
      </c>
      <c r="R1378">
        <v>180</v>
      </c>
      <c r="S1378" t="s">
        <v>39</v>
      </c>
      <c r="T1378">
        <v>18</v>
      </c>
      <c r="U1378" t="s">
        <v>2940</v>
      </c>
      <c r="V1378" s="6" t="s">
        <v>39</v>
      </c>
      <c r="W1378" s="6" t="s">
        <v>39</v>
      </c>
      <c r="X1378" s="6" t="s">
        <v>39</v>
      </c>
      <c r="Y1378" s="6" t="s">
        <v>39</v>
      </c>
      <c r="Z1378" s="6" t="s">
        <v>2935</v>
      </c>
      <c r="AA1378" s="6" t="s">
        <v>39</v>
      </c>
      <c r="AB1378" s="6" t="s">
        <v>39</v>
      </c>
      <c r="AC1378" s="6" t="s">
        <v>39</v>
      </c>
      <c r="AD1378" t="s">
        <v>42</v>
      </c>
      <c r="AE1378" s="6" t="s">
        <v>2939</v>
      </c>
      <c r="AF1378" s="6" t="s">
        <v>42</v>
      </c>
      <c r="AG1378" s="6" t="s">
        <v>2933</v>
      </c>
      <c r="AH1378">
        <v>5</v>
      </c>
      <c r="AI1378" s="6" t="s">
        <v>39</v>
      </c>
      <c r="AJ1378" s="6" t="s">
        <v>43</v>
      </c>
      <c r="AK1378">
        <v>2</v>
      </c>
      <c r="AL1378" s="6" t="s">
        <v>39</v>
      </c>
      <c r="AM1378" s="6" t="s">
        <v>39</v>
      </c>
      <c r="AN1378">
        <v>3</v>
      </c>
      <c r="AO1378">
        <v>25</v>
      </c>
      <c r="AP1378">
        <v>45</v>
      </c>
      <c r="AQ1378" t="s">
        <v>39</v>
      </c>
      <c r="AR1378" t="s">
        <v>2692</v>
      </c>
    </row>
    <row r="1379" spans="1:44" x14ac:dyDescent="0.35">
      <c r="A1379" t="s">
        <v>1796</v>
      </c>
      <c r="B1379" t="s">
        <v>2672</v>
      </c>
      <c r="C1379" t="s">
        <v>2592</v>
      </c>
      <c r="D1379" t="s">
        <v>222</v>
      </c>
      <c r="E1379" t="s">
        <v>1795</v>
      </c>
      <c r="F1379" t="s">
        <v>39</v>
      </c>
      <c r="G1379" t="s">
        <v>40</v>
      </c>
      <c r="H1379" t="s">
        <v>40</v>
      </c>
      <c r="I1379" t="s">
        <v>2932</v>
      </c>
      <c r="J1379" t="s">
        <v>39</v>
      </c>
      <c r="K1379" t="s">
        <v>39</v>
      </c>
      <c r="L1379" t="s">
        <v>39</v>
      </c>
      <c r="M1379" t="s">
        <v>2632</v>
      </c>
      <c r="N1379" t="s">
        <v>39</v>
      </c>
      <c r="O1379">
        <v>2005</v>
      </c>
      <c r="P1379">
        <v>2006</v>
      </c>
      <c r="Q1379" s="1" t="s">
        <v>39</v>
      </c>
      <c r="R1379">
        <v>180</v>
      </c>
      <c r="S1379" t="s">
        <v>39</v>
      </c>
      <c r="T1379">
        <v>18</v>
      </c>
      <c r="U1379" t="s">
        <v>2941</v>
      </c>
      <c r="V1379" s="6" t="s">
        <v>39</v>
      </c>
      <c r="W1379" s="6" t="s">
        <v>39</v>
      </c>
      <c r="X1379" s="6" t="s">
        <v>39</v>
      </c>
      <c r="Y1379" s="6" t="s">
        <v>39</v>
      </c>
      <c r="Z1379" s="6" t="s">
        <v>2935</v>
      </c>
      <c r="AA1379" s="6" t="s">
        <v>39</v>
      </c>
      <c r="AB1379" s="6" t="s">
        <v>39</v>
      </c>
      <c r="AC1379" s="6" t="s">
        <v>39</v>
      </c>
      <c r="AD1379" t="s">
        <v>42</v>
      </c>
      <c r="AE1379" s="6" t="s">
        <v>2939</v>
      </c>
      <c r="AF1379" s="6" t="s">
        <v>42</v>
      </c>
      <c r="AG1379" s="6" t="s">
        <v>2933</v>
      </c>
      <c r="AH1379">
        <v>5</v>
      </c>
      <c r="AI1379" s="6" t="s">
        <v>39</v>
      </c>
      <c r="AJ1379" s="6" t="s">
        <v>43</v>
      </c>
      <c r="AK1379">
        <v>0</v>
      </c>
      <c r="AL1379" s="6" t="s">
        <v>39</v>
      </c>
      <c r="AM1379" s="6" t="s">
        <v>39</v>
      </c>
      <c r="AN1379">
        <v>3</v>
      </c>
      <c r="AO1379">
        <v>25</v>
      </c>
      <c r="AP1379">
        <v>45</v>
      </c>
      <c r="AQ1379" t="s">
        <v>39</v>
      </c>
      <c r="AR1379" t="s">
        <v>2692</v>
      </c>
    </row>
    <row r="1380" spans="1:44" x14ac:dyDescent="0.35">
      <c r="A1380" t="s">
        <v>1796</v>
      </c>
      <c r="B1380" t="s">
        <v>2672</v>
      </c>
      <c r="C1380" t="s">
        <v>2592</v>
      </c>
      <c r="D1380" t="s">
        <v>222</v>
      </c>
      <c r="E1380" t="s">
        <v>1795</v>
      </c>
      <c r="F1380" t="s">
        <v>39</v>
      </c>
      <c r="G1380" t="s">
        <v>40</v>
      </c>
      <c r="H1380" t="s">
        <v>40</v>
      </c>
      <c r="I1380" t="s">
        <v>2932</v>
      </c>
      <c r="J1380" t="s">
        <v>39</v>
      </c>
      <c r="K1380" t="s">
        <v>39</v>
      </c>
      <c r="L1380" t="s">
        <v>39</v>
      </c>
      <c r="M1380" t="s">
        <v>2632</v>
      </c>
      <c r="N1380" t="s">
        <v>39</v>
      </c>
      <c r="O1380">
        <v>2005</v>
      </c>
      <c r="P1380">
        <v>2006</v>
      </c>
      <c r="Q1380" s="1" t="s">
        <v>39</v>
      </c>
      <c r="R1380">
        <v>180</v>
      </c>
      <c r="S1380" t="s">
        <v>39</v>
      </c>
      <c r="T1380">
        <v>18</v>
      </c>
      <c r="U1380" t="s">
        <v>2943</v>
      </c>
      <c r="V1380" s="6" t="s">
        <v>39</v>
      </c>
      <c r="W1380" s="6" t="s">
        <v>39</v>
      </c>
      <c r="X1380" s="6" t="s">
        <v>39</v>
      </c>
      <c r="Y1380" s="6" t="s">
        <v>39</v>
      </c>
      <c r="Z1380" s="6" t="s">
        <v>2935</v>
      </c>
      <c r="AA1380" s="6" t="s">
        <v>2743</v>
      </c>
      <c r="AB1380" s="31">
        <f>800*997</f>
        <v>797600</v>
      </c>
      <c r="AC1380" s="30">
        <f>5/(24*60)</f>
        <v>3.472222222222222E-3</v>
      </c>
      <c r="AD1380" t="s">
        <v>42</v>
      </c>
      <c r="AE1380" s="6" t="s">
        <v>2946</v>
      </c>
      <c r="AF1380" s="6" t="s">
        <v>42</v>
      </c>
      <c r="AG1380" s="6" t="s">
        <v>2933</v>
      </c>
      <c r="AH1380">
        <v>6</v>
      </c>
      <c r="AI1380" s="6" t="s">
        <v>39</v>
      </c>
      <c r="AJ1380" s="6" t="s">
        <v>43</v>
      </c>
      <c r="AK1380">
        <v>7</v>
      </c>
      <c r="AL1380" s="6" t="s">
        <v>39</v>
      </c>
      <c r="AM1380" s="6" t="s">
        <v>39</v>
      </c>
      <c r="AN1380">
        <v>3</v>
      </c>
      <c r="AO1380">
        <v>25</v>
      </c>
      <c r="AP1380">
        <v>45</v>
      </c>
      <c r="AQ1380" t="s">
        <v>39</v>
      </c>
      <c r="AR1380" t="s">
        <v>2692</v>
      </c>
    </row>
    <row r="1381" spans="1:44" x14ac:dyDescent="0.35">
      <c r="A1381" t="s">
        <v>1796</v>
      </c>
      <c r="B1381" t="s">
        <v>2672</v>
      </c>
      <c r="C1381" t="s">
        <v>2592</v>
      </c>
      <c r="D1381" t="s">
        <v>222</v>
      </c>
      <c r="E1381" t="s">
        <v>1795</v>
      </c>
      <c r="F1381" t="s">
        <v>39</v>
      </c>
      <c r="G1381" t="s">
        <v>40</v>
      </c>
      <c r="H1381" t="s">
        <v>40</v>
      </c>
      <c r="I1381" t="s">
        <v>2932</v>
      </c>
      <c r="J1381" t="s">
        <v>39</v>
      </c>
      <c r="K1381" t="s">
        <v>39</v>
      </c>
      <c r="L1381" t="s">
        <v>39</v>
      </c>
      <c r="M1381" t="s">
        <v>2632</v>
      </c>
      <c r="N1381" t="s">
        <v>39</v>
      </c>
      <c r="O1381">
        <v>2005</v>
      </c>
      <c r="P1381">
        <v>2006</v>
      </c>
      <c r="Q1381" s="1" t="s">
        <v>39</v>
      </c>
      <c r="R1381">
        <v>180</v>
      </c>
      <c r="S1381" t="s">
        <v>39</v>
      </c>
      <c r="T1381">
        <v>18</v>
      </c>
      <c r="U1381" t="s">
        <v>2942</v>
      </c>
      <c r="V1381" s="6" t="s">
        <v>39</v>
      </c>
      <c r="W1381" s="6" t="s">
        <v>39</v>
      </c>
      <c r="X1381" s="6" t="s">
        <v>39</v>
      </c>
      <c r="Y1381" s="6" t="s">
        <v>39</v>
      </c>
      <c r="Z1381" s="6" t="s">
        <v>2935</v>
      </c>
      <c r="AA1381" s="6" t="s">
        <v>2743</v>
      </c>
      <c r="AB1381" s="31">
        <f>800*997</f>
        <v>797600</v>
      </c>
      <c r="AC1381" s="30">
        <f>10/(24*60)</f>
        <v>6.9444444444444441E-3</v>
      </c>
      <c r="AD1381" t="s">
        <v>42</v>
      </c>
      <c r="AE1381" s="6" t="s">
        <v>2946</v>
      </c>
      <c r="AF1381" s="6" t="s">
        <v>42</v>
      </c>
      <c r="AG1381" s="6" t="s">
        <v>2933</v>
      </c>
      <c r="AH1381">
        <v>7</v>
      </c>
      <c r="AI1381" s="6" t="s">
        <v>39</v>
      </c>
      <c r="AJ1381" s="6" t="s">
        <v>43</v>
      </c>
      <c r="AK1381">
        <v>25</v>
      </c>
      <c r="AL1381" s="6" t="s">
        <v>39</v>
      </c>
      <c r="AM1381" s="6" t="s">
        <v>39</v>
      </c>
      <c r="AN1381">
        <v>3</v>
      </c>
      <c r="AO1381">
        <v>25</v>
      </c>
      <c r="AP1381">
        <v>45</v>
      </c>
      <c r="AQ1381" t="s">
        <v>39</v>
      </c>
      <c r="AR1381" t="s">
        <v>2692</v>
      </c>
    </row>
    <row r="1382" spans="1:44" x14ac:dyDescent="0.35">
      <c r="A1382" t="s">
        <v>1796</v>
      </c>
      <c r="B1382" t="s">
        <v>2672</v>
      </c>
      <c r="C1382" t="s">
        <v>2592</v>
      </c>
      <c r="D1382" t="s">
        <v>222</v>
      </c>
      <c r="E1382" t="s">
        <v>1795</v>
      </c>
      <c r="F1382" t="s">
        <v>39</v>
      </c>
      <c r="G1382" t="s">
        <v>40</v>
      </c>
      <c r="H1382" t="s">
        <v>40</v>
      </c>
      <c r="I1382" t="s">
        <v>2932</v>
      </c>
      <c r="J1382" t="s">
        <v>39</v>
      </c>
      <c r="K1382" t="s">
        <v>39</v>
      </c>
      <c r="L1382" t="s">
        <v>39</v>
      </c>
      <c r="M1382" t="s">
        <v>2632</v>
      </c>
      <c r="N1382" t="s">
        <v>39</v>
      </c>
      <c r="O1382">
        <v>2005</v>
      </c>
      <c r="P1382">
        <v>2006</v>
      </c>
      <c r="Q1382" s="1" t="s">
        <v>39</v>
      </c>
      <c r="R1382">
        <v>180</v>
      </c>
      <c r="S1382" t="s">
        <v>39</v>
      </c>
      <c r="T1382">
        <v>18</v>
      </c>
      <c r="U1382" t="s">
        <v>2944</v>
      </c>
      <c r="V1382" s="6" t="s">
        <v>39</v>
      </c>
      <c r="W1382" s="6" t="s">
        <v>39</v>
      </c>
      <c r="X1382" s="6" t="s">
        <v>39</v>
      </c>
      <c r="Y1382" s="6" t="s">
        <v>39</v>
      </c>
      <c r="Z1382" s="6" t="s">
        <v>2935</v>
      </c>
      <c r="AA1382" s="6" t="s">
        <v>2947</v>
      </c>
      <c r="AB1382" s="31">
        <f>30*997</f>
        <v>29910</v>
      </c>
      <c r="AC1382" s="14">
        <v>3</v>
      </c>
      <c r="AD1382" t="s">
        <v>42</v>
      </c>
      <c r="AE1382" s="6" t="s">
        <v>2946</v>
      </c>
      <c r="AF1382" s="6" t="s">
        <v>42</v>
      </c>
      <c r="AG1382" s="6" t="s">
        <v>2933</v>
      </c>
      <c r="AH1382">
        <v>8</v>
      </c>
      <c r="AI1382" s="6" t="s">
        <v>39</v>
      </c>
      <c r="AJ1382" s="6" t="s">
        <v>43</v>
      </c>
      <c r="AK1382">
        <v>0</v>
      </c>
      <c r="AL1382" s="6" t="s">
        <v>39</v>
      </c>
      <c r="AM1382" s="6" t="s">
        <v>39</v>
      </c>
      <c r="AN1382">
        <v>3</v>
      </c>
      <c r="AO1382">
        <v>25</v>
      </c>
      <c r="AP1382">
        <v>45</v>
      </c>
      <c r="AQ1382" t="s">
        <v>39</v>
      </c>
      <c r="AR1382" t="s">
        <v>2692</v>
      </c>
    </row>
    <row r="1383" spans="1:44" x14ac:dyDescent="0.35">
      <c r="A1383" t="s">
        <v>1796</v>
      </c>
      <c r="B1383" t="s">
        <v>2672</v>
      </c>
      <c r="C1383" t="s">
        <v>2592</v>
      </c>
      <c r="D1383" t="s">
        <v>222</v>
      </c>
      <c r="E1383" t="s">
        <v>1795</v>
      </c>
      <c r="F1383" t="s">
        <v>39</v>
      </c>
      <c r="G1383" t="s">
        <v>40</v>
      </c>
      <c r="H1383" t="s">
        <v>40</v>
      </c>
      <c r="I1383" t="s">
        <v>2932</v>
      </c>
      <c r="J1383" t="s">
        <v>39</v>
      </c>
      <c r="K1383" t="s">
        <v>39</v>
      </c>
      <c r="L1383" t="s">
        <v>39</v>
      </c>
      <c r="M1383" t="s">
        <v>2632</v>
      </c>
      <c r="N1383" t="s">
        <v>39</v>
      </c>
      <c r="O1383">
        <v>2005</v>
      </c>
      <c r="P1383">
        <v>2006</v>
      </c>
      <c r="Q1383" s="1" t="s">
        <v>39</v>
      </c>
      <c r="R1383">
        <v>180</v>
      </c>
      <c r="S1383" t="s">
        <v>39</v>
      </c>
      <c r="T1383">
        <v>18</v>
      </c>
      <c r="U1383" t="s">
        <v>2945</v>
      </c>
      <c r="V1383" s="6" t="s">
        <v>39</v>
      </c>
      <c r="W1383" s="6" t="s">
        <v>39</v>
      </c>
      <c r="X1383" s="6" t="s">
        <v>39</v>
      </c>
      <c r="Y1383" s="6" t="s">
        <v>39</v>
      </c>
      <c r="Z1383" s="6" t="s">
        <v>2935</v>
      </c>
      <c r="AA1383" s="6" t="s">
        <v>2607</v>
      </c>
      <c r="AB1383" s="29">
        <f>3*997</f>
        <v>2991</v>
      </c>
      <c r="AC1383" s="14">
        <v>3</v>
      </c>
      <c r="AD1383" t="s">
        <v>42</v>
      </c>
      <c r="AE1383" s="6" t="s">
        <v>2946</v>
      </c>
      <c r="AF1383" s="6" t="s">
        <v>42</v>
      </c>
      <c r="AG1383" s="6" t="s">
        <v>2933</v>
      </c>
      <c r="AH1383">
        <v>9</v>
      </c>
      <c r="AI1383" s="6" t="s">
        <v>39</v>
      </c>
      <c r="AJ1383" s="6" t="s">
        <v>43</v>
      </c>
      <c r="AK1383">
        <v>0</v>
      </c>
      <c r="AL1383" s="6" t="s">
        <v>39</v>
      </c>
      <c r="AM1383" s="6" t="s">
        <v>39</v>
      </c>
      <c r="AN1383">
        <v>3</v>
      </c>
      <c r="AO1383">
        <v>25</v>
      </c>
      <c r="AP1383">
        <v>45</v>
      </c>
      <c r="AQ1383" t="s">
        <v>39</v>
      </c>
      <c r="AR1383" t="s">
        <v>2692</v>
      </c>
    </row>
    <row r="1384" spans="1:44" x14ac:dyDescent="0.35">
      <c r="A1384" t="s">
        <v>1796</v>
      </c>
      <c r="B1384" t="s">
        <v>2672</v>
      </c>
      <c r="C1384" t="s">
        <v>2592</v>
      </c>
      <c r="D1384" t="s">
        <v>222</v>
      </c>
      <c r="E1384" t="s">
        <v>1795</v>
      </c>
      <c r="F1384" t="s">
        <v>39</v>
      </c>
      <c r="G1384" t="s">
        <v>40</v>
      </c>
      <c r="H1384" t="s">
        <v>40</v>
      </c>
      <c r="I1384" t="s">
        <v>2932</v>
      </c>
      <c r="J1384" t="s">
        <v>39</v>
      </c>
      <c r="K1384" t="s">
        <v>39</v>
      </c>
      <c r="L1384" t="s">
        <v>39</v>
      </c>
      <c r="M1384" t="s">
        <v>2632</v>
      </c>
      <c r="N1384" t="s">
        <v>39</v>
      </c>
      <c r="O1384">
        <v>2005</v>
      </c>
      <c r="P1384">
        <v>2006</v>
      </c>
      <c r="Q1384" s="1" t="s">
        <v>39</v>
      </c>
      <c r="R1384">
        <v>180</v>
      </c>
      <c r="S1384" t="s">
        <v>39</v>
      </c>
      <c r="T1384">
        <v>18</v>
      </c>
      <c r="U1384" t="s">
        <v>48</v>
      </c>
      <c r="V1384" s="6" t="s">
        <v>39</v>
      </c>
      <c r="W1384" s="6" t="s">
        <v>39</v>
      </c>
      <c r="X1384" s="6" t="s">
        <v>39</v>
      </c>
      <c r="Y1384" s="6" t="s">
        <v>39</v>
      </c>
      <c r="Z1384" s="6" t="s">
        <v>2935</v>
      </c>
      <c r="AA1384" s="6" t="s">
        <v>39</v>
      </c>
      <c r="AB1384" s="6" t="s">
        <v>39</v>
      </c>
      <c r="AC1384" s="6" t="s">
        <v>39</v>
      </c>
      <c r="AD1384" t="s">
        <v>40</v>
      </c>
      <c r="AE1384" s="6" t="s">
        <v>39</v>
      </c>
      <c r="AF1384" s="6" t="s">
        <v>42</v>
      </c>
      <c r="AG1384" s="6" t="s">
        <v>2933</v>
      </c>
      <c r="AH1384">
        <v>10</v>
      </c>
      <c r="AI1384" s="6" t="s">
        <v>39</v>
      </c>
      <c r="AJ1384" s="6" t="s">
        <v>43</v>
      </c>
      <c r="AK1384">
        <v>0</v>
      </c>
      <c r="AL1384" s="6" t="s">
        <v>39</v>
      </c>
      <c r="AM1384" s="6" t="s">
        <v>39</v>
      </c>
      <c r="AN1384">
        <v>3</v>
      </c>
      <c r="AO1384">
        <v>25</v>
      </c>
      <c r="AP1384">
        <v>45</v>
      </c>
      <c r="AQ1384" t="s">
        <v>39</v>
      </c>
      <c r="AR1384" t="s">
        <v>2692</v>
      </c>
    </row>
    <row r="1385" spans="1:44" x14ac:dyDescent="0.35">
      <c r="A1385" t="s">
        <v>1796</v>
      </c>
      <c r="B1385" t="s">
        <v>2672</v>
      </c>
      <c r="C1385" t="s">
        <v>2592</v>
      </c>
      <c r="D1385" t="s">
        <v>222</v>
      </c>
      <c r="E1385" t="s">
        <v>1795</v>
      </c>
      <c r="F1385" t="s">
        <v>39</v>
      </c>
      <c r="G1385" t="s">
        <v>40</v>
      </c>
      <c r="H1385" t="s">
        <v>40</v>
      </c>
      <c r="I1385" t="s">
        <v>2932</v>
      </c>
      <c r="J1385" t="s">
        <v>39</v>
      </c>
      <c r="K1385" t="s">
        <v>39</v>
      </c>
      <c r="L1385" t="s">
        <v>39</v>
      </c>
      <c r="M1385" t="s">
        <v>2632</v>
      </c>
      <c r="N1385" t="s">
        <v>39</v>
      </c>
      <c r="O1385">
        <v>2005</v>
      </c>
      <c r="P1385">
        <v>2006</v>
      </c>
      <c r="Q1385" s="1" t="s">
        <v>39</v>
      </c>
      <c r="R1385">
        <v>180</v>
      </c>
      <c r="S1385" t="s">
        <v>39</v>
      </c>
      <c r="T1385">
        <v>18</v>
      </c>
      <c r="U1385" t="s">
        <v>2940</v>
      </c>
      <c r="V1385" s="6" t="s">
        <v>39</v>
      </c>
      <c r="W1385" s="6" t="s">
        <v>39</v>
      </c>
      <c r="X1385" s="6" t="s">
        <v>39</v>
      </c>
      <c r="Y1385" s="6" t="s">
        <v>39</v>
      </c>
      <c r="Z1385" s="6" t="s">
        <v>2935</v>
      </c>
      <c r="AA1385" s="6" t="s">
        <v>39</v>
      </c>
      <c r="AB1385" s="6" t="s">
        <v>39</v>
      </c>
      <c r="AC1385" s="6" t="s">
        <v>39</v>
      </c>
      <c r="AD1385" t="s">
        <v>42</v>
      </c>
      <c r="AE1385" s="6" t="s">
        <v>2939</v>
      </c>
      <c r="AF1385" s="6" t="s">
        <v>42</v>
      </c>
      <c r="AG1385" s="6" t="s">
        <v>2933</v>
      </c>
      <c r="AH1385">
        <v>5</v>
      </c>
      <c r="AI1385" s="6" t="s">
        <v>39</v>
      </c>
      <c r="AJ1385" s="6" t="s">
        <v>2919</v>
      </c>
      <c r="AK1385">
        <v>4.4000000000000004</v>
      </c>
      <c r="AL1385" s="6" t="s">
        <v>39</v>
      </c>
      <c r="AM1385" s="6" t="s">
        <v>39</v>
      </c>
      <c r="AN1385">
        <v>3</v>
      </c>
      <c r="AO1385">
        <v>25</v>
      </c>
      <c r="AP1385">
        <v>45</v>
      </c>
      <c r="AQ1385" t="s">
        <v>39</v>
      </c>
      <c r="AR1385" t="s">
        <v>2692</v>
      </c>
    </row>
    <row r="1386" spans="1:44" x14ac:dyDescent="0.35">
      <c r="A1386" t="s">
        <v>1796</v>
      </c>
      <c r="B1386" t="s">
        <v>2672</v>
      </c>
      <c r="C1386" t="s">
        <v>2592</v>
      </c>
      <c r="D1386" t="s">
        <v>222</v>
      </c>
      <c r="E1386" t="s">
        <v>1795</v>
      </c>
      <c r="F1386" t="s">
        <v>39</v>
      </c>
      <c r="G1386" t="s">
        <v>40</v>
      </c>
      <c r="H1386" t="s">
        <v>40</v>
      </c>
      <c r="I1386" t="s">
        <v>2932</v>
      </c>
      <c r="J1386" t="s">
        <v>39</v>
      </c>
      <c r="K1386" t="s">
        <v>39</v>
      </c>
      <c r="L1386" t="s">
        <v>39</v>
      </c>
      <c r="M1386" t="s">
        <v>2632</v>
      </c>
      <c r="N1386" t="s">
        <v>39</v>
      </c>
      <c r="O1386">
        <v>2005</v>
      </c>
      <c r="P1386">
        <v>2006</v>
      </c>
      <c r="Q1386" s="1" t="s">
        <v>39</v>
      </c>
      <c r="R1386">
        <v>180</v>
      </c>
      <c r="S1386" t="s">
        <v>39</v>
      </c>
      <c r="T1386">
        <v>18</v>
      </c>
      <c r="U1386" t="s">
        <v>2941</v>
      </c>
      <c r="V1386" s="6" t="s">
        <v>39</v>
      </c>
      <c r="W1386" s="6" t="s">
        <v>39</v>
      </c>
      <c r="X1386" s="6" t="s">
        <v>39</v>
      </c>
      <c r="Y1386" s="6" t="s">
        <v>39</v>
      </c>
      <c r="Z1386" s="6" t="s">
        <v>2935</v>
      </c>
      <c r="AA1386" s="6" t="s">
        <v>39</v>
      </c>
      <c r="AB1386" s="6" t="s">
        <v>39</v>
      </c>
      <c r="AC1386" s="6" t="s">
        <v>39</v>
      </c>
      <c r="AD1386" t="s">
        <v>42</v>
      </c>
      <c r="AE1386" s="6" t="s">
        <v>2939</v>
      </c>
      <c r="AF1386" s="6" t="s">
        <v>42</v>
      </c>
      <c r="AG1386" s="6" t="s">
        <v>2933</v>
      </c>
      <c r="AH1386">
        <v>5</v>
      </c>
      <c r="AI1386" s="6" t="s">
        <v>39</v>
      </c>
      <c r="AJ1386" s="6" t="s">
        <v>2919</v>
      </c>
      <c r="AK1386">
        <v>0</v>
      </c>
      <c r="AL1386" s="6" t="s">
        <v>39</v>
      </c>
      <c r="AM1386" s="6" t="s">
        <v>39</v>
      </c>
      <c r="AN1386">
        <v>3</v>
      </c>
      <c r="AO1386">
        <v>25</v>
      </c>
      <c r="AP1386">
        <v>45</v>
      </c>
      <c r="AQ1386" t="s">
        <v>39</v>
      </c>
      <c r="AR1386" t="s">
        <v>2692</v>
      </c>
    </row>
    <row r="1387" spans="1:44" x14ac:dyDescent="0.35">
      <c r="A1387" t="s">
        <v>1796</v>
      </c>
      <c r="B1387" t="s">
        <v>2672</v>
      </c>
      <c r="C1387" t="s">
        <v>2592</v>
      </c>
      <c r="D1387" t="s">
        <v>222</v>
      </c>
      <c r="E1387" t="s">
        <v>1795</v>
      </c>
      <c r="F1387" t="s">
        <v>39</v>
      </c>
      <c r="G1387" t="s">
        <v>40</v>
      </c>
      <c r="H1387" t="s">
        <v>40</v>
      </c>
      <c r="I1387" t="s">
        <v>2932</v>
      </c>
      <c r="J1387" t="s">
        <v>39</v>
      </c>
      <c r="K1387" t="s">
        <v>39</v>
      </c>
      <c r="L1387" t="s">
        <v>39</v>
      </c>
      <c r="M1387" t="s">
        <v>2632</v>
      </c>
      <c r="N1387" t="s">
        <v>39</v>
      </c>
      <c r="O1387">
        <v>2005</v>
      </c>
      <c r="P1387">
        <v>2006</v>
      </c>
      <c r="Q1387" s="1" t="s">
        <v>39</v>
      </c>
      <c r="R1387">
        <v>180</v>
      </c>
      <c r="S1387" t="s">
        <v>39</v>
      </c>
      <c r="T1387">
        <v>18</v>
      </c>
      <c r="U1387" t="s">
        <v>2943</v>
      </c>
      <c r="V1387" s="6" t="s">
        <v>39</v>
      </c>
      <c r="W1387" s="6" t="s">
        <v>39</v>
      </c>
      <c r="X1387" s="6" t="s">
        <v>39</v>
      </c>
      <c r="Y1387" s="6" t="s">
        <v>39</v>
      </c>
      <c r="Z1387" s="6" t="s">
        <v>2935</v>
      </c>
      <c r="AA1387" s="6" t="s">
        <v>2743</v>
      </c>
      <c r="AB1387" s="31">
        <f>800*997</f>
        <v>797600</v>
      </c>
      <c r="AC1387" s="30">
        <f>5/(24*60)</f>
        <v>3.472222222222222E-3</v>
      </c>
      <c r="AD1387" t="s">
        <v>42</v>
      </c>
      <c r="AE1387" s="6" t="s">
        <v>2946</v>
      </c>
      <c r="AF1387" s="6" t="s">
        <v>42</v>
      </c>
      <c r="AG1387" s="6" t="s">
        <v>2933</v>
      </c>
      <c r="AH1387">
        <v>6</v>
      </c>
      <c r="AI1387" s="6" t="s">
        <v>39</v>
      </c>
      <c r="AJ1387" s="6" t="s">
        <v>2919</v>
      </c>
      <c r="AK1387">
        <v>6.13</v>
      </c>
      <c r="AL1387" s="6" t="s">
        <v>39</v>
      </c>
      <c r="AM1387" s="6" t="s">
        <v>39</v>
      </c>
      <c r="AN1387">
        <v>3</v>
      </c>
      <c r="AO1387">
        <v>25</v>
      </c>
      <c r="AP1387">
        <v>45</v>
      </c>
      <c r="AQ1387" t="s">
        <v>39</v>
      </c>
      <c r="AR1387" t="s">
        <v>2692</v>
      </c>
    </row>
    <row r="1388" spans="1:44" x14ac:dyDescent="0.35">
      <c r="A1388" t="s">
        <v>1796</v>
      </c>
      <c r="B1388" t="s">
        <v>2672</v>
      </c>
      <c r="C1388" t="s">
        <v>2592</v>
      </c>
      <c r="D1388" t="s">
        <v>222</v>
      </c>
      <c r="E1388" t="s">
        <v>1795</v>
      </c>
      <c r="F1388" t="s">
        <v>39</v>
      </c>
      <c r="G1388" t="s">
        <v>40</v>
      </c>
      <c r="H1388" t="s">
        <v>40</v>
      </c>
      <c r="I1388" t="s">
        <v>2932</v>
      </c>
      <c r="J1388" t="s">
        <v>39</v>
      </c>
      <c r="K1388" t="s">
        <v>39</v>
      </c>
      <c r="L1388" t="s">
        <v>39</v>
      </c>
      <c r="M1388" t="s">
        <v>2632</v>
      </c>
      <c r="N1388" t="s">
        <v>39</v>
      </c>
      <c r="O1388">
        <v>2005</v>
      </c>
      <c r="P1388">
        <v>2006</v>
      </c>
      <c r="Q1388" s="1" t="s">
        <v>39</v>
      </c>
      <c r="R1388">
        <v>180</v>
      </c>
      <c r="S1388" t="s">
        <v>39</v>
      </c>
      <c r="T1388">
        <v>18</v>
      </c>
      <c r="U1388" t="s">
        <v>2942</v>
      </c>
      <c r="V1388" s="6" t="s">
        <v>39</v>
      </c>
      <c r="W1388" s="6" t="s">
        <v>39</v>
      </c>
      <c r="X1388" s="6" t="s">
        <v>39</v>
      </c>
      <c r="Y1388" s="6" t="s">
        <v>39</v>
      </c>
      <c r="Z1388" s="6" t="s">
        <v>2935</v>
      </c>
      <c r="AA1388" s="6" t="s">
        <v>2743</v>
      </c>
      <c r="AB1388" s="31">
        <f>800*997</f>
        <v>797600</v>
      </c>
      <c r="AC1388" s="30">
        <f>10/(24*60)</f>
        <v>6.9444444444444441E-3</v>
      </c>
      <c r="AD1388" t="s">
        <v>42</v>
      </c>
      <c r="AE1388" s="6" t="s">
        <v>2946</v>
      </c>
      <c r="AF1388" s="6" t="s">
        <v>42</v>
      </c>
      <c r="AG1388" s="6" t="s">
        <v>2933</v>
      </c>
      <c r="AH1388">
        <v>7</v>
      </c>
      <c r="AI1388" s="6" t="s">
        <v>39</v>
      </c>
      <c r="AJ1388" s="6" t="s">
        <v>2919</v>
      </c>
      <c r="AK1388">
        <v>5.6</v>
      </c>
      <c r="AL1388" s="6" t="s">
        <v>39</v>
      </c>
      <c r="AM1388" s="6" t="s">
        <v>39</v>
      </c>
      <c r="AN1388">
        <v>3</v>
      </c>
      <c r="AO1388">
        <v>25</v>
      </c>
      <c r="AP1388">
        <v>45</v>
      </c>
      <c r="AQ1388" t="s">
        <v>39</v>
      </c>
      <c r="AR1388" t="s">
        <v>2692</v>
      </c>
    </row>
    <row r="1389" spans="1:44" x14ac:dyDescent="0.35">
      <c r="A1389" t="s">
        <v>1796</v>
      </c>
      <c r="B1389" t="s">
        <v>2672</v>
      </c>
      <c r="C1389" t="s">
        <v>2592</v>
      </c>
      <c r="D1389" t="s">
        <v>222</v>
      </c>
      <c r="E1389" t="s">
        <v>1795</v>
      </c>
      <c r="F1389" t="s">
        <v>39</v>
      </c>
      <c r="G1389" t="s">
        <v>40</v>
      </c>
      <c r="H1389" t="s">
        <v>40</v>
      </c>
      <c r="I1389" t="s">
        <v>2932</v>
      </c>
      <c r="J1389" t="s">
        <v>39</v>
      </c>
      <c r="K1389" t="s">
        <v>39</v>
      </c>
      <c r="L1389" t="s">
        <v>39</v>
      </c>
      <c r="M1389" t="s">
        <v>2632</v>
      </c>
      <c r="N1389" t="s">
        <v>39</v>
      </c>
      <c r="O1389">
        <v>2005</v>
      </c>
      <c r="P1389">
        <v>2006</v>
      </c>
      <c r="Q1389" s="1" t="s">
        <v>39</v>
      </c>
      <c r="R1389">
        <v>180</v>
      </c>
      <c r="S1389" t="s">
        <v>39</v>
      </c>
      <c r="T1389">
        <v>18</v>
      </c>
      <c r="U1389" t="s">
        <v>2944</v>
      </c>
      <c r="V1389" s="6" t="s">
        <v>39</v>
      </c>
      <c r="W1389" s="6" t="s">
        <v>39</v>
      </c>
      <c r="X1389" s="6" t="s">
        <v>39</v>
      </c>
      <c r="Y1389" s="6" t="s">
        <v>39</v>
      </c>
      <c r="Z1389" s="6" t="s">
        <v>2935</v>
      </c>
      <c r="AA1389" s="6" t="s">
        <v>2947</v>
      </c>
      <c r="AB1389" s="31">
        <f>30*997</f>
        <v>29910</v>
      </c>
      <c r="AC1389" s="14">
        <v>3</v>
      </c>
      <c r="AD1389" t="s">
        <v>42</v>
      </c>
      <c r="AE1389" s="6" t="s">
        <v>2946</v>
      </c>
      <c r="AF1389" s="6" t="s">
        <v>42</v>
      </c>
      <c r="AG1389" s="6" t="s">
        <v>2933</v>
      </c>
      <c r="AH1389">
        <v>8</v>
      </c>
      <c r="AI1389" s="6" t="s">
        <v>39</v>
      </c>
      <c r="AJ1389" s="6" t="s">
        <v>2919</v>
      </c>
      <c r="AK1389">
        <v>0</v>
      </c>
      <c r="AL1389" s="6" t="s">
        <v>39</v>
      </c>
      <c r="AM1389" s="6" t="s">
        <v>39</v>
      </c>
      <c r="AN1389">
        <v>3</v>
      </c>
      <c r="AO1389">
        <v>25</v>
      </c>
      <c r="AP1389">
        <v>45</v>
      </c>
      <c r="AQ1389" t="s">
        <v>39</v>
      </c>
      <c r="AR1389" t="s">
        <v>2692</v>
      </c>
    </row>
    <row r="1390" spans="1:44" x14ac:dyDescent="0.35">
      <c r="A1390" t="s">
        <v>1796</v>
      </c>
      <c r="B1390" t="s">
        <v>2672</v>
      </c>
      <c r="C1390" t="s">
        <v>2592</v>
      </c>
      <c r="D1390" t="s">
        <v>222</v>
      </c>
      <c r="E1390" t="s">
        <v>1795</v>
      </c>
      <c r="F1390" t="s">
        <v>39</v>
      </c>
      <c r="G1390" t="s">
        <v>40</v>
      </c>
      <c r="H1390" t="s">
        <v>40</v>
      </c>
      <c r="I1390" t="s">
        <v>2932</v>
      </c>
      <c r="J1390" t="s">
        <v>39</v>
      </c>
      <c r="K1390" t="s">
        <v>39</v>
      </c>
      <c r="L1390" t="s">
        <v>39</v>
      </c>
      <c r="M1390" t="s">
        <v>2632</v>
      </c>
      <c r="N1390" t="s">
        <v>39</v>
      </c>
      <c r="O1390">
        <v>2005</v>
      </c>
      <c r="P1390">
        <v>2006</v>
      </c>
      <c r="Q1390" s="1" t="s">
        <v>39</v>
      </c>
      <c r="R1390">
        <v>180</v>
      </c>
      <c r="S1390" t="s">
        <v>39</v>
      </c>
      <c r="T1390">
        <v>18</v>
      </c>
      <c r="U1390" t="s">
        <v>2945</v>
      </c>
      <c r="V1390" s="6" t="s">
        <v>39</v>
      </c>
      <c r="W1390" s="6" t="s">
        <v>39</v>
      </c>
      <c r="X1390" s="6" t="s">
        <v>39</v>
      </c>
      <c r="Y1390" s="6" t="s">
        <v>39</v>
      </c>
      <c r="Z1390" s="6" t="s">
        <v>2935</v>
      </c>
      <c r="AA1390" s="6" t="s">
        <v>2607</v>
      </c>
      <c r="AB1390" s="29">
        <f>3*997</f>
        <v>2991</v>
      </c>
      <c r="AC1390" s="14">
        <v>3</v>
      </c>
      <c r="AD1390" t="s">
        <v>42</v>
      </c>
      <c r="AE1390" s="6" t="s">
        <v>2946</v>
      </c>
      <c r="AF1390" s="6" t="s">
        <v>42</v>
      </c>
      <c r="AG1390" s="6" t="s">
        <v>2933</v>
      </c>
      <c r="AH1390">
        <v>9</v>
      </c>
      <c r="AI1390" s="6" t="s">
        <v>39</v>
      </c>
      <c r="AJ1390" s="6" t="s">
        <v>2919</v>
      </c>
      <c r="AK1390">
        <v>0</v>
      </c>
      <c r="AL1390" s="6" t="s">
        <v>39</v>
      </c>
      <c r="AM1390" s="6" t="s">
        <v>39</v>
      </c>
      <c r="AN1390">
        <v>3</v>
      </c>
      <c r="AO1390">
        <v>25</v>
      </c>
      <c r="AP1390">
        <v>45</v>
      </c>
      <c r="AQ1390" t="s">
        <v>39</v>
      </c>
      <c r="AR1390" t="s">
        <v>2692</v>
      </c>
    </row>
    <row r="1391" spans="1:44" x14ac:dyDescent="0.35">
      <c r="A1391" t="s">
        <v>1796</v>
      </c>
      <c r="B1391" t="s">
        <v>2672</v>
      </c>
      <c r="C1391" t="s">
        <v>2592</v>
      </c>
      <c r="D1391" t="s">
        <v>222</v>
      </c>
      <c r="E1391" t="s">
        <v>1795</v>
      </c>
      <c r="F1391" t="s">
        <v>39</v>
      </c>
      <c r="G1391" t="s">
        <v>40</v>
      </c>
      <c r="H1391" t="s">
        <v>40</v>
      </c>
      <c r="I1391" t="s">
        <v>2932</v>
      </c>
      <c r="J1391" t="s">
        <v>39</v>
      </c>
      <c r="K1391" t="s">
        <v>39</v>
      </c>
      <c r="L1391" t="s">
        <v>39</v>
      </c>
      <c r="M1391" t="s">
        <v>2632</v>
      </c>
      <c r="N1391" t="s">
        <v>39</v>
      </c>
      <c r="O1391">
        <v>2005</v>
      </c>
      <c r="P1391">
        <v>2006</v>
      </c>
      <c r="Q1391" s="1" t="s">
        <v>39</v>
      </c>
      <c r="R1391">
        <v>180</v>
      </c>
      <c r="S1391" t="s">
        <v>39</v>
      </c>
      <c r="T1391">
        <v>18</v>
      </c>
      <c r="U1391" t="s">
        <v>48</v>
      </c>
      <c r="V1391" s="6" t="s">
        <v>39</v>
      </c>
      <c r="W1391" s="6" t="s">
        <v>39</v>
      </c>
      <c r="X1391" s="6" t="s">
        <v>39</v>
      </c>
      <c r="Y1391" s="6" t="s">
        <v>39</v>
      </c>
      <c r="Z1391" s="6" t="s">
        <v>2935</v>
      </c>
      <c r="AA1391" s="6" t="s">
        <v>39</v>
      </c>
      <c r="AB1391" s="6" t="s">
        <v>39</v>
      </c>
      <c r="AC1391" s="6" t="s">
        <v>39</v>
      </c>
      <c r="AD1391" t="s">
        <v>40</v>
      </c>
      <c r="AE1391" s="6" t="s">
        <v>39</v>
      </c>
      <c r="AF1391" s="6" t="s">
        <v>42</v>
      </c>
      <c r="AG1391" s="6" t="s">
        <v>2933</v>
      </c>
      <c r="AH1391">
        <v>10</v>
      </c>
      <c r="AI1391" s="6" t="s">
        <v>39</v>
      </c>
      <c r="AJ1391" s="6" t="s">
        <v>2919</v>
      </c>
      <c r="AK1391">
        <v>0</v>
      </c>
      <c r="AL1391" s="6" t="s">
        <v>39</v>
      </c>
      <c r="AM1391" s="6" t="s">
        <v>39</v>
      </c>
      <c r="AN1391">
        <v>3</v>
      </c>
      <c r="AO1391">
        <v>25</v>
      </c>
      <c r="AP1391">
        <v>45</v>
      </c>
      <c r="AQ1391" t="s">
        <v>39</v>
      </c>
      <c r="AR1391" t="s">
        <v>2692</v>
      </c>
    </row>
    <row r="1392" spans="1:44" x14ac:dyDescent="0.35">
      <c r="A1392" t="s">
        <v>1796</v>
      </c>
      <c r="B1392" t="s">
        <v>2672</v>
      </c>
      <c r="C1392" t="s">
        <v>2592</v>
      </c>
      <c r="D1392" t="s">
        <v>222</v>
      </c>
      <c r="E1392" t="s">
        <v>1795</v>
      </c>
      <c r="F1392" t="s">
        <v>39</v>
      </c>
      <c r="G1392" t="s">
        <v>40</v>
      </c>
      <c r="H1392" t="s">
        <v>40</v>
      </c>
      <c r="I1392" t="s">
        <v>2932</v>
      </c>
      <c r="J1392" t="s">
        <v>39</v>
      </c>
      <c r="K1392" t="s">
        <v>39</v>
      </c>
      <c r="L1392" t="s">
        <v>39</v>
      </c>
      <c r="M1392" t="s">
        <v>2632</v>
      </c>
      <c r="N1392" t="s">
        <v>39</v>
      </c>
      <c r="O1392">
        <v>2005</v>
      </c>
      <c r="P1392">
        <v>2006</v>
      </c>
      <c r="Q1392" s="1" t="s">
        <v>39</v>
      </c>
      <c r="R1392">
        <v>180</v>
      </c>
      <c r="S1392" t="s">
        <v>39</v>
      </c>
      <c r="T1392">
        <v>18</v>
      </c>
      <c r="U1392" t="s">
        <v>2940</v>
      </c>
      <c r="V1392" s="6" t="s">
        <v>39</v>
      </c>
      <c r="W1392" s="6" t="s">
        <v>39</v>
      </c>
      <c r="X1392" s="6" t="s">
        <v>39</v>
      </c>
      <c r="Y1392" s="6" t="s">
        <v>39</v>
      </c>
      <c r="Z1392" s="6" t="s">
        <v>2935</v>
      </c>
      <c r="AA1392" s="6" t="s">
        <v>39</v>
      </c>
      <c r="AB1392" s="6" t="s">
        <v>39</v>
      </c>
      <c r="AC1392" s="6" t="s">
        <v>39</v>
      </c>
      <c r="AD1392" t="s">
        <v>42</v>
      </c>
      <c r="AE1392" s="6" t="s">
        <v>2939</v>
      </c>
      <c r="AF1392" s="6" t="s">
        <v>42</v>
      </c>
      <c r="AG1392" s="6" t="s">
        <v>2933</v>
      </c>
      <c r="AH1392">
        <v>5</v>
      </c>
      <c r="AI1392" s="6" t="s">
        <v>39</v>
      </c>
      <c r="AJ1392" s="6" t="s">
        <v>2744</v>
      </c>
      <c r="AK1392">
        <v>0.224</v>
      </c>
      <c r="AL1392" s="6" t="s">
        <v>39</v>
      </c>
      <c r="AM1392" s="6" t="s">
        <v>39</v>
      </c>
      <c r="AN1392">
        <v>3</v>
      </c>
      <c r="AO1392">
        <v>25</v>
      </c>
      <c r="AP1392">
        <v>45</v>
      </c>
      <c r="AQ1392" t="s">
        <v>39</v>
      </c>
      <c r="AR1392" t="s">
        <v>2692</v>
      </c>
    </row>
    <row r="1393" spans="1:45" x14ac:dyDescent="0.35">
      <c r="A1393" t="s">
        <v>1796</v>
      </c>
      <c r="B1393" t="s">
        <v>2672</v>
      </c>
      <c r="C1393" t="s">
        <v>2592</v>
      </c>
      <c r="D1393" t="s">
        <v>222</v>
      </c>
      <c r="E1393" t="s">
        <v>1795</v>
      </c>
      <c r="F1393" t="s">
        <v>39</v>
      </c>
      <c r="G1393" t="s">
        <v>40</v>
      </c>
      <c r="H1393" t="s">
        <v>40</v>
      </c>
      <c r="I1393" t="s">
        <v>2932</v>
      </c>
      <c r="J1393" t="s">
        <v>39</v>
      </c>
      <c r="K1393" t="s">
        <v>39</v>
      </c>
      <c r="L1393" t="s">
        <v>39</v>
      </c>
      <c r="M1393" t="s">
        <v>2632</v>
      </c>
      <c r="N1393" t="s">
        <v>39</v>
      </c>
      <c r="O1393">
        <v>2005</v>
      </c>
      <c r="P1393">
        <v>2006</v>
      </c>
      <c r="Q1393" s="1" t="s">
        <v>39</v>
      </c>
      <c r="R1393">
        <v>180</v>
      </c>
      <c r="S1393" t="s">
        <v>39</v>
      </c>
      <c r="T1393">
        <v>18</v>
      </c>
      <c r="U1393" t="s">
        <v>2941</v>
      </c>
      <c r="V1393" s="6" t="s">
        <v>39</v>
      </c>
      <c r="W1393" s="6" t="s">
        <v>39</v>
      </c>
      <c r="X1393" s="6" t="s">
        <v>39</v>
      </c>
      <c r="Y1393" s="6" t="s">
        <v>39</v>
      </c>
      <c r="Z1393" s="6" t="s">
        <v>2935</v>
      </c>
      <c r="AA1393" s="6" t="s">
        <v>39</v>
      </c>
      <c r="AB1393" s="6" t="s">
        <v>39</v>
      </c>
      <c r="AC1393" s="6" t="s">
        <v>39</v>
      </c>
      <c r="AD1393" t="s">
        <v>42</v>
      </c>
      <c r="AE1393" s="6" t="s">
        <v>2939</v>
      </c>
      <c r="AF1393" s="6" t="s">
        <v>42</v>
      </c>
      <c r="AG1393" s="6" t="s">
        <v>2933</v>
      </c>
      <c r="AH1393">
        <v>5</v>
      </c>
      <c r="AI1393" s="6" t="s">
        <v>39</v>
      </c>
      <c r="AJ1393" s="6" t="s">
        <v>2744</v>
      </c>
      <c r="AK1393">
        <v>0</v>
      </c>
      <c r="AL1393" s="6" t="s">
        <v>39</v>
      </c>
      <c r="AM1393" s="6" t="s">
        <v>39</v>
      </c>
      <c r="AN1393">
        <v>3</v>
      </c>
      <c r="AO1393">
        <v>25</v>
      </c>
      <c r="AP1393">
        <v>45</v>
      </c>
      <c r="AQ1393" t="s">
        <v>39</v>
      </c>
      <c r="AR1393" t="s">
        <v>2692</v>
      </c>
    </row>
    <row r="1394" spans="1:45" x14ac:dyDescent="0.35">
      <c r="A1394" t="s">
        <v>1796</v>
      </c>
      <c r="B1394" t="s">
        <v>2672</v>
      </c>
      <c r="C1394" t="s">
        <v>2592</v>
      </c>
      <c r="D1394" t="s">
        <v>222</v>
      </c>
      <c r="E1394" t="s">
        <v>1795</v>
      </c>
      <c r="F1394" t="s">
        <v>39</v>
      </c>
      <c r="G1394" t="s">
        <v>40</v>
      </c>
      <c r="H1394" t="s">
        <v>40</v>
      </c>
      <c r="I1394" t="s">
        <v>2932</v>
      </c>
      <c r="J1394" t="s">
        <v>39</v>
      </c>
      <c r="K1394" t="s">
        <v>39</v>
      </c>
      <c r="L1394" t="s">
        <v>39</v>
      </c>
      <c r="M1394" t="s">
        <v>2632</v>
      </c>
      <c r="N1394" t="s">
        <v>39</v>
      </c>
      <c r="O1394">
        <v>2005</v>
      </c>
      <c r="P1394">
        <v>2006</v>
      </c>
      <c r="Q1394" s="1" t="s">
        <v>39</v>
      </c>
      <c r="R1394">
        <v>180</v>
      </c>
      <c r="S1394" t="s">
        <v>39</v>
      </c>
      <c r="T1394">
        <v>18</v>
      </c>
      <c r="U1394" t="s">
        <v>2943</v>
      </c>
      <c r="V1394" s="6" t="s">
        <v>39</v>
      </c>
      <c r="W1394" s="6" t="s">
        <v>39</v>
      </c>
      <c r="X1394" s="6" t="s">
        <v>39</v>
      </c>
      <c r="Y1394" s="6" t="s">
        <v>39</v>
      </c>
      <c r="Z1394" s="6" t="s">
        <v>2935</v>
      </c>
      <c r="AA1394" s="6" t="s">
        <v>2743</v>
      </c>
      <c r="AB1394" s="31">
        <f>800*997</f>
        <v>797600</v>
      </c>
      <c r="AC1394" s="30">
        <f>5/(24*60)</f>
        <v>3.472222222222222E-3</v>
      </c>
      <c r="AD1394" t="s">
        <v>42</v>
      </c>
      <c r="AE1394" s="6" t="s">
        <v>2946</v>
      </c>
      <c r="AF1394" s="6" t="s">
        <v>42</v>
      </c>
      <c r="AG1394" s="6" t="s">
        <v>2933</v>
      </c>
      <c r="AH1394">
        <v>6</v>
      </c>
      <c r="AI1394" s="6" t="s">
        <v>39</v>
      </c>
      <c r="AJ1394" s="6" t="s">
        <v>2744</v>
      </c>
      <c r="AK1394">
        <v>0.16300000000000001</v>
      </c>
      <c r="AL1394" s="6" t="s">
        <v>39</v>
      </c>
      <c r="AM1394" s="6" t="s">
        <v>39</v>
      </c>
      <c r="AN1394">
        <v>3</v>
      </c>
      <c r="AO1394">
        <v>25</v>
      </c>
      <c r="AP1394">
        <v>45</v>
      </c>
      <c r="AQ1394" t="s">
        <v>39</v>
      </c>
      <c r="AR1394" t="s">
        <v>2692</v>
      </c>
    </row>
    <row r="1395" spans="1:45" x14ac:dyDescent="0.35">
      <c r="A1395" t="s">
        <v>1796</v>
      </c>
      <c r="B1395" t="s">
        <v>2672</v>
      </c>
      <c r="C1395" t="s">
        <v>2592</v>
      </c>
      <c r="D1395" t="s">
        <v>222</v>
      </c>
      <c r="E1395" t="s">
        <v>1795</v>
      </c>
      <c r="F1395" t="s">
        <v>39</v>
      </c>
      <c r="G1395" t="s">
        <v>40</v>
      </c>
      <c r="H1395" t="s">
        <v>40</v>
      </c>
      <c r="I1395" t="s">
        <v>2932</v>
      </c>
      <c r="J1395" t="s">
        <v>39</v>
      </c>
      <c r="K1395" t="s">
        <v>39</v>
      </c>
      <c r="L1395" t="s">
        <v>39</v>
      </c>
      <c r="M1395" t="s">
        <v>2632</v>
      </c>
      <c r="N1395" t="s">
        <v>39</v>
      </c>
      <c r="O1395">
        <v>2005</v>
      </c>
      <c r="P1395">
        <v>2006</v>
      </c>
      <c r="Q1395" s="1" t="s">
        <v>39</v>
      </c>
      <c r="R1395">
        <v>180</v>
      </c>
      <c r="S1395" t="s">
        <v>39</v>
      </c>
      <c r="T1395">
        <v>18</v>
      </c>
      <c r="U1395" t="s">
        <v>2942</v>
      </c>
      <c r="V1395" s="6" t="s">
        <v>39</v>
      </c>
      <c r="W1395" s="6" t="s">
        <v>39</v>
      </c>
      <c r="X1395" s="6" t="s">
        <v>39</v>
      </c>
      <c r="Y1395" s="6" t="s">
        <v>39</v>
      </c>
      <c r="Z1395" s="6" t="s">
        <v>2935</v>
      </c>
      <c r="AA1395" s="6" t="s">
        <v>2743</v>
      </c>
      <c r="AB1395" s="31">
        <f>800*997</f>
        <v>797600</v>
      </c>
      <c r="AC1395" s="30">
        <f>10/(24*60)</f>
        <v>6.9444444444444441E-3</v>
      </c>
      <c r="AD1395" t="s">
        <v>42</v>
      </c>
      <c r="AE1395" s="6" t="s">
        <v>2946</v>
      </c>
      <c r="AF1395" s="6" t="s">
        <v>42</v>
      </c>
      <c r="AG1395" s="6" t="s">
        <v>2933</v>
      </c>
      <c r="AH1395">
        <v>7</v>
      </c>
      <c r="AI1395" s="6" t="s">
        <v>39</v>
      </c>
      <c r="AJ1395" s="6" t="s">
        <v>2744</v>
      </c>
      <c r="AK1395">
        <v>0.16</v>
      </c>
      <c r="AL1395" s="6" t="s">
        <v>39</v>
      </c>
      <c r="AM1395" s="6" t="s">
        <v>39</v>
      </c>
      <c r="AN1395">
        <v>3</v>
      </c>
      <c r="AO1395">
        <v>25</v>
      </c>
      <c r="AP1395">
        <v>45</v>
      </c>
      <c r="AQ1395" t="s">
        <v>39</v>
      </c>
      <c r="AR1395" t="s">
        <v>2692</v>
      </c>
    </row>
    <row r="1396" spans="1:45" x14ac:dyDescent="0.35">
      <c r="A1396" t="s">
        <v>1796</v>
      </c>
      <c r="B1396" t="s">
        <v>2672</v>
      </c>
      <c r="C1396" t="s">
        <v>2592</v>
      </c>
      <c r="D1396" t="s">
        <v>222</v>
      </c>
      <c r="E1396" t="s">
        <v>1795</v>
      </c>
      <c r="F1396" t="s">
        <v>39</v>
      </c>
      <c r="G1396" t="s">
        <v>40</v>
      </c>
      <c r="H1396" t="s">
        <v>40</v>
      </c>
      <c r="I1396" t="s">
        <v>2932</v>
      </c>
      <c r="J1396" t="s">
        <v>39</v>
      </c>
      <c r="K1396" t="s">
        <v>39</v>
      </c>
      <c r="L1396" t="s">
        <v>39</v>
      </c>
      <c r="M1396" t="s">
        <v>2632</v>
      </c>
      <c r="N1396" t="s">
        <v>39</v>
      </c>
      <c r="O1396">
        <v>2005</v>
      </c>
      <c r="P1396">
        <v>2006</v>
      </c>
      <c r="Q1396" s="1" t="s">
        <v>39</v>
      </c>
      <c r="R1396">
        <v>180</v>
      </c>
      <c r="S1396" t="s">
        <v>39</v>
      </c>
      <c r="T1396">
        <v>18</v>
      </c>
      <c r="U1396" t="s">
        <v>2944</v>
      </c>
      <c r="V1396" s="6" t="s">
        <v>39</v>
      </c>
      <c r="W1396" s="6" t="s">
        <v>39</v>
      </c>
      <c r="X1396" s="6" t="s">
        <v>39</v>
      </c>
      <c r="Y1396" s="6" t="s">
        <v>39</v>
      </c>
      <c r="Z1396" s="6" t="s">
        <v>2935</v>
      </c>
      <c r="AA1396" s="6" t="s">
        <v>2947</v>
      </c>
      <c r="AB1396" s="31">
        <f>30*997</f>
        <v>29910</v>
      </c>
      <c r="AC1396" s="14">
        <v>3</v>
      </c>
      <c r="AD1396" t="s">
        <v>42</v>
      </c>
      <c r="AE1396" s="6" t="s">
        <v>2946</v>
      </c>
      <c r="AF1396" s="6" t="s">
        <v>42</v>
      </c>
      <c r="AG1396" s="6" t="s">
        <v>2933</v>
      </c>
      <c r="AH1396">
        <v>8</v>
      </c>
      <c r="AI1396" s="6" t="s">
        <v>39</v>
      </c>
      <c r="AJ1396" s="6" t="s">
        <v>2744</v>
      </c>
      <c r="AK1396">
        <v>0</v>
      </c>
      <c r="AL1396" s="6" t="s">
        <v>39</v>
      </c>
      <c r="AM1396" s="6" t="s">
        <v>39</v>
      </c>
      <c r="AN1396">
        <v>3</v>
      </c>
      <c r="AO1396">
        <v>25</v>
      </c>
      <c r="AP1396">
        <v>45</v>
      </c>
      <c r="AQ1396" t="s">
        <v>39</v>
      </c>
      <c r="AR1396" t="s">
        <v>2692</v>
      </c>
    </row>
    <row r="1397" spans="1:45" x14ac:dyDescent="0.35">
      <c r="A1397" t="s">
        <v>1796</v>
      </c>
      <c r="B1397" t="s">
        <v>2672</v>
      </c>
      <c r="C1397" t="s">
        <v>2592</v>
      </c>
      <c r="D1397" t="s">
        <v>222</v>
      </c>
      <c r="E1397" t="s">
        <v>1795</v>
      </c>
      <c r="F1397" t="s">
        <v>39</v>
      </c>
      <c r="G1397" t="s">
        <v>40</v>
      </c>
      <c r="H1397" t="s">
        <v>40</v>
      </c>
      <c r="I1397" t="s">
        <v>2932</v>
      </c>
      <c r="J1397" t="s">
        <v>39</v>
      </c>
      <c r="K1397" t="s">
        <v>39</v>
      </c>
      <c r="L1397" t="s">
        <v>39</v>
      </c>
      <c r="M1397" t="s">
        <v>2632</v>
      </c>
      <c r="N1397" t="s">
        <v>39</v>
      </c>
      <c r="O1397">
        <v>2005</v>
      </c>
      <c r="P1397">
        <v>2006</v>
      </c>
      <c r="Q1397" s="1" t="s">
        <v>39</v>
      </c>
      <c r="R1397">
        <v>180</v>
      </c>
      <c r="S1397" t="s">
        <v>39</v>
      </c>
      <c r="T1397">
        <v>18</v>
      </c>
      <c r="U1397" t="s">
        <v>2945</v>
      </c>
      <c r="V1397" s="6" t="s">
        <v>39</v>
      </c>
      <c r="W1397" s="6" t="s">
        <v>39</v>
      </c>
      <c r="X1397" s="6" t="s">
        <v>39</v>
      </c>
      <c r="Y1397" s="6" t="s">
        <v>39</v>
      </c>
      <c r="Z1397" s="6" t="s">
        <v>2935</v>
      </c>
      <c r="AA1397" s="6" t="s">
        <v>2607</v>
      </c>
      <c r="AB1397" s="29">
        <f>3*997</f>
        <v>2991</v>
      </c>
      <c r="AC1397" s="14">
        <v>3</v>
      </c>
      <c r="AD1397" t="s">
        <v>42</v>
      </c>
      <c r="AE1397" s="6" t="s">
        <v>2946</v>
      </c>
      <c r="AF1397" s="6" t="s">
        <v>42</v>
      </c>
      <c r="AG1397" s="6" t="s">
        <v>2933</v>
      </c>
      <c r="AH1397">
        <v>9</v>
      </c>
      <c r="AI1397" s="6" t="s">
        <v>39</v>
      </c>
      <c r="AJ1397" s="6" t="s">
        <v>2744</v>
      </c>
      <c r="AK1397">
        <v>0</v>
      </c>
      <c r="AL1397" s="6" t="s">
        <v>39</v>
      </c>
      <c r="AM1397" s="6" t="s">
        <v>39</v>
      </c>
      <c r="AN1397">
        <v>3</v>
      </c>
      <c r="AO1397">
        <v>25</v>
      </c>
      <c r="AP1397">
        <v>45</v>
      </c>
      <c r="AQ1397" t="s">
        <v>39</v>
      </c>
      <c r="AR1397" t="s">
        <v>2692</v>
      </c>
    </row>
    <row r="1398" spans="1:45" s="13" customFormat="1" x14ac:dyDescent="0.35">
      <c r="A1398" s="13" t="s">
        <v>1796</v>
      </c>
      <c r="B1398" s="13" t="s">
        <v>2672</v>
      </c>
      <c r="C1398" s="13" t="s">
        <v>2592</v>
      </c>
      <c r="D1398" s="13" t="s">
        <v>222</v>
      </c>
      <c r="E1398" s="13" t="s">
        <v>1795</v>
      </c>
      <c r="F1398" s="13" t="s">
        <v>39</v>
      </c>
      <c r="G1398" s="13" t="s">
        <v>40</v>
      </c>
      <c r="H1398" s="13" t="s">
        <v>40</v>
      </c>
      <c r="I1398" s="13" t="s">
        <v>2932</v>
      </c>
      <c r="J1398" s="13" t="s">
        <v>39</v>
      </c>
      <c r="K1398" s="13" t="s">
        <v>39</v>
      </c>
      <c r="L1398" s="13" t="s">
        <v>39</v>
      </c>
      <c r="M1398" s="13" t="s">
        <v>2632</v>
      </c>
      <c r="N1398" s="13" t="s">
        <v>39</v>
      </c>
      <c r="O1398" s="13">
        <v>2005</v>
      </c>
      <c r="P1398" s="13">
        <v>2006</v>
      </c>
      <c r="Q1398" s="28" t="s">
        <v>39</v>
      </c>
      <c r="R1398" s="13">
        <v>180</v>
      </c>
      <c r="S1398" s="13" t="s">
        <v>39</v>
      </c>
      <c r="T1398" s="13">
        <v>18</v>
      </c>
      <c r="U1398" s="13" t="s">
        <v>48</v>
      </c>
      <c r="V1398" s="16" t="s">
        <v>39</v>
      </c>
      <c r="W1398" s="16" t="s">
        <v>39</v>
      </c>
      <c r="X1398" s="16" t="s">
        <v>39</v>
      </c>
      <c r="Y1398" s="16" t="s">
        <v>39</v>
      </c>
      <c r="Z1398" s="16" t="s">
        <v>2935</v>
      </c>
      <c r="AA1398" s="16" t="s">
        <v>39</v>
      </c>
      <c r="AB1398" s="16" t="s">
        <v>39</v>
      </c>
      <c r="AC1398" s="16" t="s">
        <v>39</v>
      </c>
      <c r="AD1398" s="13" t="s">
        <v>40</v>
      </c>
      <c r="AE1398" s="16" t="s">
        <v>39</v>
      </c>
      <c r="AF1398" s="16" t="s">
        <v>42</v>
      </c>
      <c r="AG1398" s="16" t="s">
        <v>2933</v>
      </c>
      <c r="AH1398" s="13">
        <v>10</v>
      </c>
      <c r="AI1398" s="16" t="s">
        <v>39</v>
      </c>
      <c r="AJ1398" s="16" t="s">
        <v>2744</v>
      </c>
      <c r="AK1398" s="13">
        <v>0</v>
      </c>
      <c r="AL1398" s="16" t="s">
        <v>39</v>
      </c>
      <c r="AM1398" s="16" t="s">
        <v>39</v>
      </c>
      <c r="AN1398" s="13">
        <v>3</v>
      </c>
      <c r="AO1398" s="13">
        <v>25</v>
      </c>
      <c r="AP1398" s="13">
        <v>45</v>
      </c>
      <c r="AQ1398" s="13" t="s">
        <v>39</v>
      </c>
      <c r="AR1398" s="13" t="s">
        <v>2692</v>
      </c>
    </row>
    <row r="1399" spans="1:45" x14ac:dyDescent="0.35">
      <c r="A1399" t="s">
        <v>1800</v>
      </c>
      <c r="B1399" t="s">
        <v>2672</v>
      </c>
      <c r="C1399" t="s">
        <v>2592</v>
      </c>
      <c r="D1399" t="s">
        <v>222</v>
      </c>
      <c r="E1399" t="s">
        <v>1385</v>
      </c>
      <c r="F1399" t="s">
        <v>39</v>
      </c>
      <c r="G1399" t="s">
        <v>40</v>
      </c>
      <c r="H1399" t="s">
        <v>40</v>
      </c>
      <c r="I1399" t="s">
        <v>39</v>
      </c>
      <c r="J1399" t="s">
        <v>39</v>
      </c>
      <c r="K1399" t="s">
        <v>39</v>
      </c>
      <c r="L1399" t="s">
        <v>39</v>
      </c>
      <c r="M1399" t="s">
        <v>39</v>
      </c>
      <c r="N1399" t="s">
        <v>39</v>
      </c>
      <c r="O1399" t="s">
        <v>39</v>
      </c>
      <c r="P1399">
        <v>2012</v>
      </c>
      <c r="Q1399" s="1" t="s">
        <v>39</v>
      </c>
      <c r="R1399" s="1" t="s">
        <v>39</v>
      </c>
      <c r="S1399" s="1" t="s">
        <v>39</v>
      </c>
      <c r="T1399" s="1" t="s">
        <v>39</v>
      </c>
      <c r="U1399" t="s">
        <v>48</v>
      </c>
      <c r="V1399" s="6" t="s">
        <v>39</v>
      </c>
      <c r="W1399">
        <v>0</v>
      </c>
      <c r="X1399" s="6" t="s">
        <v>2948</v>
      </c>
      <c r="Y1399" s="6" t="s">
        <v>39</v>
      </c>
      <c r="Z1399" s="6" t="s">
        <v>39</v>
      </c>
      <c r="AA1399" s="6" t="s">
        <v>39</v>
      </c>
      <c r="AB1399" s="6" t="s">
        <v>39</v>
      </c>
      <c r="AC1399" s="6" t="s">
        <v>39</v>
      </c>
      <c r="AD1399" s="6" t="s">
        <v>40</v>
      </c>
      <c r="AE1399" s="6" t="s">
        <v>39</v>
      </c>
      <c r="AF1399" s="6" t="s">
        <v>40</v>
      </c>
      <c r="AG1399" s="6" t="s">
        <v>39</v>
      </c>
      <c r="AH1399" s="6" t="s">
        <v>39</v>
      </c>
      <c r="AI1399" s="6" t="s">
        <v>39</v>
      </c>
      <c r="AJ1399" s="6" t="s">
        <v>43</v>
      </c>
      <c r="AK1399">
        <v>4</v>
      </c>
      <c r="AL1399" s="6" t="s">
        <v>39</v>
      </c>
      <c r="AM1399" s="6" t="s">
        <v>39</v>
      </c>
      <c r="AN1399">
        <v>3</v>
      </c>
      <c r="AO1399">
        <v>25</v>
      </c>
      <c r="AP1399">
        <v>30</v>
      </c>
      <c r="AQ1399" t="s">
        <v>39</v>
      </c>
      <c r="AR1399" t="s">
        <v>2692</v>
      </c>
      <c r="AS1399" t="s">
        <v>2967</v>
      </c>
    </row>
    <row r="1400" spans="1:45" x14ac:dyDescent="0.35">
      <c r="A1400" t="s">
        <v>1800</v>
      </c>
      <c r="B1400" t="s">
        <v>2672</v>
      </c>
      <c r="C1400" t="s">
        <v>2592</v>
      </c>
      <c r="D1400" t="s">
        <v>222</v>
      </c>
      <c r="E1400" t="s">
        <v>1385</v>
      </c>
      <c r="F1400" t="s">
        <v>39</v>
      </c>
      <c r="G1400" t="s">
        <v>40</v>
      </c>
      <c r="H1400" t="s">
        <v>40</v>
      </c>
      <c r="I1400" t="s">
        <v>39</v>
      </c>
      <c r="J1400" t="s">
        <v>39</v>
      </c>
      <c r="K1400" t="s">
        <v>39</v>
      </c>
      <c r="L1400" t="s">
        <v>39</v>
      </c>
      <c r="M1400" t="s">
        <v>39</v>
      </c>
      <c r="N1400" t="s">
        <v>39</v>
      </c>
      <c r="O1400" t="s">
        <v>39</v>
      </c>
      <c r="P1400">
        <v>2012</v>
      </c>
      <c r="Q1400" s="1" t="s">
        <v>39</v>
      </c>
      <c r="R1400" s="1" t="s">
        <v>39</v>
      </c>
      <c r="S1400" s="1" t="s">
        <v>39</v>
      </c>
      <c r="T1400" s="1" t="s">
        <v>39</v>
      </c>
      <c r="U1400" t="s">
        <v>2701</v>
      </c>
      <c r="V1400" s="6" t="s">
        <v>2749</v>
      </c>
      <c r="W1400">
        <v>30</v>
      </c>
      <c r="X1400" s="6" t="s">
        <v>2948</v>
      </c>
      <c r="Y1400" s="6" t="s">
        <v>39</v>
      </c>
      <c r="Z1400" s="6" t="s">
        <v>39</v>
      </c>
      <c r="AA1400" s="6" t="s">
        <v>39</v>
      </c>
      <c r="AB1400" s="6" t="s">
        <v>39</v>
      </c>
      <c r="AC1400" s="6" t="s">
        <v>39</v>
      </c>
      <c r="AD1400" s="6" t="s">
        <v>40</v>
      </c>
      <c r="AE1400" s="6" t="s">
        <v>39</v>
      </c>
      <c r="AF1400" s="6" t="s">
        <v>40</v>
      </c>
      <c r="AG1400" s="6" t="s">
        <v>39</v>
      </c>
      <c r="AH1400" s="6" t="s">
        <v>39</v>
      </c>
      <c r="AI1400" s="6" t="s">
        <v>39</v>
      </c>
      <c r="AJ1400" s="6" t="s">
        <v>43</v>
      </c>
      <c r="AK1400">
        <v>36</v>
      </c>
      <c r="AL1400" s="6" t="s">
        <v>39</v>
      </c>
      <c r="AM1400" s="6" t="s">
        <v>39</v>
      </c>
      <c r="AN1400">
        <v>3</v>
      </c>
      <c r="AO1400">
        <v>25</v>
      </c>
      <c r="AP1400">
        <v>30</v>
      </c>
      <c r="AQ1400" t="s">
        <v>39</v>
      </c>
      <c r="AR1400" t="s">
        <v>2692</v>
      </c>
      <c r="AS1400" t="s">
        <v>2967</v>
      </c>
    </row>
    <row r="1401" spans="1:45" x14ac:dyDescent="0.35">
      <c r="A1401" t="s">
        <v>1800</v>
      </c>
      <c r="B1401" t="s">
        <v>2672</v>
      </c>
      <c r="C1401" t="s">
        <v>2592</v>
      </c>
      <c r="D1401" t="s">
        <v>222</v>
      </c>
      <c r="E1401" t="s">
        <v>1385</v>
      </c>
      <c r="F1401" t="s">
        <v>39</v>
      </c>
      <c r="G1401" t="s">
        <v>40</v>
      </c>
      <c r="H1401" t="s">
        <v>40</v>
      </c>
      <c r="I1401" t="s">
        <v>39</v>
      </c>
      <c r="J1401" t="s">
        <v>39</v>
      </c>
      <c r="K1401" t="s">
        <v>39</v>
      </c>
      <c r="L1401" t="s">
        <v>39</v>
      </c>
      <c r="M1401" t="s">
        <v>39</v>
      </c>
      <c r="N1401" t="s">
        <v>39</v>
      </c>
      <c r="O1401" t="s">
        <v>39</v>
      </c>
      <c r="P1401">
        <v>2012</v>
      </c>
      <c r="Q1401" s="1" t="s">
        <v>39</v>
      </c>
      <c r="R1401" s="1" t="s">
        <v>39</v>
      </c>
      <c r="S1401" s="1" t="s">
        <v>39</v>
      </c>
      <c r="T1401" s="1" t="s">
        <v>39</v>
      </c>
      <c r="U1401" t="s">
        <v>2701</v>
      </c>
      <c r="V1401" s="6" t="s">
        <v>2749</v>
      </c>
      <c r="W1401">
        <v>60</v>
      </c>
      <c r="X1401" s="6" t="s">
        <v>2948</v>
      </c>
      <c r="Y1401" s="6" t="s">
        <v>39</v>
      </c>
      <c r="Z1401" s="6" t="s">
        <v>39</v>
      </c>
      <c r="AA1401" s="6" t="s">
        <v>39</v>
      </c>
      <c r="AB1401" s="6" t="s">
        <v>39</v>
      </c>
      <c r="AC1401" s="6" t="s">
        <v>39</v>
      </c>
      <c r="AD1401" s="6" t="s">
        <v>40</v>
      </c>
      <c r="AE1401" s="6" t="s">
        <v>39</v>
      </c>
      <c r="AF1401" s="6" t="s">
        <v>40</v>
      </c>
      <c r="AG1401" s="6" t="s">
        <v>39</v>
      </c>
      <c r="AH1401" s="6" t="s">
        <v>39</v>
      </c>
      <c r="AI1401" s="6" t="s">
        <v>39</v>
      </c>
      <c r="AJ1401" s="6" t="s">
        <v>43</v>
      </c>
      <c r="AK1401">
        <v>61</v>
      </c>
      <c r="AL1401" s="6" t="s">
        <v>39</v>
      </c>
      <c r="AM1401" s="6" t="s">
        <v>39</v>
      </c>
      <c r="AN1401">
        <v>3</v>
      </c>
      <c r="AO1401">
        <v>25</v>
      </c>
      <c r="AP1401">
        <v>30</v>
      </c>
      <c r="AQ1401" t="s">
        <v>39</v>
      </c>
      <c r="AR1401" t="s">
        <v>2692</v>
      </c>
      <c r="AS1401" t="s">
        <v>2967</v>
      </c>
    </row>
    <row r="1402" spans="1:45" x14ac:dyDescent="0.35">
      <c r="A1402" t="s">
        <v>1800</v>
      </c>
      <c r="B1402" t="s">
        <v>2672</v>
      </c>
      <c r="C1402" t="s">
        <v>2592</v>
      </c>
      <c r="D1402" t="s">
        <v>222</v>
      </c>
      <c r="E1402" t="s">
        <v>1385</v>
      </c>
      <c r="F1402" t="s">
        <v>39</v>
      </c>
      <c r="G1402" t="s">
        <v>40</v>
      </c>
      <c r="H1402" t="s">
        <v>40</v>
      </c>
      <c r="I1402" t="s">
        <v>39</v>
      </c>
      <c r="J1402" t="s">
        <v>39</v>
      </c>
      <c r="K1402" t="s">
        <v>39</v>
      </c>
      <c r="L1402" t="s">
        <v>39</v>
      </c>
      <c r="M1402" t="s">
        <v>39</v>
      </c>
      <c r="N1402" t="s">
        <v>39</v>
      </c>
      <c r="O1402" t="s">
        <v>39</v>
      </c>
      <c r="P1402">
        <v>2012</v>
      </c>
      <c r="Q1402" s="1" t="s">
        <v>39</v>
      </c>
      <c r="R1402" s="1" t="s">
        <v>39</v>
      </c>
      <c r="S1402" s="1" t="s">
        <v>39</v>
      </c>
      <c r="T1402" s="1" t="s">
        <v>39</v>
      </c>
      <c r="U1402" t="s">
        <v>2701</v>
      </c>
      <c r="V1402" s="6" t="s">
        <v>2749</v>
      </c>
      <c r="W1402">
        <v>90</v>
      </c>
      <c r="X1402" s="6" t="s">
        <v>2948</v>
      </c>
      <c r="Y1402" s="6" t="s">
        <v>39</v>
      </c>
      <c r="Z1402" s="6" t="s">
        <v>39</v>
      </c>
      <c r="AA1402" s="6" t="s">
        <v>39</v>
      </c>
      <c r="AB1402" s="6" t="s">
        <v>39</v>
      </c>
      <c r="AC1402" s="6" t="s">
        <v>39</v>
      </c>
      <c r="AD1402" s="6" t="s">
        <v>40</v>
      </c>
      <c r="AE1402" s="6" t="s">
        <v>39</v>
      </c>
      <c r="AF1402" s="6" t="s">
        <v>40</v>
      </c>
      <c r="AG1402" s="6" t="s">
        <v>39</v>
      </c>
      <c r="AH1402" s="6" t="s">
        <v>39</v>
      </c>
      <c r="AI1402" s="6" t="s">
        <v>39</v>
      </c>
      <c r="AJ1402" s="6" t="s">
        <v>43</v>
      </c>
      <c r="AK1402">
        <v>18</v>
      </c>
      <c r="AL1402" s="6" t="s">
        <v>39</v>
      </c>
      <c r="AM1402" s="6" t="s">
        <v>39</v>
      </c>
      <c r="AN1402">
        <v>3</v>
      </c>
      <c r="AO1402">
        <v>25</v>
      </c>
      <c r="AP1402">
        <v>30</v>
      </c>
      <c r="AQ1402" t="s">
        <v>39</v>
      </c>
      <c r="AR1402" t="s">
        <v>2692</v>
      </c>
      <c r="AS1402" t="s">
        <v>2967</v>
      </c>
    </row>
    <row r="1403" spans="1:45" x14ac:dyDescent="0.35">
      <c r="A1403" t="s">
        <v>1800</v>
      </c>
      <c r="B1403" t="s">
        <v>2672</v>
      </c>
      <c r="C1403" t="s">
        <v>2592</v>
      </c>
      <c r="D1403" t="s">
        <v>222</v>
      </c>
      <c r="E1403" t="s">
        <v>1385</v>
      </c>
      <c r="F1403" t="s">
        <v>39</v>
      </c>
      <c r="G1403" t="s">
        <v>40</v>
      </c>
      <c r="H1403" t="s">
        <v>40</v>
      </c>
      <c r="I1403" t="s">
        <v>39</v>
      </c>
      <c r="J1403" t="s">
        <v>39</v>
      </c>
      <c r="K1403" t="s">
        <v>39</v>
      </c>
      <c r="L1403" t="s">
        <v>39</v>
      </c>
      <c r="M1403" t="s">
        <v>39</v>
      </c>
      <c r="N1403" t="s">
        <v>39</v>
      </c>
      <c r="O1403" t="s">
        <v>39</v>
      </c>
      <c r="P1403">
        <v>2012</v>
      </c>
      <c r="Q1403" s="1" t="s">
        <v>39</v>
      </c>
      <c r="R1403" s="1" t="s">
        <v>39</v>
      </c>
      <c r="S1403" s="1" t="s">
        <v>39</v>
      </c>
      <c r="T1403" s="1" t="s">
        <v>39</v>
      </c>
      <c r="U1403" t="s">
        <v>2701</v>
      </c>
      <c r="V1403" s="6" t="s">
        <v>2749</v>
      </c>
      <c r="W1403">
        <v>0</v>
      </c>
      <c r="X1403" s="6" t="s">
        <v>2948</v>
      </c>
      <c r="Y1403" s="6" t="s">
        <v>39</v>
      </c>
      <c r="Z1403" s="6" t="s">
        <v>39</v>
      </c>
      <c r="AA1403" s="6" t="s">
        <v>39</v>
      </c>
      <c r="AB1403" s="6" t="s">
        <v>39</v>
      </c>
      <c r="AC1403" s="6" t="s">
        <v>39</v>
      </c>
      <c r="AD1403" s="6" t="s">
        <v>40</v>
      </c>
      <c r="AE1403" s="6" t="s">
        <v>39</v>
      </c>
      <c r="AF1403" s="6" t="s">
        <v>40</v>
      </c>
      <c r="AG1403" s="6" t="s">
        <v>39</v>
      </c>
      <c r="AH1403" s="6" t="s">
        <v>39</v>
      </c>
      <c r="AI1403" s="6" t="s">
        <v>39</v>
      </c>
      <c r="AJ1403" s="6" t="s">
        <v>2744</v>
      </c>
      <c r="AK1403">
        <v>0.76</v>
      </c>
      <c r="AL1403" s="6" t="s">
        <v>39</v>
      </c>
      <c r="AM1403" s="6" t="s">
        <v>39</v>
      </c>
      <c r="AN1403">
        <v>3</v>
      </c>
      <c r="AO1403">
        <v>25</v>
      </c>
      <c r="AP1403">
        <v>30</v>
      </c>
      <c r="AQ1403" t="s">
        <v>39</v>
      </c>
      <c r="AR1403" t="s">
        <v>2692</v>
      </c>
      <c r="AS1403" t="s">
        <v>2967</v>
      </c>
    </row>
    <row r="1404" spans="1:45" x14ac:dyDescent="0.35">
      <c r="A1404" t="s">
        <v>1800</v>
      </c>
      <c r="B1404" t="s">
        <v>2672</v>
      </c>
      <c r="C1404" t="s">
        <v>2592</v>
      </c>
      <c r="D1404" t="s">
        <v>222</v>
      </c>
      <c r="E1404" t="s">
        <v>1385</v>
      </c>
      <c r="F1404" t="s">
        <v>39</v>
      </c>
      <c r="G1404" t="s">
        <v>40</v>
      </c>
      <c r="H1404" t="s">
        <v>40</v>
      </c>
      <c r="I1404" t="s">
        <v>39</v>
      </c>
      <c r="J1404" t="s">
        <v>39</v>
      </c>
      <c r="K1404" t="s">
        <v>39</v>
      </c>
      <c r="L1404" t="s">
        <v>39</v>
      </c>
      <c r="M1404" t="s">
        <v>39</v>
      </c>
      <c r="N1404" t="s">
        <v>39</v>
      </c>
      <c r="O1404" t="s">
        <v>39</v>
      </c>
      <c r="P1404">
        <v>2012</v>
      </c>
      <c r="Q1404" s="1" t="s">
        <v>39</v>
      </c>
      <c r="R1404" s="1" t="s">
        <v>39</v>
      </c>
      <c r="S1404" s="1" t="s">
        <v>39</v>
      </c>
      <c r="T1404" s="1" t="s">
        <v>39</v>
      </c>
      <c r="U1404" t="s">
        <v>2701</v>
      </c>
      <c r="V1404" s="6" t="s">
        <v>2749</v>
      </c>
      <c r="W1404">
        <v>30</v>
      </c>
      <c r="X1404" s="6" t="s">
        <v>2948</v>
      </c>
      <c r="Y1404" s="6" t="s">
        <v>39</v>
      </c>
      <c r="Z1404" s="6" t="s">
        <v>39</v>
      </c>
      <c r="AA1404" s="6" t="s">
        <v>39</v>
      </c>
      <c r="AB1404" s="6" t="s">
        <v>39</v>
      </c>
      <c r="AC1404" s="6" t="s">
        <v>39</v>
      </c>
      <c r="AD1404" s="6" t="s">
        <v>40</v>
      </c>
      <c r="AE1404" s="6" t="s">
        <v>39</v>
      </c>
      <c r="AF1404" s="6" t="s">
        <v>40</v>
      </c>
      <c r="AG1404" s="6" t="s">
        <v>39</v>
      </c>
      <c r="AH1404" s="6" t="s">
        <v>39</v>
      </c>
      <c r="AI1404" s="6" t="s">
        <v>39</v>
      </c>
      <c r="AJ1404" s="6" t="s">
        <v>2744</v>
      </c>
      <c r="AK1404">
        <v>8.0299999999999994</v>
      </c>
      <c r="AL1404" s="6" t="s">
        <v>39</v>
      </c>
      <c r="AM1404" s="6" t="s">
        <v>39</v>
      </c>
      <c r="AN1404">
        <v>3</v>
      </c>
      <c r="AO1404">
        <v>25</v>
      </c>
      <c r="AP1404">
        <v>30</v>
      </c>
      <c r="AQ1404" t="s">
        <v>39</v>
      </c>
      <c r="AR1404" t="s">
        <v>2692</v>
      </c>
      <c r="AS1404" t="s">
        <v>2967</v>
      </c>
    </row>
    <row r="1405" spans="1:45" x14ac:dyDescent="0.35">
      <c r="A1405" t="s">
        <v>1800</v>
      </c>
      <c r="B1405" t="s">
        <v>2672</v>
      </c>
      <c r="C1405" t="s">
        <v>2592</v>
      </c>
      <c r="D1405" t="s">
        <v>222</v>
      </c>
      <c r="E1405" t="s">
        <v>1385</v>
      </c>
      <c r="F1405" t="s">
        <v>39</v>
      </c>
      <c r="G1405" t="s">
        <v>40</v>
      </c>
      <c r="H1405" t="s">
        <v>40</v>
      </c>
      <c r="I1405" t="s">
        <v>39</v>
      </c>
      <c r="J1405" t="s">
        <v>39</v>
      </c>
      <c r="K1405" t="s">
        <v>39</v>
      </c>
      <c r="L1405" t="s">
        <v>39</v>
      </c>
      <c r="M1405" t="s">
        <v>39</v>
      </c>
      <c r="N1405" t="s">
        <v>39</v>
      </c>
      <c r="O1405" t="s">
        <v>39</v>
      </c>
      <c r="P1405">
        <v>2012</v>
      </c>
      <c r="Q1405" s="1" t="s">
        <v>39</v>
      </c>
      <c r="R1405" s="1" t="s">
        <v>39</v>
      </c>
      <c r="S1405" s="1" t="s">
        <v>39</v>
      </c>
      <c r="T1405" s="1" t="s">
        <v>39</v>
      </c>
      <c r="U1405" t="s">
        <v>2701</v>
      </c>
      <c r="V1405" s="6" t="s">
        <v>2749</v>
      </c>
      <c r="W1405">
        <v>60</v>
      </c>
      <c r="X1405" s="6" t="s">
        <v>2948</v>
      </c>
      <c r="Y1405" s="6" t="s">
        <v>39</v>
      </c>
      <c r="Z1405" s="6" t="s">
        <v>39</v>
      </c>
      <c r="AA1405" s="6" t="s">
        <v>39</v>
      </c>
      <c r="AB1405" s="6" t="s">
        <v>39</v>
      </c>
      <c r="AC1405" s="6" t="s">
        <v>39</v>
      </c>
      <c r="AD1405" s="6" t="s">
        <v>40</v>
      </c>
      <c r="AE1405" s="6" t="s">
        <v>39</v>
      </c>
      <c r="AF1405" s="6" t="s">
        <v>40</v>
      </c>
      <c r="AG1405" s="6" t="s">
        <v>39</v>
      </c>
      <c r="AH1405" s="6" t="s">
        <v>39</v>
      </c>
      <c r="AI1405" s="6" t="s">
        <v>39</v>
      </c>
      <c r="AJ1405" s="6" t="s">
        <v>2744</v>
      </c>
      <c r="AK1405">
        <v>20.3</v>
      </c>
      <c r="AL1405" s="6" t="s">
        <v>39</v>
      </c>
      <c r="AM1405" s="6" t="s">
        <v>39</v>
      </c>
      <c r="AN1405">
        <v>3</v>
      </c>
      <c r="AO1405">
        <v>25</v>
      </c>
      <c r="AP1405">
        <v>30</v>
      </c>
      <c r="AQ1405" t="s">
        <v>39</v>
      </c>
      <c r="AR1405" t="s">
        <v>2692</v>
      </c>
      <c r="AS1405" t="s">
        <v>2967</v>
      </c>
    </row>
    <row r="1406" spans="1:45" x14ac:dyDescent="0.35">
      <c r="A1406" t="s">
        <v>1800</v>
      </c>
      <c r="B1406" t="s">
        <v>2672</v>
      </c>
      <c r="C1406" t="s">
        <v>2592</v>
      </c>
      <c r="D1406" t="s">
        <v>222</v>
      </c>
      <c r="E1406" t="s">
        <v>1385</v>
      </c>
      <c r="F1406" t="s">
        <v>39</v>
      </c>
      <c r="G1406" t="s">
        <v>40</v>
      </c>
      <c r="H1406" t="s">
        <v>40</v>
      </c>
      <c r="I1406" t="s">
        <v>39</v>
      </c>
      <c r="J1406" t="s">
        <v>39</v>
      </c>
      <c r="K1406" t="s">
        <v>39</v>
      </c>
      <c r="L1406" t="s">
        <v>39</v>
      </c>
      <c r="M1406" t="s">
        <v>39</v>
      </c>
      <c r="N1406" t="s">
        <v>39</v>
      </c>
      <c r="O1406" t="s">
        <v>39</v>
      </c>
      <c r="P1406">
        <v>2012</v>
      </c>
      <c r="Q1406" s="1" t="s">
        <v>39</v>
      </c>
      <c r="R1406" s="1" t="s">
        <v>39</v>
      </c>
      <c r="S1406" s="1" t="s">
        <v>39</v>
      </c>
      <c r="T1406" s="1" t="s">
        <v>39</v>
      </c>
      <c r="U1406" t="s">
        <v>2701</v>
      </c>
      <c r="V1406" s="6" t="s">
        <v>2749</v>
      </c>
      <c r="W1406">
        <v>90</v>
      </c>
      <c r="X1406" s="6" t="s">
        <v>2948</v>
      </c>
      <c r="Y1406" s="6" t="s">
        <v>39</v>
      </c>
      <c r="Z1406" s="6" t="s">
        <v>39</v>
      </c>
      <c r="AA1406" s="6" t="s">
        <v>39</v>
      </c>
      <c r="AB1406" s="6" t="s">
        <v>39</v>
      </c>
      <c r="AC1406" s="6" t="s">
        <v>39</v>
      </c>
      <c r="AD1406" s="6" t="s">
        <v>40</v>
      </c>
      <c r="AE1406" s="6" t="s">
        <v>39</v>
      </c>
      <c r="AF1406" s="6" t="s">
        <v>40</v>
      </c>
      <c r="AG1406" s="6" t="s">
        <v>39</v>
      </c>
      <c r="AH1406" s="6" t="s">
        <v>39</v>
      </c>
      <c r="AI1406" s="6" t="s">
        <v>39</v>
      </c>
      <c r="AJ1406" s="6" t="s">
        <v>2744</v>
      </c>
      <c r="AK1406">
        <v>3</v>
      </c>
      <c r="AL1406" s="6" t="s">
        <v>39</v>
      </c>
      <c r="AM1406" s="6" t="s">
        <v>39</v>
      </c>
      <c r="AN1406">
        <v>3</v>
      </c>
      <c r="AO1406">
        <v>25</v>
      </c>
      <c r="AP1406">
        <v>30</v>
      </c>
      <c r="AQ1406" t="s">
        <v>39</v>
      </c>
      <c r="AR1406" t="s">
        <v>2692</v>
      </c>
      <c r="AS1406" t="s">
        <v>2967</v>
      </c>
    </row>
    <row r="1407" spans="1:45" x14ac:dyDescent="0.35">
      <c r="A1407" t="s">
        <v>1800</v>
      </c>
      <c r="B1407" t="s">
        <v>2672</v>
      </c>
      <c r="C1407" t="s">
        <v>2592</v>
      </c>
      <c r="D1407" t="s">
        <v>222</v>
      </c>
      <c r="E1407" t="s">
        <v>1385</v>
      </c>
      <c r="F1407" t="s">
        <v>39</v>
      </c>
      <c r="G1407" t="s">
        <v>40</v>
      </c>
      <c r="H1407" t="s">
        <v>40</v>
      </c>
      <c r="I1407" t="s">
        <v>39</v>
      </c>
      <c r="J1407" t="s">
        <v>39</v>
      </c>
      <c r="K1407" t="s">
        <v>39</v>
      </c>
      <c r="L1407" t="s">
        <v>39</v>
      </c>
      <c r="M1407" t="s">
        <v>39</v>
      </c>
      <c r="N1407" t="s">
        <v>39</v>
      </c>
      <c r="O1407" t="s">
        <v>39</v>
      </c>
      <c r="P1407">
        <v>2012</v>
      </c>
      <c r="Q1407" s="1" t="s">
        <v>39</v>
      </c>
      <c r="R1407" s="1" t="s">
        <v>39</v>
      </c>
      <c r="S1407" s="1" t="s">
        <v>39</v>
      </c>
      <c r="T1407" s="1" t="s">
        <v>39</v>
      </c>
      <c r="U1407" t="s">
        <v>21</v>
      </c>
      <c r="V1407" s="6" t="s">
        <v>39</v>
      </c>
      <c r="W1407" s="6" t="s">
        <v>39</v>
      </c>
      <c r="X1407" s="6" t="s">
        <v>2948</v>
      </c>
      <c r="Y1407" s="6" t="s">
        <v>39</v>
      </c>
      <c r="Z1407" s="6" t="s">
        <v>39</v>
      </c>
      <c r="AA1407" s="6" t="s">
        <v>2607</v>
      </c>
      <c r="AB1407">
        <f>1*997</f>
        <v>997</v>
      </c>
      <c r="AC1407">
        <v>30</v>
      </c>
      <c r="AD1407" s="6" t="s">
        <v>40</v>
      </c>
      <c r="AE1407" s="6" t="s">
        <v>39</v>
      </c>
      <c r="AF1407" s="6" t="s">
        <v>40</v>
      </c>
      <c r="AG1407" s="6" t="s">
        <v>39</v>
      </c>
      <c r="AH1407" s="6" t="s">
        <v>39</v>
      </c>
      <c r="AI1407" s="6" t="s">
        <v>39</v>
      </c>
      <c r="AJ1407" s="6" t="s">
        <v>43</v>
      </c>
      <c r="AK1407">
        <v>31</v>
      </c>
      <c r="AL1407" s="6" t="s">
        <v>39</v>
      </c>
      <c r="AM1407" s="6" t="s">
        <v>39</v>
      </c>
      <c r="AN1407">
        <v>3</v>
      </c>
      <c r="AO1407">
        <v>25</v>
      </c>
      <c r="AP1407">
        <v>30</v>
      </c>
      <c r="AQ1407" t="s">
        <v>39</v>
      </c>
      <c r="AR1407" t="s">
        <v>2693</v>
      </c>
      <c r="AS1407" t="s">
        <v>2967</v>
      </c>
    </row>
    <row r="1408" spans="1:45" x14ac:dyDescent="0.35">
      <c r="A1408" t="s">
        <v>1800</v>
      </c>
      <c r="B1408" t="s">
        <v>2672</v>
      </c>
      <c r="C1408" t="s">
        <v>2592</v>
      </c>
      <c r="D1408" t="s">
        <v>222</v>
      </c>
      <c r="E1408" t="s">
        <v>1385</v>
      </c>
      <c r="F1408" t="s">
        <v>39</v>
      </c>
      <c r="G1408" t="s">
        <v>40</v>
      </c>
      <c r="H1408" t="s">
        <v>40</v>
      </c>
      <c r="I1408" t="s">
        <v>39</v>
      </c>
      <c r="J1408" t="s">
        <v>39</v>
      </c>
      <c r="K1408" t="s">
        <v>39</v>
      </c>
      <c r="L1408" t="s">
        <v>39</v>
      </c>
      <c r="M1408" t="s">
        <v>39</v>
      </c>
      <c r="N1408" t="s">
        <v>39</v>
      </c>
      <c r="O1408" t="s">
        <v>39</v>
      </c>
      <c r="P1408">
        <v>2012</v>
      </c>
      <c r="Q1408" s="1" t="s">
        <v>39</v>
      </c>
      <c r="R1408" s="1" t="s">
        <v>39</v>
      </c>
      <c r="S1408" s="1" t="s">
        <v>39</v>
      </c>
      <c r="T1408" s="1" t="s">
        <v>39</v>
      </c>
      <c r="U1408" t="s">
        <v>21</v>
      </c>
      <c r="V1408" s="6" t="s">
        <v>39</v>
      </c>
      <c r="W1408" s="6" t="s">
        <v>39</v>
      </c>
      <c r="X1408" s="6" t="s">
        <v>2948</v>
      </c>
      <c r="Y1408" s="6" t="s">
        <v>39</v>
      </c>
      <c r="Z1408" s="6" t="s">
        <v>39</v>
      </c>
      <c r="AA1408" s="6" t="s">
        <v>2607</v>
      </c>
      <c r="AB1408">
        <f>2*997</f>
        <v>1994</v>
      </c>
      <c r="AC1408">
        <v>30</v>
      </c>
      <c r="AD1408" s="6" t="s">
        <v>40</v>
      </c>
      <c r="AE1408" s="6" t="s">
        <v>39</v>
      </c>
      <c r="AF1408" s="6" t="s">
        <v>40</v>
      </c>
      <c r="AG1408" s="6" t="s">
        <v>39</v>
      </c>
      <c r="AH1408" s="6" t="s">
        <v>39</v>
      </c>
      <c r="AI1408" s="6" t="s">
        <v>39</v>
      </c>
      <c r="AJ1408" s="6" t="s">
        <v>43</v>
      </c>
      <c r="AK1408">
        <v>37</v>
      </c>
      <c r="AL1408" s="6" t="s">
        <v>39</v>
      </c>
      <c r="AM1408" s="6" t="s">
        <v>39</v>
      </c>
      <c r="AN1408">
        <v>3</v>
      </c>
      <c r="AO1408">
        <v>25</v>
      </c>
      <c r="AP1408">
        <v>30</v>
      </c>
      <c r="AQ1408" t="s">
        <v>39</v>
      </c>
      <c r="AR1408" t="s">
        <v>2693</v>
      </c>
      <c r="AS1408" t="s">
        <v>2967</v>
      </c>
    </row>
    <row r="1409" spans="1:45" x14ac:dyDescent="0.35">
      <c r="A1409" t="s">
        <v>1800</v>
      </c>
      <c r="B1409" t="s">
        <v>2672</v>
      </c>
      <c r="C1409" t="s">
        <v>2592</v>
      </c>
      <c r="D1409" t="s">
        <v>222</v>
      </c>
      <c r="E1409" t="s">
        <v>1385</v>
      </c>
      <c r="F1409" t="s">
        <v>39</v>
      </c>
      <c r="G1409" t="s">
        <v>40</v>
      </c>
      <c r="H1409" t="s">
        <v>40</v>
      </c>
      <c r="I1409" t="s">
        <v>39</v>
      </c>
      <c r="J1409" t="s">
        <v>39</v>
      </c>
      <c r="K1409" t="s">
        <v>39</v>
      </c>
      <c r="L1409" t="s">
        <v>39</v>
      </c>
      <c r="M1409" t="s">
        <v>39</v>
      </c>
      <c r="N1409" t="s">
        <v>39</v>
      </c>
      <c r="O1409" t="s">
        <v>39</v>
      </c>
      <c r="P1409">
        <v>2012</v>
      </c>
      <c r="Q1409" s="1" t="s">
        <v>39</v>
      </c>
      <c r="R1409" s="1" t="s">
        <v>39</v>
      </c>
      <c r="S1409" s="1" t="s">
        <v>39</v>
      </c>
      <c r="T1409" s="1" t="s">
        <v>39</v>
      </c>
      <c r="U1409" t="s">
        <v>21</v>
      </c>
      <c r="V1409" s="6" t="s">
        <v>39</v>
      </c>
      <c r="W1409" s="6" t="s">
        <v>39</v>
      </c>
      <c r="X1409" s="6" t="s">
        <v>2948</v>
      </c>
      <c r="Y1409" s="6" t="s">
        <v>39</v>
      </c>
      <c r="Z1409" s="6" t="s">
        <v>39</v>
      </c>
      <c r="AA1409" s="6" t="s">
        <v>2607</v>
      </c>
      <c r="AB1409">
        <f>3*997</f>
        <v>2991</v>
      </c>
      <c r="AC1409">
        <v>30</v>
      </c>
      <c r="AD1409" s="6" t="s">
        <v>40</v>
      </c>
      <c r="AE1409" s="6" t="s">
        <v>39</v>
      </c>
      <c r="AF1409" s="6" t="s">
        <v>40</v>
      </c>
      <c r="AG1409" s="6" t="s">
        <v>39</v>
      </c>
      <c r="AH1409" s="6" t="s">
        <v>39</v>
      </c>
      <c r="AI1409" s="6" t="s">
        <v>39</v>
      </c>
      <c r="AJ1409" s="6" t="s">
        <v>43</v>
      </c>
      <c r="AK1409">
        <v>27</v>
      </c>
      <c r="AL1409" s="6" t="s">
        <v>39</v>
      </c>
      <c r="AM1409" s="6" t="s">
        <v>39</v>
      </c>
      <c r="AN1409">
        <v>3</v>
      </c>
      <c r="AO1409">
        <v>25</v>
      </c>
      <c r="AP1409">
        <v>30</v>
      </c>
      <c r="AQ1409" t="s">
        <v>39</v>
      </c>
      <c r="AR1409" t="s">
        <v>2693</v>
      </c>
      <c r="AS1409" t="s">
        <v>2967</v>
      </c>
    </row>
    <row r="1410" spans="1:45" x14ac:dyDescent="0.35">
      <c r="A1410" t="s">
        <v>1800</v>
      </c>
      <c r="B1410" t="s">
        <v>2672</v>
      </c>
      <c r="C1410" t="s">
        <v>2592</v>
      </c>
      <c r="D1410" t="s">
        <v>222</v>
      </c>
      <c r="E1410" t="s">
        <v>1385</v>
      </c>
      <c r="F1410" t="s">
        <v>39</v>
      </c>
      <c r="G1410" t="s">
        <v>40</v>
      </c>
      <c r="H1410" t="s">
        <v>40</v>
      </c>
      <c r="I1410" t="s">
        <v>39</v>
      </c>
      <c r="J1410" t="s">
        <v>39</v>
      </c>
      <c r="K1410" t="s">
        <v>39</v>
      </c>
      <c r="L1410" t="s">
        <v>39</v>
      </c>
      <c r="M1410" t="s">
        <v>39</v>
      </c>
      <c r="N1410" t="s">
        <v>39</v>
      </c>
      <c r="O1410" t="s">
        <v>39</v>
      </c>
      <c r="P1410">
        <v>2012</v>
      </c>
      <c r="Q1410" s="1" t="s">
        <v>39</v>
      </c>
      <c r="R1410" s="1" t="s">
        <v>39</v>
      </c>
      <c r="S1410" s="1" t="s">
        <v>39</v>
      </c>
      <c r="T1410" s="1" t="s">
        <v>39</v>
      </c>
      <c r="U1410" t="s">
        <v>21</v>
      </c>
      <c r="V1410" s="6" t="s">
        <v>39</v>
      </c>
      <c r="W1410" s="6" t="s">
        <v>39</v>
      </c>
      <c r="X1410" s="6" t="s">
        <v>2948</v>
      </c>
      <c r="Y1410" s="6" t="s">
        <v>39</v>
      </c>
      <c r="Z1410" s="6" t="s">
        <v>39</v>
      </c>
      <c r="AA1410" s="6" t="s">
        <v>2607</v>
      </c>
      <c r="AB1410">
        <f>4*997</f>
        <v>3988</v>
      </c>
      <c r="AC1410">
        <v>30</v>
      </c>
      <c r="AD1410" s="6" t="s">
        <v>40</v>
      </c>
      <c r="AE1410" s="6" t="s">
        <v>39</v>
      </c>
      <c r="AF1410" s="6" t="s">
        <v>40</v>
      </c>
      <c r="AG1410" s="6" t="s">
        <v>39</v>
      </c>
      <c r="AH1410" s="6" t="s">
        <v>39</v>
      </c>
      <c r="AI1410" s="6" t="s">
        <v>39</v>
      </c>
      <c r="AJ1410" s="6" t="s">
        <v>43</v>
      </c>
      <c r="AK1410">
        <v>24</v>
      </c>
      <c r="AL1410" s="6" t="s">
        <v>39</v>
      </c>
      <c r="AM1410" s="6" t="s">
        <v>39</v>
      </c>
      <c r="AN1410">
        <v>3</v>
      </c>
      <c r="AO1410">
        <v>25</v>
      </c>
      <c r="AP1410">
        <v>30</v>
      </c>
      <c r="AQ1410" t="s">
        <v>39</v>
      </c>
      <c r="AR1410" t="s">
        <v>2693</v>
      </c>
      <c r="AS1410" t="s">
        <v>2967</v>
      </c>
    </row>
    <row r="1411" spans="1:45" x14ac:dyDescent="0.35">
      <c r="A1411" t="s">
        <v>1800</v>
      </c>
      <c r="B1411" t="s">
        <v>2672</v>
      </c>
      <c r="C1411" t="s">
        <v>2592</v>
      </c>
      <c r="D1411" t="s">
        <v>222</v>
      </c>
      <c r="E1411" t="s">
        <v>1385</v>
      </c>
      <c r="F1411" t="s">
        <v>39</v>
      </c>
      <c r="G1411" t="s">
        <v>40</v>
      </c>
      <c r="H1411" t="s">
        <v>40</v>
      </c>
      <c r="I1411" t="s">
        <v>39</v>
      </c>
      <c r="J1411" t="s">
        <v>39</v>
      </c>
      <c r="K1411" t="s">
        <v>39</v>
      </c>
      <c r="L1411" t="s">
        <v>39</v>
      </c>
      <c r="M1411" t="s">
        <v>39</v>
      </c>
      <c r="N1411" t="s">
        <v>39</v>
      </c>
      <c r="O1411" t="s">
        <v>39</v>
      </c>
      <c r="P1411">
        <v>2012</v>
      </c>
      <c r="Q1411" s="1" t="s">
        <v>39</v>
      </c>
      <c r="R1411" s="1" t="s">
        <v>39</v>
      </c>
      <c r="S1411" s="1" t="s">
        <v>39</v>
      </c>
      <c r="T1411" s="1" t="s">
        <v>39</v>
      </c>
      <c r="U1411" t="s">
        <v>21</v>
      </c>
      <c r="V1411" s="6" t="s">
        <v>39</v>
      </c>
      <c r="W1411" s="6" t="s">
        <v>39</v>
      </c>
      <c r="X1411" s="6" t="s">
        <v>2948</v>
      </c>
      <c r="Y1411" s="6" t="s">
        <v>39</v>
      </c>
      <c r="Z1411" s="6" t="s">
        <v>39</v>
      </c>
      <c r="AA1411" s="6" t="s">
        <v>2607</v>
      </c>
      <c r="AB1411">
        <f>1*997</f>
        <v>997</v>
      </c>
      <c r="AC1411">
        <v>30</v>
      </c>
      <c r="AD1411" s="6" t="s">
        <v>40</v>
      </c>
      <c r="AE1411" s="6" t="s">
        <v>39</v>
      </c>
      <c r="AF1411" s="6" t="s">
        <v>40</v>
      </c>
      <c r="AG1411" s="6" t="s">
        <v>39</v>
      </c>
      <c r="AH1411" s="6" t="s">
        <v>39</v>
      </c>
      <c r="AI1411" s="6" t="s">
        <v>39</v>
      </c>
      <c r="AJ1411" s="6" t="s">
        <v>2744</v>
      </c>
      <c r="AK1411">
        <v>9.6999999999999993</v>
      </c>
      <c r="AL1411" s="6" t="s">
        <v>39</v>
      </c>
      <c r="AM1411" s="6" t="s">
        <v>39</v>
      </c>
      <c r="AN1411">
        <v>3</v>
      </c>
      <c r="AO1411">
        <v>25</v>
      </c>
      <c r="AP1411">
        <v>30</v>
      </c>
      <c r="AQ1411" t="s">
        <v>39</v>
      </c>
      <c r="AR1411" t="s">
        <v>2693</v>
      </c>
      <c r="AS1411" t="s">
        <v>2967</v>
      </c>
    </row>
    <row r="1412" spans="1:45" x14ac:dyDescent="0.35">
      <c r="A1412" t="s">
        <v>1800</v>
      </c>
      <c r="B1412" t="s">
        <v>2672</v>
      </c>
      <c r="C1412" t="s">
        <v>2592</v>
      </c>
      <c r="D1412" t="s">
        <v>222</v>
      </c>
      <c r="E1412" t="s">
        <v>1385</v>
      </c>
      <c r="F1412" t="s">
        <v>39</v>
      </c>
      <c r="G1412" t="s">
        <v>40</v>
      </c>
      <c r="H1412" t="s">
        <v>40</v>
      </c>
      <c r="I1412" t="s">
        <v>39</v>
      </c>
      <c r="J1412" t="s">
        <v>39</v>
      </c>
      <c r="K1412" t="s">
        <v>39</v>
      </c>
      <c r="L1412" t="s">
        <v>39</v>
      </c>
      <c r="M1412" t="s">
        <v>39</v>
      </c>
      <c r="N1412" t="s">
        <v>39</v>
      </c>
      <c r="O1412" t="s">
        <v>39</v>
      </c>
      <c r="P1412">
        <v>2012</v>
      </c>
      <c r="Q1412" s="1" t="s">
        <v>39</v>
      </c>
      <c r="R1412" s="1" t="s">
        <v>39</v>
      </c>
      <c r="S1412" s="1" t="s">
        <v>39</v>
      </c>
      <c r="T1412" s="1" t="s">
        <v>39</v>
      </c>
      <c r="U1412" t="s">
        <v>21</v>
      </c>
      <c r="V1412" s="6" t="s">
        <v>39</v>
      </c>
      <c r="W1412" s="6" t="s">
        <v>39</v>
      </c>
      <c r="X1412" s="6" t="s">
        <v>2948</v>
      </c>
      <c r="Y1412" s="6" t="s">
        <v>39</v>
      </c>
      <c r="Z1412" s="6" t="s">
        <v>39</v>
      </c>
      <c r="AA1412" s="6" t="s">
        <v>2607</v>
      </c>
      <c r="AB1412">
        <f>2*997</f>
        <v>1994</v>
      </c>
      <c r="AC1412">
        <v>30</v>
      </c>
      <c r="AD1412" s="6" t="s">
        <v>40</v>
      </c>
      <c r="AE1412" s="6" t="s">
        <v>39</v>
      </c>
      <c r="AF1412" s="6" t="s">
        <v>40</v>
      </c>
      <c r="AG1412" s="6" t="s">
        <v>39</v>
      </c>
      <c r="AH1412" s="6" t="s">
        <v>39</v>
      </c>
      <c r="AI1412" s="6" t="s">
        <v>39</v>
      </c>
      <c r="AJ1412" s="6" t="s">
        <v>2744</v>
      </c>
      <c r="AK1412">
        <v>7.9</v>
      </c>
      <c r="AL1412" s="6" t="s">
        <v>39</v>
      </c>
      <c r="AM1412" s="6" t="s">
        <v>39</v>
      </c>
      <c r="AN1412">
        <v>3</v>
      </c>
      <c r="AO1412">
        <v>25</v>
      </c>
      <c r="AP1412">
        <v>30</v>
      </c>
      <c r="AQ1412" t="s">
        <v>39</v>
      </c>
      <c r="AR1412" t="s">
        <v>2693</v>
      </c>
      <c r="AS1412" t="s">
        <v>2967</v>
      </c>
    </row>
    <row r="1413" spans="1:45" x14ac:dyDescent="0.35">
      <c r="A1413" t="s">
        <v>1800</v>
      </c>
      <c r="B1413" t="s">
        <v>2672</v>
      </c>
      <c r="C1413" t="s">
        <v>2592</v>
      </c>
      <c r="D1413" t="s">
        <v>222</v>
      </c>
      <c r="E1413" t="s">
        <v>1385</v>
      </c>
      <c r="F1413" t="s">
        <v>39</v>
      </c>
      <c r="G1413" t="s">
        <v>40</v>
      </c>
      <c r="H1413" t="s">
        <v>40</v>
      </c>
      <c r="I1413" t="s">
        <v>39</v>
      </c>
      <c r="J1413" t="s">
        <v>39</v>
      </c>
      <c r="K1413" t="s">
        <v>39</v>
      </c>
      <c r="L1413" t="s">
        <v>39</v>
      </c>
      <c r="M1413" t="s">
        <v>39</v>
      </c>
      <c r="N1413" t="s">
        <v>39</v>
      </c>
      <c r="O1413" t="s">
        <v>39</v>
      </c>
      <c r="P1413">
        <v>2012</v>
      </c>
      <c r="Q1413" s="1" t="s">
        <v>39</v>
      </c>
      <c r="R1413" s="1" t="s">
        <v>39</v>
      </c>
      <c r="S1413" s="1" t="s">
        <v>39</v>
      </c>
      <c r="T1413" s="1" t="s">
        <v>39</v>
      </c>
      <c r="U1413" t="s">
        <v>21</v>
      </c>
      <c r="V1413" s="6" t="s">
        <v>39</v>
      </c>
      <c r="W1413" s="6" t="s">
        <v>39</v>
      </c>
      <c r="X1413" s="6" t="s">
        <v>2948</v>
      </c>
      <c r="Y1413" s="6" t="s">
        <v>39</v>
      </c>
      <c r="Z1413" s="6" t="s">
        <v>39</v>
      </c>
      <c r="AA1413" s="6" t="s">
        <v>2607</v>
      </c>
      <c r="AB1413">
        <f>3*997</f>
        <v>2991</v>
      </c>
      <c r="AC1413">
        <v>30</v>
      </c>
      <c r="AD1413" s="6" t="s">
        <v>40</v>
      </c>
      <c r="AE1413" s="6" t="s">
        <v>39</v>
      </c>
      <c r="AF1413" s="6" t="s">
        <v>40</v>
      </c>
      <c r="AG1413" s="6" t="s">
        <v>39</v>
      </c>
      <c r="AH1413" s="6" t="s">
        <v>39</v>
      </c>
      <c r="AI1413" s="6" t="s">
        <v>39</v>
      </c>
      <c r="AJ1413" s="6" t="s">
        <v>2744</v>
      </c>
      <c r="AK1413">
        <v>9.4</v>
      </c>
      <c r="AL1413" s="6" t="s">
        <v>39</v>
      </c>
      <c r="AM1413" s="6" t="s">
        <v>39</v>
      </c>
      <c r="AN1413">
        <v>3</v>
      </c>
      <c r="AO1413">
        <v>25</v>
      </c>
      <c r="AP1413">
        <v>30</v>
      </c>
      <c r="AQ1413" t="s">
        <v>39</v>
      </c>
      <c r="AR1413" t="s">
        <v>2693</v>
      </c>
      <c r="AS1413" t="s">
        <v>2967</v>
      </c>
    </row>
    <row r="1414" spans="1:45" x14ac:dyDescent="0.35">
      <c r="A1414" t="s">
        <v>1800</v>
      </c>
      <c r="B1414" t="s">
        <v>2672</v>
      </c>
      <c r="C1414" t="s">
        <v>2592</v>
      </c>
      <c r="D1414" t="s">
        <v>222</v>
      </c>
      <c r="E1414" t="s">
        <v>1385</v>
      </c>
      <c r="F1414" t="s">
        <v>39</v>
      </c>
      <c r="G1414" t="s">
        <v>40</v>
      </c>
      <c r="H1414" t="s">
        <v>40</v>
      </c>
      <c r="I1414" t="s">
        <v>39</v>
      </c>
      <c r="J1414" t="s">
        <v>39</v>
      </c>
      <c r="K1414" t="s">
        <v>39</v>
      </c>
      <c r="L1414" t="s">
        <v>39</v>
      </c>
      <c r="M1414" t="s">
        <v>39</v>
      </c>
      <c r="N1414" t="s">
        <v>39</v>
      </c>
      <c r="O1414" t="s">
        <v>39</v>
      </c>
      <c r="P1414">
        <v>2012</v>
      </c>
      <c r="Q1414" s="1" t="s">
        <v>39</v>
      </c>
      <c r="R1414" s="1" t="s">
        <v>39</v>
      </c>
      <c r="S1414" s="1" t="s">
        <v>39</v>
      </c>
      <c r="T1414" s="1" t="s">
        <v>39</v>
      </c>
      <c r="U1414" t="s">
        <v>21</v>
      </c>
      <c r="V1414" s="6" t="s">
        <v>39</v>
      </c>
      <c r="W1414" s="6" t="s">
        <v>39</v>
      </c>
      <c r="X1414" s="6" t="s">
        <v>2948</v>
      </c>
      <c r="Y1414" s="6" t="s">
        <v>39</v>
      </c>
      <c r="Z1414" s="6" t="s">
        <v>39</v>
      </c>
      <c r="AA1414" s="6" t="s">
        <v>2607</v>
      </c>
      <c r="AB1414">
        <f>4*997</f>
        <v>3988</v>
      </c>
      <c r="AC1414">
        <v>30</v>
      </c>
      <c r="AD1414" s="6" t="s">
        <v>40</v>
      </c>
      <c r="AE1414" s="6" t="s">
        <v>39</v>
      </c>
      <c r="AF1414" s="6" t="s">
        <v>40</v>
      </c>
      <c r="AG1414" s="6" t="s">
        <v>39</v>
      </c>
      <c r="AH1414" s="6" t="s">
        <v>39</v>
      </c>
      <c r="AI1414" s="6" t="s">
        <v>39</v>
      </c>
      <c r="AJ1414" s="6" t="s">
        <v>2744</v>
      </c>
      <c r="AK1414">
        <v>4.9000000000000004</v>
      </c>
      <c r="AL1414" s="6" t="s">
        <v>39</v>
      </c>
      <c r="AM1414" s="6" t="s">
        <v>39</v>
      </c>
      <c r="AN1414">
        <v>3</v>
      </c>
      <c r="AO1414">
        <v>25</v>
      </c>
      <c r="AP1414">
        <v>30</v>
      </c>
      <c r="AQ1414" t="s">
        <v>39</v>
      </c>
      <c r="AR1414" t="s">
        <v>2693</v>
      </c>
      <c r="AS1414" t="s">
        <v>2967</v>
      </c>
    </row>
    <row r="1415" spans="1:45" x14ac:dyDescent="0.35">
      <c r="A1415" t="s">
        <v>1800</v>
      </c>
      <c r="B1415" t="s">
        <v>2672</v>
      </c>
      <c r="C1415" t="s">
        <v>2592</v>
      </c>
      <c r="D1415" t="s">
        <v>222</v>
      </c>
      <c r="E1415" t="s">
        <v>1385</v>
      </c>
      <c r="F1415" t="s">
        <v>39</v>
      </c>
      <c r="G1415" t="s">
        <v>40</v>
      </c>
      <c r="H1415" t="s">
        <v>40</v>
      </c>
      <c r="I1415" t="s">
        <v>39</v>
      </c>
      <c r="J1415" t="s">
        <v>39</v>
      </c>
      <c r="K1415" t="s">
        <v>39</v>
      </c>
      <c r="L1415" t="s">
        <v>39</v>
      </c>
      <c r="M1415" t="s">
        <v>39</v>
      </c>
      <c r="N1415" t="s">
        <v>39</v>
      </c>
      <c r="O1415" t="s">
        <v>39</v>
      </c>
      <c r="P1415">
        <v>2012</v>
      </c>
      <c r="Q1415" s="1" t="s">
        <v>39</v>
      </c>
      <c r="R1415" s="1" t="s">
        <v>39</v>
      </c>
      <c r="S1415" s="1" t="s">
        <v>39</v>
      </c>
      <c r="T1415" s="1" t="s">
        <v>39</v>
      </c>
      <c r="U1415" t="s">
        <v>2949</v>
      </c>
      <c r="V1415" s="6" t="s">
        <v>39</v>
      </c>
      <c r="W1415" s="6" t="s">
        <v>39</v>
      </c>
      <c r="X1415" s="6" t="s">
        <v>2714</v>
      </c>
      <c r="Y1415" s="6" t="s">
        <v>39</v>
      </c>
      <c r="Z1415" s="6" t="s">
        <v>39</v>
      </c>
      <c r="AA1415" s="6" t="s">
        <v>39</v>
      </c>
      <c r="AB1415" s="6" t="s">
        <v>39</v>
      </c>
      <c r="AC1415" s="6" t="s">
        <v>39</v>
      </c>
      <c r="AD1415" s="6" t="s">
        <v>40</v>
      </c>
      <c r="AE1415" s="6" t="s">
        <v>39</v>
      </c>
      <c r="AF1415" s="6" t="s">
        <v>40</v>
      </c>
      <c r="AG1415" s="6" t="s">
        <v>39</v>
      </c>
      <c r="AH1415" s="6" t="s">
        <v>39</v>
      </c>
      <c r="AI1415" s="6" t="s">
        <v>39</v>
      </c>
      <c r="AJ1415" s="6" t="s">
        <v>43</v>
      </c>
      <c r="AK1415">
        <v>28</v>
      </c>
      <c r="AL1415" s="6" t="s">
        <v>39</v>
      </c>
      <c r="AM1415" s="6" t="s">
        <v>39</v>
      </c>
      <c r="AN1415">
        <v>3</v>
      </c>
      <c r="AO1415">
        <v>25</v>
      </c>
      <c r="AP1415">
        <v>30</v>
      </c>
      <c r="AQ1415" t="s">
        <v>39</v>
      </c>
      <c r="AR1415" t="s">
        <v>2836</v>
      </c>
      <c r="AS1415" t="s">
        <v>2967</v>
      </c>
    </row>
    <row r="1416" spans="1:45" x14ac:dyDescent="0.35">
      <c r="A1416" t="s">
        <v>1800</v>
      </c>
      <c r="B1416" t="s">
        <v>2672</v>
      </c>
      <c r="C1416" t="s">
        <v>2592</v>
      </c>
      <c r="D1416" t="s">
        <v>222</v>
      </c>
      <c r="E1416" t="s">
        <v>1385</v>
      </c>
      <c r="F1416" t="s">
        <v>39</v>
      </c>
      <c r="G1416" t="s">
        <v>40</v>
      </c>
      <c r="H1416" t="s">
        <v>40</v>
      </c>
      <c r="I1416" t="s">
        <v>39</v>
      </c>
      <c r="J1416" t="s">
        <v>39</v>
      </c>
      <c r="K1416" t="s">
        <v>39</v>
      </c>
      <c r="L1416" t="s">
        <v>39</v>
      </c>
      <c r="M1416" t="s">
        <v>39</v>
      </c>
      <c r="N1416" t="s">
        <v>39</v>
      </c>
      <c r="O1416" t="s">
        <v>39</v>
      </c>
      <c r="P1416">
        <v>2012</v>
      </c>
      <c r="Q1416" s="1" t="s">
        <v>39</v>
      </c>
      <c r="R1416" s="1" t="s">
        <v>39</v>
      </c>
      <c r="S1416" s="1" t="s">
        <v>39</v>
      </c>
      <c r="T1416" s="1" t="s">
        <v>39</v>
      </c>
      <c r="U1416" t="s">
        <v>2949</v>
      </c>
      <c r="V1416" s="6" t="s">
        <v>39</v>
      </c>
      <c r="W1416" s="6" t="s">
        <v>39</v>
      </c>
      <c r="X1416" s="6" t="s">
        <v>2937</v>
      </c>
      <c r="Y1416" s="6" t="s">
        <v>39</v>
      </c>
      <c r="Z1416" s="6" t="s">
        <v>39</v>
      </c>
      <c r="AA1416" s="6" t="s">
        <v>39</v>
      </c>
      <c r="AB1416" s="6" t="s">
        <v>39</v>
      </c>
      <c r="AC1416" s="6" t="s">
        <v>39</v>
      </c>
      <c r="AD1416" s="6" t="s">
        <v>40</v>
      </c>
      <c r="AE1416" s="6" t="s">
        <v>39</v>
      </c>
      <c r="AF1416" s="6" t="s">
        <v>40</v>
      </c>
      <c r="AG1416" s="6" t="s">
        <v>39</v>
      </c>
      <c r="AH1416" s="6" t="s">
        <v>39</v>
      </c>
      <c r="AI1416" s="6" t="s">
        <v>39</v>
      </c>
      <c r="AJ1416" s="6" t="s">
        <v>43</v>
      </c>
      <c r="AK1416">
        <v>32</v>
      </c>
      <c r="AL1416" s="6" t="s">
        <v>39</v>
      </c>
      <c r="AM1416" s="6" t="s">
        <v>39</v>
      </c>
      <c r="AN1416">
        <v>3</v>
      </c>
      <c r="AO1416">
        <v>25</v>
      </c>
      <c r="AP1416">
        <v>30</v>
      </c>
      <c r="AQ1416" t="s">
        <v>39</v>
      </c>
      <c r="AR1416" t="s">
        <v>2836</v>
      </c>
      <c r="AS1416" t="s">
        <v>2967</v>
      </c>
    </row>
    <row r="1417" spans="1:45" x14ac:dyDescent="0.35">
      <c r="A1417" t="s">
        <v>1800</v>
      </c>
      <c r="B1417" t="s">
        <v>2672</v>
      </c>
      <c r="C1417" t="s">
        <v>2592</v>
      </c>
      <c r="D1417" t="s">
        <v>222</v>
      </c>
      <c r="E1417" t="s">
        <v>1385</v>
      </c>
      <c r="F1417" t="s">
        <v>39</v>
      </c>
      <c r="G1417" t="s">
        <v>40</v>
      </c>
      <c r="H1417" t="s">
        <v>40</v>
      </c>
      <c r="I1417" t="s">
        <v>39</v>
      </c>
      <c r="J1417" t="s">
        <v>39</v>
      </c>
      <c r="K1417" t="s">
        <v>39</v>
      </c>
      <c r="L1417" t="s">
        <v>39</v>
      </c>
      <c r="M1417" t="s">
        <v>39</v>
      </c>
      <c r="N1417" t="s">
        <v>39</v>
      </c>
      <c r="O1417" t="s">
        <v>39</v>
      </c>
      <c r="P1417">
        <v>2012</v>
      </c>
      <c r="Q1417" s="1" t="s">
        <v>39</v>
      </c>
      <c r="R1417" s="1" t="s">
        <v>39</v>
      </c>
      <c r="S1417" s="1" t="s">
        <v>39</v>
      </c>
      <c r="T1417" s="1" t="s">
        <v>39</v>
      </c>
      <c r="U1417" t="s">
        <v>2949</v>
      </c>
      <c r="V1417" s="6" t="s">
        <v>39</v>
      </c>
      <c r="W1417" s="6" t="s">
        <v>39</v>
      </c>
      <c r="X1417" s="6" t="s">
        <v>2714</v>
      </c>
      <c r="Y1417" s="6" t="s">
        <v>39</v>
      </c>
      <c r="Z1417" s="6" t="s">
        <v>39</v>
      </c>
      <c r="AA1417" s="6" t="s">
        <v>39</v>
      </c>
      <c r="AB1417" s="6" t="s">
        <v>39</v>
      </c>
      <c r="AC1417" s="6" t="s">
        <v>39</v>
      </c>
      <c r="AD1417" s="6" t="s">
        <v>40</v>
      </c>
      <c r="AE1417" s="6" t="s">
        <v>39</v>
      </c>
      <c r="AF1417" s="6" t="s">
        <v>40</v>
      </c>
      <c r="AG1417" s="6" t="s">
        <v>39</v>
      </c>
      <c r="AH1417" s="6" t="s">
        <v>39</v>
      </c>
      <c r="AI1417" s="6" t="s">
        <v>39</v>
      </c>
      <c r="AJ1417" s="6" t="s">
        <v>2744</v>
      </c>
      <c r="AK1417">
        <v>6.6</v>
      </c>
      <c r="AL1417" s="6" t="s">
        <v>39</v>
      </c>
      <c r="AM1417" s="6" t="s">
        <v>39</v>
      </c>
      <c r="AN1417">
        <v>3</v>
      </c>
      <c r="AO1417">
        <v>25</v>
      </c>
      <c r="AP1417">
        <v>30</v>
      </c>
      <c r="AQ1417" t="s">
        <v>39</v>
      </c>
      <c r="AR1417" t="s">
        <v>2836</v>
      </c>
      <c r="AS1417" t="s">
        <v>2967</v>
      </c>
    </row>
    <row r="1418" spans="1:45" x14ac:dyDescent="0.35">
      <c r="A1418" t="s">
        <v>1800</v>
      </c>
      <c r="B1418" t="s">
        <v>2672</v>
      </c>
      <c r="C1418" t="s">
        <v>2592</v>
      </c>
      <c r="D1418" t="s">
        <v>222</v>
      </c>
      <c r="E1418" t="s">
        <v>1385</v>
      </c>
      <c r="F1418" t="s">
        <v>39</v>
      </c>
      <c r="G1418" t="s">
        <v>40</v>
      </c>
      <c r="H1418" t="s">
        <v>40</v>
      </c>
      <c r="I1418" t="s">
        <v>39</v>
      </c>
      <c r="J1418" t="s">
        <v>39</v>
      </c>
      <c r="K1418" t="s">
        <v>39</v>
      </c>
      <c r="L1418" t="s">
        <v>39</v>
      </c>
      <c r="M1418" t="s">
        <v>39</v>
      </c>
      <c r="N1418" t="s">
        <v>39</v>
      </c>
      <c r="O1418" t="s">
        <v>39</v>
      </c>
      <c r="P1418">
        <v>2012</v>
      </c>
      <c r="Q1418" s="1" t="s">
        <v>39</v>
      </c>
      <c r="R1418" s="1" t="s">
        <v>39</v>
      </c>
      <c r="S1418" s="1" t="s">
        <v>39</v>
      </c>
      <c r="T1418" s="1" t="s">
        <v>39</v>
      </c>
      <c r="U1418" t="s">
        <v>2949</v>
      </c>
      <c r="V1418" s="6" t="s">
        <v>39</v>
      </c>
      <c r="W1418" s="6" t="s">
        <v>39</v>
      </c>
      <c r="X1418" s="6" t="s">
        <v>2937</v>
      </c>
      <c r="Y1418" s="6" t="s">
        <v>39</v>
      </c>
      <c r="Z1418" s="6" t="s">
        <v>39</v>
      </c>
      <c r="AA1418" s="6" t="s">
        <v>39</v>
      </c>
      <c r="AB1418" s="6" t="s">
        <v>39</v>
      </c>
      <c r="AC1418" s="6" t="s">
        <v>39</v>
      </c>
      <c r="AD1418" s="6" t="s">
        <v>40</v>
      </c>
      <c r="AE1418" s="6" t="s">
        <v>39</v>
      </c>
      <c r="AF1418" s="6" t="s">
        <v>40</v>
      </c>
      <c r="AG1418" s="6" t="s">
        <v>39</v>
      </c>
      <c r="AH1418" s="6" t="s">
        <v>39</v>
      </c>
      <c r="AI1418" s="6" t="s">
        <v>39</v>
      </c>
      <c r="AJ1418" s="6" t="s">
        <v>2744</v>
      </c>
      <c r="AK1418">
        <v>9.3000000000000007</v>
      </c>
      <c r="AL1418" s="6" t="s">
        <v>39</v>
      </c>
      <c r="AM1418" s="6" t="s">
        <v>39</v>
      </c>
      <c r="AN1418">
        <v>3</v>
      </c>
      <c r="AO1418">
        <v>25</v>
      </c>
      <c r="AP1418">
        <v>30</v>
      </c>
      <c r="AQ1418" t="s">
        <v>39</v>
      </c>
      <c r="AR1418" t="s">
        <v>2836</v>
      </c>
      <c r="AS1418" t="s">
        <v>2967</v>
      </c>
    </row>
    <row r="1419" spans="1:45" x14ac:dyDescent="0.35">
      <c r="A1419" t="s">
        <v>1800</v>
      </c>
      <c r="B1419" t="s">
        <v>2672</v>
      </c>
      <c r="C1419" t="s">
        <v>2592</v>
      </c>
      <c r="D1419" t="s">
        <v>222</v>
      </c>
      <c r="E1419" t="s">
        <v>1385</v>
      </c>
      <c r="F1419" t="s">
        <v>39</v>
      </c>
      <c r="G1419" t="s">
        <v>40</v>
      </c>
      <c r="H1419" t="s">
        <v>40</v>
      </c>
      <c r="I1419" t="s">
        <v>39</v>
      </c>
      <c r="J1419" t="s">
        <v>39</v>
      </c>
      <c r="K1419" t="s">
        <v>39</v>
      </c>
      <c r="L1419" t="s">
        <v>39</v>
      </c>
      <c r="M1419" t="s">
        <v>39</v>
      </c>
      <c r="N1419" t="s">
        <v>39</v>
      </c>
      <c r="O1419" t="s">
        <v>39</v>
      </c>
      <c r="P1419">
        <v>2012</v>
      </c>
      <c r="Q1419" s="1" t="s">
        <v>39</v>
      </c>
      <c r="R1419" s="1" t="s">
        <v>39</v>
      </c>
      <c r="S1419" s="1" t="s">
        <v>39</v>
      </c>
      <c r="T1419" s="1" t="s">
        <v>39</v>
      </c>
      <c r="U1419" t="s">
        <v>21</v>
      </c>
      <c r="V1419" s="6" t="s">
        <v>39</v>
      </c>
      <c r="W1419" s="6" t="s">
        <v>39</v>
      </c>
      <c r="X1419" s="6" t="s">
        <v>2714</v>
      </c>
      <c r="Y1419" s="6" t="s">
        <v>2949</v>
      </c>
      <c r="Z1419" s="6" t="s">
        <v>39</v>
      </c>
      <c r="AA1419" s="6" t="s">
        <v>2607</v>
      </c>
      <c r="AB1419">
        <f>1*997</f>
        <v>997</v>
      </c>
      <c r="AC1419">
        <v>30</v>
      </c>
      <c r="AD1419" s="6" t="s">
        <v>40</v>
      </c>
      <c r="AE1419" s="6" t="s">
        <v>39</v>
      </c>
      <c r="AF1419" s="6" t="s">
        <v>40</v>
      </c>
      <c r="AG1419" s="6" t="s">
        <v>39</v>
      </c>
      <c r="AH1419" s="6" t="s">
        <v>39</v>
      </c>
      <c r="AI1419" s="6" t="s">
        <v>39</v>
      </c>
      <c r="AJ1419" s="6" t="s">
        <v>2744</v>
      </c>
      <c r="AK1419">
        <v>9.6999999999999993</v>
      </c>
      <c r="AL1419" s="6" t="s">
        <v>39</v>
      </c>
      <c r="AM1419" s="6" t="s">
        <v>39</v>
      </c>
      <c r="AN1419">
        <v>3</v>
      </c>
      <c r="AO1419">
        <v>25</v>
      </c>
      <c r="AP1419">
        <v>30</v>
      </c>
      <c r="AQ1419" t="s">
        <v>39</v>
      </c>
      <c r="AR1419" t="s">
        <v>2920</v>
      </c>
    </row>
    <row r="1420" spans="1:45" x14ac:dyDescent="0.35">
      <c r="A1420" t="s">
        <v>1800</v>
      </c>
      <c r="B1420" t="s">
        <v>2672</v>
      </c>
      <c r="C1420" t="s">
        <v>2592</v>
      </c>
      <c r="D1420" t="s">
        <v>222</v>
      </c>
      <c r="E1420" t="s">
        <v>1385</v>
      </c>
      <c r="F1420" t="s">
        <v>39</v>
      </c>
      <c r="G1420" t="s">
        <v>40</v>
      </c>
      <c r="H1420" t="s">
        <v>40</v>
      </c>
      <c r="I1420" t="s">
        <v>39</v>
      </c>
      <c r="J1420" t="s">
        <v>39</v>
      </c>
      <c r="K1420" t="s">
        <v>39</v>
      </c>
      <c r="L1420" t="s">
        <v>39</v>
      </c>
      <c r="M1420" t="s">
        <v>39</v>
      </c>
      <c r="N1420" t="s">
        <v>39</v>
      </c>
      <c r="O1420" t="s">
        <v>39</v>
      </c>
      <c r="P1420">
        <v>2012</v>
      </c>
      <c r="Q1420" s="1" t="s">
        <v>39</v>
      </c>
      <c r="R1420" s="1" t="s">
        <v>39</v>
      </c>
      <c r="S1420" s="1" t="s">
        <v>39</v>
      </c>
      <c r="T1420" s="1" t="s">
        <v>39</v>
      </c>
      <c r="U1420" t="s">
        <v>21</v>
      </c>
      <c r="V1420" s="6" t="s">
        <v>39</v>
      </c>
      <c r="W1420" s="6" t="s">
        <v>39</v>
      </c>
      <c r="X1420" s="6" t="s">
        <v>2714</v>
      </c>
      <c r="Y1420" s="6" t="s">
        <v>2949</v>
      </c>
      <c r="Z1420" s="6" t="s">
        <v>39</v>
      </c>
      <c r="AA1420" s="6" t="s">
        <v>2607</v>
      </c>
      <c r="AB1420">
        <f>2*997</f>
        <v>1994</v>
      </c>
      <c r="AC1420">
        <v>30</v>
      </c>
      <c r="AD1420" s="6" t="s">
        <v>40</v>
      </c>
      <c r="AE1420" s="6" t="s">
        <v>39</v>
      </c>
      <c r="AF1420" s="6" t="s">
        <v>40</v>
      </c>
      <c r="AG1420" s="6" t="s">
        <v>39</v>
      </c>
      <c r="AH1420" s="6" t="s">
        <v>39</v>
      </c>
      <c r="AI1420" s="6" t="s">
        <v>39</v>
      </c>
      <c r="AJ1420" s="6" t="s">
        <v>2744</v>
      </c>
      <c r="AK1420">
        <v>5.2</v>
      </c>
      <c r="AL1420" s="6" t="s">
        <v>39</v>
      </c>
      <c r="AM1420" s="6" t="s">
        <v>39</v>
      </c>
      <c r="AN1420">
        <v>3</v>
      </c>
      <c r="AO1420">
        <v>25</v>
      </c>
      <c r="AP1420">
        <v>30</v>
      </c>
      <c r="AQ1420" t="s">
        <v>39</v>
      </c>
      <c r="AR1420" t="s">
        <v>2920</v>
      </c>
    </row>
    <row r="1421" spans="1:45" x14ac:dyDescent="0.35">
      <c r="A1421" t="s">
        <v>1800</v>
      </c>
      <c r="B1421" t="s">
        <v>2672</v>
      </c>
      <c r="C1421" t="s">
        <v>2592</v>
      </c>
      <c r="D1421" t="s">
        <v>222</v>
      </c>
      <c r="E1421" t="s">
        <v>1385</v>
      </c>
      <c r="F1421" t="s">
        <v>39</v>
      </c>
      <c r="G1421" t="s">
        <v>40</v>
      </c>
      <c r="H1421" t="s">
        <v>40</v>
      </c>
      <c r="I1421" t="s">
        <v>39</v>
      </c>
      <c r="J1421" t="s">
        <v>39</v>
      </c>
      <c r="K1421" t="s">
        <v>39</v>
      </c>
      <c r="L1421" t="s">
        <v>39</v>
      </c>
      <c r="M1421" t="s">
        <v>39</v>
      </c>
      <c r="N1421" t="s">
        <v>39</v>
      </c>
      <c r="O1421" t="s">
        <v>39</v>
      </c>
      <c r="P1421">
        <v>2012</v>
      </c>
      <c r="Q1421" s="1" t="s">
        <v>39</v>
      </c>
      <c r="R1421" s="1" t="s">
        <v>39</v>
      </c>
      <c r="S1421" s="1" t="s">
        <v>39</v>
      </c>
      <c r="T1421" s="1" t="s">
        <v>39</v>
      </c>
      <c r="U1421" t="s">
        <v>21</v>
      </c>
      <c r="V1421" s="6" t="s">
        <v>39</v>
      </c>
      <c r="W1421" s="6" t="s">
        <v>39</v>
      </c>
      <c r="X1421" s="6" t="s">
        <v>2714</v>
      </c>
      <c r="Y1421" s="6" t="s">
        <v>2949</v>
      </c>
      <c r="Z1421" s="6" t="s">
        <v>39</v>
      </c>
      <c r="AA1421" s="6" t="s">
        <v>2607</v>
      </c>
      <c r="AB1421">
        <f>3*997</f>
        <v>2991</v>
      </c>
      <c r="AC1421">
        <v>30</v>
      </c>
      <c r="AD1421" s="6" t="s">
        <v>40</v>
      </c>
      <c r="AE1421" s="6" t="s">
        <v>39</v>
      </c>
      <c r="AF1421" s="6" t="s">
        <v>40</v>
      </c>
      <c r="AG1421" s="6" t="s">
        <v>39</v>
      </c>
      <c r="AH1421" s="6" t="s">
        <v>39</v>
      </c>
      <c r="AI1421" s="6" t="s">
        <v>39</v>
      </c>
      <c r="AJ1421" s="6" t="s">
        <v>2744</v>
      </c>
      <c r="AK1421">
        <v>9.3000000000000007</v>
      </c>
      <c r="AL1421" s="6" t="s">
        <v>39</v>
      </c>
      <c r="AM1421" s="6" t="s">
        <v>39</v>
      </c>
      <c r="AN1421">
        <v>3</v>
      </c>
      <c r="AO1421">
        <v>25</v>
      </c>
      <c r="AP1421">
        <v>30</v>
      </c>
      <c r="AQ1421" t="s">
        <v>39</v>
      </c>
      <c r="AR1421" t="s">
        <v>2920</v>
      </c>
    </row>
    <row r="1422" spans="1:45" x14ac:dyDescent="0.35">
      <c r="A1422" t="s">
        <v>1800</v>
      </c>
      <c r="B1422" t="s">
        <v>2672</v>
      </c>
      <c r="C1422" t="s">
        <v>2592</v>
      </c>
      <c r="D1422" t="s">
        <v>222</v>
      </c>
      <c r="E1422" t="s">
        <v>1385</v>
      </c>
      <c r="F1422" t="s">
        <v>39</v>
      </c>
      <c r="G1422" t="s">
        <v>40</v>
      </c>
      <c r="H1422" t="s">
        <v>40</v>
      </c>
      <c r="I1422" t="s">
        <v>39</v>
      </c>
      <c r="J1422" t="s">
        <v>39</v>
      </c>
      <c r="K1422" t="s">
        <v>39</v>
      </c>
      <c r="L1422" t="s">
        <v>39</v>
      </c>
      <c r="M1422" t="s">
        <v>39</v>
      </c>
      <c r="N1422" t="s">
        <v>39</v>
      </c>
      <c r="O1422" t="s">
        <v>39</v>
      </c>
      <c r="P1422">
        <v>2012</v>
      </c>
      <c r="Q1422" s="1" t="s">
        <v>39</v>
      </c>
      <c r="R1422" s="1" t="s">
        <v>39</v>
      </c>
      <c r="S1422" s="1" t="s">
        <v>39</v>
      </c>
      <c r="T1422" s="1" t="s">
        <v>39</v>
      </c>
      <c r="U1422" t="s">
        <v>21</v>
      </c>
      <c r="V1422" s="6" t="s">
        <v>39</v>
      </c>
      <c r="W1422" s="6" t="s">
        <v>39</v>
      </c>
      <c r="X1422" s="6" t="s">
        <v>2714</v>
      </c>
      <c r="Y1422" s="6" t="s">
        <v>2949</v>
      </c>
      <c r="Z1422" s="6" t="s">
        <v>39</v>
      </c>
      <c r="AA1422" s="6" t="s">
        <v>2607</v>
      </c>
      <c r="AB1422">
        <f>4*997</f>
        <v>3988</v>
      </c>
      <c r="AC1422">
        <v>30</v>
      </c>
      <c r="AD1422" s="6" t="s">
        <v>40</v>
      </c>
      <c r="AE1422" s="6" t="s">
        <v>39</v>
      </c>
      <c r="AF1422" s="6" t="s">
        <v>40</v>
      </c>
      <c r="AG1422" s="6" t="s">
        <v>39</v>
      </c>
      <c r="AH1422" s="6" t="s">
        <v>39</v>
      </c>
      <c r="AI1422" s="6" t="s">
        <v>39</v>
      </c>
      <c r="AJ1422" s="6" t="s">
        <v>2744</v>
      </c>
      <c r="AK1422">
        <v>2.2999999999999998</v>
      </c>
      <c r="AL1422" s="6" t="s">
        <v>39</v>
      </c>
      <c r="AM1422" s="6" t="s">
        <v>39</v>
      </c>
      <c r="AN1422">
        <v>3</v>
      </c>
      <c r="AO1422">
        <v>25</v>
      </c>
      <c r="AP1422">
        <v>30</v>
      </c>
      <c r="AQ1422" t="s">
        <v>39</v>
      </c>
      <c r="AR1422" t="s">
        <v>2920</v>
      </c>
    </row>
    <row r="1423" spans="1:45" x14ac:dyDescent="0.35">
      <c r="A1423" t="s">
        <v>1800</v>
      </c>
      <c r="B1423" t="s">
        <v>2672</v>
      </c>
      <c r="C1423" t="s">
        <v>2592</v>
      </c>
      <c r="D1423" t="s">
        <v>222</v>
      </c>
      <c r="E1423" t="s">
        <v>1385</v>
      </c>
      <c r="F1423" t="s">
        <v>39</v>
      </c>
      <c r="G1423" t="s">
        <v>40</v>
      </c>
      <c r="H1423" t="s">
        <v>40</v>
      </c>
      <c r="I1423" t="s">
        <v>39</v>
      </c>
      <c r="J1423" t="s">
        <v>39</v>
      </c>
      <c r="K1423" t="s">
        <v>39</v>
      </c>
      <c r="L1423" t="s">
        <v>39</v>
      </c>
      <c r="M1423" t="s">
        <v>39</v>
      </c>
      <c r="N1423" t="s">
        <v>39</v>
      </c>
      <c r="O1423" t="s">
        <v>39</v>
      </c>
      <c r="P1423">
        <v>2012</v>
      </c>
      <c r="Q1423" s="1" t="s">
        <v>39</v>
      </c>
      <c r="R1423" s="1" t="s">
        <v>39</v>
      </c>
      <c r="S1423" s="1" t="s">
        <v>39</v>
      </c>
      <c r="T1423" s="1" t="s">
        <v>39</v>
      </c>
      <c r="U1423" t="s">
        <v>21</v>
      </c>
      <c r="V1423" s="6" t="s">
        <v>39</v>
      </c>
      <c r="W1423" s="6" t="s">
        <v>39</v>
      </c>
      <c r="X1423" s="6" t="s">
        <v>2937</v>
      </c>
      <c r="Y1423" s="6" t="s">
        <v>2949</v>
      </c>
      <c r="Z1423" s="6" t="s">
        <v>39</v>
      </c>
      <c r="AA1423" s="6" t="s">
        <v>2607</v>
      </c>
      <c r="AB1423">
        <f>1*997</f>
        <v>997</v>
      </c>
      <c r="AC1423">
        <v>30</v>
      </c>
      <c r="AD1423" s="6" t="s">
        <v>40</v>
      </c>
      <c r="AE1423" s="6" t="s">
        <v>39</v>
      </c>
      <c r="AF1423" s="6" t="s">
        <v>40</v>
      </c>
      <c r="AG1423" s="6" t="s">
        <v>39</v>
      </c>
      <c r="AH1423" s="6" t="s">
        <v>39</v>
      </c>
      <c r="AI1423" s="6" t="s">
        <v>39</v>
      </c>
      <c r="AJ1423" s="6" t="s">
        <v>2744</v>
      </c>
      <c r="AK1423">
        <v>9.6</v>
      </c>
      <c r="AL1423" s="6" t="s">
        <v>39</v>
      </c>
      <c r="AM1423" s="6" t="s">
        <v>39</v>
      </c>
      <c r="AN1423">
        <v>3</v>
      </c>
      <c r="AO1423">
        <v>25</v>
      </c>
      <c r="AP1423">
        <v>30</v>
      </c>
      <c r="AQ1423" t="s">
        <v>39</v>
      </c>
      <c r="AR1423" t="s">
        <v>2920</v>
      </c>
    </row>
    <row r="1424" spans="1:45" x14ac:dyDescent="0.35">
      <c r="A1424" t="s">
        <v>1800</v>
      </c>
      <c r="B1424" t="s">
        <v>2672</v>
      </c>
      <c r="C1424" t="s">
        <v>2592</v>
      </c>
      <c r="D1424" t="s">
        <v>222</v>
      </c>
      <c r="E1424" t="s">
        <v>1385</v>
      </c>
      <c r="F1424" t="s">
        <v>39</v>
      </c>
      <c r="G1424" t="s">
        <v>40</v>
      </c>
      <c r="H1424" t="s">
        <v>40</v>
      </c>
      <c r="I1424" t="s">
        <v>39</v>
      </c>
      <c r="J1424" t="s">
        <v>39</v>
      </c>
      <c r="K1424" t="s">
        <v>39</v>
      </c>
      <c r="L1424" t="s">
        <v>39</v>
      </c>
      <c r="M1424" t="s">
        <v>39</v>
      </c>
      <c r="N1424" t="s">
        <v>39</v>
      </c>
      <c r="O1424" t="s">
        <v>39</v>
      </c>
      <c r="P1424">
        <v>2012</v>
      </c>
      <c r="Q1424" s="1" t="s">
        <v>39</v>
      </c>
      <c r="R1424" s="1" t="s">
        <v>39</v>
      </c>
      <c r="S1424" s="1" t="s">
        <v>39</v>
      </c>
      <c r="T1424" s="1" t="s">
        <v>39</v>
      </c>
      <c r="U1424" t="s">
        <v>21</v>
      </c>
      <c r="V1424" s="6" t="s">
        <v>39</v>
      </c>
      <c r="W1424" s="6" t="s">
        <v>39</v>
      </c>
      <c r="X1424" s="6" t="s">
        <v>2937</v>
      </c>
      <c r="Y1424" s="6" t="s">
        <v>2949</v>
      </c>
      <c r="Z1424" s="6" t="s">
        <v>39</v>
      </c>
      <c r="AA1424" s="6" t="s">
        <v>2607</v>
      </c>
      <c r="AB1424">
        <f>2*997</f>
        <v>1994</v>
      </c>
      <c r="AC1424">
        <v>30</v>
      </c>
      <c r="AD1424" s="6" t="s">
        <v>40</v>
      </c>
      <c r="AE1424" s="6" t="s">
        <v>39</v>
      </c>
      <c r="AF1424" s="6" t="s">
        <v>40</v>
      </c>
      <c r="AG1424" s="6" t="s">
        <v>39</v>
      </c>
      <c r="AH1424" s="6" t="s">
        <v>39</v>
      </c>
      <c r="AI1424" s="6" t="s">
        <v>39</v>
      </c>
      <c r="AJ1424" s="6" t="s">
        <v>2744</v>
      </c>
      <c r="AK1424">
        <v>10.7</v>
      </c>
      <c r="AL1424" s="6" t="s">
        <v>39</v>
      </c>
      <c r="AM1424" s="6" t="s">
        <v>39</v>
      </c>
      <c r="AN1424">
        <v>3</v>
      </c>
      <c r="AO1424">
        <v>25</v>
      </c>
      <c r="AP1424">
        <v>30</v>
      </c>
      <c r="AQ1424" t="s">
        <v>39</v>
      </c>
      <c r="AR1424" t="s">
        <v>2920</v>
      </c>
    </row>
    <row r="1425" spans="1:44" x14ac:dyDescent="0.35">
      <c r="A1425" t="s">
        <v>1800</v>
      </c>
      <c r="B1425" t="s">
        <v>2672</v>
      </c>
      <c r="C1425" t="s">
        <v>2592</v>
      </c>
      <c r="D1425" t="s">
        <v>222</v>
      </c>
      <c r="E1425" t="s">
        <v>1385</v>
      </c>
      <c r="F1425" t="s">
        <v>39</v>
      </c>
      <c r="G1425" t="s">
        <v>40</v>
      </c>
      <c r="H1425" t="s">
        <v>40</v>
      </c>
      <c r="I1425" t="s">
        <v>39</v>
      </c>
      <c r="J1425" t="s">
        <v>39</v>
      </c>
      <c r="K1425" t="s">
        <v>39</v>
      </c>
      <c r="L1425" t="s">
        <v>39</v>
      </c>
      <c r="M1425" t="s">
        <v>39</v>
      </c>
      <c r="N1425" t="s">
        <v>39</v>
      </c>
      <c r="O1425" t="s">
        <v>39</v>
      </c>
      <c r="P1425">
        <v>2012</v>
      </c>
      <c r="Q1425" s="1" t="s">
        <v>39</v>
      </c>
      <c r="R1425" s="1" t="s">
        <v>39</v>
      </c>
      <c r="S1425" s="1" t="s">
        <v>39</v>
      </c>
      <c r="T1425" s="1" t="s">
        <v>39</v>
      </c>
      <c r="U1425" t="s">
        <v>21</v>
      </c>
      <c r="V1425" s="6" t="s">
        <v>39</v>
      </c>
      <c r="W1425" s="6" t="s">
        <v>39</v>
      </c>
      <c r="X1425" s="6" t="s">
        <v>2937</v>
      </c>
      <c r="Y1425" s="6" t="s">
        <v>2949</v>
      </c>
      <c r="Z1425" s="6" t="s">
        <v>39</v>
      </c>
      <c r="AA1425" s="6" t="s">
        <v>2607</v>
      </c>
      <c r="AB1425">
        <f>3*997</f>
        <v>2991</v>
      </c>
      <c r="AC1425">
        <v>30</v>
      </c>
      <c r="AD1425" s="6" t="s">
        <v>40</v>
      </c>
      <c r="AE1425" s="6" t="s">
        <v>39</v>
      </c>
      <c r="AF1425" s="6" t="s">
        <v>40</v>
      </c>
      <c r="AG1425" s="6" t="s">
        <v>39</v>
      </c>
      <c r="AH1425" s="6" t="s">
        <v>39</v>
      </c>
      <c r="AI1425" s="6" t="s">
        <v>39</v>
      </c>
      <c r="AJ1425" s="6" t="s">
        <v>2744</v>
      </c>
      <c r="AK1425">
        <v>9.5</v>
      </c>
      <c r="AL1425" s="6" t="s">
        <v>39</v>
      </c>
      <c r="AM1425" s="6" t="s">
        <v>39</v>
      </c>
      <c r="AN1425">
        <v>3</v>
      </c>
      <c r="AO1425">
        <v>25</v>
      </c>
      <c r="AP1425">
        <v>30</v>
      </c>
      <c r="AQ1425" t="s">
        <v>39</v>
      </c>
      <c r="AR1425" t="s">
        <v>2920</v>
      </c>
    </row>
    <row r="1426" spans="1:44" x14ac:dyDescent="0.35">
      <c r="A1426" t="s">
        <v>1800</v>
      </c>
      <c r="B1426" t="s">
        <v>2672</v>
      </c>
      <c r="C1426" t="s">
        <v>2592</v>
      </c>
      <c r="D1426" t="s">
        <v>222</v>
      </c>
      <c r="E1426" t="s">
        <v>1385</v>
      </c>
      <c r="F1426" t="s">
        <v>39</v>
      </c>
      <c r="G1426" t="s">
        <v>40</v>
      </c>
      <c r="H1426" t="s">
        <v>40</v>
      </c>
      <c r="I1426" t="s">
        <v>39</v>
      </c>
      <c r="J1426" t="s">
        <v>39</v>
      </c>
      <c r="K1426" t="s">
        <v>39</v>
      </c>
      <c r="L1426" t="s">
        <v>39</v>
      </c>
      <c r="M1426" t="s">
        <v>39</v>
      </c>
      <c r="N1426" t="s">
        <v>39</v>
      </c>
      <c r="O1426" t="s">
        <v>39</v>
      </c>
      <c r="P1426">
        <v>2012</v>
      </c>
      <c r="Q1426" s="1" t="s">
        <v>39</v>
      </c>
      <c r="R1426" s="1" t="s">
        <v>39</v>
      </c>
      <c r="S1426" s="1" t="s">
        <v>39</v>
      </c>
      <c r="T1426" s="1" t="s">
        <v>39</v>
      </c>
      <c r="U1426" t="s">
        <v>21</v>
      </c>
      <c r="V1426" s="6" t="s">
        <v>39</v>
      </c>
      <c r="W1426" s="6" t="s">
        <v>39</v>
      </c>
      <c r="X1426" s="6" t="s">
        <v>2937</v>
      </c>
      <c r="Y1426" s="6" t="s">
        <v>2949</v>
      </c>
      <c r="Z1426" s="6" t="s">
        <v>39</v>
      </c>
      <c r="AA1426" s="6" t="s">
        <v>2607</v>
      </c>
      <c r="AB1426">
        <f>4*997</f>
        <v>3988</v>
      </c>
      <c r="AC1426">
        <v>30</v>
      </c>
      <c r="AD1426" s="6" t="s">
        <v>40</v>
      </c>
      <c r="AE1426" s="6" t="s">
        <v>39</v>
      </c>
      <c r="AF1426" s="6" t="s">
        <v>40</v>
      </c>
      <c r="AG1426" s="6" t="s">
        <v>39</v>
      </c>
      <c r="AH1426" s="6" t="s">
        <v>39</v>
      </c>
      <c r="AI1426" s="6" t="s">
        <v>39</v>
      </c>
      <c r="AJ1426" s="6" t="s">
        <v>2744</v>
      </c>
      <c r="AK1426">
        <v>7.5</v>
      </c>
      <c r="AL1426" s="6" t="s">
        <v>39</v>
      </c>
      <c r="AM1426" s="6" t="s">
        <v>39</v>
      </c>
      <c r="AN1426">
        <v>3</v>
      </c>
      <c r="AO1426">
        <v>25</v>
      </c>
      <c r="AP1426">
        <v>30</v>
      </c>
      <c r="AQ1426" t="s">
        <v>39</v>
      </c>
      <c r="AR1426" t="s">
        <v>2920</v>
      </c>
    </row>
    <row r="1427" spans="1:44" x14ac:dyDescent="0.35">
      <c r="A1427" t="s">
        <v>1800</v>
      </c>
      <c r="B1427" t="s">
        <v>2672</v>
      </c>
      <c r="C1427" t="s">
        <v>2592</v>
      </c>
      <c r="D1427" t="s">
        <v>222</v>
      </c>
      <c r="E1427" t="s">
        <v>1385</v>
      </c>
      <c r="F1427" t="s">
        <v>39</v>
      </c>
      <c r="G1427" t="s">
        <v>40</v>
      </c>
      <c r="H1427" t="s">
        <v>40</v>
      </c>
      <c r="I1427" t="s">
        <v>39</v>
      </c>
      <c r="J1427" t="s">
        <v>39</v>
      </c>
      <c r="K1427" t="s">
        <v>39</v>
      </c>
      <c r="L1427" t="s">
        <v>39</v>
      </c>
      <c r="M1427" t="s">
        <v>39</v>
      </c>
      <c r="N1427" t="s">
        <v>39</v>
      </c>
      <c r="O1427" t="s">
        <v>39</v>
      </c>
      <c r="P1427">
        <v>2012</v>
      </c>
      <c r="Q1427" s="1" t="s">
        <v>39</v>
      </c>
      <c r="R1427" s="1" t="s">
        <v>39</v>
      </c>
      <c r="S1427" s="1" t="s">
        <v>39</v>
      </c>
      <c r="T1427" s="1" t="s">
        <v>39</v>
      </c>
      <c r="U1427" t="s">
        <v>21</v>
      </c>
      <c r="V1427" s="6" t="s">
        <v>39</v>
      </c>
      <c r="W1427">
        <v>0</v>
      </c>
      <c r="X1427" s="6" t="s">
        <v>2950</v>
      </c>
      <c r="Y1427" s="6" t="s">
        <v>21</v>
      </c>
      <c r="Z1427" s="6" t="s">
        <v>39</v>
      </c>
      <c r="AA1427" s="6" t="s">
        <v>2607</v>
      </c>
      <c r="AB1427">
        <f>1*997</f>
        <v>997</v>
      </c>
      <c r="AC1427">
        <v>30</v>
      </c>
      <c r="AD1427" s="6" t="s">
        <v>40</v>
      </c>
      <c r="AE1427" s="6" t="s">
        <v>39</v>
      </c>
      <c r="AF1427" s="6" t="s">
        <v>40</v>
      </c>
      <c r="AG1427" s="6" t="s">
        <v>39</v>
      </c>
      <c r="AH1427" s="6" t="s">
        <v>39</v>
      </c>
      <c r="AI1427" s="6" t="s">
        <v>39</v>
      </c>
      <c r="AJ1427" t="s">
        <v>43</v>
      </c>
      <c r="AK1427">
        <v>6</v>
      </c>
      <c r="AL1427" s="6" t="s">
        <v>39</v>
      </c>
      <c r="AM1427" s="6" t="s">
        <v>39</v>
      </c>
      <c r="AN1427">
        <v>3</v>
      </c>
      <c r="AO1427">
        <v>25</v>
      </c>
      <c r="AP1427">
        <v>30</v>
      </c>
      <c r="AQ1427" t="s">
        <v>39</v>
      </c>
      <c r="AR1427" t="s">
        <v>2921</v>
      </c>
    </row>
    <row r="1428" spans="1:44" x14ac:dyDescent="0.35">
      <c r="A1428" t="s">
        <v>1800</v>
      </c>
      <c r="B1428" t="s">
        <v>2672</v>
      </c>
      <c r="C1428" t="s">
        <v>2592</v>
      </c>
      <c r="D1428" t="s">
        <v>222</v>
      </c>
      <c r="E1428" t="s">
        <v>1385</v>
      </c>
      <c r="F1428" t="s">
        <v>39</v>
      </c>
      <c r="G1428" t="s">
        <v>40</v>
      </c>
      <c r="H1428" t="s">
        <v>40</v>
      </c>
      <c r="I1428" t="s">
        <v>39</v>
      </c>
      <c r="J1428" t="s">
        <v>39</v>
      </c>
      <c r="K1428" t="s">
        <v>39</v>
      </c>
      <c r="L1428" t="s">
        <v>39</v>
      </c>
      <c r="M1428" t="s">
        <v>39</v>
      </c>
      <c r="N1428" t="s">
        <v>39</v>
      </c>
      <c r="O1428" t="s">
        <v>39</v>
      </c>
      <c r="P1428">
        <v>2012</v>
      </c>
      <c r="Q1428" s="1" t="s">
        <v>39</v>
      </c>
      <c r="R1428" s="1" t="s">
        <v>39</v>
      </c>
      <c r="S1428" s="1" t="s">
        <v>39</v>
      </c>
      <c r="T1428" s="1" t="s">
        <v>39</v>
      </c>
      <c r="U1428" t="s">
        <v>21</v>
      </c>
      <c r="V1428" s="6" t="s">
        <v>2749</v>
      </c>
      <c r="W1428">
        <v>30</v>
      </c>
      <c r="X1428" s="6" t="s">
        <v>2950</v>
      </c>
      <c r="Y1428" s="6" t="s">
        <v>21</v>
      </c>
      <c r="Z1428" s="6" t="s">
        <v>39</v>
      </c>
      <c r="AA1428" s="6" t="s">
        <v>2607</v>
      </c>
      <c r="AB1428">
        <f>1*997</f>
        <v>997</v>
      </c>
      <c r="AC1428">
        <v>30</v>
      </c>
      <c r="AD1428" s="6" t="s">
        <v>40</v>
      </c>
      <c r="AE1428" s="6" t="s">
        <v>39</v>
      </c>
      <c r="AF1428" s="6" t="s">
        <v>40</v>
      </c>
      <c r="AG1428" s="6" t="s">
        <v>39</v>
      </c>
      <c r="AH1428" s="6" t="s">
        <v>39</v>
      </c>
      <c r="AI1428" s="6" t="s">
        <v>39</v>
      </c>
      <c r="AJ1428" t="s">
        <v>43</v>
      </c>
      <c r="AK1428">
        <v>34</v>
      </c>
      <c r="AL1428" s="6" t="s">
        <v>39</v>
      </c>
      <c r="AM1428" s="6" t="s">
        <v>39</v>
      </c>
      <c r="AN1428">
        <v>3</v>
      </c>
      <c r="AO1428">
        <v>25</v>
      </c>
      <c r="AP1428">
        <v>30</v>
      </c>
      <c r="AQ1428" t="s">
        <v>39</v>
      </c>
      <c r="AR1428" t="s">
        <v>2921</v>
      </c>
    </row>
    <row r="1429" spans="1:44" x14ac:dyDescent="0.35">
      <c r="A1429" t="s">
        <v>1800</v>
      </c>
      <c r="B1429" t="s">
        <v>2672</v>
      </c>
      <c r="C1429" t="s">
        <v>2592</v>
      </c>
      <c r="D1429" t="s">
        <v>222</v>
      </c>
      <c r="E1429" t="s">
        <v>1385</v>
      </c>
      <c r="F1429" t="s">
        <v>39</v>
      </c>
      <c r="G1429" t="s">
        <v>40</v>
      </c>
      <c r="H1429" t="s">
        <v>40</v>
      </c>
      <c r="I1429" t="s">
        <v>39</v>
      </c>
      <c r="J1429" t="s">
        <v>39</v>
      </c>
      <c r="K1429" t="s">
        <v>39</v>
      </c>
      <c r="L1429" t="s">
        <v>39</v>
      </c>
      <c r="M1429" t="s">
        <v>39</v>
      </c>
      <c r="N1429" t="s">
        <v>39</v>
      </c>
      <c r="O1429" t="s">
        <v>39</v>
      </c>
      <c r="P1429">
        <v>2012</v>
      </c>
      <c r="Q1429" s="1" t="s">
        <v>39</v>
      </c>
      <c r="R1429" s="1" t="s">
        <v>39</v>
      </c>
      <c r="S1429" s="1" t="s">
        <v>39</v>
      </c>
      <c r="T1429" s="1" t="s">
        <v>39</v>
      </c>
      <c r="U1429" t="s">
        <v>21</v>
      </c>
      <c r="V1429" s="6" t="s">
        <v>2749</v>
      </c>
      <c r="W1429">
        <v>60</v>
      </c>
      <c r="X1429" s="6" t="s">
        <v>2950</v>
      </c>
      <c r="Y1429" s="6" t="s">
        <v>21</v>
      </c>
      <c r="Z1429" s="6" t="s">
        <v>39</v>
      </c>
      <c r="AA1429" s="6" t="s">
        <v>2607</v>
      </c>
      <c r="AB1429">
        <f>1*997</f>
        <v>997</v>
      </c>
      <c r="AC1429">
        <v>30</v>
      </c>
      <c r="AD1429" s="6" t="s">
        <v>40</v>
      </c>
      <c r="AE1429" s="6" t="s">
        <v>39</v>
      </c>
      <c r="AF1429" s="6" t="s">
        <v>40</v>
      </c>
      <c r="AG1429" s="6" t="s">
        <v>39</v>
      </c>
      <c r="AH1429" s="6" t="s">
        <v>39</v>
      </c>
      <c r="AI1429" s="6" t="s">
        <v>39</v>
      </c>
      <c r="AJ1429" t="s">
        <v>43</v>
      </c>
      <c r="AK1429">
        <v>63</v>
      </c>
      <c r="AL1429" s="6" t="s">
        <v>39</v>
      </c>
      <c r="AM1429" s="6" t="s">
        <v>39</v>
      </c>
      <c r="AN1429">
        <v>3</v>
      </c>
      <c r="AO1429">
        <v>25</v>
      </c>
      <c r="AP1429">
        <v>30</v>
      </c>
      <c r="AQ1429" t="s">
        <v>39</v>
      </c>
      <c r="AR1429" t="s">
        <v>2921</v>
      </c>
    </row>
    <row r="1430" spans="1:44" x14ac:dyDescent="0.35">
      <c r="A1430" t="s">
        <v>1800</v>
      </c>
      <c r="B1430" t="s">
        <v>2672</v>
      </c>
      <c r="C1430" t="s">
        <v>2592</v>
      </c>
      <c r="D1430" t="s">
        <v>222</v>
      </c>
      <c r="E1430" t="s">
        <v>1385</v>
      </c>
      <c r="F1430" t="s">
        <v>39</v>
      </c>
      <c r="G1430" t="s">
        <v>40</v>
      </c>
      <c r="H1430" t="s">
        <v>40</v>
      </c>
      <c r="I1430" t="s">
        <v>39</v>
      </c>
      <c r="J1430" t="s">
        <v>39</v>
      </c>
      <c r="K1430" t="s">
        <v>39</v>
      </c>
      <c r="L1430" t="s">
        <v>39</v>
      </c>
      <c r="M1430" t="s">
        <v>39</v>
      </c>
      <c r="N1430" t="s">
        <v>39</v>
      </c>
      <c r="O1430" t="s">
        <v>39</v>
      </c>
      <c r="P1430">
        <v>2012</v>
      </c>
      <c r="Q1430" s="1" t="s">
        <v>39</v>
      </c>
      <c r="R1430" s="1" t="s">
        <v>39</v>
      </c>
      <c r="S1430" s="1" t="s">
        <v>39</v>
      </c>
      <c r="T1430" s="1" t="s">
        <v>39</v>
      </c>
      <c r="U1430" t="s">
        <v>21</v>
      </c>
      <c r="V1430" s="6" t="s">
        <v>2749</v>
      </c>
      <c r="W1430">
        <v>90</v>
      </c>
      <c r="X1430" s="6" t="s">
        <v>2950</v>
      </c>
      <c r="Y1430" s="6" t="s">
        <v>21</v>
      </c>
      <c r="Z1430" s="6" t="s">
        <v>39</v>
      </c>
      <c r="AA1430" s="6" t="s">
        <v>2607</v>
      </c>
      <c r="AB1430">
        <f>1*997</f>
        <v>997</v>
      </c>
      <c r="AC1430">
        <v>30</v>
      </c>
      <c r="AD1430" s="6" t="s">
        <v>40</v>
      </c>
      <c r="AE1430" s="6" t="s">
        <v>39</v>
      </c>
      <c r="AF1430" s="6" t="s">
        <v>40</v>
      </c>
      <c r="AG1430" s="6" t="s">
        <v>39</v>
      </c>
      <c r="AH1430" s="6" t="s">
        <v>39</v>
      </c>
      <c r="AI1430" s="6" t="s">
        <v>39</v>
      </c>
      <c r="AJ1430" t="s">
        <v>43</v>
      </c>
      <c r="AK1430">
        <v>24</v>
      </c>
      <c r="AL1430" s="6" t="s">
        <v>39</v>
      </c>
      <c r="AM1430" s="6" t="s">
        <v>39</v>
      </c>
      <c r="AN1430">
        <v>3</v>
      </c>
      <c r="AO1430">
        <v>25</v>
      </c>
      <c r="AP1430">
        <v>30</v>
      </c>
      <c r="AQ1430" t="s">
        <v>39</v>
      </c>
      <c r="AR1430" t="s">
        <v>2921</v>
      </c>
    </row>
    <row r="1431" spans="1:44" x14ac:dyDescent="0.35">
      <c r="A1431" t="s">
        <v>1800</v>
      </c>
      <c r="B1431" t="s">
        <v>2672</v>
      </c>
      <c r="C1431" t="s">
        <v>2592</v>
      </c>
      <c r="D1431" t="s">
        <v>222</v>
      </c>
      <c r="E1431" t="s">
        <v>1385</v>
      </c>
      <c r="F1431" t="s">
        <v>39</v>
      </c>
      <c r="G1431" t="s">
        <v>40</v>
      </c>
      <c r="H1431" t="s">
        <v>40</v>
      </c>
      <c r="I1431" t="s">
        <v>39</v>
      </c>
      <c r="J1431" t="s">
        <v>39</v>
      </c>
      <c r="K1431" t="s">
        <v>39</v>
      </c>
      <c r="L1431" t="s">
        <v>39</v>
      </c>
      <c r="M1431" t="s">
        <v>39</v>
      </c>
      <c r="N1431" t="s">
        <v>39</v>
      </c>
      <c r="O1431" t="s">
        <v>39</v>
      </c>
      <c r="P1431">
        <v>2012</v>
      </c>
      <c r="Q1431" s="1" t="s">
        <v>39</v>
      </c>
      <c r="R1431" s="1" t="s">
        <v>39</v>
      </c>
      <c r="S1431" s="1" t="s">
        <v>39</v>
      </c>
      <c r="T1431" s="1" t="s">
        <v>39</v>
      </c>
      <c r="U1431" t="s">
        <v>21</v>
      </c>
      <c r="V1431" s="6" t="s">
        <v>39</v>
      </c>
      <c r="W1431">
        <v>0</v>
      </c>
      <c r="X1431" s="6" t="s">
        <v>2950</v>
      </c>
      <c r="Y1431" s="6" t="s">
        <v>21</v>
      </c>
      <c r="Z1431" s="6" t="s">
        <v>39</v>
      </c>
      <c r="AA1431" s="6" t="s">
        <v>2607</v>
      </c>
      <c r="AB1431">
        <f>2*997</f>
        <v>1994</v>
      </c>
      <c r="AC1431">
        <v>30</v>
      </c>
      <c r="AD1431" s="6" t="s">
        <v>40</v>
      </c>
      <c r="AE1431" s="6" t="s">
        <v>39</v>
      </c>
      <c r="AF1431" s="6" t="s">
        <v>40</v>
      </c>
      <c r="AG1431" s="6" t="s">
        <v>39</v>
      </c>
      <c r="AH1431" s="6" t="s">
        <v>39</v>
      </c>
      <c r="AI1431" s="6" t="s">
        <v>39</v>
      </c>
      <c r="AJ1431" t="s">
        <v>43</v>
      </c>
      <c r="AK1431">
        <v>10</v>
      </c>
      <c r="AL1431" s="6" t="s">
        <v>39</v>
      </c>
      <c r="AM1431" s="6" t="s">
        <v>39</v>
      </c>
      <c r="AN1431">
        <v>3</v>
      </c>
      <c r="AO1431">
        <v>25</v>
      </c>
      <c r="AP1431">
        <v>30</v>
      </c>
      <c r="AQ1431" t="s">
        <v>39</v>
      </c>
      <c r="AR1431" t="s">
        <v>2921</v>
      </c>
    </row>
    <row r="1432" spans="1:44" x14ac:dyDescent="0.35">
      <c r="A1432" t="s">
        <v>1800</v>
      </c>
      <c r="B1432" t="s">
        <v>2672</v>
      </c>
      <c r="C1432" t="s">
        <v>2592</v>
      </c>
      <c r="D1432" t="s">
        <v>222</v>
      </c>
      <c r="E1432" t="s">
        <v>1385</v>
      </c>
      <c r="F1432" t="s">
        <v>39</v>
      </c>
      <c r="G1432" t="s">
        <v>40</v>
      </c>
      <c r="H1432" t="s">
        <v>40</v>
      </c>
      <c r="I1432" t="s">
        <v>39</v>
      </c>
      <c r="J1432" t="s">
        <v>39</v>
      </c>
      <c r="K1432" t="s">
        <v>39</v>
      </c>
      <c r="L1432" t="s">
        <v>39</v>
      </c>
      <c r="M1432" t="s">
        <v>39</v>
      </c>
      <c r="N1432" t="s">
        <v>39</v>
      </c>
      <c r="O1432" t="s">
        <v>39</v>
      </c>
      <c r="P1432">
        <v>2012</v>
      </c>
      <c r="Q1432" s="1" t="s">
        <v>39</v>
      </c>
      <c r="R1432" s="1" t="s">
        <v>39</v>
      </c>
      <c r="S1432" s="1" t="s">
        <v>39</v>
      </c>
      <c r="T1432" s="1" t="s">
        <v>39</v>
      </c>
      <c r="U1432" t="s">
        <v>21</v>
      </c>
      <c r="V1432" s="6" t="s">
        <v>2749</v>
      </c>
      <c r="W1432">
        <v>30</v>
      </c>
      <c r="X1432" s="6" t="s">
        <v>2950</v>
      </c>
      <c r="Y1432" s="6" t="s">
        <v>21</v>
      </c>
      <c r="Z1432" s="6" t="s">
        <v>39</v>
      </c>
      <c r="AA1432" s="6" t="s">
        <v>2607</v>
      </c>
      <c r="AB1432">
        <f>2*997</f>
        <v>1994</v>
      </c>
      <c r="AC1432">
        <v>30</v>
      </c>
      <c r="AD1432" s="6" t="s">
        <v>40</v>
      </c>
      <c r="AE1432" s="6" t="s">
        <v>39</v>
      </c>
      <c r="AF1432" s="6" t="s">
        <v>40</v>
      </c>
      <c r="AG1432" s="6" t="s">
        <v>39</v>
      </c>
      <c r="AH1432" s="6" t="s">
        <v>39</v>
      </c>
      <c r="AI1432" s="6" t="s">
        <v>39</v>
      </c>
      <c r="AJ1432" t="s">
        <v>43</v>
      </c>
      <c r="AK1432">
        <v>47</v>
      </c>
      <c r="AL1432" s="6" t="s">
        <v>39</v>
      </c>
      <c r="AM1432" s="6" t="s">
        <v>39</v>
      </c>
      <c r="AN1432">
        <v>3</v>
      </c>
      <c r="AO1432">
        <v>25</v>
      </c>
      <c r="AP1432">
        <v>30</v>
      </c>
      <c r="AQ1432" t="s">
        <v>39</v>
      </c>
      <c r="AR1432" t="s">
        <v>2921</v>
      </c>
    </row>
    <row r="1433" spans="1:44" x14ac:dyDescent="0.35">
      <c r="A1433" t="s">
        <v>1800</v>
      </c>
      <c r="B1433" t="s">
        <v>2672</v>
      </c>
      <c r="C1433" t="s">
        <v>2592</v>
      </c>
      <c r="D1433" t="s">
        <v>222</v>
      </c>
      <c r="E1433" t="s">
        <v>1385</v>
      </c>
      <c r="F1433" t="s">
        <v>39</v>
      </c>
      <c r="G1433" t="s">
        <v>40</v>
      </c>
      <c r="H1433" t="s">
        <v>40</v>
      </c>
      <c r="I1433" t="s">
        <v>39</v>
      </c>
      <c r="J1433" t="s">
        <v>39</v>
      </c>
      <c r="K1433" t="s">
        <v>39</v>
      </c>
      <c r="L1433" t="s">
        <v>39</v>
      </c>
      <c r="M1433" t="s">
        <v>39</v>
      </c>
      <c r="N1433" t="s">
        <v>39</v>
      </c>
      <c r="O1433" t="s">
        <v>39</v>
      </c>
      <c r="P1433">
        <v>2012</v>
      </c>
      <c r="Q1433" s="1" t="s">
        <v>39</v>
      </c>
      <c r="R1433" s="1" t="s">
        <v>39</v>
      </c>
      <c r="S1433" s="1" t="s">
        <v>39</v>
      </c>
      <c r="T1433" s="1" t="s">
        <v>39</v>
      </c>
      <c r="U1433" t="s">
        <v>21</v>
      </c>
      <c r="V1433" s="6" t="s">
        <v>2749</v>
      </c>
      <c r="W1433">
        <v>60</v>
      </c>
      <c r="X1433" s="6" t="s">
        <v>2950</v>
      </c>
      <c r="Y1433" s="6" t="s">
        <v>21</v>
      </c>
      <c r="Z1433" s="6" t="s">
        <v>39</v>
      </c>
      <c r="AA1433" s="6" t="s">
        <v>2607</v>
      </c>
      <c r="AB1433">
        <f>2*997</f>
        <v>1994</v>
      </c>
      <c r="AC1433">
        <v>30</v>
      </c>
      <c r="AD1433" s="6" t="s">
        <v>40</v>
      </c>
      <c r="AE1433" s="6" t="s">
        <v>39</v>
      </c>
      <c r="AF1433" s="6" t="s">
        <v>40</v>
      </c>
      <c r="AG1433" s="6" t="s">
        <v>39</v>
      </c>
      <c r="AH1433" s="6" t="s">
        <v>39</v>
      </c>
      <c r="AI1433" s="6" t="s">
        <v>39</v>
      </c>
      <c r="AJ1433" t="s">
        <v>43</v>
      </c>
      <c r="AK1433">
        <v>69</v>
      </c>
      <c r="AL1433" s="6" t="s">
        <v>39</v>
      </c>
      <c r="AM1433" s="6" t="s">
        <v>39</v>
      </c>
      <c r="AN1433">
        <v>3</v>
      </c>
      <c r="AO1433">
        <v>25</v>
      </c>
      <c r="AP1433">
        <v>30</v>
      </c>
      <c r="AQ1433" t="s">
        <v>39</v>
      </c>
      <c r="AR1433" t="s">
        <v>2921</v>
      </c>
    </row>
    <row r="1434" spans="1:44" x14ac:dyDescent="0.35">
      <c r="A1434" t="s">
        <v>1800</v>
      </c>
      <c r="B1434" t="s">
        <v>2672</v>
      </c>
      <c r="C1434" t="s">
        <v>2592</v>
      </c>
      <c r="D1434" t="s">
        <v>222</v>
      </c>
      <c r="E1434" t="s">
        <v>1385</v>
      </c>
      <c r="F1434" t="s">
        <v>39</v>
      </c>
      <c r="G1434" t="s">
        <v>40</v>
      </c>
      <c r="H1434" t="s">
        <v>40</v>
      </c>
      <c r="I1434" t="s">
        <v>39</v>
      </c>
      <c r="J1434" t="s">
        <v>39</v>
      </c>
      <c r="K1434" t="s">
        <v>39</v>
      </c>
      <c r="L1434" t="s">
        <v>39</v>
      </c>
      <c r="M1434" t="s">
        <v>39</v>
      </c>
      <c r="N1434" t="s">
        <v>39</v>
      </c>
      <c r="O1434" t="s">
        <v>39</v>
      </c>
      <c r="P1434">
        <v>2012</v>
      </c>
      <c r="Q1434" s="1" t="s">
        <v>39</v>
      </c>
      <c r="R1434" s="1" t="s">
        <v>39</v>
      </c>
      <c r="S1434" s="1" t="s">
        <v>39</v>
      </c>
      <c r="T1434" s="1" t="s">
        <v>39</v>
      </c>
      <c r="U1434" t="s">
        <v>21</v>
      </c>
      <c r="V1434" s="6" t="s">
        <v>2749</v>
      </c>
      <c r="W1434">
        <v>90</v>
      </c>
      <c r="X1434" s="6" t="s">
        <v>2950</v>
      </c>
      <c r="Y1434" s="6" t="s">
        <v>21</v>
      </c>
      <c r="Z1434" s="6" t="s">
        <v>39</v>
      </c>
      <c r="AA1434" s="6" t="s">
        <v>2607</v>
      </c>
      <c r="AB1434">
        <f>2*997</f>
        <v>1994</v>
      </c>
      <c r="AC1434">
        <v>30</v>
      </c>
      <c r="AD1434" s="6" t="s">
        <v>40</v>
      </c>
      <c r="AE1434" s="6" t="s">
        <v>39</v>
      </c>
      <c r="AF1434" s="6" t="s">
        <v>40</v>
      </c>
      <c r="AG1434" s="6" t="s">
        <v>39</v>
      </c>
      <c r="AH1434" s="6" t="s">
        <v>39</v>
      </c>
      <c r="AI1434" s="6" t="s">
        <v>39</v>
      </c>
      <c r="AJ1434" t="s">
        <v>43</v>
      </c>
      <c r="AK1434">
        <v>22</v>
      </c>
      <c r="AL1434" s="6" t="s">
        <v>39</v>
      </c>
      <c r="AM1434" s="6" t="s">
        <v>39</v>
      </c>
      <c r="AN1434">
        <v>3</v>
      </c>
      <c r="AO1434">
        <v>25</v>
      </c>
      <c r="AP1434">
        <v>30</v>
      </c>
      <c r="AQ1434" t="s">
        <v>39</v>
      </c>
      <c r="AR1434" t="s">
        <v>2921</v>
      </c>
    </row>
    <row r="1435" spans="1:44" x14ac:dyDescent="0.35">
      <c r="A1435" t="s">
        <v>1800</v>
      </c>
      <c r="B1435" t="s">
        <v>2672</v>
      </c>
      <c r="C1435" t="s">
        <v>2592</v>
      </c>
      <c r="D1435" t="s">
        <v>222</v>
      </c>
      <c r="E1435" t="s">
        <v>1385</v>
      </c>
      <c r="F1435" t="s">
        <v>39</v>
      </c>
      <c r="G1435" t="s">
        <v>40</v>
      </c>
      <c r="H1435" t="s">
        <v>40</v>
      </c>
      <c r="I1435" t="s">
        <v>39</v>
      </c>
      <c r="J1435" t="s">
        <v>39</v>
      </c>
      <c r="K1435" t="s">
        <v>39</v>
      </c>
      <c r="L1435" t="s">
        <v>39</v>
      </c>
      <c r="M1435" t="s">
        <v>39</v>
      </c>
      <c r="N1435" t="s">
        <v>39</v>
      </c>
      <c r="O1435" t="s">
        <v>39</v>
      </c>
      <c r="P1435">
        <v>2012</v>
      </c>
      <c r="Q1435" s="1" t="s">
        <v>39</v>
      </c>
      <c r="R1435" s="1" t="s">
        <v>39</v>
      </c>
      <c r="S1435" s="1" t="s">
        <v>39</v>
      </c>
      <c r="T1435" s="1" t="s">
        <v>39</v>
      </c>
      <c r="U1435" t="s">
        <v>21</v>
      </c>
      <c r="V1435" s="6" t="s">
        <v>39</v>
      </c>
      <c r="W1435">
        <v>0</v>
      </c>
      <c r="X1435" s="6" t="s">
        <v>2950</v>
      </c>
      <c r="Y1435" s="6" t="s">
        <v>21</v>
      </c>
      <c r="Z1435" s="6" t="s">
        <v>39</v>
      </c>
      <c r="AA1435" s="6" t="s">
        <v>2607</v>
      </c>
      <c r="AB1435">
        <f>3*997</f>
        <v>2991</v>
      </c>
      <c r="AC1435">
        <v>30</v>
      </c>
      <c r="AD1435" s="6" t="s">
        <v>40</v>
      </c>
      <c r="AE1435" s="6" t="s">
        <v>39</v>
      </c>
      <c r="AF1435" s="6" t="s">
        <v>40</v>
      </c>
      <c r="AG1435" s="6" t="s">
        <v>39</v>
      </c>
      <c r="AH1435" s="6" t="s">
        <v>39</v>
      </c>
      <c r="AI1435" s="6" t="s">
        <v>39</v>
      </c>
      <c r="AJ1435" t="s">
        <v>43</v>
      </c>
      <c r="AK1435">
        <v>1</v>
      </c>
      <c r="AL1435" s="6" t="s">
        <v>39</v>
      </c>
      <c r="AM1435" s="6" t="s">
        <v>39</v>
      </c>
      <c r="AN1435">
        <v>3</v>
      </c>
      <c r="AO1435">
        <v>25</v>
      </c>
      <c r="AP1435">
        <v>30</v>
      </c>
      <c r="AQ1435" t="s">
        <v>39</v>
      </c>
      <c r="AR1435" t="s">
        <v>2921</v>
      </c>
    </row>
    <row r="1436" spans="1:44" x14ac:dyDescent="0.35">
      <c r="A1436" t="s">
        <v>1800</v>
      </c>
      <c r="B1436" t="s">
        <v>2672</v>
      </c>
      <c r="C1436" t="s">
        <v>2592</v>
      </c>
      <c r="D1436" t="s">
        <v>222</v>
      </c>
      <c r="E1436" t="s">
        <v>1385</v>
      </c>
      <c r="F1436" t="s">
        <v>39</v>
      </c>
      <c r="G1436" t="s">
        <v>40</v>
      </c>
      <c r="H1436" t="s">
        <v>40</v>
      </c>
      <c r="I1436" t="s">
        <v>39</v>
      </c>
      <c r="J1436" t="s">
        <v>39</v>
      </c>
      <c r="K1436" t="s">
        <v>39</v>
      </c>
      <c r="L1436" t="s">
        <v>39</v>
      </c>
      <c r="M1436" t="s">
        <v>39</v>
      </c>
      <c r="N1436" t="s">
        <v>39</v>
      </c>
      <c r="O1436" t="s">
        <v>39</v>
      </c>
      <c r="P1436">
        <v>2012</v>
      </c>
      <c r="Q1436" s="1" t="s">
        <v>39</v>
      </c>
      <c r="R1436" s="1" t="s">
        <v>39</v>
      </c>
      <c r="S1436" s="1" t="s">
        <v>39</v>
      </c>
      <c r="T1436" s="1" t="s">
        <v>39</v>
      </c>
      <c r="U1436" t="s">
        <v>21</v>
      </c>
      <c r="V1436" s="6" t="s">
        <v>2749</v>
      </c>
      <c r="W1436">
        <v>30</v>
      </c>
      <c r="X1436" s="6" t="s">
        <v>2950</v>
      </c>
      <c r="Y1436" s="6" t="s">
        <v>21</v>
      </c>
      <c r="Z1436" s="6" t="s">
        <v>39</v>
      </c>
      <c r="AA1436" s="6" t="s">
        <v>2607</v>
      </c>
      <c r="AB1436">
        <f>3*997</f>
        <v>2991</v>
      </c>
      <c r="AC1436">
        <v>30</v>
      </c>
      <c r="AD1436" s="6" t="s">
        <v>40</v>
      </c>
      <c r="AE1436" s="6" t="s">
        <v>39</v>
      </c>
      <c r="AF1436" s="6" t="s">
        <v>40</v>
      </c>
      <c r="AG1436" s="6" t="s">
        <v>39</v>
      </c>
      <c r="AH1436" s="6" t="s">
        <v>39</v>
      </c>
      <c r="AI1436" s="6" t="s">
        <v>39</v>
      </c>
      <c r="AJ1436" t="s">
        <v>43</v>
      </c>
      <c r="AK1436">
        <v>34</v>
      </c>
      <c r="AL1436" s="6" t="s">
        <v>39</v>
      </c>
      <c r="AM1436" s="6" t="s">
        <v>39</v>
      </c>
      <c r="AN1436">
        <v>3</v>
      </c>
      <c r="AO1436">
        <v>25</v>
      </c>
      <c r="AP1436">
        <v>30</v>
      </c>
      <c r="AQ1436" t="s">
        <v>39</v>
      </c>
      <c r="AR1436" t="s">
        <v>2921</v>
      </c>
    </row>
    <row r="1437" spans="1:44" x14ac:dyDescent="0.35">
      <c r="A1437" t="s">
        <v>1800</v>
      </c>
      <c r="B1437" t="s">
        <v>2672</v>
      </c>
      <c r="C1437" t="s">
        <v>2592</v>
      </c>
      <c r="D1437" t="s">
        <v>222</v>
      </c>
      <c r="E1437" t="s">
        <v>1385</v>
      </c>
      <c r="F1437" t="s">
        <v>39</v>
      </c>
      <c r="G1437" t="s">
        <v>40</v>
      </c>
      <c r="H1437" t="s">
        <v>40</v>
      </c>
      <c r="I1437" t="s">
        <v>39</v>
      </c>
      <c r="J1437" t="s">
        <v>39</v>
      </c>
      <c r="K1437" t="s">
        <v>39</v>
      </c>
      <c r="L1437" t="s">
        <v>39</v>
      </c>
      <c r="M1437" t="s">
        <v>39</v>
      </c>
      <c r="N1437" t="s">
        <v>39</v>
      </c>
      <c r="O1437" t="s">
        <v>39</v>
      </c>
      <c r="P1437">
        <v>2012</v>
      </c>
      <c r="Q1437" s="1" t="s">
        <v>39</v>
      </c>
      <c r="R1437" s="1" t="s">
        <v>39</v>
      </c>
      <c r="S1437" s="1" t="s">
        <v>39</v>
      </c>
      <c r="T1437" s="1" t="s">
        <v>39</v>
      </c>
      <c r="U1437" t="s">
        <v>21</v>
      </c>
      <c r="V1437" s="6" t="s">
        <v>2749</v>
      </c>
      <c r="W1437">
        <v>60</v>
      </c>
      <c r="X1437" s="6" t="s">
        <v>2950</v>
      </c>
      <c r="Y1437" s="6" t="s">
        <v>21</v>
      </c>
      <c r="Z1437" s="6" t="s">
        <v>39</v>
      </c>
      <c r="AA1437" s="6" t="s">
        <v>2607</v>
      </c>
      <c r="AB1437">
        <f>3*997</f>
        <v>2991</v>
      </c>
      <c r="AC1437">
        <v>30</v>
      </c>
      <c r="AD1437" s="6" t="s">
        <v>40</v>
      </c>
      <c r="AE1437" s="6" t="s">
        <v>39</v>
      </c>
      <c r="AF1437" s="6" t="s">
        <v>40</v>
      </c>
      <c r="AG1437" s="6" t="s">
        <v>39</v>
      </c>
      <c r="AH1437" s="6" t="s">
        <v>39</v>
      </c>
      <c r="AI1437" s="6" t="s">
        <v>39</v>
      </c>
      <c r="AJ1437" t="s">
        <v>43</v>
      </c>
      <c r="AK1437">
        <v>62</v>
      </c>
      <c r="AL1437" s="6" t="s">
        <v>39</v>
      </c>
      <c r="AM1437" s="6" t="s">
        <v>39</v>
      </c>
      <c r="AN1437">
        <v>3</v>
      </c>
      <c r="AO1437">
        <v>25</v>
      </c>
      <c r="AP1437">
        <v>30</v>
      </c>
      <c r="AQ1437" t="s">
        <v>39</v>
      </c>
      <c r="AR1437" t="s">
        <v>2921</v>
      </c>
    </row>
    <row r="1438" spans="1:44" x14ac:dyDescent="0.35">
      <c r="A1438" t="s">
        <v>1800</v>
      </c>
      <c r="B1438" t="s">
        <v>2672</v>
      </c>
      <c r="C1438" t="s">
        <v>2592</v>
      </c>
      <c r="D1438" t="s">
        <v>222</v>
      </c>
      <c r="E1438" t="s">
        <v>1385</v>
      </c>
      <c r="F1438" t="s">
        <v>39</v>
      </c>
      <c r="G1438" t="s">
        <v>40</v>
      </c>
      <c r="H1438" t="s">
        <v>40</v>
      </c>
      <c r="I1438" t="s">
        <v>39</v>
      </c>
      <c r="J1438" t="s">
        <v>39</v>
      </c>
      <c r="K1438" t="s">
        <v>39</v>
      </c>
      <c r="L1438" t="s">
        <v>39</v>
      </c>
      <c r="M1438" t="s">
        <v>39</v>
      </c>
      <c r="N1438" t="s">
        <v>39</v>
      </c>
      <c r="O1438" t="s">
        <v>39</v>
      </c>
      <c r="P1438">
        <v>2012</v>
      </c>
      <c r="Q1438" s="1" t="s">
        <v>39</v>
      </c>
      <c r="R1438" s="1" t="s">
        <v>39</v>
      </c>
      <c r="S1438" s="1" t="s">
        <v>39</v>
      </c>
      <c r="T1438" s="1" t="s">
        <v>39</v>
      </c>
      <c r="U1438" t="s">
        <v>21</v>
      </c>
      <c r="V1438" s="6" t="s">
        <v>2749</v>
      </c>
      <c r="W1438">
        <v>90</v>
      </c>
      <c r="X1438" s="6" t="s">
        <v>2950</v>
      </c>
      <c r="Y1438" s="6" t="s">
        <v>21</v>
      </c>
      <c r="Z1438" s="6" t="s">
        <v>39</v>
      </c>
      <c r="AA1438" s="6" t="s">
        <v>2607</v>
      </c>
      <c r="AB1438">
        <f>3*997</f>
        <v>2991</v>
      </c>
      <c r="AC1438">
        <v>30</v>
      </c>
      <c r="AD1438" s="6" t="s">
        <v>40</v>
      </c>
      <c r="AE1438" s="6" t="s">
        <v>39</v>
      </c>
      <c r="AF1438" s="6" t="s">
        <v>40</v>
      </c>
      <c r="AG1438" s="6" t="s">
        <v>39</v>
      </c>
      <c r="AH1438" s="6" t="s">
        <v>39</v>
      </c>
      <c r="AI1438" s="6" t="s">
        <v>39</v>
      </c>
      <c r="AJ1438" t="s">
        <v>43</v>
      </c>
      <c r="AK1438">
        <v>13</v>
      </c>
      <c r="AL1438" s="6" t="s">
        <v>39</v>
      </c>
      <c r="AM1438" s="6" t="s">
        <v>39</v>
      </c>
      <c r="AN1438">
        <v>3</v>
      </c>
      <c r="AO1438">
        <v>25</v>
      </c>
      <c r="AP1438">
        <v>30</v>
      </c>
      <c r="AQ1438" t="s">
        <v>39</v>
      </c>
      <c r="AR1438" t="s">
        <v>2921</v>
      </c>
    </row>
    <row r="1439" spans="1:44" x14ac:dyDescent="0.35">
      <c r="A1439" t="s">
        <v>1800</v>
      </c>
      <c r="B1439" t="s">
        <v>2672</v>
      </c>
      <c r="C1439" t="s">
        <v>2592</v>
      </c>
      <c r="D1439" t="s">
        <v>222</v>
      </c>
      <c r="E1439" t="s">
        <v>1385</v>
      </c>
      <c r="F1439" t="s">
        <v>39</v>
      </c>
      <c r="G1439" t="s">
        <v>40</v>
      </c>
      <c r="H1439" t="s">
        <v>40</v>
      </c>
      <c r="I1439" t="s">
        <v>39</v>
      </c>
      <c r="J1439" t="s">
        <v>39</v>
      </c>
      <c r="K1439" t="s">
        <v>39</v>
      </c>
      <c r="L1439" t="s">
        <v>39</v>
      </c>
      <c r="M1439" t="s">
        <v>39</v>
      </c>
      <c r="N1439" t="s">
        <v>39</v>
      </c>
      <c r="O1439" t="s">
        <v>39</v>
      </c>
      <c r="P1439">
        <v>2012</v>
      </c>
      <c r="Q1439" s="1" t="s">
        <v>39</v>
      </c>
      <c r="R1439" s="1" t="s">
        <v>39</v>
      </c>
      <c r="S1439" s="1" t="s">
        <v>39</v>
      </c>
      <c r="T1439" s="1" t="s">
        <v>39</v>
      </c>
      <c r="U1439" t="s">
        <v>21</v>
      </c>
      <c r="V1439" s="6" t="s">
        <v>39</v>
      </c>
      <c r="W1439">
        <v>0</v>
      </c>
      <c r="X1439" s="6" t="s">
        <v>2950</v>
      </c>
      <c r="Y1439" s="6" t="s">
        <v>21</v>
      </c>
      <c r="Z1439" s="6" t="s">
        <v>39</v>
      </c>
      <c r="AA1439" s="6" t="s">
        <v>2607</v>
      </c>
      <c r="AB1439">
        <f>4*997</f>
        <v>3988</v>
      </c>
      <c r="AC1439">
        <v>30</v>
      </c>
      <c r="AD1439" s="6" t="s">
        <v>40</v>
      </c>
      <c r="AE1439" s="6" t="s">
        <v>39</v>
      </c>
      <c r="AF1439" s="6" t="s">
        <v>40</v>
      </c>
      <c r="AG1439" s="6" t="s">
        <v>39</v>
      </c>
      <c r="AH1439" s="6" t="s">
        <v>39</v>
      </c>
      <c r="AI1439" s="6" t="s">
        <v>39</v>
      </c>
      <c r="AJ1439" t="s">
        <v>43</v>
      </c>
      <c r="AK1439">
        <v>1</v>
      </c>
      <c r="AL1439" s="6" t="s">
        <v>39</v>
      </c>
      <c r="AM1439" s="6" t="s">
        <v>39</v>
      </c>
      <c r="AN1439">
        <v>3</v>
      </c>
      <c r="AO1439">
        <v>25</v>
      </c>
      <c r="AP1439">
        <v>30</v>
      </c>
      <c r="AQ1439" t="s">
        <v>39</v>
      </c>
      <c r="AR1439" t="s">
        <v>2921</v>
      </c>
    </row>
    <row r="1440" spans="1:44" x14ac:dyDescent="0.35">
      <c r="A1440" t="s">
        <v>1800</v>
      </c>
      <c r="B1440" t="s">
        <v>2672</v>
      </c>
      <c r="C1440" t="s">
        <v>2592</v>
      </c>
      <c r="D1440" t="s">
        <v>222</v>
      </c>
      <c r="E1440" t="s">
        <v>1385</v>
      </c>
      <c r="F1440" t="s">
        <v>39</v>
      </c>
      <c r="G1440" t="s">
        <v>40</v>
      </c>
      <c r="H1440" t="s">
        <v>40</v>
      </c>
      <c r="I1440" t="s">
        <v>39</v>
      </c>
      <c r="J1440" t="s">
        <v>39</v>
      </c>
      <c r="K1440" t="s">
        <v>39</v>
      </c>
      <c r="L1440" t="s">
        <v>39</v>
      </c>
      <c r="M1440" t="s">
        <v>39</v>
      </c>
      <c r="N1440" t="s">
        <v>39</v>
      </c>
      <c r="O1440" t="s">
        <v>39</v>
      </c>
      <c r="P1440">
        <v>2012</v>
      </c>
      <c r="Q1440" s="1" t="s">
        <v>39</v>
      </c>
      <c r="R1440" s="1" t="s">
        <v>39</v>
      </c>
      <c r="S1440" s="1" t="s">
        <v>39</v>
      </c>
      <c r="T1440" s="1" t="s">
        <v>39</v>
      </c>
      <c r="U1440" t="s">
        <v>21</v>
      </c>
      <c r="V1440" s="6" t="s">
        <v>2749</v>
      </c>
      <c r="W1440">
        <v>30</v>
      </c>
      <c r="X1440" s="6" t="s">
        <v>2950</v>
      </c>
      <c r="Y1440" s="6" t="s">
        <v>21</v>
      </c>
      <c r="Z1440" s="6" t="s">
        <v>39</v>
      </c>
      <c r="AA1440" s="6" t="s">
        <v>2607</v>
      </c>
      <c r="AB1440">
        <f>4*997</f>
        <v>3988</v>
      </c>
      <c r="AC1440">
        <v>30</v>
      </c>
      <c r="AD1440" s="6" t="s">
        <v>40</v>
      </c>
      <c r="AE1440" s="6" t="s">
        <v>39</v>
      </c>
      <c r="AF1440" s="6" t="s">
        <v>40</v>
      </c>
      <c r="AG1440" s="6" t="s">
        <v>39</v>
      </c>
      <c r="AH1440" s="6" t="s">
        <v>39</v>
      </c>
      <c r="AI1440" s="6" t="s">
        <v>39</v>
      </c>
      <c r="AJ1440" t="s">
        <v>43</v>
      </c>
      <c r="AK1440">
        <v>31</v>
      </c>
      <c r="AL1440" s="6" t="s">
        <v>39</v>
      </c>
      <c r="AM1440" s="6" t="s">
        <v>39</v>
      </c>
      <c r="AN1440">
        <v>3</v>
      </c>
      <c r="AO1440">
        <v>25</v>
      </c>
      <c r="AP1440">
        <v>30</v>
      </c>
      <c r="AQ1440" t="s">
        <v>39</v>
      </c>
      <c r="AR1440" t="s">
        <v>2921</v>
      </c>
    </row>
    <row r="1441" spans="1:44" x14ac:dyDescent="0.35">
      <c r="A1441" t="s">
        <v>1800</v>
      </c>
      <c r="B1441" t="s">
        <v>2672</v>
      </c>
      <c r="C1441" t="s">
        <v>2592</v>
      </c>
      <c r="D1441" t="s">
        <v>222</v>
      </c>
      <c r="E1441" t="s">
        <v>1385</v>
      </c>
      <c r="F1441" t="s">
        <v>39</v>
      </c>
      <c r="G1441" t="s">
        <v>40</v>
      </c>
      <c r="H1441" t="s">
        <v>40</v>
      </c>
      <c r="I1441" t="s">
        <v>39</v>
      </c>
      <c r="J1441" t="s">
        <v>39</v>
      </c>
      <c r="K1441" t="s">
        <v>39</v>
      </c>
      <c r="L1441" t="s">
        <v>39</v>
      </c>
      <c r="M1441" t="s">
        <v>39</v>
      </c>
      <c r="N1441" t="s">
        <v>39</v>
      </c>
      <c r="O1441" t="s">
        <v>39</v>
      </c>
      <c r="P1441">
        <v>2012</v>
      </c>
      <c r="Q1441" s="1" t="s">
        <v>39</v>
      </c>
      <c r="R1441" s="1" t="s">
        <v>39</v>
      </c>
      <c r="S1441" s="1" t="s">
        <v>39</v>
      </c>
      <c r="T1441" s="1" t="s">
        <v>39</v>
      </c>
      <c r="U1441" t="s">
        <v>21</v>
      </c>
      <c r="V1441" s="6" t="s">
        <v>2749</v>
      </c>
      <c r="W1441">
        <v>60</v>
      </c>
      <c r="X1441" s="6" t="s">
        <v>2950</v>
      </c>
      <c r="Y1441" s="6" t="s">
        <v>21</v>
      </c>
      <c r="Z1441" s="6" t="s">
        <v>39</v>
      </c>
      <c r="AA1441" s="6" t="s">
        <v>2607</v>
      </c>
      <c r="AB1441">
        <f>4*997</f>
        <v>3988</v>
      </c>
      <c r="AC1441">
        <v>30</v>
      </c>
      <c r="AD1441" s="6" t="s">
        <v>40</v>
      </c>
      <c r="AE1441" s="6" t="s">
        <v>39</v>
      </c>
      <c r="AF1441" s="6" t="s">
        <v>40</v>
      </c>
      <c r="AG1441" s="6" t="s">
        <v>39</v>
      </c>
      <c r="AH1441" s="6" t="s">
        <v>39</v>
      </c>
      <c r="AI1441" s="6" t="s">
        <v>39</v>
      </c>
      <c r="AJ1441" t="s">
        <v>43</v>
      </c>
      <c r="AK1441">
        <v>49</v>
      </c>
      <c r="AL1441" s="6" t="s">
        <v>39</v>
      </c>
      <c r="AM1441" s="6" t="s">
        <v>39</v>
      </c>
      <c r="AN1441">
        <v>3</v>
      </c>
      <c r="AO1441">
        <v>25</v>
      </c>
      <c r="AP1441">
        <v>30</v>
      </c>
      <c r="AQ1441" t="s">
        <v>39</v>
      </c>
      <c r="AR1441" t="s">
        <v>2921</v>
      </c>
    </row>
    <row r="1442" spans="1:44" x14ac:dyDescent="0.35">
      <c r="A1442" t="s">
        <v>1800</v>
      </c>
      <c r="B1442" t="s">
        <v>2672</v>
      </c>
      <c r="C1442" t="s">
        <v>2592</v>
      </c>
      <c r="D1442" t="s">
        <v>222</v>
      </c>
      <c r="E1442" t="s">
        <v>1385</v>
      </c>
      <c r="F1442" t="s">
        <v>39</v>
      </c>
      <c r="G1442" t="s">
        <v>40</v>
      </c>
      <c r="H1442" t="s">
        <v>40</v>
      </c>
      <c r="I1442" t="s">
        <v>39</v>
      </c>
      <c r="J1442" t="s">
        <v>39</v>
      </c>
      <c r="K1442" t="s">
        <v>39</v>
      </c>
      <c r="L1442" t="s">
        <v>39</v>
      </c>
      <c r="M1442" t="s">
        <v>39</v>
      </c>
      <c r="N1442" t="s">
        <v>39</v>
      </c>
      <c r="O1442" t="s">
        <v>39</v>
      </c>
      <c r="P1442">
        <v>2012</v>
      </c>
      <c r="Q1442" s="1" t="s">
        <v>39</v>
      </c>
      <c r="R1442" s="1" t="s">
        <v>39</v>
      </c>
      <c r="S1442" s="1" t="s">
        <v>39</v>
      </c>
      <c r="T1442" s="1" t="s">
        <v>39</v>
      </c>
      <c r="U1442" t="s">
        <v>21</v>
      </c>
      <c r="V1442" s="6" t="s">
        <v>2749</v>
      </c>
      <c r="W1442">
        <v>90</v>
      </c>
      <c r="X1442" s="6" t="s">
        <v>2950</v>
      </c>
      <c r="Y1442" s="6" t="s">
        <v>21</v>
      </c>
      <c r="Z1442" s="6" t="s">
        <v>39</v>
      </c>
      <c r="AA1442" s="6" t="s">
        <v>2607</v>
      </c>
      <c r="AB1442">
        <f>4*997</f>
        <v>3988</v>
      </c>
      <c r="AC1442">
        <v>30</v>
      </c>
      <c r="AD1442" s="6" t="s">
        <v>40</v>
      </c>
      <c r="AE1442" s="6" t="s">
        <v>39</v>
      </c>
      <c r="AF1442" s="6" t="s">
        <v>40</v>
      </c>
      <c r="AG1442" s="6" t="s">
        <v>39</v>
      </c>
      <c r="AH1442" s="6" t="s">
        <v>39</v>
      </c>
      <c r="AI1442" s="6" t="s">
        <v>39</v>
      </c>
      <c r="AJ1442" t="s">
        <v>43</v>
      </c>
      <c r="AK1442">
        <v>15</v>
      </c>
      <c r="AL1442" s="6" t="s">
        <v>39</v>
      </c>
      <c r="AM1442" s="6" t="s">
        <v>39</v>
      </c>
      <c r="AN1442">
        <v>3</v>
      </c>
      <c r="AO1442">
        <v>25</v>
      </c>
      <c r="AP1442">
        <v>30</v>
      </c>
      <c r="AQ1442" t="s">
        <v>39</v>
      </c>
      <c r="AR1442" t="s">
        <v>2921</v>
      </c>
    </row>
    <row r="1443" spans="1:44" x14ac:dyDescent="0.35">
      <c r="A1443" t="s">
        <v>1800</v>
      </c>
      <c r="B1443" t="s">
        <v>2672</v>
      </c>
      <c r="C1443" t="s">
        <v>2592</v>
      </c>
      <c r="D1443" t="s">
        <v>222</v>
      </c>
      <c r="E1443" t="s">
        <v>1385</v>
      </c>
      <c r="F1443" t="s">
        <v>39</v>
      </c>
      <c r="G1443" t="s">
        <v>40</v>
      </c>
      <c r="H1443" t="s">
        <v>40</v>
      </c>
      <c r="I1443" t="s">
        <v>39</v>
      </c>
      <c r="J1443" t="s">
        <v>39</v>
      </c>
      <c r="K1443" t="s">
        <v>39</v>
      </c>
      <c r="L1443" t="s">
        <v>39</v>
      </c>
      <c r="M1443" t="s">
        <v>39</v>
      </c>
      <c r="N1443" t="s">
        <v>39</v>
      </c>
      <c r="O1443" t="s">
        <v>39</v>
      </c>
      <c r="P1443">
        <v>2012</v>
      </c>
      <c r="Q1443" s="1" t="s">
        <v>39</v>
      </c>
      <c r="R1443" s="1" t="s">
        <v>39</v>
      </c>
      <c r="S1443" s="1" t="s">
        <v>39</v>
      </c>
      <c r="T1443" s="1" t="s">
        <v>39</v>
      </c>
      <c r="U1443" t="s">
        <v>21</v>
      </c>
      <c r="V1443" s="6" t="s">
        <v>39</v>
      </c>
      <c r="W1443">
        <v>0</v>
      </c>
      <c r="X1443" s="6" t="s">
        <v>2950</v>
      </c>
      <c r="Y1443" s="6" t="s">
        <v>21</v>
      </c>
      <c r="Z1443" s="6" t="s">
        <v>39</v>
      </c>
      <c r="AA1443" s="6" t="s">
        <v>2607</v>
      </c>
      <c r="AB1443">
        <f>1*997</f>
        <v>997</v>
      </c>
      <c r="AC1443">
        <v>30</v>
      </c>
      <c r="AD1443" s="6" t="s">
        <v>40</v>
      </c>
      <c r="AE1443" s="6" t="s">
        <v>39</v>
      </c>
      <c r="AF1443" s="6" t="s">
        <v>40</v>
      </c>
      <c r="AG1443" s="6" t="s">
        <v>39</v>
      </c>
      <c r="AH1443" s="6" t="s">
        <v>39</v>
      </c>
      <c r="AI1443" s="6" t="s">
        <v>39</v>
      </c>
      <c r="AJ1443" t="s">
        <v>2744</v>
      </c>
      <c r="AK1443">
        <v>1</v>
      </c>
      <c r="AL1443" s="6" t="s">
        <v>39</v>
      </c>
      <c r="AM1443" s="6" t="s">
        <v>39</v>
      </c>
      <c r="AN1443">
        <v>3</v>
      </c>
      <c r="AO1443">
        <v>25</v>
      </c>
      <c r="AP1443">
        <v>30</v>
      </c>
      <c r="AQ1443" t="s">
        <v>39</v>
      </c>
      <c r="AR1443" t="s">
        <v>2921</v>
      </c>
    </row>
    <row r="1444" spans="1:44" x14ac:dyDescent="0.35">
      <c r="A1444" t="s">
        <v>1800</v>
      </c>
      <c r="B1444" t="s">
        <v>2672</v>
      </c>
      <c r="C1444" t="s">
        <v>2592</v>
      </c>
      <c r="D1444" t="s">
        <v>222</v>
      </c>
      <c r="E1444" t="s">
        <v>1385</v>
      </c>
      <c r="F1444" t="s">
        <v>39</v>
      </c>
      <c r="G1444" t="s">
        <v>40</v>
      </c>
      <c r="H1444" t="s">
        <v>40</v>
      </c>
      <c r="I1444" t="s">
        <v>39</v>
      </c>
      <c r="J1444" t="s">
        <v>39</v>
      </c>
      <c r="K1444" t="s">
        <v>39</v>
      </c>
      <c r="L1444" t="s">
        <v>39</v>
      </c>
      <c r="M1444" t="s">
        <v>39</v>
      </c>
      <c r="N1444" t="s">
        <v>39</v>
      </c>
      <c r="O1444" t="s">
        <v>39</v>
      </c>
      <c r="P1444">
        <v>2012</v>
      </c>
      <c r="Q1444" s="1" t="s">
        <v>39</v>
      </c>
      <c r="R1444" s="1" t="s">
        <v>39</v>
      </c>
      <c r="S1444" s="1" t="s">
        <v>39</v>
      </c>
      <c r="T1444" s="1" t="s">
        <v>39</v>
      </c>
      <c r="U1444" t="s">
        <v>21</v>
      </c>
      <c r="V1444" s="6" t="s">
        <v>2749</v>
      </c>
      <c r="W1444">
        <v>30</v>
      </c>
      <c r="X1444" s="6" t="s">
        <v>2950</v>
      </c>
      <c r="Y1444" s="6" t="s">
        <v>21</v>
      </c>
      <c r="Z1444" s="6" t="s">
        <v>39</v>
      </c>
      <c r="AA1444" s="6" t="s">
        <v>2607</v>
      </c>
      <c r="AB1444">
        <f>1*997</f>
        <v>997</v>
      </c>
      <c r="AC1444">
        <v>30</v>
      </c>
      <c r="AD1444" s="6" t="s">
        <v>40</v>
      </c>
      <c r="AE1444" s="6" t="s">
        <v>39</v>
      </c>
      <c r="AF1444" s="6" t="s">
        <v>40</v>
      </c>
      <c r="AG1444" s="6" t="s">
        <v>39</v>
      </c>
      <c r="AH1444" s="6" t="s">
        <v>39</v>
      </c>
      <c r="AI1444" s="6" t="s">
        <v>39</v>
      </c>
      <c r="AJ1444" t="s">
        <v>2744</v>
      </c>
      <c r="AK1444" s="6" t="s">
        <v>2951</v>
      </c>
      <c r="AL1444" s="6" t="s">
        <v>39</v>
      </c>
      <c r="AM1444" s="6" t="s">
        <v>39</v>
      </c>
      <c r="AN1444">
        <v>3</v>
      </c>
      <c r="AO1444">
        <v>25</v>
      </c>
      <c r="AP1444">
        <v>30</v>
      </c>
      <c r="AQ1444" t="s">
        <v>39</v>
      </c>
      <c r="AR1444" t="s">
        <v>2921</v>
      </c>
    </row>
    <row r="1445" spans="1:44" x14ac:dyDescent="0.35">
      <c r="A1445" t="s">
        <v>1800</v>
      </c>
      <c r="B1445" t="s">
        <v>2672</v>
      </c>
      <c r="C1445" t="s">
        <v>2592</v>
      </c>
      <c r="D1445" t="s">
        <v>222</v>
      </c>
      <c r="E1445" t="s">
        <v>1385</v>
      </c>
      <c r="F1445" t="s">
        <v>39</v>
      </c>
      <c r="G1445" t="s">
        <v>40</v>
      </c>
      <c r="H1445" t="s">
        <v>40</v>
      </c>
      <c r="I1445" t="s">
        <v>39</v>
      </c>
      <c r="J1445" t="s">
        <v>39</v>
      </c>
      <c r="K1445" t="s">
        <v>39</v>
      </c>
      <c r="L1445" t="s">
        <v>39</v>
      </c>
      <c r="M1445" t="s">
        <v>39</v>
      </c>
      <c r="N1445" t="s">
        <v>39</v>
      </c>
      <c r="O1445" t="s">
        <v>39</v>
      </c>
      <c r="P1445">
        <v>2012</v>
      </c>
      <c r="Q1445" s="1" t="s">
        <v>39</v>
      </c>
      <c r="R1445" s="1" t="s">
        <v>39</v>
      </c>
      <c r="S1445" s="1" t="s">
        <v>39</v>
      </c>
      <c r="T1445" s="1" t="s">
        <v>39</v>
      </c>
      <c r="U1445" t="s">
        <v>21</v>
      </c>
      <c r="V1445" s="6" t="s">
        <v>2749</v>
      </c>
      <c r="W1445">
        <v>60</v>
      </c>
      <c r="X1445" s="6" t="s">
        <v>2950</v>
      </c>
      <c r="Y1445" s="6" t="s">
        <v>21</v>
      </c>
      <c r="Z1445" s="6" t="s">
        <v>39</v>
      </c>
      <c r="AA1445" s="6" t="s">
        <v>2607</v>
      </c>
      <c r="AB1445">
        <f>1*997</f>
        <v>997</v>
      </c>
      <c r="AC1445">
        <v>30</v>
      </c>
      <c r="AD1445" s="6" t="s">
        <v>40</v>
      </c>
      <c r="AE1445" s="6" t="s">
        <v>39</v>
      </c>
      <c r="AF1445" s="6" t="s">
        <v>40</v>
      </c>
      <c r="AG1445" s="6" t="s">
        <v>39</v>
      </c>
      <c r="AH1445" s="6" t="s">
        <v>39</v>
      </c>
      <c r="AI1445" s="6" t="s">
        <v>39</v>
      </c>
      <c r="AJ1445" t="s">
        <v>2744</v>
      </c>
      <c r="AK1445" s="6" t="s">
        <v>2952</v>
      </c>
      <c r="AL1445" s="6" t="s">
        <v>39</v>
      </c>
      <c r="AM1445" s="6" t="s">
        <v>39</v>
      </c>
      <c r="AN1445">
        <v>3</v>
      </c>
      <c r="AO1445">
        <v>25</v>
      </c>
      <c r="AP1445">
        <v>30</v>
      </c>
      <c r="AQ1445" t="s">
        <v>39</v>
      </c>
      <c r="AR1445" t="s">
        <v>2921</v>
      </c>
    </row>
    <row r="1446" spans="1:44" x14ac:dyDescent="0.35">
      <c r="A1446" t="s">
        <v>1800</v>
      </c>
      <c r="B1446" t="s">
        <v>2672</v>
      </c>
      <c r="C1446" t="s">
        <v>2592</v>
      </c>
      <c r="D1446" t="s">
        <v>222</v>
      </c>
      <c r="E1446" t="s">
        <v>1385</v>
      </c>
      <c r="F1446" t="s">
        <v>39</v>
      </c>
      <c r="G1446" t="s">
        <v>40</v>
      </c>
      <c r="H1446" t="s">
        <v>40</v>
      </c>
      <c r="I1446" t="s">
        <v>39</v>
      </c>
      <c r="J1446" t="s">
        <v>39</v>
      </c>
      <c r="K1446" t="s">
        <v>39</v>
      </c>
      <c r="L1446" t="s">
        <v>39</v>
      </c>
      <c r="M1446" t="s">
        <v>39</v>
      </c>
      <c r="N1446" t="s">
        <v>39</v>
      </c>
      <c r="O1446" t="s">
        <v>39</v>
      </c>
      <c r="P1446">
        <v>2012</v>
      </c>
      <c r="Q1446" s="1" t="s">
        <v>39</v>
      </c>
      <c r="R1446" s="1" t="s">
        <v>39</v>
      </c>
      <c r="S1446" s="1" t="s">
        <v>39</v>
      </c>
      <c r="T1446" s="1" t="s">
        <v>39</v>
      </c>
      <c r="U1446" t="s">
        <v>21</v>
      </c>
      <c r="V1446" s="6" t="s">
        <v>2749</v>
      </c>
      <c r="W1446">
        <v>90</v>
      </c>
      <c r="X1446" s="6" t="s">
        <v>2950</v>
      </c>
      <c r="Y1446" s="6" t="s">
        <v>21</v>
      </c>
      <c r="Z1446" s="6" t="s">
        <v>39</v>
      </c>
      <c r="AA1446" s="6" t="s">
        <v>2607</v>
      </c>
      <c r="AB1446">
        <f>1*997</f>
        <v>997</v>
      </c>
      <c r="AC1446">
        <v>30</v>
      </c>
      <c r="AD1446" s="6" t="s">
        <v>40</v>
      </c>
      <c r="AE1446" s="6" t="s">
        <v>39</v>
      </c>
      <c r="AF1446" s="6" t="s">
        <v>40</v>
      </c>
      <c r="AG1446" s="6" t="s">
        <v>39</v>
      </c>
      <c r="AH1446" s="6" t="s">
        <v>39</v>
      </c>
      <c r="AI1446" s="6" t="s">
        <v>39</v>
      </c>
      <c r="AJ1446" t="s">
        <v>2744</v>
      </c>
      <c r="AK1446" s="6" t="s">
        <v>2953</v>
      </c>
      <c r="AL1446" s="6" t="s">
        <v>39</v>
      </c>
      <c r="AM1446" s="6" t="s">
        <v>39</v>
      </c>
      <c r="AN1446">
        <v>3</v>
      </c>
      <c r="AO1446">
        <v>25</v>
      </c>
      <c r="AP1446">
        <v>30</v>
      </c>
      <c r="AQ1446" t="s">
        <v>39</v>
      </c>
      <c r="AR1446" t="s">
        <v>2921</v>
      </c>
    </row>
    <row r="1447" spans="1:44" x14ac:dyDescent="0.35">
      <c r="A1447" t="s">
        <v>1800</v>
      </c>
      <c r="B1447" t="s">
        <v>2672</v>
      </c>
      <c r="C1447" t="s">
        <v>2592</v>
      </c>
      <c r="D1447" t="s">
        <v>222</v>
      </c>
      <c r="E1447" t="s">
        <v>1385</v>
      </c>
      <c r="F1447" t="s">
        <v>39</v>
      </c>
      <c r="G1447" t="s">
        <v>40</v>
      </c>
      <c r="H1447" t="s">
        <v>40</v>
      </c>
      <c r="I1447" t="s">
        <v>39</v>
      </c>
      <c r="J1447" t="s">
        <v>39</v>
      </c>
      <c r="K1447" t="s">
        <v>39</v>
      </c>
      <c r="L1447" t="s">
        <v>39</v>
      </c>
      <c r="M1447" t="s">
        <v>39</v>
      </c>
      <c r="N1447" t="s">
        <v>39</v>
      </c>
      <c r="O1447" t="s">
        <v>39</v>
      </c>
      <c r="P1447">
        <v>2012</v>
      </c>
      <c r="Q1447" s="1" t="s">
        <v>39</v>
      </c>
      <c r="R1447" s="1" t="s">
        <v>39</v>
      </c>
      <c r="S1447" s="1" t="s">
        <v>39</v>
      </c>
      <c r="T1447" s="1" t="s">
        <v>39</v>
      </c>
      <c r="U1447" t="s">
        <v>21</v>
      </c>
      <c r="V1447" s="6" t="s">
        <v>39</v>
      </c>
      <c r="W1447">
        <v>0</v>
      </c>
      <c r="X1447" s="6" t="s">
        <v>2950</v>
      </c>
      <c r="Y1447" s="6" t="s">
        <v>21</v>
      </c>
      <c r="Z1447" s="6" t="s">
        <v>39</v>
      </c>
      <c r="AA1447" s="6" t="s">
        <v>2607</v>
      </c>
      <c r="AB1447">
        <f>2*997</f>
        <v>1994</v>
      </c>
      <c r="AC1447">
        <v>30</v>
      </c>
      <c r="AD1447" s="6" t="s">
        <v>40</v>
      </c>
      <c r="AE1447" s="6" t="s">
        <v>39</v>
      </c>
      <c r="AF1447" s="6" t="s">
        <v>40</v>
      </c>
      <c r="AG1447" s="6" t="s">
        <v>39</v>
      </c>
      <c r="AH1447" s="6" t="s">
        <v>39</v>
      </c>
      <c r="AI1447" s="6" t="s">
        <v>39</v>
      </c>
      <c r="AJ1447" t="s">
        <v>2744</v>
      </c>
      <c r="AK1447" s="6" t="s">
        <v>2954</v>
      </c>
      <c r="AL1447" s="6" t="s">
        <v>39</v>
      </c>
      <c r="AM1447" s="6" t="s">
        <v>39</v>
      </c>
      <c r="AN1447">
        <v>3</v>
      </c>
      <c r="AO1447">
        <v>25</v>
      </c>
      <c r="AP1447">
        <v>30</v>
      </c>
      <c r="AQ1447" t="s">
        <v>39</v>
      </c>
      <c r="AR1447" t="s">
        <v>2921</v>
      </c>
    </row>
    <row r="1448" spans="1:44" x14ac:dyDescent="0.35">
      <c r="A1448" t="s">
        <v>1800</v>
      </c>
      <c r="B1448" t="s">
        <v>2672</v>
      </c>
      <c r="C1448" t="s">
        <v>2592</v>
      </c>
      <c r="D1448" t="s">
        <v>222</v>
      </c>
      <c r="E1448" t="s">
        <v>1385</v>
      </c>
      <c r="F1448" t="s">
        <v>39</v>
      </c>
      <c r="G1448" t="s">
        <v>40</v>
      </c>
      <c r="H1448" t="s">
        <v>40</v>
      </c>
      <c r="I1448" t="s">
        <v>39</v>
      </c>
      <c r="J1448" t="s">
        <v>39</v>
      </c>
      <c r="K1448" t="s">
        <v>39</v>
      </c>
      <c r="L1448" t="s">
        <v>39</v>
      </c>
      <c r="M1448" t="s">
        <v>39</v>
      </c>
      <c r="N1448" t="s">
        <v>39</v>
      </c>
      <c r="O1448" t="s">
        <v>39</v>
      </c>
      <c r="P1448">
        <v>2012</v>
      </c>
      <c r="Q1448" s="1" t="s">
        <v>39</v>
      </c>
      <c r="R1448" s="1" t="s">
        <v>39</v>
      </c>
      <c r="S1448" s="1" t="s">
        <v>39</v>
      </c>
      <c r="T1448" s="1" t="s">
        <v>39</v>
      </c>
      <c r="U1448" t="s">
        <v>21</v>
      </c>
      <c r="V1448" s="6" t="s">
        <v>2749</v>
      </c>
      <c r="W1448">
        <v>30</v>
      </c>
      <c r="X1448" s="6" t="s">
        <v>2950</v>
      </c>
      <c r="Y1448" s="6" t="s">
        <v>21</v>
      </c>
      <c r="Z1448" s="6" t="s">
        <v>39</v>
      </c>
      <c r="AA1448" s="6" t="s">
        <v>2607</v>
      </c>
      <c r="AB1448">
        <f>2*997</f>
        <v>1994</v>
      </c>
      <c r="AC1448">
        <v>30</v>
      </c>
      <c r="AD1448" s="6" t="s">
        <v>40</v>
      </c>
      <c r="AE1448" s="6" t="s">
        <v>39</v>
      </c>
      <c r="AF1448" s="6" t="s">
        <v>40</v>
      </c>
      <c r="AG1448" s="6" t="s">
        <v>39</v>
      </c>
      <c r="AH1448" s="6" t="s">
        <v>39</v>
      </c>
      <c r="AI1448" s="6" t="s">
        <v>39</v>
      </c>
      <c r="AJ1448" t="s">
        <v>2744</v>
      </c>
      <c r="AK1448" s="6" t="s">
        <v>2955</v>
      </c>
      <c r="AL1448" s="6" t="s">
        <v>39</v>
      </c>
      <c r="AM1448" s="6" t="s">
        <v>39</v>
      </c>
      <c r="AN1448">
        <v>3</v>
      </c>
      <c r="AO1448">
        <v>25</v>
      </c>
      <c r="AP1448">
        <v>30</v>
      </c>
      <c r="AQ1448" t="s">
        <v>39</v>
      </c>
      <c r="AR1448" t="s">
        <v>2921</v>
      </c>
    </row>
    <row r="1449" spans="1:44" x14ac:dyDescent="0.35">
      <c r="A1449" t="s">
        <v>1800</v>
      </c>
      <c r="B1449" t="s">
        <v>2672</v>
      </c>
      <c r="C1449" t="s">
        <v>2592</v>
      </c>
      <c r="D1449" t="s">
        <v>222</v>
      </c>
      <c r="E1449" t="s">
        <v>1385</v>
      </c>
      <c r="F1449" t="s">
        <v>39</v>
      </c>
      <c r="G1449" t="s">
        <v>40</v>
      </c>
      <c r="H1449" t="s">
        <v>40</v>
      </c>
      <c r="I1449" t="s">
        <v>39</v>
      </c>
      <c r="J1449" t="s">
        <v>39</v>
      </c>
      <c r="K1449" t="s">
        <v>39</v>
      </c>
      <c r="L1449" t="s">
        <v>39</v>
      </c>
      <c r="M1449" t="s">
        <v>39</v>
      </c>
      <c r="N1449" t="s">
        <v>39</v>
      </c>
      <c r="O1449" t="s">
        <v>39</v>
      </c>
      <c r="P1449">
        <v>2012</v>
      </c>
      <c r="Q1449" s="1" t="s">
        <v>39</v>
      </c>
      <c r="R1449" s="1" t="s">
        <v>39</v>
      </c>
      <c r="S1449" s="1" t="s">
        <v>39</v>
      </c>
      <c r="T1449" s="1" t="s">
        <v>39</v>
      </c>
      <c r="U1449" t="s">
        <v>21</v>
      </c>
      <c r="V1449" s="6" t="s">
        <v>2749</v>
      </c>
      <c r="W1449">
        <v>60</v>
      </c>
      <c r="X1449" s="6" t="s">
        <v>2950</v>
      </c>
      <c r="Y1449" s="6" t="s">
        <v>21</v>
      </c>
      <c r="Z1449" s="6" t="s">
        <v>39</v>
      </c>
      <c r="AA1449" s="6" t="s">
        <v>2607</v>
      </c>
      <c r="AB1449">
        <f>2*997</f>
        <v>1994</v>
      </c>
      <c r="AC1449">
        <v>30</v>
      </c>
      <c r="AD1449" s="6" t="s">
        <v>40</v>
      </c>
      <c r="AE1449" s="6" t="s">
        <v>39</v>
      </c>
      <c r="AF1449" s="6" t="s">
        <v>40</v>
      </c>
      <c r="AG1449" s="6" t="s">
        <v>39</v>
      </c>
      <c r="AH1449" s="6" t="s">
        <v>39</v>
      </c>
      <c r="AI1449" s="6" t="s">
        <v>39</v>
      </c>
      <c r="AJ1449" t="s">
        <v>2744</v>
      </c>
      <c r="AK1449" s="6" t="s">
        <v>2956</v>
      </c>
      <c r="AL1449" s="6" t="s">
        <v>39</v>
      </c>
      <c r="AM1449" s="6" t="s">
        <v>39</v>
      </c>
      <c r="AN1449">
        <v>3</v>
      </c>
      <c r="AO1449">
        <v>25</v>
      </c>
      <c r="AP1449">
        <v>30</v>
      </c>
      <c r="AQ1449" t="s">
        <v>39</v>
      </c>
      <c r="AR1449" t="s">
        <v>2921</v>
      </c>
    </row>
    <row r="1450" spans="1:44" x14ac:dyDescent="0.35">
      <c r="A1450" t="s">
        <v>1800</v>
      </c>
      <c r="B1450" t="s">
        <v>2672</v>
      </c>
      <c r="C1450" t="s">
        <v>2592</v>
      </c>
      <c r="D1450" t="s">
        <v>222</v>
      </c>
      <c r="E1450" t="s">
        <v>1385</v>
      </c>
      <c r="F1450" t="s">
        <v>39</v>
      </c>
      <c r="G1450" t="s">
        <v>40</v>
      </c>
      <c r="H1450" t="s">
        <v>40</v>
      </c>
      <c r="I1450" t="s">
        <v>39</v>
      </c>
      <c r="J1450" t="s">
        <v>39</v>
      </c>
      <c r="K1450" t="s">
        <v>39</v>
      </c>
      <c r="L1450" t="s">
        <v>39</v>
      </c>
      <c r="M1450" t="s">
        <v>39</v>
      </c>
      <c r="N1450" t="s">
        <v>39</v>
      </c>
      <c r="O1450" t="s">
        <v>39</v>
      </c>
      <c r="P1450">
        <v>2012</v>
      </c>
      <c r="Q1450" s="1" t="s">
        <v>39</v>
      </c>
      <c r="R1450" s="1" t="s">
        <v>39</v>
      </c>
      <c r="S1450" s="1" t="s">
        <v>39</v>
      </c>
      <c r="T1450" s="1" t="s">
        <v>39</v>
      </c>
      <c r="U1450" t="s">
        <v>21</v>
      </c>
      <c r="V1450" s="6" t="s">
        <v>2749</v>
      </c>
      <c r="W1450">
        <v>90</v>
      </c>
      <c r="X1450" s="6" t="s">
        <v>2950</v>
      </c>
      <c r="Y1450" s="6" t="s">
        <v>21</v>
      </c>
      <c r="Z1450" s="6" t="s">
        <v>39</v>
      </c>
      <c r="AA1450" s="6" t="s">
        <v>2607</v>
      </c>
      <c r="AB1450">
        <f>2*997</f>
        <v>1994</v>
      </c>
      <c r="AC1450">
        <v>30</v>
      </c>
      <c r="AD1450" s="6" t="s">
        <v>40</v>
      </c>
      <c r="AE1450" s="6" t="s">
        <v>39</v>
      </c>
      <c r="AF1450" s="6" t="s">
        <v>40</v>
      </c>
      <c r="AG1450" s="6" t="s">
        <v>39</v>
      </c>
      <c r="AH1450" s="6" t="s">
        <v>39</v>
      </c>
      <c r="AI1450" s="6" t="s">
        <v>39</v>
      </c>
      <c r="AJ1450" t="s">
        <v>2744</v>
      </c>
      <c r="AK1450" s="6" t="s">
        <v>2749</v>
      </c>
      <c r="AL1450" s="6" t="s">
        <v>39</v>
      </c>
      <c r="AM1450" s="6" t="s">
        <v>39</v>
      </c>
      <c r="AN1450">
        <v>3</v>
      </c>
      <c r="AO1450">
        <v>25</v>
      </c>
      <c r="AP1450">
        <v>30</v>
      </c>
      <c r="AQ1450" t="s">
        <v>39</v>
      </c>
      <c r="AR1450" t="s">
        <v>2921</v>
      </c>
    </row>
    <row r="1451" spans="1:44" x14ac:dyDescent="0.35">
      <c r="A1451" t="s">
        <v>1800</v>
      </c>
      <c r="B1451" t="s">
        <v>2672</v>
      </c>
      <c r="C1451" t="s">
        <v>2592</v>
      </c>
      <c r="D1451" t="s">
        <v>222</v>
      </c>
      <c r="E1451" t="s">
        <v>1385</v>
      </c>
      <c r="F1451" t="s">
        <v>39</v>
      </c>
      <c r="G1451" t="s">
        <v>40</v>
      </c>
      <c r="H1451" t="s">
        <v>40</v>
      </c>
      <c r="I1451" t="s">
        <v>39</v>
      </c>
      <c r="J1451" t="s">
        <v>39</v>
      </c>
      <c r="K1451" t="s">
        <v>39</v>
      </c>
      <c r="L1451" t="s">
        <v>39</v>
      </c>
      <c r="M1451" t="s">
        <v>39</v>
      </c>
      <c r="N1451" t="s">
        <v>39</v>
      </c>
      <c r="O1451" t="s">
        <v>39</v>
      </c>
      <c r="P1451">
        <v>2012</v>
      </c>
      <c r="Q1451" s="1" t="s">
        <v>39</v>
      </c>
      <c r="R1451" s="1" t="s">
        <v>39</v>
      </c>
      <c r="S1451" s="1" t="s">
        <v>39</v>
      </c>
      <c r="T1451" s="1" t="s">
        <v>39</v>
      </c>
      <c r="U1451" t="s">
        <v>21</v>
      </c>
      <c r="V1451" s="6" t="s">
        <v>39</v>
      </c>
      <c r="W1451">
        <v>0</v>
      </c>
      <c r="X1451" s="6" t="s">
        <v>2950</v>
      </c>
      <c r="Y1451" s="6" t="s">
        <v>21</v>
      </c>
      <c r="Z1451" s="6" t="s">
        <v>39</v>
      </c>
      <c r="AA1451" s="6" t="s">
        <v>2607</v>
      </c>
      <c r="AB1451">
        <f>3*997</f>
        <v>2991</v>
      </c>
      <c r="AC1451">
        <v>30</v>
      </c>
      <c r="AD1451" s="6" t="s">
        <v>40</v>
      </c>
      <c r="AE1451" s="6" t="s">
        <v>39</v>
      </c>
      <c r="AF1451" s="6" t="s">
        <v>40</v>
      </c>
      <c r="AG1451" s="6" t="s">
        <v>39</v>
      </c>
      <c r="AH1451" s="6" t="s">
        <v>39</v>
      </c>
      <c r="AI1451" s="6" t="s">
        <v>39</v>
      </c>
      <c r="AJ1451" t="s">
        <v>2744</v>
      </c>
      <c r="AK1451" s="6" t="s">
        <v>2957</v>
      </c>
      <c r="AL1451" s="6" t="s">
        <v>39</v>
      </c>
      <c r="AM1451" s="6" t="s">
        <v>39</v>
      </c>
      <c r="AN1451">
        <v>3</v>
      </c>
      <c r="AO1451">
        <v>25</v>
      </c>
      <c r="AP1451">
        <v>30</v>
      </c>
      <c r="AQ1451" t="s">
        <v>39</v>
      </c>
      <c r="AR1451" t="s">
        <v>2921</v>
      </c>
    </row>
    <row r="1452" spans="1:44" x14ac:dyDescent="0.35">
      <c r="A1452" t="s">
        <v>1800</v>
      </c>
      <c r="B1452" t="s">
        <v>2672</v>
      </c>
      <c r="C1452" t="s">
        <v>2592</v>
      </c>
      <c r="D1452" t="s">
        <v>222</v>
      </c>
      <c r="E1452" t="s">
        <v>1385</v>
      </c>
      <c r="F1452" t="s">
        <v>39</v>
      </c>
      <c r="G1452" t="s">
        <v>40</v>
      </c>
      <c r="H1452" t="s">
        <v>40</v>
      </c>
      <c r="I1452" t="s">
        <v>39</v>
      </c>
      <c r="J1452" t="s">
        <v>39</v>
      </c>
      <c r="K1452" t="s">
        <v>39</v>
      </c>
      <c r="L1452" t="s">
        <v>39</v>
      </c>
      <c r="M1452" t="s">
        <v>39</v>
      </c>
      <c r="N1452" t="s">
        <v>39</v>
      </c>
      <c r="O1452" t="s">
        <v>39</v>
      </c>
      <c r="P1452">
        <v>2012</v>
      </c>
      <c r="Q1452" s="1" t="s">
        <v>39</v>
      </c>
      <c r="R1452" s="1" t="s">
        <v>39</v>
      </c>
      <c r="S1452" s="1" t="s">
        <v>39</v>
      </c>
      <c r="T1452" s="1" t="s">
        <v>39</v>
      </c>
      <c r="U1452" t="s">
        <v>21</v>
      </c>
      <c r="V1452" s="6" t="s">
        <v>2749</v>
      </c>
      <c r="W1452">
        <v>30</v>
      </c>
      <c r="X1452" s="6" t="s">
        <v>2950</v>
      </c>
      <c r="Y1452" s="6" t="s">
        <v>21</v>
      </c>
      <c r="Z1452" s="6" t="s">
        <v>39</v>
      </c>
      <c r="AA1452" s="6" t="s">
        <v>2607</v>
      </c>
      <c r="AB1452">
        <f>3*997</f>
        <v>2991</v>
      </c>
      <c r="AC1452">
        <v>30</v>
      </c>
      <c r="AD1452" s="6" t="s">
        <v>40</v>
      </c>
      <c r="AE1452" s="6" t="s">
        <v>39</v>
      </c>
      <c r="AF1452" s="6" t="s">
        <v>40</v>
      </c>
      <c r="AG1452" s="6" t="s">
        <v>39</v>
      </c>
      <c r="AH1452" s="6" t="s">
        <v>39</v>
      </c>
      <c r="AI1452" s="6" t="s">
        <v>39</v>
      </c>
      <c r="AJ1452" t="s">
        <v>2744</v>
      </c>
      <c r="AK1452" s="6" t="s">
        <v>2958</v>
      </c>
      <c r="AL1452" s="6" t="s">
        <v>39</v>
      </c>
      <c r="AM1452" s="6" t="s">
        <v>39</v>
      </c>
      <c r="AN1452">
        <v>3</v>
      </c>
      <c r="AO1452">
        <v>25</v>
      </c>
      <c r="AP1452">
        <v>30</v>
      </c>
      <c r="AQ1452" t="s">
        <v>39</v>
      </c>
      <c r="AR1452" t="s">
        <v>2921</v>
      </c>
    </row>
    <row r="1453" spans="1:44" x14ac:dyDescent="0.35">
      <c r="A1453" t="s">
        <v>1800</v>
      </c>
      <c r="B1453" t="s">
        <v>2672</v>
      </c>
      <c r="C1453" t="s">
        <v>2592</v>
      </c>
      <c r="D1453" t="s">
        <v>222</v>
      </c>
      <c r="E1453" t="s">
        <v>1385</v>
      </c>
      <c r="F1453" t="s">
        <v>39</v>
      </c>
      <c r="G1453" t="s">
        <v>40</v>
      </c>
      <c r="H1453" t="s">
        <v>40</v>
      </c>
      <c r="I1453" t="s">
        <v>39</v>
      </c>
      <c r="J1453" t="s">
        <v>39</v>
      </c>
      <c r="K1453" t="s">
        <v>39</v>
      </c>
      <c r="L1453" t="s">
        <v>39</v>
      </c>
      <c r="M1453" t="s">
        <v>39</v>
      </c>
      <c r="N1453" t="s">
        <v>39</v>
      </c>
      <c r="O1453" t="s">
        <v>39</v>
      </c>
      <c r="P1453">
        <v>2012</v>
      </c>
      <c r="Q1453" s="1" t="s">
        <v>39</v>
      </c>
      <c r="R1453" s="1" t="s">
        <v>39</v>
      </c>
      <c r="S1453" s="1" t="s">
        <v>39</v>
      </c>
      <c r="T1453" s="1" t="s">
        <v>39</v>
      </c>
      <c r="U1453" t="s">
        <v>21</v>
      </c>
      <c r="V1453" s="6" t="s">
        <v>2749</v>
      </c>
      <c r="W1453">
        <v>60</v>
      </c>
      <c r="X1453" s="6" t="s">
        <v>2950</v>
      </c>
      <c r="Y1453" s="6" t="s">
        <v>21</v>
      </c>
      <c r="Z1453" s="6" t="s">
        <v>39</v>
      </c>
      <c r="AA1453" s="6" t="s">
        <v>2607</v>
      </c>
      <c r="AB1453">
        <f>3*997</f>
        <v>2991</v>
      </c>
      <c r="AC1453">
        <v>30</v>
      </c>
      <c r="AD1453" s="6" t="s">
        <v>40</v>
      </c>
      <c r="AE1453" s="6" t="s">
        <v>39</v>
      </c>
      <c r="AF1453" s="6" t="s">
        <v>40</v>
      </c>
      <c r="AG1453" s="6" t="s">
        <v>39</v>
      </c>
      <c r="AH1453" s="6" t="s">
        <v>39</v>
      </c>
      <c r="AI1453" s="6" t="s">
        <v>39</v>
      </c>
      <c r="AJ1453" t="s">
        <v>2744</v>
      </c>
      <c r="AK1453" s="6" t="s">
        <v>2959</v>
      </c>
      <c r="AL1453" s="6" t="s">
        <v>39</v>
      </c>
      <c r="AM1453" s="6" t="s">
        <v>39</v>
      </c>
      <c r="AN1453">
        <v>3</v>
      </c>
      <c r="AO1453">
        <v>25</v>
      </c>
      <c r="AP1453">
        <v>30</v>
      </c>
      <c r="AQ1453" t="s">
        <v>39</v>
      </c>
      <c r="AR1453" t="s">
        <v>2921</v>
      </c>
    </row>
    <row r="1454" spans="1:44" x14ac:dyDescent="0.35">
      <c r="A1454" t="s">
        <v>1800</v>
      </c>
      <c r="B1454" t="s">
        <v>2672</v>
      </c>
      <c r="C1454" t="s">
        <v>2592</v>
      </c>
      <c r="D1454" t="s">
        <v>222</v>
      </c>
      <c r="E1454" t="s">
        <v>1385</v>
      </c>
      <c r="F1454" t="s">
        <v>39</v>
      </c>
      <c r="G1454" t="s">
        <v>40</v>
      </c>
      <c r="H1454" t="s">
        <v>40</v>
      </c>
      <c r="I1454" t="s">
        <v>39</v>
      </c>
      <c r="J1454" t="s">
        <v>39</v>
      </c>
      <c r="K1454" t="s">
        <v>39</v>
      </c>
      <c r="L1454" t="s">
        <v>39</v>
      </c>
      <c r="M1454" t="s">
        <v>39</v>
      </c>
      <c r="N1454" t="s">
        <v>39</v>
      </c>
      <c r="O1454" t="s">
        <v>39</v>
      </c>
      <c r="P1454">
        <v>2012</v>
      </c>
      <c r="Q1454" s="1" t="s">
        <v>39</v>
      </c>
      <c r="R1454" s="1" t="s">
        <v>39</v>
      </c>
      <c r="S1454" s="1" t="s">
        <v>39</v>
      </c>
      <c r="T1454" s="1" t="s">
        <v>39</v>
      </c>
      <c r="U1454" t="s">
        <v>21</v>
      </c>
      <c r="V1454" s="6" t="s">
        <v>2749</v>
      </c>
      <c r="W1454">
        <v>90</v>
      </c>
      <c r="X1454" s="6" t="s">
        <v>2950</v>
      </c>
      <c r="Y1454" s="6" t="s">
        <v>21</v>
      </c>
      <c r="Z1454" s="6" t="s">
        <v>39</v>
      </c>
      <c r="AA1454" s="6" t="s">
        <v>2607</v>
      </c>
      <c r="AB1454">
        <f>3*997</f>
        <v>2991</v>
      </c>
      <c r="AC1454">
        <v>30</v>
      </c>
      <c r="AD1454" s="6" t="s">
        <v>40</v>
      </c>
      <c r="AE1454" s="6" t="s">
        <v>39</v>
      </c>
      <c r="AF1454" s="6" t="s">
        <v>40</v>
      </c>
      <c r="AG1454" s="6" t="s">
        <v>39</v>
      </c>
      <c r="AH1454" s="6" t="s">
        <v>39</v>
      </c>
      <c r="AI1454" s="6" t="s">
        <v>39</v>
      </c>
      <c r="AJ1454" t="s">
        <v>2744</v>
      </c>
      <c r="AK1454" s="6" t="s">
        <v>2960</v>
      </c>
      <c r="AL1454" s="6" t="s">
        <v>39</v>
      </c>
      <c r="AM1454" s="6" t="s">
        <v>39</v>
      </c>
      <c r="AN1454">
        <v>3</v>
      </c>
      <c r="AO1454">
        <v>25</v>
      </c>
      <c r="AP1454">
        <v>30</v>
      </c>
      <c r="AQ1454" t="s">
        <v>39</v>
      </c>
      <c r="AR1454" t="s">
        <v>2921</v>
      </c>
    </row>
    <row r="1455" spans="1:44" x14ac:dyDescent="0.35">
      <c r="A1455" t="s">
        <v>1800</v>
      </c>
      <c r="B1455" t="s">
        <v>2672</v>
      </c>
      <c r="C1455" t="s">
        <v>2592</v>
      </c>
      <c r="D1455" t="s">
        <v>222</v>
      </c>
      <c r="E1455" t="s">
        <v>1385</v>
      </c>
      <c r="F1455" t="s">
        <v>39</v>
      </c>
      <c r="G1455" t="s">
        <v>40</v>
      </c>
      <c r="H1455" t="s">
        <v>40</v>
      </c>
      <c r="I1455" t="s">
        <v>39</v>
      </c>
      <c r="J1455" t="s">
        <v>39</v>
      </c>
      <c r="K1455" t="s">
        <v>39</v>
      </c>
      <c r="L1455" t="s">
        <v>39</v>
      </c>
      <c r="M1455" t="s">
        <v>39</v>
      </c>
      <c r="N1455" t="s">
        <v>39</v>
      </c>
      <c r="O1455" t="s">
        <v>39</v>
      </c>
      <c r="P1455">
        <v>2012</v>
      </c>
      <c r="Q1455" s="1" t="s">
        <v>39</v>
      </c>
      <c r="R1455" s="1" t="s">
        <v>39</v>
      </c>
      <c r="S1455" s="1" t="s">
        <v>39</v>
      </c>
      <c r="T1455" s="1" t="s">
        <v>39</v>
      </c>
      <c r="U1455" t="s">
        <v>21</v>
      </c>
      <c r="V1455" s="6" t="s">
        <v>39</v>
      </c>
      <c r="W1455">
        <v>0</v>
      </c>
      <c r="X1455" s="6" t="s">
        <v>2950</v>
      </c>
      <c r="Y1455" s="6" t="s">
        <v>21</v>
      </c>
      <c r="Z1455" s="6" t="s">
        <v>39</v>
      </c>
      <c r="AA1455" s="6" t="s">
        <v>2607</v>
      </c>
      <c r="AB1455">
        <f>4*997</f>
        <v>3988</v>
      </c>
      <c r="AC1455">
        <v>30</v>
      </c>
      <c r="AD1455" s="6" t="s">
        <v>40</v>
      </c>
      <c r="AE1455" s="6" t="s">
        <v>39</v>
      </c>
      <c r="AF1455" s="6" t="s">
        <v>40</v>
      </c>
      <c r="AG1455" s="6" t="s">
        <v>39</v>
      </c>
      <c r="AH1455" s="6" t="s">
        <v>39</v>
      </c>
      <c r="AI1455" s="6" t="s">
        <v>39</v>
      </c>
      <c r="AJ1455" t="s">
        <v>2744</v>
      </c>
      <c r="AK1455" s="6" t="s">
        <v>2961</v>
      </c>
      <c r="AL1455" s="6" t="s">
        <v>39</v>
      </c>
      <c r="AM1455" s="6" t="s">
        <v>39</v>
      </c>
      <c r="AN1455">
        <v>3</v>
      </c>
      <c r="AO1455">
        <v>25</v>
      </c>
      <c r="AP1455">
        <v>30</v>
      </c>
      <c r="AQ1455" t="s">
        <v>39</v>
      </c>
      <c r="AR1455" t="s">
        <v>2921</v>
      </c>
    </row>
    <row r="1456" spans="1:44" x14ac:dyDescent="0.35">
      <c r="A1456" t="s">
        <v>1800</v>
      </c>
      <c r="B1456" t="s">
        <v>2672</v>
      </c>
      <c r="C1456" t="s">
        <v>2592</v>
      </c>
      <c r="D1456" t="s">
        <v>222</v>
      </c>
      <c r="E1456" t="s">
        <v>1385</v>
      </c>
      <c r="F1456" t="s">
        <v>39</v>
      </c>
      <c r="G1456" t="s">
        <v>40</v>
      </c>
      <c r="H1456" t="s">
        <v>40</v>
      </c>
      <c r="I1456" t="s">
        <v>39</v>
      </c>
      <c r="J1456" t="s">
        <v>39</v>
      </c>
      <c r="K1456" t="s">
        <v>39</v>
      </c>
      <c r="L1456" t="s">
        <v>39</v>
      </c>
      <c r="M1456" t="s">
        <v>39</v>
      </c>
      <c r="N1456" t="s">
        <v>39</v>
      </c>
      <c r="O1456" t="s">
        <v>39</v>
      </c>
      <c r="P1456">
        <v>2012</v>
      </c>
      <c r="Q1456" s="1" t="s">
        <v>39</v>
      </c>
      <c r="R1456" s="1" t="s">
        <v>39</v>
      </c>
      <c r="S1456" s="1" t="s">
        <v>39</v>
      </c>
      <c r="T1456" s="1" t="s">
        <v>39</v>
      </c>
      <c r="U1456" t="s">
        <v>21</v>
      </c>
      <c r="V1456" s="6" t="s">
        <v>2749</v>
      </c>
      <c r="W1456">
        <v>30</v>
      </c>
      <c r="X1456" s="6" t="s">
        <v>2950</v>
      </c>
      <c r="Y1456" s="6" t="s">
        <v>21</v>
      </c>
      <c r="Z1456" s="6" t="s">
        <v>39</v>
      </c>
      <c r="AA1456" s="6" t="s">
        <v>2607</v>
      </c>
      <c r="AB1456">
        <f>4*997</f>
        <v>3988</v>
      </c>
      <c r="AC1456">
        <v>30</v>
      </c>
      <c r="AD1456" s="6" t="s">
        <v>40</v>
      </c>
      <c r="AE1456" s="6" t="s">
        <v>39</v>
      </c>
      <c r="AF1456" s="6" t="s">
        <v>40</v>
      </c>
      <c r="AG1456" s="6" t="s">
        <v>39</v>
      </c>
      <c r="AH1456" s="6" t="s">
        <v>39</v>
      </c>
      <c r="AI1456" s="6" t="s">
        <v>39</v>
      </c>
      <c r="AJ1456" t="s">
        <v>2744</v>
      </c>
      <c r="AK1456" s="6" t="s">
        <v>2962</v>
      </c>
      <c r="AL1456" s="6" t="s">
        <v>39</v>
      </c>
      <c r="AM1456" s="6" t="s">
        <v>39</v>
      </c>
      <c r="AN1456">
        <v>3</v>
      </c>
      <c r="AO1456">
        <v>25</v>
      </c>
      <c r="AP1456">
        <v>30</v>
      </c>
      <c r="AQ1456" t="s">
        <v>39</v>
      </c>
      <c r="AR1456" t="s">
        <v>2921</v>
      </c>
    </row>
    <row r="1457" spans="1:44" x14ac:dyDescent="0.35">
      <c r="A1457" t="s">
        <v>1800</v>
      </c>
      <c r="B1457" t="s">
        <v>2672</v>
      </c>
      <c r="C1457" t="s">
        <v>2592</v>
      </c>
      <c r="D1457" t="s">
        <v>222</v>
      </c>
      <c r="E1457" t="s">
        <v>1385</v>
      </c>
      <c r="F1457" t="s">
        <v>39</v>
      </c>
      <c r="G1457" t="s">
        <v>40</v>
      </c>
      <c r="H1457" t="s">
        <v>40</v>
      </c>
      <c r="I1457" t="s">
        <v>39</v>
      </c>
      <c r="J1457" t="s">
        <v>39</v>
      </c>
      <c r="K1457" t="s">
        <v>39</v>
      </c>
      <c r="L1457" t="s">
        <v>39</v>
      </c>
      <c r="M1457" t="s">
        <v>39</v>
      </c>
      <c r="N1457" t="s">
        <v>39</v>
      </c>
      <c r="O1457" t="s">
        <v>39</v>
      </c>
      <c r="P1457">
        <v>2012</v>
      </c>
      <c r="Q1457" s="1" t="s">
        <v>39</v>
      </c>
      <c r="R1457" s="1" t="s">
        <v>39</v>
      </c>
      <c r="S1457" s="1" t="s">
        <v>39</v>
      </c>
      <c r="T1457" s="1" t="s">
        <v>39</v>
      </c>
      <c r="U1457" t="s">
        <v>21</v>
      </c>
      <c r="V1457" s="6" t="s">
        <v>2749</v>
      </c>
      <c r="W1457">
        <v>60</v>
      </c>
      <c r="X1457" s="6" t="s">
        <v>2950</v>
      </c>
      <c r="Y1457" s="6" t="s">
        <v>21</v>
      </c>
      <c r="Z1457" s="6" t="s">
        <v>39</v>
      </c>
      <c r="AA1457" s="6" t="s">
        <v>2607</v>
      </c>
      <c r="AB1457">
        <f>4*997</f>
        <v>3988</v>
      </c>
      <c r="AC1457">
        <v>30</v>
      </c>
      <c r="AD1457" s="6" t="s">
        <v>40</v>
      </c>
      <c r="AE1457" s="6" t="s">
        <v>39</v>
      </c>
      <c r="AF1457" s="6" t="s">
        <v>40</v>
      </c>
      <c r="AG1457" s="6" t="s">
        <v>39</v>
      </c>
      <c r="AH1457" s="6" t="s">
        <v>39</v>
      </c>
      <c r="AI1457" s="6" t="s">
        <v>39</v>
      </c>
      <c r="AJ1457" t="s">
        <v>2744</v>
      </c>
      <c r="AK1457" s="6" t="s">
        <v>2963</v>
      </c>
      <c r="AL1457" s="6" t="s">
        <v>39</v>
      </c>
      <c r="AM1457" s="6" t="s">
        <v>39</v>
      </c>
      <c r="AN1457">
        <v>3</v>
      </c>
      <c r="AO1457">
        <v>25</v>
      </c>
      <c r="AP1457">
        <v>30</v>
      </c>
      <c r="AQ1457" t="s">
        <v>39</v>
      </c>
      <c r="AR1457" t="s">
        <v>2921</v>
      </c>
    </row>
    <row r="1458" spans="1:44" x14ac:dyDescent="0.35">
      <c r="A1458" t="s">
        <v>1800</v>
      </c>
      <c r="B1458" t="s">
        <v>2672</v>
      </c>
      <c r="C1458" t="s">
        <v>2592</v>
      </c>
      <c r="D1458" t="s">
        <v>222</v>
      </c>
      <c r="E1458" t="s">
        <v>1385</v>
      </c>
      <c r="F1458" t="s">
        <v>39</v>
      </c>
      <c r="G1458" t="s">
        <v>40</v>
      </c>
      <c r="H1458" t="s">
        <v>40</v>
      </c>
      <c r="I1458" t="s">
        <v>39</v>
      </c>
      <c r="J1458" t="s">
        <v>39</v>
      </c>
      <c r="K1458" t="s">
        <v>39</v>
      </c>
      <c r="L1458" t="s">
        <v>39</v>
      </c>
      <c r="M1458" t="s">
        <v>39</v>
      </c>
      <c r="N1458" t="s">
        <v>39</v>
      </c>
      <c r="O1458" t="s">
        <v>39</v>
      </c>
      <c r="P1458">
        <v>2012</v>
      </c>
      <c r="Q1458" s="1" t="s">
        <v>39</v>
      </c>
      <c r="R1458" s="1" t="s">
        <v>39</v>
      </c>
      <c r="S1458" s="1" t="s">
        <v>39</v>
      </c>
      <c r="T1458" s="1" t="s">
        <v>39</v>
      </c>
      <c r="U1458" t="s">
        <v>21</v>
      </c>
      <c r="V1458" s="6" t="s">
        <v>2749</v>
      </c>
      <c r="W1458">
        <v>90</v>
      </c>
      <c r="X1458" s="6" t="s">
        <v>2950</v>
      </c>
      <c r="Y1458" s="6" t="s">
        <v>21</v>
      </c>
      <c r="Z1458" s="6" t="s">
        <v>39</v>
      </c>
      <c r="AA1458" s="6" t="s">
        <v>2607</v>
      </c>
      <c r="AB1458">
        <f>4*997</f>
        <v>3988</v>
      </c>
      <c r="AC1458">
        <v>30</v>
      </c>
      <c r="AD1458" s="6" t="s">
        <v>40</v>
      </c>
      <c r="AE1458" s="6" t="s">
        <v>39</v>
      </c>
      <c r="AF1458" s="6" t="s">
        <v>40</v>
      </c>
      <c r="AG1458" s="6" t="s">
        <v>39</v>
      </c>
      <c r="AH1458" s="6" t="s">
        <v>39</v>
      </c>
      <c r="AI1458" s="6" t="s">
        <v>39</v>
      </c>
      <c r="AJ1458" t="s">
        <v>2744</v>
      </c>
      <c r="AK1458" s="6" t="s">
        <v>2964</v>
      </c>
      <c r="AL1458" s="6" t="s">
        <v>39</v>
      </c>
      <c r="AM1458" s="6" t="s">
        <v>39</v>
      </c>
      <c r="AN1458">
        <v>3</v>
      </c>
      <c r="AO1458">
        <v>25</v>
      </c>
      <c r="AP1458">
        <v>30</v>
      </c>
      <c r="AQ1458" t="s">
        <v>39</v>
      </c>
      <c r="AR1458" t="s">
        <v>2921</v>
      </c>
    </row>
    <row r="1459" spans="1:44" x14ac:dyDescent="0.35">
      <c r="A1459" t="s">
        <v>1800</v>
      </c>
      <c r="B1459" t="s">
        <v>2672</v>
      </c>
      <c r="C1459" t="s">
        <v>2592</v>
      </c>
      <c r="D1459" t="s">
        <v>222</v>
      </c>
      <c r="E1459" t="s">
        <v>1385</v>
      </c>
      <c r="F1459" t="s">
        <v>39</v>
      </c>
      <c r="G1459" t="s">
        <v>40</v>
      </c>
      <c r="H1459" t="s">
        <v>40</v>
      </c>
      <c r="I1459" t="s">
        <v>39</v>
      </c>
      <c r="J1459" t="s">
        <v>39</v>
      </c>
      <c r="K1459" t="s">
        <v>39</v>
      </c>
      <c r="L1459" t="s">
        <v>39</v>
      </c>
      <c r="M1459" t="s">
        <v>39</v>
      </c>
      <c r="N1459" t="s">
        <v>39</v>
      </c>
      <c r="O1459" t="s">
        <v>39</v>
      </c>
      <c r="P1459">
        <v>2012</v>
      </c>
      <c r="Q1459" s="1" t="s">
        <v>39</v>
      </c>
      <c r="R1459" s="1" t="s">
        <v>39</v>
      </c>
      <c r="S1459" s="1" t="s">
        <v>39</v>
      </c>
      <c r="T1459" s="1" t="s">
        <v>39</v>
      </c>
      <c r="U1459" t="s">
        <v>2701</v>
      </c>
      <c r="V1459" s="6" t="s">
        <v>39</v>
      </c>
      <c r="W1459">
        <v>0</v>
      </c>
      <c r="X1459" s="6">
        <v>10</v>
      </c>
      <c r="Y1459" s="6" t="s">
        <v>2949</v>
      </c>
      <c r="Z1459" s="6" t="s">
        <v>39</v>
      </c>
      <c r="AA1459" s="6" t="s">
        <v>39</v>
      </c>
      <c r="AB1459" s="6" t="s">
        <v>39</v>
      </c>
      <c r="AC1459" s="6" t="s">
        <v>39</v>
      </c>
      <c r="AD1459" s="6" t="s">
        <v>40</v>
      </c>
      <c r="AE1459" s="6" t="s">
        <v>39</v>
      </c>
      <c r="AF1459" s="6" t="s">
        <v>40</v>
      </c>
      <c r="AG1459" s="6" t="s">
        <v>39</v>
      </c>
      <c r="AH1459" s="6" t="s">
        <v>39</v>
      </c>
      <c r="AI1459" s="6" t="s">
        <v>39</v>
      </c>
      <c r="AJ1459" t="s">
        <v>43</v>
      </c>
      <c r="AK1459">
        <v>5</v>
      </c>
      <c r="AL1459" s="6" t="s">
        <v>39</v>
      </c>
      <c r="AM1459" s="6" t="s">
        <v>39</v>
      </c>
      <c r="AN1459">
        <v>3</v>
      </c>
      <c r="AO1459">
        <v>25</v>
      </c>
      <c r="AP1459">
        <v>30</v>
      </c>
      <c r="AQ1459" t="s">
        <v>39</v>
      </c>
      <c r="AR1459" t="s">
        <v>2922</v>
      </c>
    </row>
    <row r="1460" spans="1:44" x14ac:dyDescent="0.35">
      <c r="A1460" t="s">
        <v>1800</v>
      </c>
      <c r="B1460" t="s">
        <v>2672</v>
      </c>
      <c r="C1460" t="s">
        <v>2592</v>
      </c>
      <c r="D1460" t="s">
        <v>222</v>
      </c>
      <c r="E1460" t="s">
        <v>1385</v>
      </c>
      <c r="F1460" t="s">
        <v>39</v>
      </c>
      <c r="G1460" t="s">
        <v>40</v>
      </c>
      <c r="H1460" t="s">
        <v>40</v>
      </c>
      <c r="I1460" t="s">
        <v>39</v>
      </c>
      <c r="J1460" t="s">
        <v>39</v>
      </c>
      <c r="K1460" t="s">
        <v>39</v>
      </c>
      <c r="L1460" t="s">
        <v>39</v>
      </c>
      <c r="M1460" t="s">
        <v>39</v>
      </c>
      <c r="N1460" t="s">
        <v>39</v>
      </c>
      <c r="O1460" t="s">
        <v>39</v>
      </c>
      <c r="P1460">
        <v>2012</v>
      </c>
      <c r="Q1460" s="1" t="s">
        <v>39</v>
      </c>
      <c r="R1460" s="1" t="s">
        <v>39</v>
      </c>
      <c r="S1460" s="1" t="s">
        <v>39</v>
      </c>
      <c r="T1460" s="1" t="s">
        <v>39</v>
      </c>
      <c r="U1460" t="s">
        <v>2701</v>
      </c>
      <c r="V1460" s="6" t="s">
        <v>2749</v>
      </c>
      <c r="W1460">
        <v>30</v>
      </c>
      <c r="X1460" s="6">
        <v>10</v>
      </c>
      <c r="Y1460" s="6" t="s">
        <v>2949</v>
      </c>
      <c r="Z1460" s="6" t="s">
        <v>39</v>
      </c>
      <c r="AA1460" s="6" t="s">
        <v>39</v>
      </c>
      <c r="AB1460" s="6" t="s">
        <v>39</v>
      </c>
      <c r="AC1460" s="6" t="s">
        <v>39</v>
      </c>
      <c r="AD1460" s="6" t="s">
        <v>40</v>
      </c>
      <c r="AE1460" s="6" t="s">
        <v>39</v>
      </c>
      <c r="AF1460" s="6" t="s">
        <v>40</v>
      </c>
      <c r="AG1460" s="6" t="s">
        <v>39</v>
      </c>
      <c r="AH1460" s="6" t="s">
        <v>39</v>
      </c>
      <c r="AI1460" s="6" t="s">
        <v>39</v>
      </c>
      <c r="AJ1460" t="s">
        <v>43</v>
      </c>
      <c r="AK1460">
        <v>31</v>
      </c>
      <c r="AL1460" s="6" t="s">
        <v>39</v>
      </c>
      <c r="AM1460" s="6" t="s">
        <v>39</v>
      </c>
      <c r="AN1460">
        <v>3</v>
      </c>
      <c r="AO1460">
        <v>25</v>
      </c>
      <c r="AP1460">
        <v>30</v>
      </c>
      <c r="AQ1460" t="s">
        <v>39</v>
      </c>
      <c r="AR1460" t="s">
        <v>2922</v>
      </c>
    </row>
    <row r="1461" spans="1:44" x14ac:dyDescent="0.35">
      <c r="A1461" t="s">
        <v>1800</v>
      </c>
      <c r="B1461" t="s">
        <v>2672</v>
      </c>
      <c r="C1461" t="s">
        <v>2592</v>
      </c>
      <c r="D1461" t="s">
        <v>222</v>
      </c>
      <c r="E1461" t="s">
        <v>1385</v>
      </c>
      <c r="F1461" t="s">
        <v>39</v>
      </c>
      <c r="G1461" t="s">
        <v>40</v>
      </c>
      <c r="H1461" t="s">
        <v>40</v>
      </c>
      <c r="I1461" t="s">
        <v>39</v>
      </c>
      <c r="J1461" t="s">
        <v>39</v>
      </c>
      <c r="K1461" t="s">
        <v>39</v>
      </c>
      <c r="L1461" t="s">
        <v>39</v>
      </c>
      <c r="M1461" t="s">
        <v>39</v>
      </c>
      <c r="N1461" t="s">
        <v>39</v>
      </c>
      <c r="O1461" t="s">
        <v>39</v>
      </c>
      <c r="P1461">
        <v>2012</v>
      </c>
      <c r="Q1461" s="1" t="s">
        <v>39</v>
      </c>
      <c r="R1461" s="1" t="s">
        <v>39</v>
      </c>
      <c r="S1461" s="1" t="s">
        <v>39</v>
      </c>
      <c r="T1461" s="1" t="s">
        <v>39</v>
      </c>
      <c r="U1461" t="s">
        <v>2701</v>
      </c>
      <c r="V1461" s="6" t="s">
        <v>2749</v>
      </c>
      <c r="W1461">
        <v>60</v>
      </c>
      <c r="X1461" s="6">
        <v>10</v>
      </c>
      <c r="Y1461" s="6" t="s">
        <v>2949</v>
      </c>
      <c r="Z1461" s="6" t="s">
        <v>39</v>
      </c>
      <c r="AA1461" s="6" t="s">
        <v>39</v>
      </c>
      <c r="AB1461" s="6" t="s">
        <v>39</v>
      </c>
      <c r="AC1461" s="6" t="s">
        <v>39</v>
      </c>
      <c r="AD1461" s="6" t="s">
        <v>40</v>
      </c>
      <c r="AE1461" s="6" t="s">
        <v>39</v>
      </c>
      <c r="AF1461" s="6" t="s">
        <v>40</v>
      </c>
      <c r="AG1461" s="6" t="s">
        <v>39</v>
      </c>
      <c r="AH1461" s="6" t="s">
        <v>39</v>
      </c>
      <c r="AI1461" s="6" t="s">
        <v>39</v>
      </c>
      <c r="AJ1461" t="s">
        <v>43</v>
      </c>
      <c r="AK1461">
        <v>59</v>
      </c>
      <c r="AL1461" s="6" t="s">
        <v>39</v>
      </c>
      <c r="AM1461" s="6" t="s">
        <v>39</v>
      </c>
      <c r="AN1461">
        <v>3</v>
      </c>
      <c r="AO1461">
        <v>25</v>
      </c>
      <c r="AP1461">
        <v>30</v>
      </c>
      <c r="AQ1461" t="s">
        <v>39</v>
      </c>
      <c r="AR1461" t="s">
        <v>2922</v>
      </c>
    </row>
    <row r="1462" spans="1:44" x14ac:dyDescent="0.35">
      <c r="A1462" t="s">
        <v>1800</v>
      </c>
      <c r="B1462" t="s">
        <v>2672</v>
      </c>
      <c r="C1462" t="s">
        <v>2592</v>
      </c>
      <c r="D1462" t="s">
        <v>222</v>
      </c>
      <c r="E1462" t="s">
        <v>1385</v>
      </c>
      <c r="F1462" t="s">
        <v>39</v>
      </c>
      <c r="G1462" t="s">
        <v>40</v>
      </c>
      <c r="H1462" t="s">
        <v>40</v>
      </c>
      <c r="I1462" t="s">
        <v>39</v>
      </c>
      <c r="J1462" t="s">
        <v>39</v>
      </c>
      <c r="K1462" t="s">
        <v>39</v>
      </c>
      <c r="L1462" t="s">
        <v>39</v>
      </c>
      <c r="M1462" t="s">
        <v>39</v>
      </c>
      <c r="N1462" t="s">
        <v>39</v>
      </c>
      <c r="O1462" t="s">
        <v>39</v>
      </c>
      <c r="P1462">
        <v>2012</v>
      </c>
      <c r="Q1462" s="1" t="s">
        <v>39</v>
      </c>
      <c r="R1462" s="1" t="s">
        <v>39</v>
      </c>
      <c r="S1462" s="1" t="s">
        <v>39</v>
      </c>
      <c r="T1462" s="1" t="s">
        <v>39</v>
      </c>
      <c r="U1462" t="s">
        <v>2701</v>
      </c>
      <c r="V1462" s="6" t="s">
        <v>2749</v>
      </c>
      <c r="W1462">
        <v>90</v>
      </c>
      <c r="X1462" s="6">
        <v>10</v>
      </c>
      <c r="Y1462" s="6" t="s">
        <v>2949</v>
      </c>
      <c r="Z1462" s="6" t="s">
        <v>39</v>
      </c>
      <c r="AA1462" s="6" t="s">
        <v>39</v>
      </c>
      <c r="AB1462" s="6" t="s">
        <v>39</v>
      </c>
      <c r="AC1462" s="6" t="s">
        <v>39</v>
      </c>
      <c r="AD1462" s="6" t="s">
        <v>40</v>
      </c>
      <c r="AE1462" s="6" t="s">
        <v>39</v>
      </c>
      <c r="AF1462" s="6" t="s">
        <v>40</v>
      </c>
      <c r="AG1462" s="6" t="s">
        <v>39</v>
      </c>
      <c r="AH1462" s="6" t="s">
        <v>39</v>
      </c>
      <c r="AI1462" s="6" t="s">
        <v>39</v>
      </c>
      <c r="AJ1462" t="s">
        <v>43</v>
      </c>
      <c r="AK1462">
        <v>18</v>
      </c>
      <c r="AL1462" s="6" t="s">
        <v>39</v>
      </c>
      <c r="AM1462" s="6" t="s">
        <v>39</v>
      </c>
      <c r="AN1462">
        <v>3</v>
      </c>
      <c r="AO1462">
        <v>25</v>
      </c>
      <c r="AP1462">
        <v>30</v>
      </c>
      <c r="AQ1462" t="s">
        <v>39</v>
      </c>
      <c r="AR1462" t="s">
        <v>2922</v>
      </c>
    </row>
    <row r="1463" spans="1:44" x14ac:dyDescent="0.35">
      <c r="A1463" t="s">
        <v>1800</v>
      </c>
      <c r="B1463" t="s">
        <v>2672</v>
      </c>
      <c r="C1463" t="s">
        <v>2592</v>
      </c>
      <c r="D1463" t="s">
        <v>222</v>
      </c>
      <c r="E1463" t="s">
        <v>1385</v>
      </c>
      <c r="F1463" t="s">
        <v>39</v>
      </c>
      <c r="G1463" t="s">
        <v>40</v>
      </c>
      <c r="H1463" t="s">
        <v>40</v>
      </c>
      <c r="I1463" t="s">
        <v>39</v>
      </c>
      <c r="J1463" t="s">
        <v>39</v>
      </c>
      <c r="K1463" t="s">
        <v>39</v>
      </c>
      <c r="L1463" t="s">
        <v>39</v>
      </c>
      <c r="M1463" t="s">
        <v>39</v>
      </c>
      <c r="N1463" t="s">
        <v>39</v>
      </c>
      <c r="O1463" t="s">
        <v>39</v>
      </c>
      <c r="P1463">
        <v>2012</v>
      </c>
      <c r="Q1463" s="1" t="s">
        <v>39</v>
      </c>
      <c r="R1463" s="1" t="s">
        <v>39</v>
      </c>
      <c r="S1463" s="1" t="s">
        <v>39</v>
      </c>
      <c r="T1463" s="1" t="s">
        <v>39</v>
      </c>
      <c r="U1463" t="s">
        <v>2701</v>
      </c>
      <c r="V1463" s="6" t="s">
        <v>39</v>
      </c>
      <c r="W1463">
        <v>0</v>
      </c>
      <c r="X1463" s="6">
        <v>8</v>
      </c>
      <c r="Y1463" s="6" t="s">
        <v>2949</v>
      </c>
      <c r="Z1463" s="6" t="s">
        <v>39</v>
      </c>
      <c r="AA1463" s="6" t="s">
        <v>39</v>
      </c>
      <c r="AB1463" s="6" t="s">
        <v>39</v>
      </c>
      <c r="AC1463" s="6" t="s">
        <v>39</v>
      </c>
      <c r="AD1463" s="6" t="s">
        <v>40</v>
      </c>
      <c r="AE1463" s="6" t="s">
        <v>39</v>
      </c>
      <c r="AF1463" s="6" t="s">
        <v>40</v>
      </c>
      <c r="AG1463" s="6" t="s">
        <v>39</v>
      </c>
      <c r="AH1463" s="6" t="s">
        <v>39</v>
      </c>
      <c r="AI1463" s="6" t="s">
        <v>39</v>
      </c>
      <c r="AJ1463" t="s">
        <v>43</v>
      </c>
      <c r="AK1463">
        <v>4</v>
      </c>
      <c r="AL1463" s="6" t="s">
        <v>39</v>
      </c>
      <c r="AM1463" s="6" t="s">
        <v>39</v>
      </c>
      <c r="AN1463">
        <v>3</v>
      </c>
      <c r="AO1463">
        <v>25</v>
      </c>
      <c r="AP1463">
        <v>30</v>
      </c>
      <c r="AQ1463" t="s">
        <v>39</v>
      </c>
      <c r="AR1463" t="s">
        <v>2922</v>
      </c>
    </row>
    <row r="1464" spans="1:44" x14ac:dyDescent="0.35">
      <c r="A1464" t="s">
        <v>1800</v>
      </c>
      <c r="B1464" t="s">
        <v>2672</v>
      </c>
      <c r="C1464" t="s">
        <v>2592</v>
      </c>
      <c r="D1464" t="s">
        <v>222</v>
      </c>
      <c r="E1464" t="s">
        <v>1385</v>
      </c>
      <c r="F1464" t="s">
        <v>39</v>
      </c>
      <c r="G1464" t="s">
        <v>40</v>
      </c>
      <c r="H1464" t="s">
        <v>40</v>
      </c>
      <c r="I1464" t="s">
        <v>39</v>
      </c>
      <c r="J1464" t="s">
        <v>39</v>
      </c>
      <c r="K1464" t="s">
        <v>39</v>
      </c>
      <c r="L1464" t="s">
        <v>39</v>
      </c>
      <c r="M1464" t="s">
        <v>39</v>
      </c>
      <c r="N1464" t="s">
        <v>39</v>
      </c>
      <c r="O1464" t="s">
        <v>39</v>
      </c>
      <c r="P1464">
        <v>2012</v>
      </c>
      <c r="Q1464" s="1" t="s">
        <v>39</v>
      </c>
      <c r="R1464" s="1" t="s">
        <v>39</v>
      </c>
      <c r="S1464" s="1" t="s">
        <v>39</v>
      </c>
      <c r="T1464" s="1" t="s">
        <v>39</v>
      </c>
      <c r="U1464" t="s">
        <v>2701</v>
      </c>
      <c r="V1464" s="6" t="s">
        <v>2749</v>
      </c>
      <c r="W1464">
        <v>30</v>
      </c>
      <c r="X1464" s="6">
        <v>8</v>
      </c>
      <c r="Y1464" s="6" t="s">
        <v>2949</v>
      </c>
      <c r="Z1464" s="6" t="s">
        <v>39</v>
      </c>
      <c r="AA1464" s="6" t="s">
        <v>39</v>
      </c>
      <c r="AB1464" s="6" t="s">
        <v>39</v>
      </c>
      <c r="AC1464" s="6" t="s">
        <v>39</v>
      </c>
      <c r="AD1464" s="6" t="s">
        <v>40</v>
      </c>
      <c r="AE1464" s="6" t="s">
        <v>39</v>
      </c>
      <c r="AF1464" s="6" t="s">
        <v>40</v>
      </c>
      <c r="AG1464" s="6" t="s">
        <v>39</v>
      </c>
      <c r="AH1464" s="6" t="s">
        <v>39</v>
      </c>
      <c r="AI1464" s="6" t="s">
        <v>39</v>
      </c>
      <c r="AJ1464" t="s">
        <v>43</v>
      </c>
      <c r="AK1464">
        <v>41</v>
      </c>
      <c r="AL1464" s="6" t="s">
        <v>39</v>
      </c>
      <c r="AM1464" s="6" t="s">
        <v>39</v>
      </c>
      <c r="AN1464">
        <v>3</v>
      </c>
      <c r="AO1464">
        <v>25</v>
      </c>
      <c r="AP1464">
        <v>30</v>
      </c>
      <c r="AQ1464" t="s">
        <v>39</v>
      </c>
      <c r="AR1464" t="s">
        <v>2922</v>
      </c>
    </row>
    <row r="1465" spans="1:44" x14ac:dyDescent="0.35">
      <c r="A1465" t="s">
        <v>1800</v>
      </c>
      <c r="B1465" t="s">
        <v>2672</v>
      </c>
      <c r="C1465" t="s">
        <v>2592</v>
      </c>
      <c r="D1465" t="s">
        <v>222</v>
      </c>
      <c r="E1465" t="s">
        <v>1385</v>
      </c>
      <c r="F1465" t="s">
        <v>39</v>
      </c>
      <c r="G1465" t="s">
        <v>40</v>
      </c>
      <c r="H1465" t="s">
        <v>40</v>
      </c>
      <c r="I1465" t="s">
        <v>39</v>
      </c>
      <c r="J1465" t="s">
        <v>39</v>
      </c>
      <c r="K1465" t="s">
        <v>39</v>
      </c>
      <c r="L1465" t="s">
        <v>39</v>
      </c>
      <c r="M1465" t="s">
        <v>39</v>
      </c>
      <c r="N1465" t="s">
        <v>39</v>
      </c>
      <c r="O1465" t="s">
        <v>39</v>
      </c>
      <c r="P1465">
        <v>2012</v>
      </c>
      <c r="Q1465" s="1" t="s">
        <v>39</v>
      </c>
      <c r="R1465" s="1" t="s">
        <v>39</v>
      </c>
      <c r="S1465" s="1" t="s">
        <v>39</v>
      </c>
      <c r="T1465" s="1" t="s">
        <v>39</v>
      </c>
      <c r="U1465" t="s">
        <v>2701</v>
      </c>
      <c r="V1465" s="6" t="s">
        <v>2749</v>
      </c>
      <c r="W1465">
        <v>60</v>
      </c>
      <c r="X1465" s="6">
        <v>8</v>
      </c>
      <c r="Y1465" s="6" t="s">
        <v>2949</v>
      </c>
      <c r="Z1465" s="6" t="s">
        <v>39</v>
      </c>
      <c r="AA1465" s="6" t="s">
        <v>39</v>
      </c>
      <c r="AB1465" s="6" t="s">
        <v>39</v>
      </c>
      <c r="AC1465" s="6" t="s">
        <v>39</v>
      </c>
      <c r="AD1465" s="6" t="s">
        <v>40</v>
      </c>
      <c r="AE1465" s="6" t="s">
        <v>39</v>
      </c>
      <c r="AF1465" s="6" t="s">
        <v>40</v>
      </c>
      <c r="AG1465" s="6" t="s">
        <v>39</v>
      </c>
      <c r="AH1465" s="6" t="s">
        <v>39</v>
      </c>
      <c r="AI1465" s="6" t="s">
        <v>39</v>
      </c>
      <c r="AJ1465" t="s">
        <v>43</v>
      </c>
      <c r="AK1465">
        <v>62</v>
      </c>
      <c r="AL1465" s="6" t="s">
        <v>39</v>
      </c>
      <c r="AM1465" s="6" t="s">
        <v>39</v>
      </c>
      <c r="AN1465">
        <v>3</v>
      </c>
      <c r="AO1465">
        <v>25</v>
      </c>
      <c r="AP1465">
        <v>30</v>
      </c>
      <c r="AQ1465" t="s">
        <v>39</v>
      </c>
      <c r="AR1465" t="s">
        <v>2922</v>
      </c>
    </row>
    <row r="1466" spans="1:44" x14ac:dyDescent="0.35">
      <c r="A1466" t="s">
        <v>1800</v>
      </c>
      <c r="B1466" t="s">
        <v>2672</v>
      </c>
      <c r="C1466" t="s">
        <v>2592</v>
      </c>
      <c r="D1466" t="s">
        <v>222</v>
      </c>
      <c r="E1466" t="s">
        <v>1385</v>
      </c>
      <c r="F1466" t="s">
        <v>39</v>
      </c>
      <c r="G1466" t="s">
        <v>40</v>
      </c>
      <c r="H1466" t="s">
        <v>40</v>
      </c>
      <c r="I1466" t="s">
        <v>39</v>
      </c>
      <c r="J1466" t="s">
        <v>39</v>
      </c>
      <c r="K1466" t="s">
        <v>39</v>
      </c>
      <c r="L1466" t="s">
        <v>39</v>
      </c>
      <c r="M1466" t="s">
        <v>39</v>
      </c>
      <c r="N1466" t="s">
        <v>39</v>
      </c>
      <c r="O1466" t="s">
        <v>39</v>
      </c>
      <c r="P1466">
        <v>2012</v>
      </c>
      <c r="Q1466" s="1" t="s">
        <v>39</v>
      </c>
      <c r="R1466" s="1" t="s">
        <v>39</v>
      </c>
      <c r="S1466" s="1" t="s">
        <v>39</v>
      </c>
      <c r="T1466" s="1" t="s">
        <v>39</v>
      </c>
      <c r="U1466" t="s">
        <v>2701</v>
      </c>
      <c r="V1466" s="6" t="s">
        <v>2749</v>
      </c>
      <c r="W1466">
        <v>90</v>
      </c>
      <c r="X1466" s="6">
        <v>8</v>
      </c>
      <c r="Y1466" s="6" t="s">
        <v>2949</v>
      </c>
      <c r="Z1466" s="6" t="s">
        <v>39</v>
      </c>
      <c r="AA1466" s="6" t="s">
        <v>39</v>
      </c>
      <c r="AB1466" s="6" t="s">
        <v>39</v>
      </c>
      <c r="AC1466" s="6" t="s">
        <v>39</v>
      </c>
      <c r="AD1466" s="6" t="s">
        <v>40</v>
      </c>
      <c r="AE1466" s="6" t="s">
        <v>39</v>
      </c>
      <c r="AF1466" s="6" t="s">
        <v>40</v>
      </c>
      <c r="AG1466" s="6" t="s">
        <v>39</v>
      </c>
      <c r="AH1466" s="6" t="s">
        <v>39</v>
      </c>
      <c r="AI1466" s="6" t="s">
        <v>39</v>
      </c>
      <c r="AJ1466" t="s">
        <v>43</v>
      </c>
      <c r="AK1466">
        <v>19</v>
      </c>
      <c r="AL1466" s="6" t="s">
        <v>39</v>
      </c>
      <c r="AM1466" s="6" t="s">
        <v>39</v>
      </c>
      <c r="AN1466">
        <v>3</v>
      </c>
      <c r="AO1466">
        <v>25</v>
      </c>
      <c r="AP1466">
        <v>30</v>
      </c>
      <c r="AQ1466" t="s">
        <v>39</v>
      </c>
      <c r="AR1466" t="s">
        <v>2922</v>
      </c>
    </row>
    <row r="1467" spans="1:44" x14ac:dyDescent="0.35">
      <c r="A1467" t="s">
        <v>1800</v>
      </c>
      <c r="B1467" t="s">
        <v>2672</v>
      </c>
      <c r="C1467" t="s">
        <v>2592</v>
      </c>
      <c r="D1467" t="s">
        <v>222</v>
      </c>
      <c r="E1467" t="s">
        <v>1385</v>
      </c>
      <c r="F1467" t="s">
        <v>39</v>
      </c>
      <c r="G1467" t="s">
        <v>40</v>
      </c>
      <c r="H1467" t="s">
        <v>40</v>
      </c>
      <c r="I1467" t="s">
        <v>39</v>
      </c>
      <c r="J1467" t="s">
        <v>39</v>
      </c>
      <c r="K1467" t="s">
        <v>39</v>
      </c>
      <c r="L1467" t="s">
        <v>39</v>
      </c>
      <c r="M1467" t="s">
        <v>39</v>
      </c>
      <c r="N1467" t="s">
        <v>39</v>
      </c>
      <c r="O1467" t="s">
        <v>39</v>
      </c>
      <c r="P1467">
        <v>2012</v>
      </c>
      <c r="Q1467" s="1" t="s">
        <v>39</v>
      </c>
      <c r="R1467" s="1" t="s">
        <v>39</v>
      </c>
      <c r="S1467" s="1" t="s">
        <v>39</v>
      </c>
      <c r="T1467" s="1" t="s">
        <v>39</v>
      </c>
      <c r="U1467" t="s">
        <v>2965</v>
      </c>
      <c r="V1467" s="6" t="s">
        <v>39</v>
      </c>
      <c r="W1467">
        <v>0</v>
      </c>
      <c r="X1467" s="6">
        <v>10</v>
      </c>
      <c r="Y1467" s="6" t="s">
        <v>2949</v>
      </c>
      <c r="Z1467" s="6" t="s">
        <v>39</v>
      </c>
      <c r="AA1467" s="6" t="s">
        <v>2607</v>
      </c>
      <c r="AB1467">
        <f>1*997</f>
        <v>997</v>
      </c>
      <c r="AC1467">
        <v>30</v>
      </c>
      <c r="AE1467" s="6" t="s">
        <v>39</v>
      </c>
      <c r="AF1467" s="6" t="s">
        <v>40</v>
      </c>
      <c r="AG1467" s="6" t="s">
        <v>39</v>
      </c>
      <c r="AH1467" s="6" t="s">
        <v>39</v>
      </c>
      <c r="AI1467" s="6" t="s">
        <v>39</v>
      </c>
      <c r="AJ1467" t="s">
        <v>43</v>
      </c>
      <c r="AK1467">
        <v>8</v>
      </c>
      <c r="AL1467" s="6" t="s">
        <v>39</v>
      </c>
      <c r="AM1467" s="6" t="s">
        <v>39</v>
      </c>
      <c r="AN1467">
        <v>3</v>
      </c>
      <c r="AO1467">
        <v>25</v>
      </c>
      <c r="AP1467">
        <v>30</v>
      </c>
      <c r="AQ1467" t="s">
        <v>39</v>
      </c>
      <c r="AR1467" t="s">
        <v>2923</v>
      </c>
    </row>
    <row r="1468" spans="1:44" x14ac:dyDescent="0.35">
      <c r="A1468" t="s">
        <v>1800</v>
      </c>
      <c r="B1468" t="s">
        <v>2672</v>
      </c>
      <c r="C1468" t="s">
        <v>2592</v>
      </c>
      <c r="D1468" t="s">
        <v>222</v>
      </c>
      <c r="E1468" t="s">
        <v>1385</v>
      </c>
      <c r="F1468" t="s">
        <v>39</v>
      </c>
      <c r="G1468" t="s">
        <v>40</v>
      </c>
      <c r="H1468" t="s">
        <v>40</v>
      </c>
      <c r="I1468" t="s">
        <v>39</v>
      </c>
      <c r="J1468" t="s">
        <v>39</v>
      </c>
      <c r="K1468" t="s">
        <v>39</v>
      </c>
      <c r="L1468" t="s">
        <v>39</v>
      </c>
      <c r="M1468" t="s">
        <v>39</v>
      </c>
      <c r="N1468" t="s">
        <v>39</v>
      </c>
      <c r="O1468" t="s">
        <v>39</v>
      </c>
      <c r="P1468">
        <v>2012</v>
      </c>
      <c r="Q1468" s="1" t="s">
        <v>39</v>
      </c>
      <c r="R1468" s="1" t="s">
        <v>39</v>
      </c>
      <c r="S1468" s="1" t="s">
        <v>39</v>
      </c>
      <c r="T1468" s="1" t="s">
        <v>39</v>
      </c>
      <c r="U1468" t="s">
        <v>2965</v>
      </c>
      <c r="V1468" s="6" t="s">
        <v>2749</v>
      </c>
      <c r="W1468">
        <v>30</v>
      </c>
      <c r="X1468" s="6">
        <v>10</v>
      </c>
      <c r="Y1468" s="6" t="s">
        <v>2949</v>
      </c>
      <c r="Z1468" s="6" t="s">
        <v>39</v>
      </c>
      <c r="AA1468" s="6" t="s">
        <v>2607</v>
      </c>
      <c r="AB1468">
        <f>1*997</f>
        <v>997</v>
      </c>
      <c r="AC1468">
        <v>30</v>
      </c>
      <c r="AE1468" s="6" t="s">
        <v>39</v>
      </c>
      <c r="AF1468" s="6" t="s">
        <v>40</v>
      </c>
      <c r="AG1468" s="6" t="s">
        <v>39</v>
      </c>
      <c r="AH1468" s="6" t="s">
        <v>39</v>
      </c>
      <c r="AI1468" s="6" t="s">
        <v>39</v>
      </c>
      <c r="AJ1468" t="s">
        <v>43</v>
      </c>
      <c r="AK1468">
        <v>21</v>
      </c>
      <c r="AL1468" s="6" t="s">
        <v>39</v>
      </c>
      <c r="AM1468" s="6" t="s">
        <v>39</v>
      </c>
      <c r="AN1468">
        <v>3</v>
      </c>
      <c r="AO1468">
        <v>25</v>
      </c>
      <c r="AP1468">
        <v>30</v>
      </c>
      <c r="AQ1468" t="s">
        <v>39</v>
      </c>
      <c r="AR1468" t="s">
        <v>2923</v>
      </c>
    </row>
    <row r="1469" spans="1:44" x14ac:dyDescent="0.35">
      <c r="A1469" t="s">
        <v>1800</v>
      </c>
      <c r="B1469" t="s">
        <v>2672</v>
      </c>
      <c r="C1469" t="s">
        <v>2592</v>
      </c>
      <c r="D1469" t="s">
        <v>222</v>
      </c>
      <c r="E1469" t="s">
        <v>1385</v>
      </c>
      <c r="F1469" t="s">
        <v>39</v>
      </c>
      <c r="G1469" t="s">
        <v>40</v>
      </c>
      <c r="H1469" t="s">
        <v>40</v>
      </c>
      <c r="I1469" t="s">
        <v>39</v>
      </c>
      <c r="J1469" t="s">
        <v>39</v>
      </c>
      <c r="K1469" t="s">
        <v>39</v>
      </c>
      <c r="L1469" t="s">
        <v>39</v>
      </c>
      <c r="M1469" t="s">
        <v>39</v>
      </c>
      <c r="N1469" t="s">
        <v>39</v>
      </c>
      <c r="O1469" t="s">
        <v>39</v>
      </c>
      <c r="P1469">
        <v>2012</v>
      </c>
      <c r="Q1469" s="1" t="s">
        <v>39</v>
      </c>
      <c r="R1469" s="1" t="s">
        <v>39</v>
      </c>
      <c r="S1469" s="1" t="s">
        <v>39</v>
      </c>
      <c r="T1469" s="1" t="s">
        <v>39</v>
      </c>
      <c r="U1469" t="s">
        <v>2965</v>
      </c>
      <c r="V1469" s="6" t="s">
        <v>2749</v>
      </c>
      <c r="W1469">
        <v>60</v>
      </c>
      <c r="X1469" s="6">
        <v>10</v>
      </c>
      <c r="Y1469" s="6" t="s">
        <v>2949</v>
      </c>
      <c r="Z1469" s="6" t="s">
        <v>39</v>
      </c>
      <c r="AA1469" s="6" t="s">
        <v>2607</v>
      </c>
      <c r="AB1469">
        <f>1*997</f>
        <v>997</v>
      </c>
      <c r="AC1469">
        <v>30</v>
      </c>
      <c r="AE1469" s="6" t="s">
        <v>39</v>
      </c>
      <c r="AF1469" s="6" t="s">
        <v>40</v>
      </c>
      <c r="AG1469" s="6" t="s">
        <v>39</v>
      </c>
      <c r="AH1469" s="6" t="s">
        <v>39</v>
      </c>
      <c r="AI1469" s="6" t="s">
        <v>39</v>
      </c>
      <c r="AJ1469" t="s">
        <v>43</v>
      </c>
      <c r="AK1469">
        <v>62</v>
      </c>
      <c r="AL1469" s="6" t="s">
        <v>39</v>
      </c>
      <c r="AM1469" s="6" t="s">
        <v>39</v>
      </c>
      <c r="AN1469">
        <v>3</v>
      </c>
      <c r="AO1469">
        <v>25</v>
      </c>
      <c r="AP1469">
        <v>30</v>
      </c>
      <c r="AQ1469" t="s">
        <v>39</v>
      </c>
      <c r="AR1469" t="s">
        <v>2923</v>
      </c>
    </row>
    <row r="1470" spans="1:44" x14ac:dyDescent="0.35">
      <c r="A1470" t="s">
        <v>1800</v>
      </c>
      <c r="B1470" t="s">
        <v>2672</v>
      </c>
      <c r="C1470" t="s">
        <v>2592</v>
      </c>
      <c r="D1470" t="s">
        <v>222</v>
      </c>
      <c r="E1470" t="s">
        <v>1385</v>
      </c>
      <c r="F1470" t="s">
        <v>39</v>
      </c>
      <c r="G1470" t="s">
        <v>40</v>
      </c>
      <c r="H1470" t="s">
        <v>40</v>
      </c>
      <c r="I1470" t="s">
        <v>39</v>
      </c>
      <c r="J1470" t="s">
        <v>39</v>
      </c>
      <c r="K1470" t="s">
        <v>39</v>
      </c>
      <c r="L1470" t="s">
        <v>39</v>
      </c>
      <c r="M1470" t="s">
        <v>39</v>
      </c>
      <c r="N1470" t="s">
        <v>39</v>
      </c>
      <c r="O1470" t="s">
        <v>39</v>
      </c>
      <c r="P1470">
        <v>2012</v>
      </c>
      <c r="Q1470" s="1" t="s">
        <v>39</v>
      </c>
      <c r="R1470" s="1" t="s">
        <v>39</v>
      </c>
      <c r="S1470" s="1" t="s">
        <v>39</v>
      </c>
      <c r="T1470" s="1" t="s">
        <v>39</v>
      </c>
      <c r="U1470" t="s">
        <v>2965</v>
      </c>
      <c r="V1470" s="6" t="s">
        <v>2749</v>
      </c>
      <c r="W1470">
        <v>90</v>
      </c>
      <c r="X1470" s="6">
        <v>10</v>
      </c>
      <c r="Y1470" s="6" t="s">
        <v>2949</v>
      </c>
      <c r="Z1470" s="6" t="s">
        <v>39</v>
      </c>
      <c r="AA1470" s="6" t="s">
        <v>2607</v>
      </c>
      <c r="AB1470">
        <f>1*997</f>
        <v>997</v>
      </c>
      <c r="AC1470">
        <v>30</v>
      </c>
      <c r="AE1470" s="6" t="s">
        <v>39</v>
      </c>
      <c r="AF1470" s="6" t="s">
        <v>40</v>
      </c>
      <c r="AG1470" s="6" t="s">
        <v>39</v>
      </c>
      <c r="AH1470" s="6" t="s">
        <v>39</v>
      </c>
      <c r="AI1470" s="6" t="s">
        <v>39</v>
      </c>
      <c r="AJ1470" t="s">
        <v>43</v>
      </c>
      <c r="AK1470">
        <v>22</v>
      </c>
      <c r="AL1470" s="6" t="s">
        <v>39</v>
      </c>
      <c r="AM1470" s="6" t="s">
        <v>39</v>
      </c>
      <c r="AN1470">
        <v>3</v>
      </c>
      <c r="AO1470">
        <v>25</v>
      </c>
      <c r="AP1470">
        <v>30</v>
      </c>
      <c r="AQ1470" t="s">
        <v>39</v>
      </c>
      <c r="AR1470" t="s">
        <v>2923</v>
      </c>
    </row>
    <row r="1471" spans="1:44" x14ac:dyDescent="0.35">
      <c r="A1471" t="s">
        <v>1800</v>
      </c>
      <c r="B1471" t="s">
        <v>2672</v>
      </c>
      <c r="C1471" t="s">
        <v>2592</v>
      </c>
      <c r="D1471" t="s">
        <v>222</v>
      </c>
      <c r="E1471" t="s">
        <v>1385</v>
      </c>
      <c r="F1471" t="s">
        <v>39</v>
      </c>
      <c r="G1471" t="s">
        <v>40</v>
      </c>
      <c r="H1471" t="s">
        <v>40</v>
      </c>
      <c r="I1471" t="s">
        <v>39</v>
      </c>
      <c r="J1471" t="s">
        <v>39</v>
      </c>
      <c r="K1471" t="s">
        <v>39</v>
      </c>
      <c r="L1471" t="s">
        <v>39</v>
      </c>
      <c r="M1471" t="s">
        <v>39</v>
      </c>
      <c r="N1471" t="s">
        <v>39</v>
      </c>
      <c r="O1471" t="s">
        <v>39</v>
      </c>
      <c r="P1471">
        <v>2012</v>
      </c>
      <c r="Q1471" s="1" t="s">
        <v>39</v>
      </c>
      <c r="R1471" s="1" t="s">
        <v>39</v>
      </c>
      <c r="S1471" s="1" t="s">
        <v>39</v>
      </c>
      <c r="T1471" s="1" t="s">
        <v>39</v>
      </c>
      <c r="U1471" t="s">
        <v>2965</v>
      </c>
      <c r="V1471" s="6" t="s">
        <v>39</v>
      </c>
      <c r="W1471">
        <v>0</v>
      </c>
      <c r="X1471" s="6">
        <v>10</v>
      </c>
      <c r="Y1471" s="6" t="s">
        <v>2949</v>
      </c>
      <c r="Z1471" s="6" t="s">
        <v>39</v>
      </c>
      <c r="AA1471" s="6" t="s">
        <v>2607</v>
      </c>
      <c r="AB1471">
        <f>2*997</f>
        <v>1994</v>
      </c>
      <c r="AC1471">
        <v>30</v>
      </c>
      <c r="AE1471" s="6" t="s">
        <v>39</v>
      </c>
      <c r="AF1471" s="6" t="s">
        <v>40</v>
      </c>
      <c r="AG1471" s="6" t="s">
        <v>39</v>
      </c>
      <c r="AH1471" s="6" t="s">
        <v>39</v>
      </c>
      <c r="AI1471" s="6" t="s">
        <v>39</v>
      </c>
      <c r="AJ1471" t="s">
        <v>43</v>
      </c>
      <c r="AK1471">
        <v>8</v>
      </c>
      <c r="AL1471" s="6" t="s">
        <v>39</v>
      </c>
      <c r="AM1471" s="6" t="s">
        <v>39</v>
      </c>
      <c r="AN1471">
        <v>3</v>
      </c>
      <c r="AO1471">
        <v>25</v>
      </c>
      <c r="AP1471">
        <v>30</v>
      </c>
      <c r="AQ1471" t="s">
        <v>39</v>
      </c>
      <c r="AR1471" t="s">
        <v>2923</v>
      </c>
    </row>
    <row r="1472" spans="1:44" x14ac:dyDescent="0.35">
      <c r="A1472" t="s">
        <v>1800</v>
      </c>
      <c r="B1472" t="s">
        <v>2672</v>
      </c>
      <c r="C1472" t="s">
        <v>2592</v>
      </c>
      <c r="D1472" t="s">
        <v>222</v>
      </c>
      <c r="E1472" t="s">
        <v>1385</v>
      </c>
      <c r="F1472" t="s">
        <v>39</v>
      </c>
      <c r="G1472" t="s">
        <v>40</v>
      </c>
      <c r="H1472" t="s">
        <v>40</v>
      </c>
      <c r="I1472" t="s">
        <v>39</v>
      </c>
      <c r="J1472" t="s">
        <v>39</v>
      </c>
      <c r="K1472" t="s">
        <v>39</v>
      </c>
      <c r="L1472" t="s">
        <v>39</v>
      </c>
      <c r="M1472" t="s">
        <v>39</v>
      </c>
      <c r="N1472" t="s">
        <v>39</v>
      </c>
      <c r="O1472" t="s">
        <v>39</v>
      </c>
      <c r="P1472">
        <v>2012</v>
      </c>
      <c r="Q1472" s="1" t="s">
        <v>39</v>
      </c>
      <c r="R1472" s="1" t="s">
        <v>39</v>
      </c>
      <c r="S1472" s="1" t="s">
        <v>39</v>
      </c>
      <c r="T1472" s="1" t="s">
        <v>39</v>
      </c>
      <c r="U1472" t="s">
        <v>2965</v>
      </c>
      <c r="V1472" s="6" t="s">
        <v>2749</v>
      </c>
      <c r="W1472">
        <v>30</v>
      </c>
      <c r="X1472" s="6">
        <v>10</v>
      </c>
      <c r="Y1472" s="6" t="s">
        <v>2949</v>
      </c>
      <c r="Z1472" s="6" t="s">
        <v>39</v>
      </c>
      <c r="AA1472" s="6" t="s">
        <v>2607</v>
      </c>
      <c r="AB1472">
        <f>2*997</f>
        <v>1994</v>
      </c>
      <c r="AC1472">
        <v>30</v>
      </c>
      <c r="AE1472" s="6" t="s">
        <v>39</v>
      </c>
      <c r="AF1472" s="6" t="s">
        <v>40</v>
      </c>
      <c r="AG1472" s="6" t="s">
        <v>39</v>
      </c>
      <c r="AH1472" s="6" t="s">
        <v>39</v>
      </c>
      <c r="AI1472" s="6" t="s">
        <v>39</v>
      </c>
      <c r="AJ1472" t="s">
        <v>43</v>
      </c>
      <c r="AK1472">
        <v>52</v>
      </c>
      <c r="AL1472" s="6" t="s">
        <v>39</v>
      </c>
      <c r="AM1472" s="6" t="s">
        <v>39</v>
      </c>
      <c r="AN1472">
        <v>3</v>
      </c>
      <c r="AO1472">
        <v>25</v>
      </c>
      <c r="AP1472">
        <v>30</v>
      </c>
      <c r="AQ1472" t="s">
        <v>39</v>
      </c>
      <c r="AR1472" t="s">
        <v>2923</v>
      </c>
    </row>
    <row r="1473" spans="1:44" x14ac:dyDescent="0.35">
      <c r="A1473" t="s">
        <v>1800</v>
      </c>
      <c r="B1473" t="s">
        <v>2672</v>
      </c>
      <c r="C1473" t="s">
        <v>2592</v>
      </c>
      <c r="D1473" t="s">
        <v>222</v>
      </c>
      <c r="E1473" t="s">
        <v>1385</v>
      </c>
      <c r="F1473" t="s">
        <v>39</v>
      </c>
      <c r="G1473" t="s">
        <v>40</v>
      </c>
      <c r="H1473" t="s">
        <v>40</v>
      </c>
      <c r="I1473" t="s">
        <v>39</v>
      </c>
      <c r="J1473" t="s">
        <v>39</v>
      </c>
      <c r="K1473" t="s">
        <v>39</v>
      </c>
      <c r="L1473" t="s">
        <v>39</v>
      </c>
      <c r="M1473" t="s">
        <v>39</v>
      </c>
      <c r="N1473" t="s">
        <v>39</v>
      </c>
      <c r="O1473" t="s">
        <v>39</v>
      </c>
      <c r="P1473">
        <v>2012</v>
      </c>
      <c r="Q1473" s="1" t="s">
        <v>39</v>
      </c>
      <c r="R1473" s="1" t="s">
        <v>39</v>
      </c>
      <c r="S1473" s="1" t="s">
        <v>39</v>
      </c>
      <c r="T1473" s="1" t="s">
        <v>39</v>
      </c>
      <c r="U1473" t="s">
        <v>2965</v>
      </c>
      <c r="V1473" s="6" t="s">
        <v>2749</v>
      </c>
      <c r="W1473">
        <v>60</v>
      </c>
      <c r="X1473" s="6">
        <v>10</v>
      </c>
      <c r="Y1473" s="6" t="s">
        <v>2949</v>
      </c>
      <c r="Z1473" s="6" t="s">
        <v>39</v>
      </c>
      <c r="AA1473" s="6" t="s">
        <v>2607</v>
      </c>
      <c r="AB1473">
        <f>2*997</f>
        <v>1994</v>
      </c>
      <c r="AC1473">
        <v>30</v>
      </c>
      <c r="AE1473" s="6" t="s">
        <v>39</v>
      </c>
      <c r="AF1473" s="6" t="s">
        <v>40</v>
      </c>
      <c r="AG1473" s="6" t="s">
        <v>39</v>
      </c>
      <c r="AH1473" s="6" t="s">
        <v>39</v>
      </c>
      <c r="AI1473" s="6" t="s">
        <v>39</v>
      </c>
      <c r="AJ1473" t="s">
        <v>43</v>
      </c>
      <c r="AK1473">
        <v>62</v>
      </c>
      <c r="AL1473" s="6" t="s">
        <v>39</v>
      </c>
      <c r="AM1473" s="6" t="s">
        <v>39</v>
      </c>
      <c r="AN1473">
        <v>3</v>
      </c>
      <c r="AO1473">
        <v>25</v>
      </c>
      <c r="AP1473">
        <v>30</v>
      </c>
      <c r="AQ1473" t="s">
        <v>39</v>
      </c>
      <c r="AR1473" t="s">
        <v>2923</v>
      </c>
    </row>
    <row r="1474" spans="1:44" x14ac:dyDescent="0.35">
      <c r="A1474" t="s">
        <v>1800</v>
      </c>
      <c r="B1474" t="s">
        <v>2672</v>
      </c>
      <c r="C1474" t="s">
        <v>2592</v>
      </c>
      <c r="D1474" t="s">
        <v>222</v>
      </c>
      <c r="E1474" t="s">
        <v>1385</v>
      </c>
      <c r="F1474" t="s">
        <v>39</v>
      </c>
      <c r="G1474" t="s">
        <v>40</v>
      </c>
      <c r="H1474" t="s">
        <v>40</v>
      </c>
      <c r="I1474" t="s">
        <v>39</v>
      </c>
      <c r="J1474" t="s">
        <v>39</v>
      </c>
      <c r="K1474" t="s">
        <v>39</v>
      </c>
      <c r="L1474" t="s">
        <v>39</v>
      </c>
      <c r="M1474" t="s">
        <v>39</v>
      </c>
      <c r="N1474" t="s">
        <v>39</v>
      </c>
      <c r="O1474" t="s">
        <v>39</v>
      </c>
      <c r="P1474">
        <v>2012</v>
      </c>
      <c r="Q1474" s="1" t="s">
        <v>39</v>
      </c>
      <c r="R1474" s="1" t="s">
        <v>39</v>
      </c>
      <c r="S1474" s="1" t="s">
        <v>39</v>
      </c>
      <c r="T1474" s="1" t="s">
        <v>39</v>
      </c>
      <c r="U1474" t="s">
        <v>2965</v>
      </c>
      <c r="V1474" s="6" t="s">
        <v>2749</v>
      </c>
      <c r="W1474">
        <v>90</v>
      </c>
      <c r="X1474" s="6">
        <v>10</v>
      </c>
      <c r="Y1474" s="6" t="s">
        <v>2949</v>
      </c>
      <c r="Z1474" s="6" t="s">
        <v>39</v>
      </c>
      <c r="AA1474" s="6" t="s">
        <v>2607</v>
      </c>
      <c r="AB1474">
        <f>2*997</f>
        <v>1994</v>
      </c>
      <c r="AC1474">
        <v>30</v>
      </c>
      <c r="AE1474" s="6" t="s">
        <v>39</v>
      </c>
      <c r="AF1474" s="6" t="s">
        <v>40</v>
      </c>
      <c r="AG1474" s="6" t="s">
        <v>39</v>
      </c>
      <c r="AH1474" s="6" t="s">
        <v>39</v>
      </c>
      <c r="AI1474" s="6" t="s">
        <v>39</v>
      </c>
      <c r="AJ1474" t="s">
        <v>43</v>
      </c>
      <c r="AK1474">
        <v>20</v>
      </c>
      <c r="AL1474" s="6" t="s">
        <v>39</v>
      </c>
      <c r="AM1474" s="6" t="s">
        <v>39</v>
      </c>
      <c r="AN1474">
        <v>3</v>
      </c>
      <c r="AO1474">
        <v>25</v>
      </c>
      <c r="AP1474">
        <v>30</v>
      </c>
      <c r="AQ1474" t="s">
        <v>39</v>
      </c>
      <c r="AR1474" t="s">
        <v>2923</v>
      </c>
    </row>
    <row r="1475" spans="1:44" x14ac:dyDescent="0.35">
      <c r="A1475" t="s">
        <v>1800</v>
      </c>
      <c r="B1475" t="s">
        <v>2672</v>
      </c>
      <c r="C1475" t="s">
        <v>2592</v>
      </c>
      <c r="D1475" t="s">
        <v>222</v>
      </c>
      <c r="E1475" t="s">
        <v>1385</v>
      </c>
      <c r="F1475" t="s">
        <v>39</v>
      </c>
      <c r="G1475" t="s">
        <v>40</v>
      </c>
      <c r="H1475" t="s">
        <v>40</v>
      </c>
      <c r="I1475" t="s">
        <v>39</v>
      </c>
      <c r="J1475" t="s">
        <v>39</v>
      </c>
      <c r="K1475" t="s">
        <v>39</v>
      </c>
      <c r="L1475" t="s">
        <v>39</v>
      </c>
      <c r="M1475" t="s">
        <v>39</v>
      </c>
      <c r="N1475" t="s">
        <v>39</v>
      </c>
      <c r="O1475" t="s">
        <v>39</v>
      </c>
      <c r="P1475">
        <v>2012</v>
      </c>
      <c r="Q1475" s="1" t="s">
        <v>39</v>
      </c>
      <c r="R1475" s="1" t="s">
        <v>39</v>
      </c>
      <c r="S1475" s="1" t="s">
        <v>39</v>
      </c>
      <c r="T1475" s="1" t="s">
        <v>39</v>
      </c>
      <c r="U1475" t="s">
        <v>2965</v>
      </c>
      <c r="V1475" s="6" t="s">
        <v>39</v>
      </c>
      <c r="W1475">
        <v>0</v>
      </c>
      <c r="X1475" s="6">
        <v>10</v>
      </c>
      <c r="Y1475" s="6" t="s">
        <v>2949</v>
      </c>
      <c r="Z1475" s="6" t="s">
        <v>39</v>
      </c>
      <c r="AA1475" s="6" t="s">
        <v>2607</v>
      </c>
      <c r="AB1475">
        <f>3*997</f>
        <v>2991</v>
      </c>
      <c r="AC1475">
        <v>30</v>
      </c>
      <c r="AE1475" s="6" t="s">
        <v>39</v>
      </c>
      <c r="AF1475" s="6" t="s">
        <v>40</v>
      </c>
      <c r="AG1475" s="6" t="s">
        <v>39</v>
      </c>
      <c r="AH1475" s="6" t="s">
        <v>39</v>
      </c>
      <c r="AI1475" s="6" t="s">
        <v>39</v>
      </c>
      <c r="AJ1475" t="s">
        <v>43</v>
      </c>
      <c r="AK1475">
        <v>11</v>
      </c>
      <c r="AL1475" s="6" t="s">
        <v>39</v>
      </c>
      <c r="AM1475" s="6" t="s">
        <v>39</v>
      </c>
      <c r="AN1475">
        <v>3</v>
      </c>
      <c r="AO1475">
        <v>25</v>
      </c>
      <c r="AP1475">
        <v>30</v>
      </c>
      <c r="AQ1475" t="s">
        <v>39</v>
      </c>
      <c r="AR1475" t="s">
        <v>2923</v>
      </c>
    </row>
    <row r="1476" spans="1:44" x14ac:dyDescent="0.35">
      <c r="A1476" t="s">
        <v>1800</v>
      </c>
      <c r="B1476" t="s">
        <v>2672</v>
      </c>
      <c r="C1476" t="s">
        <v>2592</v>
      </c>
      <c r="D1476" t="s">
        <v>222</v>
      </c>
      <c r="E1476" t="s">
        <v>1385</v>
      </c>
      <c r="F1476" t="s">
        <v>39</v>
      </c>
      <c r="G1476" t="s">
        <v>40</v>
      </c>
      <c r="H1476" t="s">
        <v>40</v>
      </c>
      <c r="I1476" t="s">
        <v>39</v>
      </c>
      <c r="J1476" t="s">
        <v>39</v>
      </c>
      <c r="K1476" t="s">
        <v>39</v>
      </c>
      <c r="L1476" t="s">
        <v>39</v>
      </c>
      <c r="M1476" t="s">
        <v>39</v>
      </c>
      <c r="N1476" t="s">
        <v>39</v>
      </c>
      <c r="O1476" t="s">
        <v>39</v>
      </c>
      <c r="P1476">
        <v>2012</v>
      </c>
      <c r="Q1476" s="1" t="s">
        <v>39</v>
      </c>
      <c r="R1476" s="1" t="s">
        <v>39</v>
      </c>
      <c r="S1476" s="1" t="s">
        <v>39</v>
      </c>
      <c r="T1476" s="1" t="s">
        <v>39</v>
      </c>
      <c r="U1476" t="s">
        <v>2965</v>
      </c>
      <c r="V1476" s="6" t="s">
        <v>2749</v>
      </c>
      <c r="W1476">
        <v>30</v>
      </c>
      <c r="X1476" s="6">
        <v>10</v>
      </c>
      <c r="Y1476" s="6" t="s">
        <v>2949</v>
      </c>
      <c r="Z1476" s="6" t="s">
        <v>39</v>
      </c>
      <c r="AA1476" s="6" t="s">
        <v>2607</v>
      </c>
      <c r="AB1476">
        <f>3*997</f>
        <v>2991</v>
      </c>
      <c r="AC1476">
        <v>30</v>
      </c>
      <c r="AE1476" s="6" t="s">
        <v>39</v>
      </c>
      <c r="AF1476" s="6" t="s">
        <v>40</v>
      </c>
      <c r="AG1476" s="6" t="s">
        <v>39</v>
      </c>
      <c r="AH1476" s="6" t="s">
        <v>39</v>
      </c>
      <c r="AI1476" s="6" t="s">
        <v>39</v>
      </c>
      <c r="AJ1476" t="s">
        <v>43</v>
      </c>
      <c r="AK1476">
        <v>26</v>
      </c>
      <c r="AL1476" s="6" t="s">
        <v>39</v>
      </c>
      <c r="AM1476" s="6" t="s">
        <v>39</v>
      </c>
      <c r="AN1476">
        <v>3</v>
      </c>
      <c r="AO1476">
        <v>25</v>
      </c>
      <c r="AP1476">
        <v>30</v>
      </c>
      <c r="AQ1476" t="s">
        <v>39</v>
      </c>
      <c r="AR1476" t="s">
        <v>2923</v>
      </c>
    </row>
    <row r="1477" spans="1:44" x14ac:dyDescent="0.35">
      <c r="A1477" t="s">
        <v>1800</v>
      </c>
      <c r="B1477" t="s">
        <v>2672</v>
      </c>
      <c r="C1477" t="s">
        <v>2592</v>
      </c>
      <c r="D1477" t="s">
        <v>222</v>
      </c>
      <c r="E1477" t="s">
        <v>1385</v>
      </c>
      <c r="F1477" t="s">
        <v>39</v>
      </c>
      <c r="G1477" t="s">
        <v>40</v>
      </c>
      <c r="H1477" t="s">
        <v>40</v>
      </c>
      <c r="I1477" t="s">
        <v>39</v>
      </c>
      <c r="J1477" t="s">
        <v>39</v>
      </c>
      <c r="K1477" t="s">
        <v>39</v>
      </c>
      <c r="L1477" t="s">
        <v>39</v>
      </c>
      <c r="M1477" t="s">
        <v>39</v>
      </c>
      <c r="N1477" t="s">
        <v>39</v>
      </c>
      <c r="O1477" t="s">
        <v>39</v>
      </c>
      <c r="P1477">
        <v>2012</v>
      </c>
      <c r="Q1477" s="1" t="s">
        <v>39</v>
      </c>
      <c r="R1477" s="1" t="s">
        <v>39</v>
      </c>
      <c r="S1477" s="1" t="s">
        <v>39</v>
      </c>
      <c r="T1477" s="1" t="s">
        <v>39</v>
      </c>
      <c r="U1477" t="s">
        <v>2965</v>
      </c>
      <c r="V1477" s="6" t="s">
        <v>2749</v>
      </c>
      <c r="W1477">
        <v>60</v>
      </c>
      <c r="X1477" s="6">
        <v>10</v>
      </c>
      <c r="Y1477" s="6" t="s">
        <v>2949</v>
      </c>
      <c r="Z1477" s="6" t="s">
        <v>39</v>
      </c>
      <c r="AA1477" s="6" t="s">
        <v>2607</v>
      </c>
      <c r="AB1477">
        <f>3*997</f>
        <v>2991</v>
      </c>
      <c r="AC1477">
        <v>30</v>
      </c>
      <c r="AE1477" s="6" t="s">
        <v>39</v>
      </c>
      <c r="AF1477" s="6" t="s">
        <v>40</v>
      </c>
      <c r="AG1477" s="6" t="s">
        <v>39</v>
      </c>
      <c r="AH1477" s="6" t="s">
        <v>39</v>
      </c>
      <c r="AI1477" s="6" t="s">
        <v>39</v>
      </c>
      <c r="AJ1477" t="s">
        <v>43</v>
      </c>
      <c r="AK1477">
        <v>61</v>
      </c>
      <c r="AL1477" s="6" t="s">
        <v>39</v>
      </c>
      <c r="AM1477" s="6" t="s">
        <v>39</v>
      </c>
      <c r="AN1477">
        <v>3</v>
      </c>
      <c r="AO1477">
        <v>25</v>
      </c>
      <c r="AP1477">
        <v>30</v>
      </c>
      <c r="AQ1477" t="s">
        <v>39</v>
      </c>
      <c r="AR1477" t="s">
        <v>2923</v>
      </c>
    </row>
    <row r="1478" spans="1:44" x14ac:dyDescent="0.35">
      <c r="A1478" t="s">
        <v>1800</v>
      </c>
      <c r="B1478" t="s">
        <v>2672</v>
      </c>
      <c r="C1478" t="s">
        <v>2592</v>
      </c>
      <c r="D1478" t="s">
        <v>222</v>
      </c>
      <c r="E1478" t="s">
        <v>1385</v>
      </c>
      <c r="F1478" t="s">
        <v>39</v>
      </c>
      <c r="G1478" t="s">
        <v>40</v>
      </c>
      <c r="H1478" t="s">
        <v>40</v>
      </c>
      <c r="I1478" t="s">
        <v>39</v>
      </c>
      <c r="J1478" t="s">
        <v>39</v>
      </c>
      <c r="K1478" t="s">
        <v>39</v>
      </c>
      <c r="L1478" t="s">
        <v>39</v>
      </c>
      <c r="M1478" t="s">
        <v>39</v>
      </c>
      <c r="N1478" t="s">
        <v>39</v>
      </c>
      <c r="O1478" t="s">
        <v>39</v>
      </c>
      <c r="P1478">
        <v>2012</v>
      </c>
      <c r="Q1478" s="1" t="s">
        <v>39</v>
      </c>
      <c r="R1478" s="1" t="s">
        <v>39</v>
      </c>
      <c r="S1478" s="1" t="s">
        <v>39</v>
      </c>
      <c r="T1478" s="1" t="s">
        <v>39</v>
      </c>
      <c r="U1478" t="s">
        <v>2965</v>
      </c>
      <c r="V1478" s="6" t="s">
        <v>2749</v>
      </c>
      <c r="W1478">
        <v>90</v>
      </c>
      <c r="X1478" s="6">
        <v>10</v>
      </c>
      <c r="Y1478" s="6" t="s">
        <v>2949</v>
      </c>
      <c r="Z1478" s="6" t="s">
        <v>39</v>
      </c>
      <c r="AA1478" s="6" t="s">
        <v>2607</v>
      </c>
      <c r="AB1478">
        <f>3*997</f>
        <v>2991</v>
      </c>
      <c r="AC1478">
        <v>30</v>
      </c>
      <c r="AE1478" s="6" t="s">
        <v>39</v>
      </c>
      <c r="AF1478" s="6" t="s">
        <v>40</v>
      </c>
      <c r="AG1478" s="6" t="s">
        <v>39</v>
      </c>
      <c r="AH1478" s="6" t="s">
        <v>39</v>
      </c>
      <c r="AI1478" s="6" t="s">
        <v>39</v>
      </c>
      <c r="AJ1478" t="s">
        <v>43</v>
      </c>
      <c r="AK1478">
        <v>13</v>
      </c>
      <c r="AL1478" s="6" t="s">
        <v>39</v>
      </c>
      <c r="AM1478" s="6" t="s">
        <v>39</v>
      </c>
      <c r="AN1478">
        <v>3</v>
      </c>
      <c r="AO1478">
        <v>25</v>
      </c>
      <c r="AP1478">
        <v>30</v>
      </c>
      <c r="AQ1478" t="s">
        <v>39</v>
      </c>
      <c r="AR1478" t="s">
        <v>2923</v>
      </c>
    </row>
    <row r="1479" spans="1:44" x14ac:dyDescent="0.35">
      <c r="A1479" t="s">
        <v>1800</v>
      </c>
      <c r="B1479" t="s">
        <v>2672</v>
      </c>
      <c r="C1479" t="s">
        <v>2592</v>
      </c>
      <c r="D1479" t="s">
        <v>222</v>
      </c>
      <c r="E1479" t="s">
        <v>1385</v>
      </c>
      <c r="F1479" t="s">
        <v>39</v>
      </c>
      <c r="G1479" t="s">
        <v>40</v>
      </c>
      <c r="H1479" t="s">
        <v>40</v>
      </c>
      <c r="I1479" t="s">
        <v>39</v>
      </c>
      <c r="J1479" t="s">
        <v>39</v>
      </c>
      <c r="K1479" t="s">
        <v>39</v>
      </c>
      <c r="L1479" t="s">
        <v>39</v>
      </c>
      <c r="M1479" t="s">
        <v>39</v>
      </c>
      <c r="N1479" t="s">
        <v>39</v>
      </c>
      <c r="O1479" t="s">
        <v>39</v>
      </c>
      <c r="P1479">
        <v>2012</v>
      </c>
      <c r="Q1479" s="1" t="s">
        <v>39</v>
      </c>
      <c r="R1479" s="1" t="s">
        <v>39</v>
      </c>
      <c r="S1479" s="1" t="s">
        <v>39</v>
      </c>
      <c r="T1479" s="1" t="s">
        <v>39</v>
      </c>
      <c r="U1479" t="s">
        <v>2965</v>
      </c>
      <c r="V1479" s="6" t="s">
        <v>39</v>
      </c>
      <c r="W1479">
        <v>0</v>
      </c>
      <c r="X1479" s="6">
        <v>10</v>
      </c>
      <c r="Y1479" s="6" t="s">
        <v>2949</v>
      </c>
      <c r="Z1479" s="6" t="s">
        <v>39</v>
      </c>
      <c r="AA1479" s="6" t="s">
        <v>2607</v>
      </c>
      <c r="AB1479">
        <f>4*997</f>
        <v>3988</v>
      </c>
      <c r="AC1479">
        <v>30</v>
      </c>
      <c r="AE1479" s="6" t="s">
        <v>39</v>
      </c>
      <c r="AF1479" s="6" t="s">
        <v>40</v>
      </c>
      <c r="AG1479" s="6" t="s">
        <v>39</v>
      </c>
      <c r="AH1479" s="6" t="s">
        <v>39</v>
      </c>
      <c r="AI1479" s="6" t="s">
        <v>39</v>
      </c>
      <c r="AJ1479" t="s">
        <v>43</v>
      </c>
      <c r="AK1479">
        <v>2</v>
      </c>
      <c r="AL1479" s="6" t="s">
        <v>39</v>
      </c>
      <c r="AM1479" s="6" t="s">
        <v>39</v>
      </c>
      <c r="AN1479">
        <v>3</v>
      </c>
      <c r="AO1479">
        <v>25</v>
      </c>
      <c r="AP1479">
        <v>30</v>
      </c>
      <c r="AQ1479" t="s">
        <v>39</v>
      </c>
      <c r="AR1479" t="s">
        <v>2923</v>
      </c>
    </row>
    <row r="1480" spans="1:44" x14ac:dyDescent="0.35">
      <c r="A1480" t="s">
        <v>1800</v>
      </c>
      <c r="B1480" t="s">
        <v>2672</v>
      </c>
      <c r="C1480" t="s">
        <v>2592</v>
      </c>
      <c r="D1480" t="s">
        <v>222</v>
      </c>
      <c r="E1480" t="s">
        <v>1385</v>
      </c>
      <c r="F1480" t="s">
        <v>39</v>
      </c>
      <c r="G1480" t="s">
        <v>40</v>
      </c>
      <c r="H1480" t="s">
        <v>40</v>
      </c>
      <c r="I1480" t="s">
        <v>39</v>
      </c>
      <c r="J1480" t="s">
        <v>39</v>
      </c>
      <c r="K1480" t="s">
        <v>39</v>
      </c>
      <c r="L1480" t="s">
        <v>39</v>
      </c>
      <c r="M1480" t="s">
        <v>39</v>
      </c>
      <c r="N1480" t="s">
        <v>39</v>
      </c>
      <c r="O1480" t="s">
        <v>39</v>
      </c>
      <c r="P1480">
        <v>2012</v>
      </c>
      <c r="Q1480" s="1" t="s">
        <v>39</v>
      </c>
      <c r="R1480" s="1" t="s">
        <v>39</v>
      </c>
      <c r="S1480" s="1" t="s">
        <v>39</v>
      </c>
      <c r="T1480" s="1" t="s">
        <v>39</v>
      </c>
      <c r="U1480" t="s">
        <v>2965</v>
      </c>
      <c r="V1480" s="6" t="s">
        <v>2749</v>
      </c>
      <c r="W1480">
        <v>30</v>
      </c>
      <c r="X1480" s="6">
        <v>10</v>
      </c>
      <c r="Y1480" s="6" t="s">
        <v>2949</v>
      </c>
      <c r="Z1480" s="6" t="s">
        <v>39</v>
      </c>
      <c r="AA1480" s="6" t="s">
        <v>2607</v>
      </c>
      <c r="AB1480">
        <f>4*997</f>
        <v>3988</v>
      </c>
      <c r="AC1480">
        <v>30</v>
      </c>
      <c r="AE1480" s="6" t="s">
        <v>39</v>
      </c>
      <c r="AF1480" s="6" t="s">
        <v>40</v>
      </c>
      <c r="AG1480" s="6" t="s">
        <v>39</v>
      </c>
      <c r="AH1480" s="6" t="s">
        <v>39</v>
      </c>
      <c r="AI1480" s="6" t="s">
        <v>39</v>
      </c>
      <c r="AJ1480" t="s">
        <v>43</v>
      </c>
      <c r="AK1480">
        <v>26</v>
      </c>
      <c r="AL1480" s="6" t="s">
        <v>39</v>
      </c>
      <c r="AM1480" s="6" t="s">
        <v>39</v>
      </c>
      <c r="AN1480">
        <v>3</v>
      </c>
      <c r="AO1480">
        <v>25</v>
      </c>
      <c r="AP1480">
        <v>30</v>
      </c>
      <c r="AQ1480" t="s">
        <v>39</v>
      </c>
      <c r="AR1480" t="s">
        <v>2923</v>
      </c>
    </row>
    <row r="1481" spans="1:44" x14ac:dyDescent="0.35">
      <c r="A1481" t="s">
        <v>1800</v>
      </c>
      <c r="B1481" t="s">
        <v>2672</v>
      </c>
      <c r="C1481" t="s">
        <v>2592</v>
      </c>
      <c r="D1481" t="s">
        <v>222</v>
      </c>
      <c r="E1481" t="s">
        <v>1385</v>
      </c>
      <c r="F1481" t="s">
        <v>39</v>
      </c>
      <c r="G1481" t="s">
        <v>40</v>
      </c>
      <c r="H1481" t="s">
        <v>40</v>
      </c>
      <c r="I1481" t="s">
        <v>39</v>
      </c>
      <c r="J1481" t="s">
        <v>39</v>
      </c>
      <c r="K1481" t="s">
        <v>39</v>
      </c>
      <c r="L1481" t="s">
        <v>39</v>
      </c>
      <c r="M1481" t="s">
        <v>39</v>
      </c>
      <c r="N1481" t="s">
        <v>39</v>
      </c>
      <c r="O1481" t="s">
        <v>39</v>
      </c>
      <c r="P1481">
        <v>2012</v>
      </c>
      <c r="Q1481" s="1" t="s">
        <v>39</v>
      </c>
      <c r="R1481" s="1" t="s">
        <v>39</v>
      </c>
      <c r="S1481" s="1" t="s">
        <v>39</v>
      </c>
      <c r="T1481" s="1" t="s">
        <v>39</v>
      </c>
      <c r="U1481" t="s">
        <v>2965</v>
      </c>
      <c r="V1481" s="6" t="s">
        <v>2749</v>
      </c>
      <c r="W1481">
        <v>60</v>
      </c>
      <c r="X1481" s="6">
        <v>10</v>
      </c>
      <c r="Y1481" s="6" t="s">
        <v>2949</v>
      </c>
      <c r="Z1481" s="6" t="s">
        <v>39</v>
      </c>
      <c r="AA1481" s="6" t="s">
        <v>2607</v>
      </c>
      <c r="AB1481">
        <f>4*997</f>
        <v>3988</v>
      </c>
      <c r="AC1481">
        <v>30</v>
      </c>
      <c r="AE1481" s="6" t="s">
        <v>39</v>
      </c>
      <c r="AF1481" s="6" t="s">
        <v>40</v>
      </c>
      <c r="AG1481" s="6" t="s">
        <v>39</v>
      </c>
      <c r="AH1481" s="6" t="s">
        <v>39</v>
      </c>
      <c r="AI1481" s="6" t="s">
        <v>39</v>
      </c>
      <c r="AJ1481" t="s">
        <v>43</v>
      </c>
      <c r="AK1481">
        <v>52</v>
      </c>
      <c r="AL1481" s="6" t="s">
        <v>39</v>
      </c>
      <c r="AM1481" s="6" t="s">
        <v>39</v>
      </c>
      <c r="AN1481">
        <v>3</v>
      </c>
      <c r="AO1481">
        <v>25</v>
      </c>
      <c r="AP1481">
        <v>30</v>
      </c>
      <c r="AQ1481" t="s">
        <v>39</v>
      </c>
      <c r="AR1481" t="s">
        <v>2923</v>
      </c>
    </row>
    <row r="1482" spans="1:44" x14ac:dyDescent="0.35">
      <c r="A1482" t="s">
        <v>1800</v>
      </c>
      <c r="B1482" t="s">
        <v>2672</v>
      </c>
      <c r="C1482" t="s">
        <v>2592</v>
      </c>
      <c r="D1482" t="s">
        <v>222</v>
      </c>
      <c r="E1482" t="s">
        <v>1385</v>
      </c>
      <c r="F1482" t="s">
        <v>39</v>
      </c>
      <c r="G1482" t="s">
        <v>40</v>
      </c>
      <c r="H1482" t="s">
        <v>40</v>
      </c>
      <c r="I1482" t="s">
        <v>39</v>
      </c>
      <c r="J1482" t="s">
        <v>39</v>
      </c>
      <c r="K1482" t="s">
        <v>39</v>
      </c>
      <c r="L1482" t="s">
        <v>39</v>
      </c>
      <c r="M1482" t="s">
        <v>39</v>
      </c>
      <c r="N1482" t="s">
        <v>39</v>
      </c>
      <c r="O1482" t="s">
        <v>39</v>
      </c>
      <c r="P1482">
        <v>2012</v>
      </c>
      <c r="Q1482" s="1" t="s">
        <v>39</v>
      </c>
      <c r="R1482" s="1" t="s">
        <v>39</v>
      </c>
      <c r="S1482" s="1" t="s">
        <v>39</v>
      </c>
      <c r="T1482" s="1" t="s">
        <v>39</v>
      </c>
      <c r="U1482" t="s">
        <v>2965</v>
      </c>
      <c r="V1482" s="6" t="s">
        <v>2749</v>
      </c>
      <c r="W1482">
        <v>90</v>
      </c>
      <c r="X1482" s="6">
        <v>10</v>
      </c>
      <c r="Y1482" s="6" t="s">
        <v>2949</v>
      </c>
      <c r="Z1482" s="6" t="s">
        <v>39</v>
      </c>
      <c r="AA1482" s="6" t="s">
        <v>2607</v>
      </c>
      <c r="AB1482">
        <f>4*997</f>
        <v>3988</v>
      </c>
      <c r="AC1482">
        <v>30</v>
      </c>
      <c r="AE1482" s="6" t="s">
        <v>39</v>
      </c>
      <c r="AF1482" s="6" t="s">
        <v>40</v>
      </c>
      <c r="AG1482" s="6" t="s">
        <v>39</v>
      </c>
      <c r="AH1482" s="6" t="s">
        <v>39</v>
      </c>
      <c r="AI1482" s="6" t="s">
        <v>39</v>
      </c>
      <c r="AJ1482" t="s">
        <v>43</v>
      </c>
      <c r="AK1482">
        <v>16</v>
      </c>
      <c r="AL1482" s="6" t="s">
        <v>39</v>
      </c>
      <c r="AM1482" s="6" t="s">
        <v>39</v>
      </c>
      <c r="AN1482">
        <v>3</v>
      </c>
      <c r="AO1482">
        <v>25</v>
      </c>
      <c r="AP1482">
        <v>30</v>
      </c>
      <c r="AQ1482" t="s">
        <v>39</v>
      </c>
      <c r="AR1482" t="s">
        <v>2923</v>
      </c>
    </row>
    <row r="1483" spans="1:44" x14ac:dyDescent="0.35">
      <c r="A1483" t="s">
        <v>1800</v>
      </c>
      <c r="B1483" t="s">
        <v>2672</v>
      </c>
      <c r="C1483" t="s">
        <v>2592</v>
      </c>
      <c r="D1483" t="s">
        <v>222</v>
      </c>
      <c r="E1483" t="s">
        <v>1385</v>
      </c>
      <c r="F1483" t="s">
        <v>39</v>
      </c>
      <c r="G1483" t="s">
        <v>40</v>
      </c>
      <c r="H1483" t="s">
        <v>40</v>
      </c>
      <c r="I1483" t="s">
        <v>39</v>
      </c>
      <c r="J1483" t="s">
        <v>39</v>
      </c>
      <c r="K1483" t="s">
        <v>39</v>
      </c>
      <c r="L1483" t="s">
        <v>39</v>
      </c>
      <c r="M1483" t="s">
        <v>39</v>
      </c>
      <c r="N1483" t="s">
        <v>39</v>
      </c>
      <c r="O1483" t="s">
        <v>39</v>
      </c>
      <c r="P1483">
        <v>2012</v>
      </c>
      <c r="Q1483" s="1" t="s">
        <v>39</v>
      </c>
      <c r="R1483" s="1" t="s">
        <v>39</v>
      </c>
      <c r="S1483" s="1" t="s">
        <v>39</v>
      </c>
      <c r="T1483" s="1" t="s">
        <v>39</v>
      </c>
      <c r="U1483" t="s">
        <v>2965</v>
      </c>
      <c r="V1483" s="6" t="s">
        <v>39</v>
      </c>
      <c r="W1483">
        <v>0</v>
      </c>
      <c r="X1483" s="6">
        <v>8</v>
      </c>
      <c r="Y1483" s="6" t="s">
        <v>2949</v>
      </c>
      <c r="Z1483" s="6" t="s">
        <v>39</v>
      </c>
      <c r="AA1483" s="6" t="s">
        <v>2607</v>
      </c>
      <c r="AB1483">
        <f>1*997</f>
        <v>997</v>
      </c>
      <c r="AC1483">
        <v>30</v>
      </c>
      <c r="AE1483" s="6" t="s">
        <v>39</v>
      </c>
      <c r="AF1483" s="6" t="s">
        <v>40</v>
      </c>
      <c r="AG1483" s="6" t="s">
        <v>39</v>
      </c>
      <c r="AH1483" s="6" t="s">
        <v>39</v>
      </c>
      <c r="AI1483" s="6" t="s">
        <v>39</v>
      </c>
      <c r="AJ1483" t="s">
        <v>43</v>
      </c>
      <c r="AK1483">
        <v>4</v>
      </c>
      <c r="AL1483" s="6" t="s">
        <v>39</v>
      </c>
      <c r="AM1483" s="6" t="s">
        <v>39</v>
      </c>
      <c r="AN1483">
        <v>3</v>
      </c>
      <c r="AO1483">
        <v>25</v>
      </c>
      <c r="AP1483">
        <v>30</v>
      </c>
      <c r="AQ1483" t="s">
        <v>39</v>
      </c>
      <c r="AR1483" t="s">
        <v>2923</v>
      </c>
    </row>
    <row r="1484" spans="1:44" x14ac:dyDescent="0.35">
      <c r="A1484" t="s">
        <v>1800</v>
      </c>
      <c r="B1484" t="s">
        <v>2672</v>
      </c>
      <c r="C1484" t="s">
        <v>2592</v>
      </c>
      <c r="D1484" t="s">
        <v>222</v>
      </c>
      <c r="E1484" t="s">
        <v>1385</v>
      </c>
      <c r="F1484" t="s">
        <v>39</v>
      </c>
      <c r="G1484" t="s">
        <v>40</v>
      </c>
      <c r="H1484" t="s">
        <v>40</v>
      </c>
      <c r="I1484" t="s">
        <v>39</v>
      </c>
      <c r="J1484" t="s">
        <v>39</v>
      </c>
      <c r="K1484" t="s">
        <v>39</v>
      </c>
      <c r="L1484" t="s">
        <v>39</v>
      </c>
      <c r="M1484" t="s">
        <v>39</v>
      </c>
      <c r="N1484" t="s">
        <v>39</v>
      </c>
      <c r="O1484" t="s">
        <v>39</v>
      </c>
      <c r="P1484">
        <v>2012</v>
      </c>
      <c r="Q1484" s="1" t="s">
        <v>39</v>
      </c>
      <c r="R1484" s="1" t="s">
        <v>39</v>
      </c>
      <c r="S1484" s="1" t="s">
        <v>39</v>
      </c>
      <c r="T1484" s="1" t="s">
        <v>39</v>
      </c>
      <c r="U1484" t="s">
        <v>2965</v>
      </c>
      <c r="V1484" s="6" t="s">
        <v>2749</v>
      </c>
      <c r="W1484">
        <v>30</v>
      </c>
      <c r="X1484" s="6">
        <v>8</v>
      </c>
      <c r="Y1484" s="6" t="s">
        <v>2949</v>
      </c>
      <c r="Z1484" s="6" t="s">
        <v>39</v>
      </c>
      <c r="AA1484" s="6" t="s">
        <v>2607</v>
      </c>
      <c r="AB1484">
        <f>1*997</f>
        <v>997</v>
      </c>
      <c r="AC1484">
        <v>30</v>
      </c>
      <c r="AE1484" s="6" t="s">
        <v>39</v>
      </c>
      <c r="AF1484" s="6" t="s">
        <v>40</v>
      </c>
      <c r="AG1484" s="6" t="s">
        <v>39</v>
      </c>
      <c r="AH1484" s="6" t="s">
        <v>39</v>
      </c>
      <c r="AI1484" s="6" t="s">
        <v>39</v>
      </c>
      <c r="AJ1484" t="s">
        <v>43</v>
      </c>
      <c r="AK1484">
        <v>46</v>
      </c>
      <c r="AL1484" s="6" t="s">
        <v>39</v>
      </c>
      <c r="AM1484" s="6" t="s">
        <v>39</v>
      </c>
      <c r="AN1484">
        <v>3</v>
      </c>
      <c r="AO1484">
        <v>25</v>
      </c>
      <c r="AP1484">
        <v>30</v>
      </c>
      <c r="AQ1484" t="s">
        <v>39</v>
      </c>
      <c r="AR1484" t="s">
        <v>2923</v>
      </c>
    </row>
    <row r="1485" spans="1:44" x14ac:dyDescent="0.35">
      <c r="A1485" t="s">
        <v>1800</v>
      </c>
      <c r="B1485" t="s">
        <v>2672</v>
      </c>
      <c r="C1485" t="s">
        <v>2592</v>
      </c>
      <c r="D1485" t="s">
        <v>222</v>
      </c>
      <c r="E1485" t="s">
        <v>1385</v>
      </c>
      <c r="F1485" t="s">
        <v>39</v>
      </c>
      <c r="G1485" t="s">
        <v>40</v>
      </c>
      <c r="H1485" t="s">
        <v>40</v>
      </c>
      <c r="I1485" t="s">
        <v>39</v>
      </c>
      <c r="J1485" t="s">
        <v>39</v>
      </c>
      <c r="K1485" t="s">
        <v>39</v>
      </c>
      <c r="L1485" t="s">
        <v>39</v>
      </c>
      <c r="M1485" t="s">
        <v>39</v>
      </c>
      <c r="N1485" t="s">
        <v>39</v>
      </c>
      <c r="O1485" t="s">
        <v>39</v>
      </c>
      <c r="P1485">
        <v>2012</v>
      </c>
      <c r="Q1485" s="1" t="s">
        <v>39</v>
      </c>
      <c r="R1485" s="1" t="s">
        <v>39</v>
      </c>
      <c r="S1485" s="1" t="s">
        <v>39</v>
      </c>
      <c r="T1485" s="1" t="s">
        <v>39</v>
      </c>
      <c r="U1485" t="s">
        <v>2965</v>
      </c>
      <c r="V1485" s="6" t="s">
        <v>2749</v>
      </c>
      <c r="W1485">
        <v>60</v>
      </c>
      <c r="X1485" s="6">
        <v>8</v>
      </c>
      <c r="Y1485" s="6" t="s">
        <v>2949</v>
      </c>
      <c r="Z1485" s="6" t="s">
        <v>39</v>
      </c>
      <c r="AA1485" s="6" t="s">
        <v>2607</v>
      </c>
      <c r="AB1485">
        <f>1*997</f>
        <v>997</v>
      </c>
      <c r="AC1485">
        <v>30</v>
      </c>
      <c r="AE1485" s="6" t="s">
        <v>39</v>
      </c>
      <c r="AF1485" s="6" t="s">
        <v>40</v>
      </c>
      <c r="AG1485" s="6" t="s">
        <v>39</v>
      </c>
      <c r="AH1485" s="6" t="s">
        <v>39</v>
      </c>
      <c r="AI1485" s="6" t="s">
        <v>39</v>
      </c>
      <c r="AJ1485" t="s">
        <v>43</v>
      </c>
      <c r="AK1485">
        <v>64</v>
      </c>
      <c r="AL1485" s="6" t="s">
        <v>39</v>
      </c>
      <c r="AM1485" s="6" t="s">
        <v>39</v>
      </c>
      <c r="AN1485">
        <v>3</v>
      </c>
      <c r="AO1485">
        <v>25</v>
      </c>
      <c r="AP1485">
        <v>30</v>
      </c>
      <c r="AQ1485" t="s">
        <v>39</v>
      </c>
      <c r="AR1485" t="s">
        <v>2923</v>
      </c>
    </row>
    <row r="1486" spans="1:44" x14ac:dyDescent="0.35">
      <c r="A1486" t="s">
        <v>1800</v>
      </c>
      <c r="B1486" t="s">
        <v>2672</v>
      </c>
      <c r="C1486" t="s">
        <v>2592</v>
      </c>
      <c r="D1486" t="s">
        <v>222</v>
      </c>
      <c r="E1486" t="s">
        <v>1385</v>
      </c>
      <c r="F1486" t="s">
        <v>39</v>
      </c>
      <c r="G1486" t="s">
        <v>40</v>
      </c>
      <c r="H1486" t="s">
        <v>40</v>
      </c>
      <c r="I1486" t="s">
        <v>39</v>
      </c>
      <c r="J1486" t="s">
        <v>39</v>
      </c>
      <c r="K1486" t="s">
        <v>39</v>
      </c>
      <c r="L1486" t="s">
        <v>39</v>
      </c>
      <c r="M1486" t="s">
        <v>39</v>
      </c>
      <c r="N1486" t="s">
        <v>39</v>
      </c>
      <c r="O1486" t="s">
        <v>39</v>
      </c>
      <c r="P1486">
        <v>2012</v>
      </c>
      <c r="Q1486" s="1" t="s">
        <v>39</v>
      </c>
      <c r="R1486" s="1" t="s">
        <v>39</v>
      </c>
      <c r="S1486" s="1" t="s">
        <v>39</v>
      </c>
      <c r="T1486" s="1" t="s">
        <v>39</v>
      </c>
      <c r="U1486" t="s">
        <v>2965</v>
      </c>
      <c r="V1486" s="6" t="s">
        <v>2749</v>
      </c>
      <c r="W1486">
        <v>90</v>
      </c>
      <c r="X1486" s="6">
        <v>8</v>
      </c>
      <c r="Y1486" s="6" t="s">
        <v>2949</v>
      </c>
      <c r="Z1486" s="6" t="s">
        <v>39</v>
      </c>
      <c r="AA1486" s="6" t="s">
        <v>2607</v>
      </c>
      <c r="AB1486">
        <f>1*997</f>
        <v>997</v>
      </c>
      <c r="AC1486">
        <v>30</v>
      </c>
      <c r="AE1486" s="6" t="s">
        <v>39</v>
      </c>
      <c r="AF1486" s="6" t="s">
        <v>40</v>
      </c>
      <c r="AG1486" s="6" t="s">
        <v>39</v>
      </c>
      <c r="AH1486" s="6" t="s">
        <v>39</v>
      </c>
      <c r="AI1486" s="6" t="s">
        <v>39</v>
      </c>
      <c r="AJ1486" t="s">
        <v>43</v>
      </c>
      <c r="AK1486">
        <v>25</v>
      </c>
      <c r="AL1486" s="6" t="s">
        <v>39</v>
      </c>
      <c r="AM1486" s="6" t="s">
        <v>39</v>
      </c>
      <c r="AN1486">
        <v>3</v>
      </c>
      <c r="AO1486">
        <v>25</v>
      </c>
      <c r="AP1486">
        <v>30</v>
      </c>
      <c r="AQ1486" t="s">
        <v>39</v>
      </c>
      <c r="AR1486" t="s">
        <v>2923</v>
      </c>
    </row>
    <row r="1487" spans="1:44" x14ac:dyDescent="0.35">
      <c r="A1487" t="s">
        <v>1800</v>
      </c>
      <c r="B1487" t="s">
        <v>2672</v>
      </c>
      <c r="C1487" t="s">
        <v>2592</v>
      </c>
      <c r="D1487" t="s">
        <v>222</v>
      </c>
      <c r="E1487" t="s">
        <v>1385</v>
      </c>
      <c r="F1487" t="s">
        <v>39</v>
      </c>
      <c r="G1487" t="s">
        <v>40</v>
      </c>
      <c r="H1487" t="s">
        <v>40</v>
      </c>
      <c r="I1487" t="s">
        <v>39</v>
      </c>
      <c r="J1487" t="s">
        <v>39</v>
      </c>
      <c r="K1487" t="s">
        <v>39</v>
      </c>
      <c r="L1487" t="s">
        <v>39</v>
      </c>
      <c r="M1487" t="s">
        <v>39</v>
      </c>
      <c r="N1487" t="s">
        <v>39</v>
      </c>
      <c r="O1487" t="s">
        <v>39</v>
      </c>
      <c r="P1487">
        <v>2012</v>
      </c>
      <c r="Q1487" s="1" t="s">
        <v>39</v>
      </c>
      <c r="R1487" s="1" t="s">
        <v>39</v>
      </c>
      <c r="S1487" s="1" t="s">
        <v>39</v>
      </c>
      <c r="T1487" s="1" t="s">
        <v>39</v>
      </c>
      <c r="U1487" t="s">
        <v>2965</v>
      </c>
      <c r="V1487" s="6" t="s">
        <v>39</v>
      </c>
      <c r="W1487">
        <v>0</v>
      </c>
      <c r="X1487" s="6">
        <v>8</v>
      </c>
      <c r="Y1487" s="6" t="s">
        <v>2949</v>
      </c>
      <c r="Z1487" s="6" t="s">
        <v>39</v>
      </c>
      <c r="AA1487" s="6" t="s">
        <v>2607</v>
      </c>
      <c r="AB1487">
        <f>2*997</f>
        <v>1994</v>
      </c>
      <c r="AC1487">
        <v>30</v>
      </c>
      <c r="AE1487" s="6" t="s">
        <v>39</v>
      </c>
      <c r="AF1487" s="6" t="s">
        <v>40</v>
      </c>
      <c r="AG1487" s="6" t="s">
        <v>39</v>
      </c>
      <c r="AH1487" s="6" t="s">
        <v>39</v>
      </c>
      <c r="AI1487" s="6" t="s">
        <v>39</v>
      </c>
      <c r="AJ1487" t="s">
        <v>43</v>
      </c>
      <c r="AK1487">
        <v>12</v>
      </c>
      <c r="AL1487" s="6" t="s">
        <v>39</v>
      </c>
      <c r="AM1487" s="6" t="s">
        <v>39</v>
      </c>
      <c r="AN1487">
        <v>3</v>
      </c>
      <c r="AO1487">
        <v>25</v>
      </c>
      <c r="AP1487">
        <v>30</v>
      </c>
      <c r="AQ1487" t="s">
        <v>39</v>
      </c>
      <c r="AR1487" t="s">
        <v>2923</v>
      </c>
    </row>
    <row r="1488" spans="1:44" x14ac:dyDescent="0.35">
      <c r="A1488" t="s">
        <v>1800</v>
      </c>
      <c r="B1488" t="s">
        <v>2672</v>
      </c>
      <c r="C1488" t="s">
        <v>2592</v>
      </c>
      <c r="D1488" t="s">
        <v>222</v>
      </c>
      <c r="E1488" t="s">
        <v>1385</v>
      </c>
      <c r="F1488" t="s">
        <v>39</v>
      </c>
      <c r="G1488" t="s">
        <v>40</v>
      </c>
      <c r="H1488" t="s">
        <v>40</v>
      </c>
      <c r="I1488" t="s">
        <v>39</v>
      </c>
      <c r="J1488" t="s">
        <v>39</v>
      </c>
      <c r="K1488" t="s">
        <v>39</v>
      </c>
      <c r="L1488" t="s">
        <v>39</v>
      </c>
      <c r="M1488" t="s">
        <v>39</v>
      </c>
      <c r="N1488" t="s">
        <v>39</v>
      </c>
      <c r="O1488" t="s">
        <v>39</v>
      </c>
      <c r="P1488">
        <v>2012</v>
      </c>
      <c r="Q1488" s="1" t="s">
        <v>39</v>
      </c>
      <c r="R1488" s="1" t="s">
        <v>39</v>
      </c>
      <c r="S1488" s="1" t="s">
        <v>39</v>
      </c>
      <c r="T1488" s="1" t="s">
        <v>39</v>
      </c>
      <c r="U1488" t="s">
        <v>2965</v>
      </c>
      <c r="V1488" s="6" t="s">
        <v>2749</v>
      </c>
      <c r="W1488">
        <v>30</v>
      </c>
      <c r="X1488" s="6">
        <v>8</v>
      </c>
      <c r="Y1488" s="6" t="s">
        <v>2949</v>
      </c>
      <c r="Z1488" s="6" t="s">
        <v>39</v>
      </c>
      <c r="AA1488" s="6" t="s">
        <v>2607</v>
      </c>
      <c r="AB1488">
        <f>2*997</f>
        <v>1994</v>
      </c>
      <c r="AC1488">
        <v>30</v>
      </c>
      <c r="AE1488" s="6" t="s">
        <v>39</v>
      </c>
      <c r="AF1488" s="6" t="s">
        <v>40</v>
      </c>
      <c r="AG1488" s="6" t="s">
        <v>39</v>
      </c>
      <c r="AH1488" s="6" t="s">
        <v>39</v>
      </c>
      <c r="AI1488" s="6" t="s">
        <v>39</v>
      </c>
      <c r="AJ1488" t="s">
        <v>43</v>
      </c>
      <c r="AK1488">
        <v>42</v>
      </c>
      <c r="AL1488" s="6" t="s">
        <v>39</v>
      </c>
      <c r="AM1488" s="6" t="s">
        <v>39</v>
      </c>
      <c r="AN1488">
        <v>3</v>
      </c>
      <c r="AO1488">
        <v>25</v>
      </c>
      <c r="AP1488">
        <v>30</v>
      </c>
      <c r="AQ1488" t="s">
        <v>39</v>
      </c>
      <c r="AR1488" t="s">
        <v>2923</v>
      </c>
    </row>
    <row r="1489" spans="1:44" x14ac:dyDescent="0.35">
      <c r="A1489" t="s">
        <v>1800</v>
      </c>
      <c r="B1489" t="s">
        <v>2672</v>
      </c>
      <c r="C1489" t="s">
        <v>2592</v>
      </c>
      <c r="D1489" t="s">
        <v>222</v>
      </c>
      <c r="E1489" t="s">
        <v>1385</v>
      </c>
      <c r="F1489" t="s">
        <v>39</v>
      </c>
      <c r="G1489" t="s">
        <v>40</v>
      </c>
      <c r="H1489" t="s">
        <v>40</v>
      </c>
      <c r="I1489" t="s">
        <v>39</v>
      </c>
      <c r="J1489" t="s">
        <v>39</v>
      </c>
      <c r="K1489" t="s">
        <v>39</v>
      </c>
      <c r="L1489" t="s">
        <v>39</v>
      </c>
      <c r="M1489" t="s">
        <v>39</v>
      </c>
      <c r="N1489" t="s">
        <v>39</v>
      </c>
      <c r="O1489" t="s">
        <v>39</v>
      </c>
      <c r="P1489">
        <v>2012</v>
      </c>
      <c r="Q1489" s="1" t="s">
        <v>39</v>
      </c>
      <c r="R1489" s="1" t="s">
        <v>39</v>
      </c>
      <c r="S1489" s="1" t="s">
        <v>39</v>
      </c>
      <c r="T1489" s="1" t="s">
        <v>39</v>
      </c>
      <c r="U1489" t="s">
        <v>2965</v>
      </c>
      <c r="V1489" s="6" t="s">
        <v>2749</v>
      </c>
      <c r="W1489">
        <v>60</v>
      </c>
      <c r="X1489" s="6">
        <v>8</v>
      </c>
      <c r="Y1489" s="6" t="s">
        <v>2949</v>
      </c>
      <c r="Z1489" s="6" t="s">
        <v>39</v>
      </c>
      <c r="AA1489" s="6" t="s">
        <v>2607</v>
      </c>
      <c r="AB1489">
        <f>2*997</f>
        <v>1994</v>
      </c>
      <c r="AC1489">
        <v>30</v>
      </c>
      <c r="AE1489" s="6" t="s">
        <v>39</v>
      </c>
      <c r="AF1489" s="6" t="s">
        <v>40</v>
      </c>
      <c r="AG1489" s="6" t="s">
        <v>39</v>
      </c>
      <c r="AH1489" s="6" t="s">
        <v>39</v>
      </c>
      <c r="AI1489" s="6" t="s">
        <v>39</v>
      </c>
      <c r="AJ1489" t="s">
        <v>43</v>
      </c>
      <c r="AK1489">
        <v>76</v>
      </c>
      <c r="AL1489" s="6" t="s">
        <v>39</v>
      </c>
      <c r="AM1489" s="6" t="s">
        <v>39</v>
      </c>
      <c r="AN1489">
        <v>3</v>
      </c>
      <c r="AO1489">
        <v>25</v>
      </c>
      <c r="AP1489">
        <v>30</v>
      </c>
      <c r="AQ1489" t="s">
        <v>39</v>
      </c>
      <c r="AR1489" t="s">
        <v>2923</v>
      </c>
    </row>
    <row r="1490" spans="1:44" x14ac:dyDescent="0.35">
      <c r="A1490" t="s">
        <v>1800</v>
      </c>
      <c r="B1490" t="s">
        <v>2672</v>
      </c>
      <c r="C1490" t="s">
        <v>2592</v>
      </c>
      <c r="D1490" t="s">
        <v>222</v>
      </c>
      <c r="E1490" t="s">
        <v>1385</v>
      </c>
      <c r="F1490" t="s">
        <v>39</v>
      </c>
      <c r="G1490" t="s">
        <v>40</v>
      </c>
      <c r="H1490" t="s">
        <v>40</v>
      </c>
      <c r="I1490" t="s">
        <v>39</v>
      </c>
      <c r="J1490" t="s">
        <v>39</v>
      </c>
      <c r="K1490" t="s">
        <v>39</v>
      </c>
      <c r="L1490" t="s">
        <v>39</v>
      </c>
      <c r="M1490" t="s">
        <v>39</v>
      </c>
      <c r="N1490" t="s">
        <v>39</v>
      </c>
      <c r="O1490" t="s">
        <v>39</v>
      </c>
      <c r="P1490">
        <v>2012</v>
      </c>
      <c r="Q1490" s="1" t="s">
        <v>39</v>
      </c>
      <c r="R1490" s="1" t="s">
        <v>39</v>
      </c>
      <c r="S1490" s="1" t="s">
        <v>39</v>
      </c>
      <c r="T1490" s="1" t="s">
        <v>39</v>
      </c>
      <c r="U1490" t="s">
        <v>2965</v>
      </c>
      <c r="V1490" s="6" t="s">
        <v>2749</v>
      </c>
      <c r="W1490">
        <v>90</v>
      </c>
      <c r="X1490" s="6">
        <v>8</v>
      </c>
      <c r="Y1490" s="6" t="s">
        <v>2949</v>
      </c>
      <c r="Z1490" s="6" t="s">
        <v>39</v>
      </c>
      <c r="AA1490" s="6" t="s">
        <v>2607</v>
      </c>
      <c r="AB1490">
        <f>2*997</f>
        <v>1994</v>
      </c>
      <c r="AC1490">
        <v>30</v>
      </c>
      <c r="AE1490" s="6" t="s">
        <v>39</v>
      </c>
      <c r="AF1490" s="6" t="s">
        <v>40</v>
      </c>
      <c r="AG1490" s="6" t="s">
        <v>39</v>
      </c>
      <c r="AH1490" s="6" t="s">
        <v>39</v>
      </c>
      <c r="AI1490" s="6" t="s">
        <v>39</v>
      </c>
      <c r="AJ1490" t="s">
        <v>43</v>
      </c>
      <c r="AK1490">
        <v>25</v>
      </c>
      <c r="AL1490" s="6" t="s">
        <v>39</v>
      </c>
      <c r="AM1490" s="6" t="s">
        <v>39</v>
      </c>
      <c r="AN1490">
        <v>3</v>
      </c>
      <c r="AO1490">
        <v>25</v>
      </c>
      <c r="AP1490">
        <v>30</v>
      </c>
      <c r="AQ1490" t="s">
        <v>39</v>
      </c>
      <c r="AR1490" t="s">
        <v>2923</v>
      </c>
    </row>
    <row r="1491" spans="1:44" x14ac:dyDescent="0.35">
      <c r="A1491" t="s">
        <v>1800</v>
      </c>
      <c r="B1491" t="s">
        <v>2672</v>
      </c>
      <c r="C1491" t="s">
        <v>2592</v>
      </c>
      <c r="D1491" t="s">
        <v>222</v>
      </c>
      <c r="E1491" t="s">
        <v>1385</v>
      </c>
      <c r="F1491" t="s">
        <v>39</v>
      </c>
      <c r="G1491" t="s">
        <v>40</v>
      </c>
      <c r="H1491" t="s">
        <v>40</v>
      </c>
      <c r="I1491" t="s">
        <v>39</v>
      </c>
      <c r="J1491" t="s">
        <v>39</v>
      </c>
      <c r="K1491" t="s">
        <v>39</v>
      </c>
      <c r="L1491" t="s">
        <v>39</v>
      </c>
      <c r="M1491" t="s">
        <v>39</v>
      </c>
      <c r="N1491" t="s">
        <v>39</v>
      </c>
      <c r="O1491" t="s">
        <v>39</v>
      </c>
      <c r="P1491">
        <v>2012</v>
      </c>
      <c r="Q1491" s="1" t="s">
        <v>39</v>
      </c>
      <c r="R1491" s="1" t="s">
        <v>39</v>
      </c>
      <c r="S1491" s="1" t="s">
        <v>39</v>
      </c>
      <c r="T1491" s="1" t="s">
        <v>39</v>
      </c>
      <c r="U1491" t="s">
        <v>2965</v>
      </c>
      <c r="V1491" s="6" t="s">
        <v>39</v>
      </c>
      <c r="W1491">
        <v>0</v>
      </c>
      <c r="X1491" s="6">
        <v>8</v>
      </c>
      <c r="Y1491" s="6" t="s">
        <v>2949</v>
      </c>
      <c r="Z1491" s="6" t="s">
        <v>39</v>
      </c>
      <c r="AA1491" s="6" t="s">
        <v>2607</v>
      </c>
      <c r="AB1491">
        <f>3*997</f>
        <v>2991</v>
      </c>
      <c r="AC1491">
        <v>30</v>
      </c>
      <c r="AE1491" s="6" t="s">
        <v>39</v>
      </c>
      <c r="AF1491" s="6" t="s">
        <v>40</v>
      </c>
      <c r="AG1491" s="6" t="s">
        <v>39</v>
      </c>
      <c r="AH1491" s="6" t="s">
        <v>39</v>
      </c>
      <c r="AI1491" s="6" t="s">
        <v>39</v>
      </c>
      <c r="AJ1491" t="s">
        <v>43</v>
      </c>
      <c r="AK1491">
        <v>11</v>
      </c>
      <c r="AL1491" s="6" t="s">
        <v>39</v>
      </c>
      <c r="AM1491" s="6" t="s">
        <v>39</v>
      </c>
      <c r="AN1491">
        <v>3</v>
      </c>
      <c r="AO1491">
        <v>25</v>
      </c>
      <c r="AP1491">
        <v>30</v>
      </c>
      <c r="AQ1491" t="s">
        <v>39</v>
      </c>
      <c r="AR1491" t="s">
        <v>2923</v>
      </c>
    </row>
    <row r="1492" spans="1:44" x14ac:dyDescent="0.35">
      <c r="A1492" t="s">
        <v>1800</v>
      </c>
      <c r="B1492" t="s">
        <v>2672</v>
      </c>
      <c r="C1492" t="s">
        <v>2592</v>
      </c>
      <c r="D1492" t="s">
        <v>222</v>
      </c>
      <c r="E1492" t="s">
        <v>1385</v>
      </c>
      <c r="F1492" t="s">
        <v>39</v>
      </c>
      <c r="G1492" t="s">
        <v>40</v>
      </c>
      <c r="H1492" t="s">
        <v>40</v>
      </c>
      <c r="I1492" t="s">
        <v>39</v>
      </c>
      <c r="J1492" t="s">
        <v>39</v>
      </c>
      <c r="K1492" t="s">
        <v>39</v>
      </c>
      <c r="L1492" t="s">
        <v>39</v>
      </c>
      <c r="M1492" t="s">
        <v>39</v>
      </c>
      <c r="N1492" t="s">
        <v>39</v>
      </c>
      <c r="O1492" t="s">
        <v>39</v>
      </c>
      <c r="P1492">
        <v>2012</v>
      </c>
      <c r="Q1492" s="1" t="s">
        <v>39</v>
      </c>
      <c r="R1492" s="1" t="s">
        <v>39</v>
      </c>
      <c r="S1492" s="1" t="s">
        <v>39</v>
      </c>
      <c r="T1492" s="1" t="s">
        <v>39</v>
      </c>
      <c r="U1492" t="s">
        <v>2965</v>
      </c>
      <c r="V1492" s="6" t="s">
        <v>2749</v>
      </c>
      <c r="W1492">
        <v>30</v>
      </c>
      <c r="X1492" s="6">
        <v>8</v>
      </c>
      <c r="Y1492" s="6" t="s">
        <v>2949</v>
      </c>
      <c r="Z1492" s="6" t="s">
        <v>39</v>
      </c>
      <c r="AA1492" s="6" t="s">
        <v>2607</v>
      </c>
      <c r="AB1492">
        <f>3*997</f>
        <v>2991</v>
      </c>
      <c r="AC1492">
        <v>30</v>
      </c>
      <c r="AE1492" s="6" t="s">
        <v>39</v>
      </c>
      <c r="AF1492" s="6" t="s">
        <v>40</v>
      </c>
      <c r="AG1492" s="6" t="s">
        <v>39</v>
      </c>
      <c r="AH1492" s="6" t="s">
        <v>39</v>
      </c>
      <c r="AI1492" s="6" t="s">
        <v>39</v>
      </c>
      <c r="AJ1492" t="s">
        <v>43</v>
      </c>
      <c r="AK1492">
        <v>41</v>
      </c>
      <c r="AL1492" s="6" t="s">
        <v>39</v>
      </c>
      <c r="AM1492" s="6" t="s">
        <v>39</v>
      </c>
      <c r="AN1492">
        <v>3</v>
      </c>
      <c r="AO1492">
        <v>25</v>
      </c>
      <c r="AP1492">
        <v>30</v>
      </c>
      <c r="AQ1492" t="s">
        <v>39</v>
      </c>
      <c r="AR1492" t="s">
        <v>2923</v>
      </c>
    </row>
    <row r="1493" spans="1:44" x14ac:dyDescent="0.35">
      <c r="A1493" t="s">
        <v>1800</v>
      </c>
      <c r="B1493" t="s">
        <v>2672</v>
      </c>
      <c r="C1493" t="s">
        <v>2592</v>
      </c>
      <c r="D1493" t="s">
        <v>222</v>
      </c>
      <c r="E1493" t="s">
        <v>1385</v>
      </c>
      <c r="F1493" t="s">
        <v>39</v>
      </c>
      <c r="G1493" t="s">
        <v>40</v>
      </c>
      <c r="H1493" t="s">
        <v>40</v>
      </c>
      <c r="I1493" t="s">
        <v>39</v>
      </c>
      <c r="J1493" t="s">
        <v>39</v>
      </c>
      <c r="K1493" t="s">
        <v>39</v>
      </c>
      <c r="L1493" t="s">
        <v>39</v>
      </c>
      <c r="M1493" t="s">
        <v>39</v>
      </c>
      <c r="N1493" t="s">
        <v>39</v>
      </c>
      <c r="O1493" t="s">
        <v>39</v>
      </c>
      <c r="P1493">
        <v>2012</v>
      </c>
      <c r="Q1493" s="1" t="s">
        <v>39</v>
      </c>
      <c r="R1493" s="1" t="s">
        <v>39</v>
      </c>
      <c r="S1493" s="1" t="s">
        <v>39</v>
      </c>
      <c r="T1493" s="1" t="s">
        <v>39</v>
      </c>
      <c r="U1493" t="s">
        <v>2965</v>
      </c>
      <c r="V1493" s="6" t="s">
        <v>2749</v>
      </c>
      <c r="W1493">
        <v>60</v>
      </c>
      <c r="X1493" s="6">
        <v>8</v>
      </c>
      <c r="Y1493" s="6" t="s">
        <v>2949</v>
      </c>
      <c r="Z1493" s="6" t="s">
        <v>39</v>
      </c>
      <c r="AA1493" s="6" t="s">
        <v>2607</v>
      </c>
      <c r="AB1493">
        <f>3*997</f>
        <v>2991</v>
      </c>
      <c r="AC1493">
        <v>30</v>
      </c>
      <c r="AE1493" s="6" t="s">
        <v>39</v>
      </c>
      <c r="AF1493" s="6" t="s">
        <v>40</v>
      </c>
      <c r="AG1493" s="6" t="s">
        <v>39</v>
      </c>
      <c r="AH1493" s="6" t="s">
        <v>39</v>
      </c>
      <c r="AI1493" s="6" t="s">
        <v>39</v>
      </c>
      <c r="AJ1493" t="s">
        <v>43</v>
      </c>
      <c r="AK1493">
        <v>64</v>
      </c>
      <c r="AL1493" s="6" t="s">
        <v>39</v>
      </c>
      <c r="AM1493" s="6" t="s">
        <v>39</v>
      </c>
      <c r="AN1493">
        <v>3</v>
      </c>
      <c r="AO1493">
        <v>25</v>
      </c>
      <c r="AP1493">
        <v>30</v>
      </c>
      <c r="AQ1493" t="s">
        <v>39</v>
      </c>
      <c r="AR1493" t="s">
        <v>2923</v>
      </c>
    </row>
    <row r="1494" spans="1:44" x14ac:dyDescent="0.35">
      <c r="A1494" t="s">
        <v>1800</v>
      </c>
      <c r="B1494" t="s">
        <v>2672</v>
      </c>
      <c r="C1494" t="s">
        <v>2592</v>
      </c>
      <c r="D1494" t="s">
        <v>222</v>
      </c>
      <c r="E1494" t="s">
        <v>1385</v>
      </c>
      <c r="F1494" t="s">
        <v>39</v>
      </c>
      <c r="G1494" t="s">
        <v>40</v>
      </c>
      <c r="H1494" t="s">
        <v>40</v>
      </c>
      <c r="I1494" t="s">
        <v>39</v>
      </c>
      <c r="J1494" t="s">
        <v>39</v>
      </c>
      <c r="K1494" t="s">
        <v>39</v>
      </c>
      <c r="L1494" t="s">
        <v>39</v>
      </c>
      <c r="M1494" t="s">
        <v>39</v>
      </c>
      <c r="N1494" t="s">
        <v>39</v>
      </c>
      <c r="O1494" t="s">
        <v>39</v>
      </c>
      <c r="P1494">
        <v>2012</v>
      </c>
      <c r="Q1494" s="1" t="s">
        <v>39</v>
      </c>
      <c r="R1494" s="1" t="s">
        <v>39</v>
      </c>
      <c r="S1494" s="1" t="s">
        <v>39</v>
      </c>
      <c r="T1494" s="1" t="s">
        <v>39</v>
      </c>
      <c r="U1494" t="s">
        <v>2965</v>
      </c>
      <c r="V1494" s="6" t="s">
        <v>2749</v>
      </c>
      <c r="W1494">
        <v>90</v>
      </c>
      <c r="X1494" s="6">
        <v>8</v>
      </c>
      <c r="Y1494" s="6" t="s">
        <v>2949</v>
      </c>
      <c r="Z1494" s="6" t="s">
        <v>39</v>
      </c>
      <c r="AA1494" s="6" t="s">
        <v>2607</v>
      </c>
      <c r="AB1494">
        <f>3*997</f>
        <v>2991</v>
      </c>
      <c r="AC1494">
        <v>30</v>
      </c>
      <c r="AE1494" s="6" t="s">
        <v>39</v>
      </c>
      <c r="AF1494" s="6" t="s">
        <v>40</v>
      </c>
      <c r="AG1494" s="6" t="s">
        <v>39</v>
      </c>
      <c r="AH1494" s="6" t="s">
        <v>39</v>
      </c>
      <c r="AI1494" s="6" t="s">
        <v>39</v>
      </c>
      <c r="AJ1494" t="s">
        <v>43</v>
      </c>
      <c r="AK1494">
        <v>13</v>
      </c>
      <c r="AL1494" s="6" t="s">
        <v>39</v>
      </c>
      <c r="AM1494" s="6" t="s">
        <v>39</v>
      </c>
      <c r="AN1494">
        <v>3</v>
      </c>
      <c r="AO1494">
        <v>25</v>
      </c>
      <c r="AP1494">
        <v>30</v>
      </c>
      <c r="AQ1494" t="s">
        <v>39</v>
      </c>
      <c r="AR1494" t="s">
        <v>2923</v>
      </c>
    </row>
    <row r="1495" spans="1:44" x14ac:dyDescent="0.35">
      <c r="A1495" t="s">
        <v>1800</v>
      </c>
      <c r="B1495" t="s">
        <v>2672</v>
      </c>
      <c r="C1495" t="s">
        <v>2592</v>
      </c>
      <c r="D1495" t="s">
        <v>222</v>
      </c>
      <c r="E1495" t="s">
        <v>1385</v>
      </c>
      <c r="F1495" t="s">
        <v>39</v>
      </c>
      <c r="G1495" t="s">
        <v>40</v>
      </c>
      <c r="H1495" t="s">
        <v>40</v>
      </c>
      <c r="I1495" t="s">
        <v>39</v>
      </c>
      <c r="J1495" t="s">
        <v>39</v>
      </c>
      <c r="K1495" t="s">
        <v>39</v>
      </c>
      <c r="L1495" t="s">
        <v>39</v>
      </c>
      <c r="M1495" t="s">
        <v>39</v>
      </c>
      <c r="N1495" t="s">
        <v>39</v>
      </c>
      <c r="O1495" t="s">
        <v>39</v>
      </c>
      <c r="P1495">
        <v>2012</v>
      </c>
      <c r="Q1495" s="1" t="s">
        <v>39</v>
      </c>
      <c r="R1495" s="1" t="s">
        <v>39</v>
      </c>
      <c r="S1495" s="1" t="s">
        <v>39</v>
      </c>
      <c r="T1495" s="1" t="s">
        <v>39</v>
      </c>
      <c r="U1495" t="s">
        <v>2965</v>
      </c>
      <c r="V1495" s="6" t="s">
        <v>39</v>
      </c>
      <c r="W1495">
        <v>0</v>
      </c>
      <c r="X1495" s="6">
        <v>8</v>
      </c>
      <c r="Y1495" s="6" t="s">
        <v>2949</v>
      </c>
      <c r="Z1495" s="6" t="s">
        <v>39</v>
      </c>
      <c r="AA1495" s="6" t="s">
        <v>2607</v>
      </c>
      <c r="AB1495">
        <f>4*997</f>
        <v>3988</v>
      </c>
      <c r="AC1495">
        <v>30</v>
      </c>
      <c r="AE1495" s="6" t="s">
        <v>39</v>
      </c>
      <c r="AF1495" s="6" t="s">
        <v>40</v>
      </c>
      <c r="AG1495" s="6" t="s">
        <v>39</v>
      </c>
      <c r="AH1495" s="6" t="s">
        <v>39</v>
      </c>
      <c r="AI1495" s="6" t="s">
        <v>39</v>
      </c>
      <c r="AJ1495" t="s">
        <v>43</v>
      </c>
      <c r="AK1495" s="6" t="s">
        <v>2966</v>
      </c>
      <c r="AL1495" s="6" t="s">
        <v>39</v>
      </c>
      <c r="AM1495" s="6" t="s">
        <v>39</v>
      </c>
      <c r="AN1495">
        <v>3</v>
      </c>
      <c r="AO1495">
        <v>25</v>
      </c>
      <c r="AP1495">
        <v>30</v>
      </c>
      <c r="AQ1495" t="s">
        <v>39</v>
      </c>
      <c r="AR1495" t="s">
        <v>2923</v>
      </c>
    </row>
    <row r="1496" spans="1:44" x14ac:dyDescent="0.35">
      <c r="A1496" t="s">
        <v>1800</v>
      </c>
      <c r="B1496" t="s">
        <v>2672</v>
      </c>
      <c r="C1496" t="s">
        <v>2592</v>
      </c>
      <c r="D1496" t="s">
        <v>222</v>
      </c>
      <c r="E1496" t="s">
        <v>1385</v>
      </c>
      <c r="F1496" t="s">
        <v>39</v>
      </c>
      <c r="G1496" t="s">
        <v>40</v>
      </c>
      <c r="H1496" t="s">
        <v>40</v>
      </c>
      <c r="I1496" t="s">
        <v>39</v>
      </c>
      <c r="J1496" t="s">
        <v>39</v>
      </c>
      <c r="K1496" t="s">
        <v>39</v>
      </c>
      <c r="L1496" t="s">
        <v>39</v>
      </c>
      <c r="M1496" t="s">
        <v>39</v>
      </c>
      <c r="N1496" t="s">
        <v>39</v>
      </c>
      <c r="O1496" t="s">
        <v>39</v>
      </c>
      <c r="P1496">
        <v>2012</v>
      </c>
      <c r="Q1496" s="1" t="s">
        <v>39</v>
      </c>
      <c r="R1496" s="1" t="s">
        <v>39</v>
      </c>
      <c r="S1496" s="1" t="s">
        <v>39</v>
      </c>
      <c r="T1496" s="1" t="s">
        <v>39</v>
      </c>
      <c r="U1496" t="s">
        <v>2965</v>
      </c>
      <c r="V1496" s="6" t="s">
        <v>2749</v>
      </c>
      <c r="W1496">
        <v>30</v>
      </c>
      <c r="X1496" s="6">
        <v>8</v>
      </c>
      <c r="Y1496" s="6" t="s">
        <v>2949</v>
      </c>
      <c r="Z1496" s="6" t="s">
        <v>39</v>
      </c>
      <c r="AA1496" s="6" t="s">
        <v>2607</v>
      </c>
      <c r="AB1496">
        <f>4*997</f>
        <v>3988</v>
      </c>
      <c r="AC1496">
        <v>30</v>
      </c>
      <c r="AE1496" s="6" t="s">
        <v>39</v>
      </c>
      <c r="AF1496" s="6" t="s">
        <v>40</v>
      </c>
      <c r="AG1496" s="6" t="s">
        <v>39</v>
      </c>
      <c r="AH1496" s="6" t="s">
        <v>39</v>
      </c>
      <c r="AI1496" s="6" t="s">
        <v>39</v>
      </c>
      <c r="AJ1496" t="s">
        <v>43</v>
      </c>
      <c r="AK1496">
        <v>36</v>
      </c>
      <c r="AL1496" s="6" t="s">
        <v>39</v>
      </c>
      <c r="AM1496" s="6" t="s">
        <v>39</v>
      </c>
      <c r="AN1496">
        <v>3</v>
      </c>
      <c r="AO1496">
        <v>25</v>
      </c>
      <c r="AP1496">
        <v>30</v>
      </c>
      <c r="AQ1496" t="s">
        <v>39</v>
      </c>
      <c r="AR1496" t="s">
        <v>2923</v>
      </c>
    </row>
    <row r="1497" spans="1:44" x14ac:dyDescent="0.35">
      <c r="A1497" t="s">
        <v>1800</v>
      </c>
      <c r="B1497" t="s">
        <v>2672</v>
      </c>
      <c r="C1497" t="s">
        <v>2592</v>
      </c>
      <c r="D1497" t="s">
        <v>222</v>
      </c>
      <c r="E1497" t="s">
        <v>1385</v>
      </c>
      <c r="F1497" t="s">
        <v>39</v>
      </c>
      <c r="G1497" t="s">
        <v>40</v>
      </c>
      <c r="H1497" t="s">
        <v>40</v>
      </c>
      <c r="I1497" t="s">
        <v>39</v>
      </c>
      <c r="J1497" t="s">
        <v>39</v>
      </c>
      <c r="K1497" t="s">
        <v>39</v>
      </c>
      <c r="L1497" t="s">
        <v>39</v>
      </c>
      <c r="M1497" t="s">
        <v>39</v>
      </c>
      <c r="N1497" t="s">
        <v>39</v>
      </c>
      <c r="O1497" t="s">
        <v>39</v>
      </c>
      <c r="P1497">
        <v>2012</v>
      </c>
      <c r="Q1497" s="1" t="s">
        <v>39</v>
      </c>
      <c r="R1497" s="1" t="s">
        <v>39</v>
      </c>
      <c r="S1497" s="1" t="s">
        <v>39</v>
      </c>
      <c r="T1497" s="1" t="s">
        <v>39</v>
      </c>
      <c r="U1497" t="s">
        <v>2965</v>
      </c>
      <c r="V1497" s="6" t="s">
        <v>2749</v>
      </c>
      <c r="W1497">
        <v>60</v>
      </c>
      <c r="X1497" s="6">
        <v>8</v>
      </c>
      <c r="Y1497" s="6" t="s">
        <v>2949</v>
      </c>
      <c r="Z1497" s="6" t="s">
        <v>39</v>
      </c>
      <c r="AA1497" s="6" t="s">
        <v>2607</v>
      </c>
      <c r="AB1497">
        <f>4*997</f>
        <v>3988</v>
      </c>
      <c r="AC1497">
        <v>30</v>
      </c>
      <c r="AE1497" s="6" t="s">
        <v>39</v>
      </c>
      <c r="AF1497" s="6" t="s">
        <v>40</v>
      </c>
      <c r="AG1497" s="6" t="s">
        <v>39</v>
      </c>
      <c r="AH1497" s="6" t="s">
        <v>39</v>
      </c>
      <c r="AI1497" s="6" t="s">
        <v>39</v>
      </c>
      <c r="AJ1497" t="s">
        <v>43</v>
      </c>
      <c r="AK1497">
        <v>46</v>
      </c>
      <c r="AL1497" s="6" t="s">
        <v>39</v>
      </c>
      <c r="AM1497" s="6" t="s">
        <v>39</v>
      </c>
      <c r="AN1497">
        <v>3</v>
      </c>
      <c r="AO1497">
        <v>25</v>
      </c>
      <c r="AP1497">
        <v>30</v>
      </c>
      <c r="AQ1497" t="s">
        <v>39</v>
      </c>
      <c r="AR1497" t="s">
        <v>2923</v>
      </c>
    </row>
    <row r="1498" spans="1:44" x14ac:dyDescent="0.35">
      <c r="A1498" t="s">
        <v>1800</v>
      </c>
      <c r="B1498" t="s">
        <v>2672</v>
      </c>
      <c r="C1498" t="s">
        <v>2592</v>
      </c>
      <c r="D1498" t="s">
        <v>222</v>
      </c>
      <c r="E1498" t="s">
        <v>1385</v>
      </c>
      <c r="F1498" t="s">
        <v>39</v>
      </c>
      <c r="G1498" t="s">
        <v>40</v>
      </c>
      <c r="H1498" t="s">
        <v>40</v>
      </c>
      <c r="I1498" t="s">
        <v>39</v>
      </c>
      <c r="J1498" t="s">
        <v>39</v>
      </c>
      <c r="K1498" t="s">
        <v>39</v>
      </c>
      <c r="L1498" t="s">
        <v>39</v>
      </c>
      <c r="M1498" t="s">
        <v>39</v>
      </c>
      <c r="N1498" t="s">
        <v>39</v>
      </c>
      <c r="O1498" t="s">
        <v>39</v>
      </c>
      <c r="P1498">
        <v>2012</v>
      </c>
      <c r="Q1498" s="1" t="s">
        <v>39</v>
      </c>
      <c r="R1498" s="1" t="s">
        <v>39</v>
      </c>
      <c r="S1498" s="1" t="s">
        <v>39</v>
      </c>
      <c r="T1498" s="1" t="s">
        <v>39</v>
      </c>
      <c r="U1498" t="s">
        <v>2965</v>
      </c>
      <c r="V1498" s="6" t="s">
        <v>2749</v>
      </c>
      <c r="W1498">
        <v>90</v>
      </c>
      <c r="X1498" s="6">
        <v>8</v>
      </c>
      <c r="Y1498" s="6" t="s">
        <v>2949</v>
      </c>
      <c r="Z1498" s="6" t="s">
        <v>39</v>
      </c>
      <c r="AA1498" s="6" t="s">
        <v>2607</v>
      </c>
      <c r="AB1498">
        <f>4*997</f>
        <v>3988</v>
      </c>
      <c r="AC1498">
        <v>30</v>
      </c>
      <c r="AE1498" s="6" t="s">
        <v>39</v>
      </c>
      <c r="AF1498" s="6" t="s">
        <v>40</v>
      </c>
      <c r="AG1498" s="6" t="s">
        <v>39</v>
      </c>
      <c r="AH1498" s="6" t="s">
        <v>39</v>
      </c>
      <c r="AI1498" s="6" t="s">
        <v>39</v>
      </c>
      <c r="AJ1498" t="s">
        <v>43</v>
      </c>
      <c r="AK1498">
        <v>14</v>
      </c>
      <c r="AL1498" s="6" t="s">
        <v>39</v>
      </c>
      <c r="AM1498" s="6" t="s">
        <v>39</v>
      </c>
      <c r="AN1498">
        <v>3</v>
      </c>
      <c r="AO1498">
        <v>25</v>
      </c>
      <c r="AP1498">
        <v>30</v>
      </c>
      <c r="AQ1498" t="s">
        <v>39</v>
      </c>
      <c r="AR1498" t="s">
        <v>2923</v>
      </c>
    </row>
    <row r="1499" spans="1:44" x14ac:dyDescent="0.35">
      <c r="A1499" t="s">
        <v>1800</v>
      </c>
      <c r="B1499" t="s">
        <v>2672</v>
      </c>
      <c r="C1499" t="s">
        <v>2592</v>
      </c>
      <c r="D1499" t="s">
        <v>222</v>
      </c>
      <c r="E1499" t="s">
        <v>1385</v>
      </c>
      <c r="F1499" t="s">
        <v>39</v>
      </c>
      <c r="G1499" t="s">
        <v>40</v>
      </c>
      <c r="H1499" t="s">
        <v>40</v>
      </c>
      <c r="I1499" t="s">
        <v>39</v>
      </c>
      <c r="J1499" t="s">
        <v>39</v>
      </c>
      <c r="K1499" t="s">
        <v>39</v>
      </c>
      <c r="L1499" t="s">
        <v>39</v>
      </c>
      <c r="M1499" t="s">
        <v>39</v>
      </c>
      <c r="N1499" t="s">
        <v>39</v>
      </c>
      <c r="O1499" t="s">
        <v>39</v>
      </c>
      <c r="P1499">
        <v>2012</v>
      </c>
      <c r="Q1499" s="1" t="s">
        <v>39</v>
      </c>
      <c r="R1499" s="1" t="s">
        <v>39</v>
      </c>
      <c r="S1499" s="1" t="s">
        <v>39</v>
      </c>
      <c r="T1499" s="1" t="s">
        <v>39</v>
      </c>
      <c r="U1499" t="s">
        <v>2965</v>
      </c>
      <c r="V1499" s="6" t="s">
        <v>39</v>
      </c>
      <c r="W1499">
        <v>0</v>
      </c>
      <c r="X1499" s="6">
        <v>10</v>
      </c>
      <c r="Y1499" s="6" t="s">
        <v>2949</v>
      </c>
      <c r="Z1499" s="6" t="s">
        <v>39</v>
      </c>
      <c r="AA1499" s="6" t="s">
        <v>2607</v>
      </c>
      <c r="AB1499">
        <f>1*997</f>
        <v>997</v>
      </c>
      <c r="AC1499">
        <v>30</v>
      </c>
      <c r="AE1499" s="6" t="s">
        <v>39</v>
      </c>
      <c r="AF1499" s="6" t="s">
        <v>40</v>
      </c>
      <c r="AG1499" s="6" t="s">
        <v>39</v>
      </c>
      <c r="AH1499" s="6" t="s">
        <v>39</v>
      </c>
      <c r="AI1499" s="6" t="s">
        <v>39</v>
      </c>
      <c r="AJ1499" t="s">
        <v>2744</v>
      </c>
      <c r="AK1499">
        <v>1.3</v>
      </c>
      <c r="AL1499" s="6" t="s">
        <v>39</v>
      </c>
      <c r="AM1499" s="6" t="s">
        <v>39</v>
      </c>
      <c r="AN1499">
        <v>3</v>
      </c>
      <c r="AO1499">
        <v>25</v>
      </c>
      <c r="AP1499">
        <v>30</v>
      </c>
      <c r="AQ1499" t="s">
        <v>39</v>
      </c>
      <c r="AR1499" t="s">
        <v>2924</v>
      </c>
    </row>
    <row r="1500" spans="1:44" x14ac:dyDescent="0.35">
      <c r="A1500" t="s">
        <v>1800</v>
      </c>
      <c r="B1500" t="s">
        <v>2672</v>
      </c>
      <c r="C1500" t="s">
        <v>2592</v>
      </c>
      <c r="D1500" t="s">
        <v>222</v>
      </c>
      <c r="E1500" t="s">
        <v>1385</v>
      </c>
      <c r="F1500" t="s">
        <v>39</v>
      </c>
      <c r="G1500" t="s">
        <v>40</v>
      </c>
      <c r="H1500" t="s">
        <v>40</v>
      </c>
      <c r="I1500" t="s">
        <v>39</v>
      </c>
      <c r="J1500" t="s">
        <v>39</v>
      </c>
      <c r="K1500" t="s">
        <v>39</v>
      </c>
      <c r="L1500" t="s">
        <v>39</v>
      </c>
      <c r="M1500" t="s">
        <v>39</v>
      </c>
      <c r="N1500" t="s">
        <v>39</v>
      </c>
      <c r="O1500" t="s">
        <v>39</v>
      </c>
      <c r="P1500">
        <v>2012</v>
      </c>
      <c r="Q1500" s="1" t="s">
        <v>39</v>
      </c>
      <c r="R1500" s="1" t="s">
        <v>39</v>
      </c>
      <c r="S1500" s="1" t="s">
        <v>39</v>
      </c>
      <c r="T1500" s="1" t="s">
        <v>39</v>
      </c>
      <c r="U1500" t="s">
        <v>2965</v>
      </c>
      <c r="V1500" s="6" t="s">
        <v>2749</v>
      </c>
      <c r="W1500">
        <v>30</v>
      </c>
      <c r="X1500" s="6">
        <v>10</v>
      </c>
      <c r="Y1500" s="6" t="s">
        <v>2949</v>
      </c>
      <c r="Z1500" s="6" t="s">
        <v>39</v>
      </c>
      <c r="AA1500" s="6" t="s">
        <v>2607</v>
      </c>
      <c r="AB1500">
        <f>1*997</f>
        <v>997</v>
      </c>
      <c r="AC1500">
        <v>30</v>
      </c>
      <c r="AE1500" s="6" t="s">
        <v>39</v>
      </c>
      <c r="AF1500" s="6" t="s">
        <v>40</v>
      </c>
      <c r="AG1500" s="6" t="s">
        <v>39</v>
      </c>
      <c r="AH1500" s="6" t="s">
        <v>39</v>
      </c>
      <c r="AI1500" s="6" t="s">
        <v>39</v>
      </c>
      <c r="AJ1500" t="s">
        <v>2744</v>
      </c>
      <c r="AK1500">
        <v>6.6</v>
      </c>
      <c r="AL1500" s="6" t="s">
        <v>39</v>
      </c>
      <c r="AM1500" s="6" t="s">
        <v>39</v>
      </c>
      <c r="AN1500">
        <v>3</v>
      </c>
      <c r="AO1500">
        <v>25</v>
      </c>
      <c r="AP1500">
        <v>30</v>
      </c>
      <c r="AQ1500" t="s">
        <v>39</v>
      </c>
      <c r="AR1500" t="s">
        <v>2924</v>
      </c>
    </row>
    <row r="1501" spans="1:44" x14ac:dyDescent="0.35">
      <c r="A1501" t="s">
        <v>1800</v>
      </c>
      <c r="B1501" t="s">
        <v>2672</v>
      </c>
      <c r="C1501" t="s">
        <v>2592</v>
      </c>
      <c r="D1501" t="s">
        <v>222</v>
      </c>
      <c r="E1501" t="s">
        <v>1385</v>
      </c>
      <c r="F1501" t="s">
        <v>39</v>
      </c>
      <c r="G1501" t="s">
        <v>40</v>
      </c>
      <c r="H1501" t="s">
        <v>40</v>
      </c>
      <c r="I1501" t="s">
        <v>39</v>
      </c>
      <c r="J1501" t="s">
        <v>39</v>
      </c>
      <c r="K1501" t="s">
        <v>39</v>
      </c>
      <c r="L1501" t="s">
        <v>39</v>
      </c>
      <c r="M1501" t="s">
        <v>39</v>
      </c>
      <c r="N1501" t="s">
        <v>39</v>
      </c>
      <c r="O1501" t="s">
        <v>39</v>
      </c>
      <c r="P1501">
        <v>2012</v>
      </c>
      <c r="Q1501" s="1" t="s">
        <v>39</v>
      </c>
      <c r="R1501" s="1" t="s">
        <v>39</v>
      </c>
      <c r="S1501" s="1" t="s">
        <v>39</v>
      </c>
      <c r="T1501" s="1" t="s">
        <v>39</v>
      </c>
      <c r="U1501" t="s">
        <v>2965</v>
      </c>
      <c r="V1501" s="6" t="s">
        <v>2749</v>
      </c>
      <c r="W1501">
        <v>60</v>
      </c>
      <c r="X1501" s="6">
        <v>10</v>
      </c>
      <c r="Y1501" s="6" t="s">
        <v>2949</v>
      </c>
      <c r="Z1501" s="6" t="s">
        <v>39</v>
      </c>
      <c r="AA1501" s="6" t="s">
        <v>2607</v>
      </c>
      <c r="AB1501">
        <f>1*997</f>
        <v>997</v>
      </c>
      <c r="AC1501">
        <v>30</v>
      </c>
      <c r="AE1501" s="6" t="s">
        <v>39</v>
      </c>
      <c r="AF1501" s="6" t="s">
        <v>40</v>
      </c>
      <c r="AG1501" s="6" t="s">
        <v>39</v>
      </c>
      <c r="AH1501" s="6" t="s">
        <v>39</v>
      </c>
      <c r="AI1501" s="6" t="s">
        <v>39</v>
      </c>
      <c r="AJ1501" t="s">
        <v>2744</v>
      </c>
      <c r="AK1501">
        <v>28.8</v>
      </c>
      <c r="AL1501" s="6" t="s">
        <v>39</v>
      </c>
      <c r="AM1501" s="6" t="s">
        <v>39</v>
      </c>
      <c r="AN1501">
        <v>3</v>
      </c>
      <c r="AO1501">
        <v>25</v>
      </c>
      <c r="AP1501">
        <v>30</v>
      </c>
      <c r="AQ1501" t="s">
        <v>39</v>
      </c>
      <c r="AR1501" t="s">
        <v>2924</v>
      </c>
    </row>
    <row r="1502" spans="1:44" x14ac:dyDescent="0.35">
      <c r="A1502" t="s">
        <v>1800</v>
      </c>
      <c r="B1502" t="s">
        <v>2672</v>
      </c>
      <c r="C1502" t="s">
        <v>2592</v>
      </c>
      <c r="D1502" t="s">
        <v>222</v>
      </c>
      <c r="E1502" t="s">
        <v>1385</v>
      </c>
      <c r="F1502" t="s">
        <v>39</v>
      </c>
      <c r="G1502" t="s">
        <v>40</v>
      </c>
      <c r="H1502" t="s">
        <v>40</v>
      </c>
      <c r="I1502" t="s">
        <v>39</v>
      </c>
      <c r="J1502" t="s">
        <v>39</v>
      </c>
      <c r="K1502" t="s">
        <v>39</v>
      </c>
      <c r="L1502" t="s">
        <v>39</v>
      </c>
      <c r="M1502" t="s">
        <v>39</v>
      </c>
      <c r="N1502" t="s">
        <v>39</v>
      </c>
      <c r="O1502" t="s">
        <v>39</v>
      </c>
      <c r="P1502">
        <v>2012</v>
      </c>
      <c r="Q1502" s="1" t="s">
        <v>39</v>
      </c>
      <c r="R1502" s="1" t="s">
        <v>39</v>
      </c>
      <c r="S1502" s="1" t="s">
        <v>39</v>
      </c>
      <c r="T1502" s="1" t="s">
        <v>39</v>
      </c>
      <c r="U1502" t="s">
        <v>2965</v>
      </c>
      <c r="V1502" s="6" t="s">
        <v>2749</v>
      </c>
      <c r="W1502">
        <v>90</v>
      </c>
      <c r="X1502" s="6">
        <v>10</v>
      </c>
      <c r="Y1502" s="6" t="s">
        <v>2949</v>
      </c>
      <c r="Z1502" s="6" t="s">
        <v>39</v>
      </c>
      <c r="AA1502" s="6" t="s">
        <v>2607</v>
      </c>
      <c r="AB1502">
        <f>1*997</f>
        <v>997</v>
      </c>
      <c r="AC1502">
        <v>30</v>
      </c>
      <c r="AE1502" s="6" t="s">
        <v>39</v>
      </c>
      <c r="AF1502" s="6" t="s">
        <v>40</v>
      </c>
      <c r="AG1502" s="6" t="s">
        <v>39</v>
      </c>
      <c r="AH1502" s="6" t="s">
        <v>39</v>
      </c>
      <c r="AI1502" s="6" t="s">
        <v>39</v>
      </c>
      <c r="AJ1502" t="s">
        <v>2744</v>
      </c>
      <c r="AK1502">
        <v>2</v>
      </c>
      <c r="AL1502" s="6" t="s">
        <v>39</v>
      </c>
      <c r="AM1502" s="6" t="s">
        <v>39</v>
      </c>
      <c r="AN1502">
        <v>3</v>
      </c>
      <c r="AO1502">
        <v>25</v>
      </c>
      <c r="AP1502">
        <v>30</v>
      </c>
      <c r="AQ1502" t="s">
        <v>39</v>
      </c>
      <c r="AR1502" t="s">
        <v>2924</v>
      </c>
    </row>
    <row r="1503" spans="1:44" x14ac:dyDescent="0.35">
      <c r="A1503" t="s">
        <v>1800</v>
      </c>
      <c r="B1503" t="s">
        <v>2672</v>
      </c>
      <c r="C1503" t="s">
        <v>2592</v>
      </c>
      <c r="D1503" t="s">
        <v>222</v>
      </c>
      <c r="E1503" t="s">
        <v>1385</v>
      </c>
      <c r="F1503" t="s">
        <v>39</v>
      </c>
      <c r="G1503" t="s">
        <v>40</v>
      </c>
      <c r="H1503" t="s">
        <v>40</v>
      </c>
      <c r="I1503" t="s">
        <v>39</v>
      </c>
      <c r="J1503" t="s">
        <v>39</v>
      </c>
      <c r="K1503" t="s">
        <v>39</v>
      </c>
      <c r="L1503" t="s">
        <v>39</v>
      </c>
      <c r="M1503" t="s">
        <v>39</v>
      </c>
      <c r="N1503" t="s">
        <v>39</v>
      </c>
      <c r="O1503" t="s">
        <v>39</v>
      </c>
      <c r="P1503">
        <v>2012</v>
      </c>
      <c r="Q1503" s="1" t="s">
        <v>39</v>
      </c>
      <c r="R1503" s="1" t="s">
        <v>39</v>
      </c>
      <c r="S1503" s="1" t="s">
        <v>39</v>
      </c>
      <c r="T1503" s="1" t="s">
        <v>39</v>
      </c>
      <c r="U1503" t="s">
        <v>2965</v>
      </c>
      <c r="V1503" s="6" t="s">
        <v>39</v>
      </c>
      <c r="W1503">
        <v>0</v>
      </c>
      <c r="X1503" s="6">
        <v>10</v>
      </c>
      <c r="Y1503" s="6" t="s">
        <v>2949</v>
      </c>
      <c r="Z1503" s="6" t="s">
        <v>39</v>
      </c>
      <c r="AA1503" s="6" t="s">
        <v>2607</v>
      </c>
      <c r="AB1503">
        <f>2*997</f>
        <v>1994</v>
      </c>
      <c r="AC1503">
        <v>30</v>
      </c>
      <c r="AE1503" s="6" t="s">
        <v>39</v>
      </c>
      <c r="AF1503" s="6" t="s">
        <v>40</v>
      </c>
      <c r="AG1503" s="6" t="s">
        <v>39</v>
      </c>
      <c r="AH1503" s="6" t="s">
        <v>39</v>
      </c>
      <c r="AI1503" s="6" t="s">
        <v>39</v>
      </c>
      <c r="AJ1503" t="s">
        <v>2744</v>
      </c>
      <c r="AK1503">
        <v>1.2</v>
      </c>
      <c r="AL1503" s="6" t="s">
        <v>39</v>
      </c>
      <c r="AM1503" s="6" t="s">
        <v>39</v>
      </c>
      <c r="AN1503">
        <v>3</v>
      </c>
      <c r="AO1503">
        <v>25</v>
      </c>
      <c r="AP1503">
        <v>30</v>
      </c>
      <c r="AQ1503" t="s">
        <v>39</v>
      </c>
      <c r="AR1503" t="s">
        <v>2924</v>
      </c>
    </row>
    <row r="1504" spans="1:44" x14ac:dyDescent="0.35">
      <c r="A1504" t="s">
        <v>1800</v>
      </c>
      <c r="B1504" t="s">
        <v>2672</v>
      </c>
      <c r="C1504" t="s">
        <v>2592</v>
      </c>
      <c r="D1504" t="s">
        <v>222</v>
      </c>
      <c r="E1504" t="s">
        <v>1385</v>
      </c>
      <c r="F1504" t="s">
        <v>39</v>
      </c>
      <c r="G1504" t="s">
        <v>40</v>
      </c>
      <c r="H1504" t="s">
        <v>40</v>
      </c>
      <c r="I1504" t="s">
        <v>39</v>
      </c>
      <c r="J1504" t="s">
        <v>39</v>
      </c>
      <c r="K1504" t="s">
        <v>39</v>
      </c>
      <c r="L1504" t="s">
        <v>39</v>
      </c>
      <c r="M1504" t="s">
        <v>39</v>
      </c>
      <c r="N1504" t="s">
        <v>39</v>
      </c>
      <c r="O1504" t="s">
        <v>39</v>
      </c>
      <c r="P1504">
        <v>2012</v>
      </c>
      <c r="Q1504" s="1" t="s">
        <v>39</v>
      </c>
      <c r="R1504" s="1" t="s">
        <v>39</v>
      </c>
      <c r="S1504" s="1" t="s">
        <v>39</v>
      </c>
      <c r="T1504" s="1" t="s">
        <v>39</v>
      </c>
      <c r="U1504" t="s">
        <v>2965</v>
      </c>
      <c r="V1504" s="6" t="s">
        <v>2749</v>
      </c>
      <c r="W1504">
        <v>30</v>
      </c>
      <c r="X1504" s="6">
        <v>10</v>
      </c>
      <c r="Y1504" s="6" t="s">
        <v>2949</v>
      </c>
      <c r="Z1504" s="6" t="s">
        <v>39</v>
      </c>
      <c r="AA1504" s="6" t="s">
        <v>2607</v>
      </c>
      <c r="AB1504">
        <f>2*997</f>
        <v>1994</v>
      </c>
      <c r="AC1504">
        <v>30</v>
      </c>
      <c r="AE1504" s="6" t="s">
        <v>39</v>
      </c>
      <c r="AF1504" s="6" t="s">
        <v>40</v>
      </c>
      <c r="AG1504" s="6" t="s">
        <v>39</v>
      </c>
      <c r="AH1504" s="6" t="s">
        <v>39</v>
      </c>
      <c r="AI1504" s="6" t="s">
        <v>39</v>
      </c>
      <c r="AJ1504" t="s">
        <v>2744</v>
      </c>
      <c r="AK1504">
        <v>9</v>
      </c>
      <c r="AL1504" s="6" t="s">
        <v>39</v>
      </c>
      <c r="AM1504" s="6" t="s">
        <v>39</v>
      </c>
      <c r="AN1504">
        <v>3</v>
      </c>
      <c r="AO1504">
        <v>25</v>
      </c>
      <c r="AP1504">
        <v>30</v>
      </c>
      <c r="AQ1504" t="s">
        <v>39</v>
      </c>
      <c r="AR1504" t="s">
        <v>2924</v>
      </c>
    </row>
    <row r="1505" spans="1:44" x14ac:dyDescent="0.35">
      <c r="A1505" t="s">
        <v>1800</v>
      </c>
      <c r="B1505" t="s">
        <v>2672</v>
      </c>
      <c r="C1505" t="s">
        <v>2592</v>
      </c>
      <c r="D1505" t="s">
        <v>222</v>
      </c>
      <c r="E1505" t="s">
        <v>1385</v>
      </c>
      <c r="F1505" t="s">
        <v>39</v>
      </c>
      <c r="G1505" t="s">
        <v>40</v>
      </c>
      <c r="H1505" t="s">
        <v>40</v>
      </c>
      <c r="I1505" t="s">
        <v>39</v>
      </c>
      <c r="J1505" t="s">
        <v>39</v>
      </c>
      <c r="K1505" t="s">
        <v>39</v>
      </c>
      <c r="L1505" t="s">
        <v>39</v>
      </c>
      <c r="M1505" t="s">
        <v>39</v>
      </c>
      <c r="N1505" t="s">
        <v>39</v>
      </c>
      <c r="O1505" t="s">
        <v>39</v>
      </c>
      <c r="P1505">
        <v>2012</v>
      </c>
      <c r="Q1505" s="1" t="s">
        <v>39</v>
      </c>
      <c r="R1505" s="1" t="s">
        <v>39</v>
      </c>
      <c r="S1505" s="1" t="s">
        <v>39</v>
      </c>
      <c r="T1505" s="1" t="s">
        <v>39</v>
      </c>
      <c r="U1505" t="s">
        <v>2965</v>
      </c>
      <c r="V1505" s="6" t="s">
        <v>2749</v>
      </c>
      <c r="W1505">
        <v>60</v>
      </c>
      <c r="X1505" s="6">
        <v>10</v>
      </c>
      <c r="Y1505" s="6" t="s">
        <v>2949</v>
      </c>
      <c r="Z1505" s="6" t="s">
        <v>39</v>
      </c>
      <c r="AA1505" s="6" t="s">
        <v>2607</v>
      </c>
      <c r="AB1505">
        <f>2*997</f>
        <v>1994</v>
      </c>
      <c r="AC1505">
        <v>30</v>
      </c>
      <c r="AE1505" s="6" t="s">
        <v>39</v>
      </c>
      <c r="AF1505" s="6" t="s">
        <v>40</v>
      </c>
      <c r="AG1505" s="6" t="s">
        <v>39</v>
      </c>
      <c r="AH1505" s="6" t="s">
        <v>39</v>
      </c>
      <c r="AI1505" s="6" t="s">
        <v>39</v>
      </c>
      <c r="AJ1505" t="s">
        <v>2744</v>
      </c>
      <c r="AK1505">
        <v>7</v>
      </c>
      <c r="AL1505" s="6" t="s">
        <v>39</v>
      </c>
      <c r="AM1505" s="6" t="s">
        <v>39</v>
      </c>
      <c r="AN1505">
        <v>3</v>
      </c>
      <c r="AO1505">
        <v>25</v>
      </c>
      <c r="AP1505">
        <v>30</v>
      </c>
      <c r="AQ1505" t="s">
        <v>39</v>
      </c>
      <c r="AR1505" t="s">
        <v>2924</v>
      </c>
    </row>
    <row r="1506" spans="1:44" x14ac:dyDescent="0.35">
      <c r="A1506" t="s">
        <v>1800</v>
      </c>
      <c r="B1506" t="s">
        <v>2672</v>
      </c>
      <c r="C1506" t="s">
        <v>2592</v>
      </c>
      <c r="D1506" t="s">
        <v>222</v>
      </c>
      <c r="E1506" t="s">
        <v>1385</v>
      </c>
      <c r="F1506" t="s">
        <v>39</v>
      </c>
      <c r="G1506" t="s">
        <v>40</v>
      </c>
      <c r="H1506" t="s">
        <v>40</v>
      </c>
      <c r="I1506" t="s">
        <v>39</v>
      </c>
      <c r="J1506" t="s">
        <v>39</v>
      </c>
      <c r="K1506" t="s">
        <v>39</v>
      </c>
      <c r="L1506" t="s">
        <v>39</v>
      </c>
      <c r="M1506" t="s">
        <v>39</v>
      </c>
      <c r="N1506" t="s">
        <v>39</v>
      </c>
      <c r="O1506" t="s">
        <v>39</v>
      </c>
      <c r="P1506">
        <v>2012</v>
      </c>
      <c r="Q1506" s="1" t="s">
        <v>39</v>
      </c>
      <c r="R1506" s="1" t="s">
        <v>39</v>
      </c>
      <c r="S1506" s="1" t="s">
        <v>39</v>
      </c>
      <c r="T1506" s="1" t="s">
        <v>39</v>
      </c>
      <c r="U1506" t="s">
        <v>2965</v>
      </c>
      <c r="V1506" s="6" t="s">
        <v>2749</v>
      </c>
      <c r="W1506">
        <v>90</v>
      </c>
      <c r="X1506" s="6">
        <v>10</v>
      </c>
      <c r="Y1506" s="6" t="s">
        <v>2949</v>
      </c>
      <c r="Z1506" s="6" t="s">
        <v>39</v>
      </c>
      <c r="AA1506" s="6" t="s">
        <v>2607</v>
      </c>
      <c r="AB1506">
        <f>2*997</f>
        <v>1994</v>
      </c>
      <c r="AC1506">
        <v>30</v>
      </c>
      <c r="AE1506" s="6" t="s">
        <v>39</v>
      </c>
      <c r="AF1506" s="6" t="s">
        <v>40</v>
      </c>
      <c r="AG1506" s="6" t="s">
        <v>39</v>
      </c>
      <c r="AH1506" s="6" t="s">
        <v>39</v>
      </c>
      <c r="AI1506" s="6" t="s">
        <v>39</v>
      </c>
      <c r="AJ1506" t="s">
        <v>2744</v>
      </c>
      <c r="AK1506">
        <v>3.4</v>
      </c>
      <c r="AL1506" s="6" t="s">
        <v>39</v>
      </c>
      <c r="AM1506" s="6" t="s">
        <v>39</v>
      </c>
      <c r="AN1506">
        <v>3</v>
      </c>
      <c r="AO1506">
        <v>25</v>
      </c>
      <c r="AP1506">
        <v>30</v>
      </c>
      <c r="AQ1506" t="s">
        <v>39</v>
      </c>
      <c r="AR1506" t="s">
        <v>2924</v>
      </c>
    </row>
    <row r="1507" spans="1:44" x14ac:dyDescent="0.35">
      <c r="A1507" t="s">
        <v>1800</v>
      </c>
      <c r="B1507" t="s">
        <v>2672</v>
      </c>
      <c r="C1507" t="s">
        <v>2592</v>
      </c>
      <c r="D1507" t="s">
        <v>222</v>
      </c>
      <c r="E1507" t="s">
        <v>1385</v>
      </c>
      <c r="F1507" t="s">
        <v>39</v>
      </c>
      <c r="G1507" t="s">
        <v>40</v>
      </c>
      <c r="H1507" t="s">
        <v>40</v>
      </c>
      <c r="I1507" t="s">
        <v>39</v>
      </c>
      <c r="J1507" t="s">
        <v>39</v>
      </c>
      <c r="K1507" t="s">
        <v>39</v>
      </c>
      <c r="L1507" t="s">
        <v>39</v>
      </c>
      <c r="M1507" t="s">
        <v>39</v>
      </c>
      <c r="N1507" t="s">
        <v>39</v>
      </c>
      <c r="O1507" t="s">
        <v>39</v>
      </c>
      <c r="P1507">
        <v>2012</v>
      </c>
      <c r="Q1507" s="1" t="s">
        <v>39</v>
      </c>
      <c r="R1507" s="1" t="s">
        <v>39</v>
      </c>
      <c r="S1507" s="1" t="s">
        <v>39</v>
      </c>
      <c r="T1507" s="1" t="s">
        <v>39</v>
      </c>
      <c r="U1507" t="s">
        <v>2965</v>
      </c>
      <c r="V1507" s="6" t="s">
        <v>39</v>
      </c>
      <c r="W1507">
        <v>0</v>
      </c>
      <c r="X1507" s="6">
        <v>10</v>
      </c>
      <c r="Y1507" s="6" t="s">
        <v>2949</v>
      </c>
      <c r="Z1507" s="6" t="s">
        <v>39</v>
      </c>
      <c r="AA1507" s="6" t="s">
        <v>2607</v>
      </c>
      <c r="AB1507">
        <f>3*997</f>
        <v>2991</v>
      </c>
      <c r="AC1507">
        <v>30</v>
      </c>
      <c r="AE1507" s="6" t="s">
        <v>39</v>
      </c>
      <c r="AF1507" s="6" t="s">
        <v>40</v>
      </c>
      <c r="AG1507" s="6" t="s">
        <v>39</v>
      </c>
      <c r="AH1507" s="6" t="s">
        <v>39</v>
      </c>
      <c r="AI1507" s="6" t="s">
        <v>39</v>
      </c>
      <c r="AJ1507" t="s">
        <v>2744</v>
      </c>
      <c r="AK1507">
        <v>0.19</v>
      </c>
      <c r="AL1507" s="6" t="s">
        <v>39</v>
      </c>
      <c r="AM1507" s="6" t="s">
        <v>39</v>
      </c>
      <c r="AN1507">
        <v>3</v>
      </c>
      <c r="AO1507">
        <v>25</v>
      </c>
      <c r="AP1507">
        <v>30</v>
      </c>
      <c r="AQ1507" t="s">
        <v>39</v>
      </c>
      <c r="AR1507" t="s">
        <v>2924</v>
      </c>
    </row>
    <row r="1508" spans="1:44" x14ac:dyDescent="0.35">
      <c r="A1508" t="s">
        <v>1800</v>
      </c>
      <c r="B1508" t="s">
        <v>2672</v>
      </c>
      <c r="C1508" t="s">
        <v>2592</v>
      </c>
      <c r="D1508" t="s">
        <v>222</v>
      </c>
      <c r="E1508" t="s">
        <v>1385</v>
      </c>
      <c r="F1508" t="s">
        <v>39</v>
      </c>
      <c r="G1508" t="s">
        <v>40</v>
      </c>
      <c r="H1508" t="s">
        <v>40</v>
      </c>
      <c r="I1508" t="s">
        <v>39</v>
      </c>
      <c r="J1508" t="s">
        <v>39</v>
      </c>
      <c r="K1508" t="s">
        <v>39</v>
      </c>
      <c r="L1508" t="s">
        <v>39</v>
      </c>
      <c r="M1508" t="s">
        <v>39</v>
      </c>
      <c r="N1508" t="s">
        <v>39</v>
      </c>
      <c r="O1508" t="s">
        <v>39</v>
      </c>
      <c r="P1508">
        <v>2012</v>
      </c>
      <c r="Q1508" s="1" t="s">
        <v>39</v>
      </c>
      <c r="R1508" s="1" t="s">
        <v>39</v>
      </c>
      <c r="S1508" s="1" t="s">
        <v>39</v>
      </c>
      <c r="T1508" s="1" t="s">
        <v>39</v>
      </c>
      <c r="U1508" t="s">
        <v>2965</v>
      </c>
      <c r="V1508" s="6" t="s">
        <v>2749</v>
      </c>
      <c r="W1508">
        <v>30</v>
      </c>
      <c r="X1508" s="6">
        <v>10</v>
      </c>
      <c r="Y1508" s="6" t="s">
        <v>2949</v>
      </c>
      <c r="Z1508" s="6" t="s">
        <v>39</v>
      </c>
      <c r="AA1508" s="6" t="s">
        <v>2607</v>
      </c>
      <c r="AB1508">
        <f>3*997</f>
        <v>2991</v>
      </c>
      <c r="AC1508">
        <v>30</v>
      </c>
      <c r="AE1508" s="6" t="s">
        <v>39</v>
      </c>
      <c r="AF1508" s="6" t="s">
        <v>40</v>
      </c>
      <c r="AG1508" s="6" t="s">
        <v>39</v>
      </c>
      <c r="AH1508" s="6" t="s">
        <v>39</v>
      </c>
      <c r="AI1508" s="6" t="s">
        <v>39</v>
      </c>
      <c r="AJ1508" t="s">
        <v>2744</v>
      </c>
      <c r="AK1508">
        <v>8.9</v>
      </c>
      <c r="AL1508" s="6" t="s">
        <v>39</v>
      </c>
      <c r="AM1508" s="6" t="s">
        <v>39</v>
      </c>
      <c r="AN1508">
        <v>3</v>
      </c>
      <c r="AO1508">
        <v>25</v>
      </c>
      <c r="AP1508">
        <v>30</v>
      </c>
      <c r="AQ1508" t="s">
        <v>39</v>
      </c>
      <c r="AR1508" t="s">
        <v>2924</v>
      </c>
    </row>
    <row r="1509" spans="1:44" x14ac:dyDescent="0.35">
      <c r="A1509" t="s">
        <v>1800</v>
      </c>
      <c r="B1509" t="s">
        <v>2672</v>
      </c>
      <c r="C1509" t="s">
        <v>2592</v>
      </c>
      <c r="D1509" t="s">
        <v>222</v>
      </c>
      <c r="E1509" t="s">
        <v>1385</v>
      </c>
      <c r="F1509" t="s">
        <v>39</v>
      </c>
      <c r="G1509" t="s">
        <v>40</v>
      </c>
      <c r="H1509" t="s">
        <v>40</v>
      </c>
      <c r="I1509" t="s">
        <v>39</v>
      </c>
      <c r="J1509" t="s">
        <v>39</v>
      </c>
      <c r="K1509" t="s">
        <v>39</v>
      </c>
      <c r="L1509" t="s">
        <v>39</v>
      </c>
      <c r="M1509" t="s">
        <v>39</v>
      </c>
      <c r="N1509" t="s">
        <v>39</v>
      </c>
      <c r="O1509" t="s">
        <v>39</v>
      </c>
      <c r="P1509">
        <v>2012</v>
      </c>
      <c r="Q1509" s="1" t="s">
        <v>39</v>
      </c>
      <c r="R1509" s="1" t="s">
        <v>39</v>
      </c>
      <c r="S1509" s="1" t="s">
        <v>39</v>
      </c>
      <c r="T1509" s="1" t="s">
        <v>39</v>
      </c>
      <c r="U1509" t="s">
        <v>2965</v>
      </c>
      <c r="V1509" s="6" t="s">
        <v>2749</v>
      </c>
      <c r="W1509">
        <v>60</v>
      </c>
      <c r="X1509" s="6">
        <v>10</v>
      </c>
      <c r="Y1509" s="6" t="s">
        <v>2949</v>
      </c>
      <c r="Z1509" s="6" t="s">
        <v>39</v>
      </c>
      <c r="AA1509" s="6" t="s">
        <v>2607</v>
      </c>
      <c r="AB1509">
        <f>3*997</f>
        <v>2991</v>
      </c>
      <c r="AC1509">
        <v>30</v>
      </c>
      <c r="AE1509" s="6" t="s">
        <v>39</v>
      </c>
      <c r="AF1509" s="6" t="s">
        <v>40</v>
      </c>
      <c r="AG1509" s="6" t="s">
        <v>39</v>
      </c>
      <c r="AH1509" s="6" t="s">
        <v>39</v>
      </c>
      <c r="AI1509" s="6" t="s">
        <v>39</v>
      </c>
      <c r="AJ1509" t="s">
        <v>2744</v>
      </c>
      <c r="AK1509">
        <v>27</v>
      </c>
      <c r="AL1509" s="6" t="s">
        <v>39</v>
      </c>
      <c r="AM1509" s="6" t="s">
        <v>39</v>
      </c>
      <c r="AN1509">
        <v>3</v>
      </c>
      <c r="AO1509">
        <v>25</v>
      </c>
      <c r="AP1509">
        <v>30</v>
      </c>
      <c r="AQ1509" t="s">
        <v>39</v>
      </c>
      <c r="AR1509" t="s">
        <v>2924</v>
      </c>
    </row>
    <row r="1510" spans="1:44" x14ac:dyDescent="0.35">
      <c r="A1510" t="s">
        <v>1800</v>
      </c>
      <c r="B1510" t="s">
        <v>2672</v>
      </c>
      <c r="C1510" t="s">
        <v>2592</v>
      </c>
      <c r="D1510" t="s">
        <v>222</v>
      </c>
      <c r="E1510" t="s">
        <v>1385</v>
      </c>
      <c r="F1510" t="s">
        <v>39</v>
      </c>
      <c r="G1510" t="s">
        <v>40</v>
      </c>
      <c r="H1510" t="s">
        <v>40</v>
      </c>
      <c r="I1510" t="s">
        <v>39</v>
      </c>
      <c r="J1510" t="s">
        <v>39</v>
      </c>
      <c r="K1510" t="s">
        <v>39</v>
      </c>
      <c r="L1510" t="s">
        <v>39</v>
      </c>
      <c r="M1510" t="s">
        <v>39</v>
      </c>
      <c r="N1510" t="s">
        <v>39</v>
      </c>
      <c r="O1510" t="s">
        <v>39</v>
      </c>
      <c r="P1510">
        <v>2012</v>
      </c>
      <c r="Q1510" s="1" t="s">
        <v>39</v>
      </c>
      <c r="R1510" s="1" t="s">
        <v>39</v>
      </c>
      <c r="S1510" s="1" t="s">
        <v>39</v>
      </c>
      <c r="T1510" s="1" t="s">
        <v>39</v>
      </c>
      <c r="U1510" t="s">
        <v>2965</v>
      </c>
      <c r="V1510" s="6" t="s">
        <v>2749</v>
      </c>
      <c r="W1510">
        <v>90</v>
      </c>
      <c r="X1510" s="6">
        <v>10</v>
      </c>
      <c r="Y1510" s="6" t="s">
        <v>2949</v>
      </c>
      <c r="Z1510" s="6" t="s">
        <v>39</v>
      </c>
      <c r="AA1510" s="6" t="s">
        <v>2607</v>
      </c>
      <c r="AB1510">
        <f>3*997</f>
        <v>2991</v>
      </c>
      <c r="AC1510">
        <v>30</v>
      </c>
      <c r="AE1510" s="6" t="s">
        <v>39</v>
      </c>
      <c r="AF1510" s="6" t="s">
        <v>40</v>
      </c>
      <c r="AG1510" s="6" t="s">
        <v>39</v>
      </c>
      <c r="AH1510" s="6" t="s">
        <v>39</v>
      </c>
      <c r="AI1510" s="6" t="s">
        <v>39</v>
      </c>
      <c r="AJ1510" t="s">
        <v>2744</v>
      </c>
      <c r="AK1510">
        <v>1.2</v>
      </c>
      <c r="AL1510" s="6" t="s">
        <v>39</v>
      </c>
      <c r="AM1510" s="6" t="s">
        <v>39</v>
      </c>
      <c r="AN1510">
        <v>3</v>
      </c>
      <c r="AO1510">
        <v>25</v>
      </c>
      <c r="AP1510">
        <v>30</v>
      </c>
      <c r="AQ1510" t="s">
        <v>39</v>
      </c>
      <c r="AR1510" t="s">
        <v>2924</v>
      </c>
    </row>
    <row r="1511" spans="1:44" x14ac:dyDescent="0.35">
      <c r="A1511" t="s">
        <v>1800</v>
      </c>
      <c r="B1511" t="s">
        <v>2672</v>
      </c>
      <c r="C1511" t="s">
        <v>2592</v>
      </c>
      <c r="D1511" t="s">
        <v>222</v>
      </c>
      <c r="E1511" t="s">
        <v>1385</v>
      </c>
      <c r="F1511" t="s">
        <v>39</v>
      </c>
      <c r="G1511" t="s">
        <v>40</v>
      </c>
      <c r="H1511" t="s">
        <v>40</v>
      </c>
      <c r="I1511" t="s">
        <v>39</v>
      </c>
      <c r="J1511" t="s">
        <v>39</v>
      </c>
      <c r="K1511" t="s">
        <v>39</v>
      </c>
      <c r="L1511" t="s">
        <v>39</v>
      </c>
      <c r="M1511" t="s">
        <v>39</v>
      </c>
      <c r="N1511" t="s">
        <v>39</v>
      </c>
      <c r="O1511" t="s">
        <v>39</v>
      </c>
      <c r="P1511">
        <v>2012</v>
      </c>
      <c r="Q1511" s="1" t="s">
        <v>39</v>
      </c>
      <c r="R1511" s="1" t="s">
        <v>39</v>
      </c>
      <c r="S1511" s="1" t="s">
        <v>39</v>
      </c>
      <c r="T1511" s="1" t="s">
        <v>39</v>
      </c>
      <c r="U1511" t="s">
        <v>2965</v>
      </c>
      <c r="V1511" s="6" t="s">
        <v>39</v>
      </c>
      <c r="W1511">
        <v>0</v>
      </c>
      <c r="X1511" s="6">
        <v>10</v>
      </c>
      <c r="Y1511" s="6" t="s">
        <v>2949</v>
      </c>
      <c r="Z1511" s="6" t="s">
        <v>39</v>
      </c>
      <c r="AA1511" s="6" t="s">
        <v>2607</v>
      </c>
      <c r="AB1511">
        <f>4*997</f>
        <v>3988</v>
      </c>
      <c r="AC1511">
        <v>30</v>
      </c>
      <c r="AE1511" s="6" t="s">
        <v>39</v>
      </c>
      <c r="AF1511" s="6" t="s">
        <v>40</v>
      </c>
      <c r="AG1511" s="6" t="s">
        <v>39</v>
      </c>
      <c r="AH1511" s="6" t="s">
        <v>39</v>
      </c>
      <c r="AI1511" s="6" t="s">
        <v>39</v>
      </c>
      <c r="AJ1511" t="s">
        <v>2744</v>
      </c>
      <c r="AK1511">
        <v>0.32</v>
      </c>
      <c r="AL1511" s="6" t="s">
        <v>39</v>
      </c>
      <c r="AM1511" s="6" t="s">
        <v>39</v>
      </c>
      <c r="AN1511">
        <v>3</v>
      </c>
      <c r="AO1511">
        <v>25</v>
      </c>
      <c r="AP1511">
        <v>30</v>
      </c>
      <c r="AQ1511" t="s">
        <v>39</v>
      </c>
      <c r="AR1511" t="s">
        <v>2924</v>
      </c>
    </row>
    <row r="1512" spans="1:44" x14ac:dyDescent="0.35">
      <c r="A1512" t="s">
        <v>1800</v>
      </c>
      <c r="B1512" t="s">
        <v>2672</v>
      </c>
      <c r="C1512" t="s">
        <v>2592</v>
      </c>
      <c r="D1512" t="s">
        <v>222</v>
      </c>
      <c r="E1512" t="s">
        <v>1385</v>
      </c>
      <c r="F1512" t="s">
        <v>39</v>
      </c>
      <c r="G1512" t="s">
        <v>40</v>
      </c>
      <c r="H1512" t="s">
        <v>40</v>
      </c>
      <c r="I1512" t="s">
        <v>39</v>
      </c>
      <c r="J1512" t="s">
        <v>39</v>
      </c>
      <c r="K1512" t="s">
        <v>39</v>
      </c>
      <c r="L1512" t="s">
        <v>39</v>
      </c>
      <c r="M1512" t="s">
        <v>39</v>
      </c>
      <c r="N1512" t="s">
        <v>39</v>
      </c>
      <c r="O1512" t="s">
        <v>39</v>
      </c>
      <c r="P1512">
        <v>2012</v>
      </c>
      <c r="Q1512" s="1" t="s">
        <v>39</v>
      </c>
      <c r="R1512" s="1" t="s">
        <v>39</v>
      </c>
      <c r="S1512" s="1" t="s">
        <v>39</v>
      </c>
      <c r="T1512" s="1" t="s">
        <v>39</v>
      </c>
      <c r="U1512" t="s">
        <v>2965</v>
      </c>
      <c r="V1512" s="6" t="s">
        <v>2749</v>
      </c>
      <c r="W1512">
        <v>30</v>
      </c>
      <c r="X1512" s="6">
        <v>10</v>
      </c>
      <c r="Y1512" s="6" t="s">
        <v>2949</v>
      </c>
      <c r="Z1512" s="6" t="s">
        <v>39</v>
      </c>
      <c r="AA1512" s="6" t="s">
        <v>2607</v>
      </c>
      <c r="AB1512">
        <f>4*997</f>
        <v>3988</v>
      </c>
      <c r="AC1512">
        <v>30</v>
      </c>
      <c r="AE1512" s="6" t="s">
        <v>39</v>
      </c>
      <c r="AF1512" s="6" t="s">
        <v>40</v>
      </c>
      <c r="AG1512" s="6" t="s">
        <v>39</v>
      </c>
      <c r="AH1512" s="6" t="s">
        <v>39</v>
      </c>
      <c r="AI1512" s="6" t="s">
        <v>39</v>
      </c>
      <c r="AJ1512" t="s">
        <v>2744</v>
      </c>
      <c r="AK1512">
        <v>3.2</v>
      </c>
      <c r="AL1512" s="6" t="s">
        <v>39</v>
      </c>
      <c r="AM1512" s="6" t="s">
        <v>39</v>
      </c>
      <c r="AN1512">
        <v>3</v>
      </c>
      <c r="AO1512">
        <v>25</v>
      </c>
      <c r="AP1512">
        <v>30</v>
      </c>
      <c r="AQ1512" t="s">
        <v>39</v>
      </c>
      <c r="AR1512" t="s">
        <v>2924</v>
      </c>
    </row>
    <row r="1513" spans="1:44" x14ac:dyDescent="0.35">
      <c r="A1513" t="s">
        <v>1800</v>
      </c>
      <c r="B1513" t="s">
        <v>2672</v>
      </c>
      <c r="C1513" t="s">
        <v>2592</v>
      </c>
      <c r="D1513" t="s">
        <v>222</v>
      </c>
      <c r="E1513" t="s">
        <v>1385</v>
      </c>
      <c r="F1513" t="s">
        <v>39</v>
      </c>
      <c r="G1513" t="s">
        <v>40</v>
      </c>
      <c r="H1513" t="s">
        <v>40</v>
      </c>
      <c r="I1513" t="s">
        <v>39</v>
      </c>
      <c r="J1513" t="s">
        <v>39</v>
      </c>
      <c r="K1513" t="s">
        <v>39</v>
      </c>
      <c r="L1513" t="s">
        <v>39</v>
      </c>
      <c r="M1513" t="s">
        <v>39</v>
      </c>
      <c r="N1513" t="s">
        <v>39</v>
      </c>
      <c r="O1513" t="s">
        <v>39</v>
      </c>
      <c r="P1513">
        <v>2012</v>
      </c>
      <c r="Q1513" s="1" t="s">
        <v>39</v>
      </c>
      <c r="R1513" s="1" t="s">
        <v>39</v>
      </c>
      <c r="S1513" s="1" t="s">
        <v>39</v>
      </c>
      <c r="T1513" s="1" t="s">
        <v>39</v>
      </c>
      <c r="U1513" t="s">
        <v>2965</v>
      </c>
      <c r="V1513" s="6" t="s">
        <v>2749</v>
      </c>
      <c r="W1513">
        <v>60</v>
      </c>
      <c r="X1513" s="6">
        <v>10</v>
      </c>
      <c r="Y1513" s="6" t="s">
        <v>2949</v>
      </c>
      <c r="Z1513" s="6" t="s">
        <v>39</v>
      </c>
      <c r="AA1513" s="6" t="s">
        <v>2607</v>
      </c>
      <c r="AB1513">
        <f>4*997</f>
        <v>3988</v>
      </c>
      <c r="AC1513">
        <v>30</v>
      </c>
      <c r="AE1513" s="6" t="s">
        <v>39</v>
      </c>
      <c r="AF1513" s="6" t="s">
        <v>40</v>
      </c>
      <c r="AG1513" s="6" t="s">
        <v>39</v>
      </c>
      <c r="AH1513" s="6" t="s">
        <v>39</v>
      </c>
      <c r="AI1513" s="6" t="s">
        <v>39</v>
      </c>
      <c r="AJ1513" t="s">
        <v>2744</v>
      </c>
      <c r="AK1513">
        <v>3.9</v>
      </c>
      <c r="AL1513" s="6" t="s">
        <v>39</v>
      </c>
      <c r="AM1513" s="6" t="s">
        <v>39</v>
      </c>
      <c r="AN1513">
        <v>3</v>
      </c>
      <c r="AO1513">
        <v>25</v>
      </c>
      <c r="AP1513">
        <v>30</v>
      </c>
      <c r="AQ1513" t="s">
        <v>39</v>
      </c>
      <c r="AR1513" t="s">
        <v>2924</v>
      </c>
    </row>
    <row r="1514" spans="1:44" x14ac:dyDescent="0.35">
      <c r="A1514" t="s">
        <v>1800</v>
      </c>
      <c r="B1514" t="s">
        <v>2672</v>
      </c>
      <c r="C1514" t="s">
        <v>2592</v>
      </c>
      <c r="D1514" t="s">
        <v>222</v>
      </c>
      <c r="E1514" t="s">
        <v>1385</v>
      </c>
      <c r="F1514" t="s">
        <v>39</v>
      </c>
      <c r="G1514" t="s">
        <v>40</v>
      </c>
      <c r="H1514" t="s">
        <v>40</v>
      </c>
      <c r="I1514" t="s">
        <v>39</v>
      </c>
      <c r="J1514" t="s">
        <v>39</v>
      </c>
      <c r="K1514" t="s">
        <v>39</v>
      </c>
      <c r="L1514" t="s">
        <v>39</v>
      </c>
      <c r="M1514" t="s">
        <v>39</v>
      </c>
      <c r="N1514" t="s">
        <v>39</v>
      </c>
      <c r="O1514" t="s">
        <v>39</v>
      </c>
      <c r="P1514">
        <v>2012</v>
      </c>
      <c r="Q1514" s="1" t="s">
        <v>39</v>
      </c>
      <c r="R1514" s="1" t="s">
        <v>39</v>
      </c>
      <c r="S1514" s="1" t="s">
        <v>39</v>
      </c>
      <c r="T1514" s="1" t="s">
        <v>39</v>
      </c>
      <c r="U1514" t="s">
        <v>2965</v>
      </c>
      <c r="V1514" s="6" t="s">
        <v>2749</v>
      </c>
      <c r="W1514">
        <v>90</v>
      </c>
      <c r="X1514" s="6">
        <v>10</v>
      </c>
      <c r="Y1514" s="6" t="s">
        <v>2949</v>
      </c>
      <c r="Z1514" s="6" t="s">
        <v>39</v>
      </c>
      <c r="AA1514" s="6" t="s">
        <v>2607</v>
      </c>
      <c r="AB1514">
        <f>4*997</f>
        <v>3988</v>
      </c>
      <c r="AC1514">
        <v>30</v>
      </c>
      <c r="AE1514" s="6" t="s">
        <v>39</v>
      </c>
      <c r="AF1514" s="6" t="s">
        <v>40</v>
      </c>
      <c r="AG1514" s="6" t="s">
        <v>39</v>
      </c>
      <c r="AH1514" s="6" t="s">
        <v>39</v>
      </c>
      <c r="AI1514" s="6" t="s">
        <v>39</v>
      </c>
      <c r="AJ1514" t="s">
        <v>2744</v>
      </c>
      <c r="AK1514">
        <v>1.7</v>
      </c>
      <c r="AL1514" s="6" t="s">
        <v>39</v>
      </c>
      <c r="AM1514" s="6" t="s">
        <v>39</v>
      </c>
      <c r="AN1514">
        <v>3</v>
      </c>
      <c r="AO1514">
        <v>25</v>
      </c>
      <c r="AP1514">
        <v>30</v>
      </c>
      <c r="AQ1514" t="s">
        <v>39</v>
      </c>
      <c r="AR1514" t="s">
        <v>2924</v>
      </c>
    </row>
    <row r="1515" spans="1:44" x14ac:dyDescent="0.35">
      <c r="A1515" t="s">
        <v>1800</v>
      </c>
      <c r="B1515" t="s">
        <v>2672</v>
      </c>
      <c r="C1515" t="s">
        <v>2592</v>
      </c>
      <c r="D1515" t="s">
        <v>222</v>
      </c>
      <c r="E1515" t="s">
        <v>1385</v>
      </c>
      <c r="F1515" t="s">
        <v>39</v>
      </c>
      <c r="G1515" t="s">
        <v>40</v>
      </c>
      <c r="H1515" t="s">
        <v>40</v>
      </c>
      <c r="I1515" t="s">
        <v>39</v>
      </c>
      <c r="J1515" t="s">
        <v>39</v>
      </c>
      <c r="K1515" t="s">
        <v>39</v>
      </c>
      <c r="L1515" t="s">
        <v>39</v>
      </c>
      <c r="M1515" t="s">
        <v>39</v>
      </c>
      <c r="N1515" t="s">
        <v>39</v>
      </c>
      <c r="O1515" t="s">
        <v>39</v>
      </c>
      <c r="P1515">
        <v>2012</v>
      </c>
      <c r="Q1515" s="1" t="s">
        <v>39</v>
      </c>
      <c r="R1515" s="1" t="s">
        <v>39</v>
      </c>
      <c r="S1515" s="1" t="s">
        <v>39</v>
      </c>
      <c r="T1515" s="1" t="s">
        <v>39</v>
      </c>
      <c r="U1515" t="s">
        <v>2965</v>
      </c>
      <c r="V1515" s="6" t="s">
        <v>39</v>
      </c>
      <c r="W1515">
        <v>0</v>
      </c>
      <c r="X1515" s="6">
        <v>8</v>
      </c>
      <c r="Y1515" s="6" t="s">
        <v>2949</v>
      </c>
      <c r="Z1515" s="6" t="s">
        <v>39</v>
      </c>
      <c r="AA1515" s="6" t="s">
        <v>2607</v>
      </c>
      <c r="AB1515">
        <f>1*997</f>
        <v>997</v>
      </c>
      <c r="AC1515">
        <v>30</v>
      </c>
      <c r="AE1515" s="6" t="s">
        <v>39</v>
      </c>
      <c r="AF1515" s="6" t="s">
        <v>40</v>
      </c>
      <c r="AG1515" s="6" t="s">
        <v>39</v>
      </c>
      <c r="AH1515" s="6" t="s">
        <v>39</v>
      </c>
      <c r="AI1515" s="6" t="s">
        <v>39</v>
      </c>
      <c r="AJ1515" t="s">
        <v>2744</v>
      </c>
      <c r="AK1515">
        <v>0.8</v>
      </c>
      <c r="AL1515" s="6" t="s">
        <v>39</v>
      </c>
      <c r="AM1515" s="6" t="s">
        <v>39</v>
      </c>
      <c r="AN1515">
        <v>3</v>
      </c>
      <c r="AO1515">
        <v>25</v>
      </c>
      <c r="AP1515">
        <v>30</v>
      </c>
      <c r="AQ1515" t="s">
        <v>39</v>
      </c>
      <c r="AR1515" t="s">
        <v>2924</v>
      </c>
    </row>
    <row r="1516" spans="1:44" x14ac:dyDescent="0.35">
      <c r="A1516" t="s">
        <v>1800</v>
      </c>
      <c r="B1516" t="s">
        <v>2672</v>
      </c>
      <c r="C1516" t="s">
        <v>2592</v>
      </c>
      <c r="D1516" t="s">
        <v>222</v>
      </c>
      <c r="E1516" t="s">
        <v>1385</v>
      </c>
      <c r="F1516" t="s">
        <v>39</v>
      </c>
      <c r="G1516" t="s">
        <v>40</v>
      </c>
      <c r="H1516" t="s">
        <v>40</v>
      </c>
      <c r="I1516" t="s">
        <v>39</v>
      </c>
      <c r="J1516" t="s">
        <v>39</v>
      </c>
      <c r="K1516" t="s">
        <v>39</v>
      </c>
      <c r="L1516" t="s">
        <v>39</v>
      </c>
      <c r="M1516" t="s">
        <v>39</v>
      </c>
      <c r="N1516" t="s">
        <v>39</v>
      </c>
      <c r="O1516" t="s">
        <v>39</v>
      </c>
      <c r="P1516">
        <v>2012</v>
      </c>
      <c r="Q1516" s="1" t="s">
        <v>39</v>
      </c>
      <c r="R1516" s="1" t="s">
        <v>39</v>
      </c>
      <c r="S1516" s="1" t="s">
        <v>39</v>
      </c>
      <c r="T1516" s="1" t="s">
        <v>39</v>
      </c>
      <c r="U1516" t="s">
        <v>2965</v>
      </c>
      <c r="V1516" s="6" t="s">
        <v>2749</v>
      </c>
      <c r="W1516">
        <v>30</v>
      </c>
      <c r="X1516" s="6">
        <v>8</v>
      </c>
      <c r="Y1516" s="6" t="s">
        <v>2949</v>
      </c>
      <c r="Z1516" s="6" t="s">
        <v>39</v>
      </c>
      <c r="AA1516" s="6" t="s">
        <v>2607</v>
      </c>
      <c r="AB1516">
        <f>1*997</f>
        <v>997</v>
      </c>
      <c r="AC1516">
        <v>30</v>
      </c>
      <c r="AE1516" s="6" t="s">
        <v>39</v>
      </c>
      <c r="AF1516" s="6" t="s">
        <v>40</v>
      </c>
      <c r="AG1516" s="6" t="s">
        <v>39</v>
      </c>
      <c r="AH1516" s="6" t="s">
        <v>39</v>
      </c>
      <c r="AI1516" s="6" t="s">
        <v>39</v>
      </c>
      <c r="AJ1516" t="s">
        <v>2744</v>
      </c>
      <c r="AK1516">
        <v>9.6</v>
      </c>
      <c r="AL1516" s="6" t="s">
        <v>39</v>
      </c>
      <c r="AM1516" s="6" t="s">
        <v>39</v>
      </c>
      <c r="AN1516">
        <v>3</v>
      </c>
      <c r="AO1516">
        <v>25</v>
      </c>
      <c r="AP1516">
        <v>30</v>
      </c>
      <c r="AQ1516" t="s">
        <v>39</v>
      </c>
      <c r="AR1516" t="s">
        <v>2924</v>
      </c>
    </row>
    <row r="1517" spans="1:44" x14ac:dyDescent="0.35">
      <c r="A1517" t="s">
        <v>1800</v>
      </c>
      <c r="B1517" t="s">
        <v>2672</v>
      </c>
      <c r="C1517" t="s">
        <v>2592</v>
      </c>
      <c r="D1517" t="s">
        <v>222</v>
      </c>
      <c r="E1517" t="s">
        <v>1385</v>
      </c>
      <c r="F1517" t="s">
        <v>39</v>
      </c>
      <c r="G1517" t="s">
        <v>40</v>
      </c>
      <c r="H1517" t="s">
        <v>40</v>
      </c>
      <c r="I1517" t="s">
        <v>39</v>
      </c>
      <c r="J1517" t="s">
        <v>39</v>
      </c>
      <c r="K1517" t="s">
        <v>39</v>
      </c>
      <c r="L1517" t="s">
        <v>39</v>
      </c>
      <c r="M1517" t="s">
        <v>39</v>
      </c>
      <c r="N1517" t="s">
        <v>39</v>
      </c>
      <c r="O1517" t="s">
        <v>39</v>
      </c>
      <c r="P1517">
        <v>2012</v>
      </c>
      <c r="Q1517" s="1" t="s">
        <v>39</v>
      </c>
      <c r="R1517" s="1" t="s">
        <v>39</v>
      </c>
      <c r="S1517" s="1" t="s">
        <v>39</v>
      </c>
      <c r="T1517" s="1" t="s">
        <v>39</v>
      </c>
      <c r="U1517" t="s">
        <v>2965</v>
      </c>
      <c r="V1517" s="6" t="s">
        <v>2749</v>
      </c>
      <c r="W1517">
        <v>60</v>
      </c>
      <c r="X1517" s="6">
        <v>8</v>
      </c>
      <c r="Y1517" s="6" t="s">
        <v>2949</v>
      </c>
      <c r="Z1517" s="6" t="s">
        <v>39</v>
      </c>
      <c r="AA1517" s="6" t="s">
        <v>2607</v>
      </c>
      <c r="AB1517">
        <f>1*997</f>
        <v>997</v>
      </c>
      <c r="AC1517">
        <v>30</v>
      </c>
      <c r="AE1517" s="6" t="s">
        <v>39</v>
      </c>
      <c r="AF1517" s="6" t="s">
        <v>40</v>
      </c>
      <c r="AG1517" s="6" t="s">
        <v>39</v>
      </c>
      <c r="AH1517" s="6" t="s">
        <v>39</v>
      </c>
      <c r="AI1517" s="6" t="s">
        <v>39</v>
      </c>
      <c r="AJ1517" t="s">
        <v>2744</v>
      </c>
      <c r="AK1517">
        <v>24</v>
      </c>
      <c r="AL1517" s="6" t="s">
        <v>39</v>
      </c>
      <c r="AM1517" s="6" t="s">
        <v>39</v>
      </c>
      <c r="AN1517">
        <v>3</v>
      </c>
      <c r="AO1517">
        <v>25</v>
      </c>
      <c r="AP1517">
        <v>30</v>
      </c>
      <c r="AQ1517" t="s">
        <v>39</v>
      </c>
      <c r="AR1517" t="s">
        <v>2924</v>
      </c>
    </row>
    <row r="1518" spans="1:44" x14ac:dyDescent="0.35">
      <c r="A1518" t="s">
        <v>1800</v>
      </c>
      <c r="B1518" t="s">
        <v>2672</v>
      </c>
      <c r="C1518" t="s">
        <v>2592</v>
      </c>
      <c r="D1518" t="s">
        <v>222</v>
      </c>
      <c r="E1518" t="s">
        <v>1385</v>
      </c>
      <c r="F1518" t="s">
        <v>39</v>
      </c>
      <c r="G1518" t="s">
        <v>40</v>
      </c>
      <c r="H1518" t="s">
        <v>40</v>
      </c>
      <c r="I1518" t="s">
        <v>39</v>
      </c>
      <c r="J1518" t="s">
        <v>39</v>
      </c>
      <c r="K1518" t="s">
        <v>39</v>
      </c>
      <c r="L1518" t="s">
        <v>39</v>
      </c>
      <c r="M1518" t="s">
        <v>39</v>
      </c>
      <c r="N1518" t="s">
        <v>39</v>
      </c>
      <c r="O1518" t="s">
        <v>39</v>
      </c>
      <c r="P1518">
        <v>2012</v>
      </c>
      <c r="Q1518" s="1" t="s">
        <v>39</v>
      </c>
      <c r="R1518" s="1" t="s">
        <v>39</v>
      </c>
      <c r="S1518" s="1" t="s">
        <v>39</v>
      </c>
      <c r="T1518" s="1" t="s">
        <v>39</v>
      </c>
      <c r="U1518" t="s">
        <v>2965</v>
      </c>
      <c r="V1518" s="6" t="s">
        <v>2749</v>
      </c>
      <c r="W1518">
        <v>90</v>
      </c>
      <c r="X1518" s="6">
        <v>8</v>
      </c>
      <c r="Y1518" s="6" t="s">
        <v>2949</v>
      </c>
      <c r="Z1518" s="6" t="s">
        <v>39</v>
      </c>
      <c r="AA1518" s="6" t="s">
        <v>2607</v>
      </c>
      <c r="AB1518">
        <f>1*997</f>
        <v>997</v>
      </c>
      <c r="AC1518">
        <v>30</v>
      </c>
      <c r="AE1518" s="6" t="s">
        <v>39</v>
      </c>
      <c r="AF1518" s="6" t="s">
        <v>40</v>
      </c>
      <c r="AG1518" s="6" t="s">
        <v>39</v>
      </c>
      <c r="AH1518" s="6" t="s">
        <v>39</v>
      </c>
      <c r="AI1518" s="6" t="s">
        <v>39</v>
      </c>
      <c r="AJ1518" t="s">
        <v>2744</v>
      </c>
      <c r="AK1518">
        <v>3.9</v>
      </c>
      <c r="AL1518" s="6" t="s">
        <v>39</v>
      </c>
      <c r="AM1518" s="6" t="s">
        <v>39</v>
      </c>
      <c r="AN1518">
        <v>3</v>
      </c>
      <c r="AO1518">
        <v>25</v>
      </c>
      <c r="AP1518">
        <v>30</v>
      </c>
      <c r="AQ1518" t="s">
        <v>39</v>
      </c>
      <c r="AR1518" t="s">
        <v>2924</v>
      </c>
    </row>
    <row r="1519" spans="1:44" x14ac:dyDescent="0.35">
      <c r="A1519" t="s">
        <v>1800</v>
      </c>
      <c r="B1519" t="s">
        <v>2672</v>
      </c>
      <c r="C1519" t="s">
        <v>2592</v>
      </c>
      <c r="D1519" t="s">
        <v>222</v>
      </c>
      <c r="E1519" t="s">
        <v>1385</v>
      </c>
      <c r="F1519" t="s">
        <v>39</v>
      </c>
      <c r="G1519" t="s">
        <v>40</v>
      </c>
      <c r="H1519" t="s">
        <v>40</v>
      </c>
      <c r="I1519" t="s">
        <v>39</v>
      </c>
      <c r="J1519" t="s">
        <v>39</v>
      </c>
      <c r="K1519" t="s">
        <v>39</v>
      </c>
      <c r="L1519" t="s">
        <v>39</v>
      </c>
      <c r="M1519" t="s">
        <v>39</v>
      </c>
      <c r="N1519" t="s">
        <v>39</v>
      </c>
      <c r="O1519" t="s">
        <v>39</v>
      </c>
      <c r="P1519">
        <v>2012</v>
      </c>
      <c r="Q1519" s="1" t="s">
        <v>39</v>
      </c>
      <c r="R1519" s="1" t="s">
        <v>39</v>
      </c>
      <c r="S1519" s="1" t="s">
        <v>39</v>
      </c>
      <c r="T1519" s="1" t="s">
        <v>39</v>
      </c>
      <c r="U1519" t="s">
        <v>2965</v>
      </c>
      <c r="V1519" s="6" t="s">
        <v>39</v>
      </c>
      <c r="W1519">
        <v>0</v>
      </c>
      <c r="X1519" s="6">
        <v>8</v>
      </c>
      <c r="Y1519" s="6" t="s">
        <v>2949</v>
      </c>
      <c r="Z1519" s="6" t="s">
        <v>39</v>
      </c>
      <c r="AA1519" s="6" t="s">
        <v>2607</v>
      </c>
      <c r="AB1519">
        <f>2*997</f>
        <v>1994</v>
      </c>
      <c r="AC1519">
        <v>30</v>
      </c>
      <c r="AE1519" s="6" t="s">
        <v>39</v>
      </c>
      <c r="AF1519" s="6" t="s">
        <v>40</v>
      </c>
      <c r="AG1519" s="6" t="s">
        <v>39</v>
      </c>
      <c r="AH1519" s="6" t="s">
        <v>39</v>
      </c>
      <c r="AI1519" s="6" t="s">
        <v>39</v>
      </c>
      <c r="AJ1519" t="s">
        <v>2744</v>
      </c>
      <c r="AK1519">
        <v>1.6</v>
      </c>
      <c r="AL1519" s="6" t="s">
        <v>39</v>
      </c>
      <c r="AM1519" s="6" t="s">
        <v>39</v>
      </c>
      <c r="AN1519">
        <v>3</v>
      </c>
      <c r="AO1519">
        <v>25</v>
      </c>
      <c r="AP1519">
        <v>30</v>
      </c>
      <c r="AQ1519" t="s">
        <v>39</v>
      </c>
      <c r="AR1519" t="s">
        <v>2924</v>
      </c>
    </row>
    <row r="1520" spans="1:44" x14ac:dyDescent="0.35">
      <c r="A1520" t="s">
        <v>1800</v>
      </c>
      <c r="B1520" t="s">
        <v>2672</v>
      </c>
      <c r="C1520" t="s">
        <v>2592</v>
      </c>
      <c r="D1520" t="s">
        <v>222</v>
      </c>
      <c r="E1520" t="s">
        <v>1385</v>
      </c>
      <c r="F1520" t="s">
        <v>39</v>
      </c>
      <c r="G1520" t="s">
        <v>40</v>
      </c>
      <c r="H1520" t="s">
        <v>40</v>
      </c>
      <c r="I1520" t="s">
        <v>39</v>
      </c>
      <c r="J1520" t="s">
        <v>39</v>
      </c>
      <c r="K1520" t="s">
        <v>39</v>
      </c>
      <c r="L1520" t="s">
        <v>39</v>
      </c>
      <c r="M1520" t="s">
        <v>39</v>
      </c>
      <c r="N1520" t="s">
        <v>39</v>
      </c>
      <c r="O1520" t="s">
        <v>39</v>
      </c>
      <c r="P1520">
        <v>2012</v>
      </c>
      <c r="Q1520" s="1" t="s">
        <v>39</v>
      </c>
      <c r="R1520" s="1" t="s">
        <v>39</v>
      </c>
      <c r="S1520" s="1" t="s">
        <v>39</v>
      </c>
      <c r="T1520" s="1" t="s">
        <v>39</v>
      </c>
      <c r="U1520" t="s">
        <v>2965</v>
      </c>
      <c r="V1520" s="6" t="s">
        <v>2749</v>
      </c>
      <c r="W1520">
        <v>30</v>
      </c>
      <c r="X1520" s="6">
        <v>8</v>
      </c>
      <c r="Y1520" s="6" t="s">
        <v>2949</v>
      </c>
      <c r="Z1520" s="6" t="s">
        <v>39</v>
      </c>
      <c r="AA1520" s="6" t="s">
        <v>2607</v>
      </c>
      <c r="AB1520">
        <f>2*997</f>
        <v>1994</v>
      </c>
      <c r="AC1520">
        <v>30</v>
      </c>
      <c r="AE1520" s="6" t="s">
        <v>39</v>
      </c>
      <c r="AF1520" s="6" t="s">
        <v>40</v>
      </c>
      <c r="AG1520" s="6" t="s">
        <v>39</v>
      </c>
      <c r="AH1520" s="6" t="s">
        <v>39</v>
      </c>
      <c r="AI1520" s="6" t="s">
        <v>39</v>
      </c>
      <c r="AJ1520" t="s">
        <v>2744</v>
      </c>
      <c r="AK1520">
        <v>8.5</v>
      </c>
      <c r="AL1520" s="6" t="s">
        <v>39</v>
      </c>
      <c r="AM1520" s="6" t="s">
        <v>39</v>
      </c>
      <c r="AN1520">
        <v>3</v>
      </c>
      <c r="AO1520">
        <v>25</v>
      </c>
      <c r="AP1520">
        <v>30</v>
      </c>
      <c r="AQ1520" t="s">
        <v>39</v>
      </c>
      <c r="AR1520" t="s">
        <v>2924</v>
      </c>
    </row>
    <row r="1521" spans="1:45" x14ac:dyDescent="0.35">
      <c r="A1521" t="s">
        <v>1800</v>
      </c>
      <c r="B1521" t="s">
        <v>2672</v>
      </c>
      <c r="C1521" t="s">
        <v>2592</v>
      </c>
      <c r="D1521" t="s">
        <v>222</v>
      </c>
      <c r="E1521" t="s">
        <v>1385</v>
      </c>
      <c r="F1521" t="s">
        <v>39</v>
      </c>
      <c r="G1521" t="s">
        <v>40</v>
      </c>
      <c r="H1521" t="s">
        <v>40</v>
      </c>
      <c r="I1521" t="s">
        <v>39</v>
      </c>
      <c r="J1521" t="s">
        <v>39</v>
      </c>
      <c r="K1521" t="s">
        <v>39</v>
      </c>
      <c r="L1521" t="s">
        <v>39</v>
      </c>
      <c r="M1521" t="s">
        <v>39</v>
      </c>
      <c r="N1521" t="s">
        <v>39</v>
      </c>
      <c r="O1521" t="s">
        <v>39</v>
      </c>
      <c r="P1521">
        <v>2012</v>
      </c>
      <c r="Q1521" s="1" t="s">
        <v>39</v>
      </c>
      <c r="R1521" s="1" t="s">
        <v>39</v>
      </c>
      <c r="S1521" s="1" t="s">
        <v>39</v>
      </c>
      <c r="T1521" s="1" t="s">
        <v>39</v>
      </c>
      <c r="U1521" t="s">
        <v>2965</v>
      </c>
      <c r="V1521" s="6" t="s">
        <v>2749</v>
      </c>
      <c r="W1521">
        <v>60</v>
      </c>
      <c r="X1521" s="6">
        <v>8</v>
      </c>
      <c r="Y1521" s="6" t="s">
        <v>2949</v>
      </c>
      <c r="Z1521" s="6" t="s">
        <v>39</v>
      </c>
      <c r="AA1521" s="6" t="s">
        <v>2607</v>
      </c>
      <c r="AB1521">
        <f>2*997</f>
        <v>1994</v>
      </c>
      <c r="AC1521">
        <v>30</v>
      </c>
      <c r="AE1521" s="6" t="s">
        <v>39</v>
      </c>
      <c r="AF1521" s="6" t="s">
        <v>40</v>
      </c>
      <c r="AG1521" s="6" t="s">
        <v>39</v>
      </c>
      <c r="AH1521" s="6" t="s">
        <v>39</v>
      </c>
      <c r="AI1521" s="6" t="s">
        <v>39</v>
      </c>
      <c r="AJ1521" t="s">
        <v>2744</v>
      </c>
      <c r="AK1521">
        <v>27.8</v>
      </c>
      <c r="AL1521" s="6" t="s">
        <v>39</v>
      </c>
      <c r="AM1521" s="6" t="s">
        <v>39</v>
      </c>
      <c r="AN1521">
        <v>3</v>
      </c>
      <c r="AO1521">
        <v>25</v>
      </c>
      <c r="AP1521">
        <v>30</v>
      </c>
      <c r="AQ1521" t="s">
        <v>39</v>
      </c>
      <c r="AR1521" t="s">
        <v>2924</v>
      </c>
    </row>
    <row r="1522" spans="1:45" x14ac:dyDescent="0.35">
      <c r="A1522" t="s">
        <v>1800</v>
      </c>
      <c r="B1522" t="s">
        <v>2672</v>
      </c>
      <c r="C1522" t="s">
        <v>2592</v>
      </c>
      <c r="D1522" t="s">
        <v>222</v>
      </c>
      <c r="E1522" t="s">
        <v>1385</v>
      </c>
      <c r="F1522" t="s">
        <v>39</v>
      </c>
      <c r="G1522" t="s">
        <v>40</v>
      </c>
      <c r="H1522" t="s">
        <v>40</v>
      </c>
      <c r="I1522" t="s">
        <v>39</v>
      </c>
      <c r="J1522" t="s">
        <v>39</v>
      </c>
      <c r="K1522" t="s">
        <v>39</v>
      </c>
      <c r="L1522" t="s">
        <v>39</v>
      </c>
      <c r="M1522" t="s">
        <v>39</v>
      </c>
      <c r="N1522" t="s">
        <v>39</v>
      </c>
      <c r="O1522" t="s">
        <v>39</v>
      </c>
      <c r="P1522">
        <v>2012</v>
      </c>
      <c r="Q1522" s="1" t="s">
        <v>39</v>
      </c>
      <c r="R1522" s="1" t="s">
        <v>39</v>
      </c>
      <c r="S1522" s="1" t="s">
        <v>39</v>
      </c>
      <c r="T1522" s="1" t="s">
        <v>39</v>
      </c>
      <c r="U1522" t="s">
        <v>2965</v>
      </c>
      <c r="V1522" s="6" t="s">
        <v>2749</v>
      </c>
      <c r="W1522">
        <v>90</v>
      </c>
      <c r="X1522" s="6">
        <v>8</v>
      </c>
      <c r="Y1522" s="6" t="s">
        <v>2949</v>
      </c>
      <c r="Z1522" s="6" t="s">
        <v>39</v>
      </c>
      <c r="AA1522" s="6" t="s">
        <v>2607</v>
      </c>
      <c r="AB1522">
        <f>2*997</f>
        <v>1994</v>
      </c>
      <c r="AC1522">
        <v>30</v>
      </c>
      <c r="AE1522" s="6" t="s">
        <v>39</v>
      </c>
      <c r="AF1522" s="6" t="s">
        <v>40</v>
      </c>
      <c r="AG1522" s="6" t="s">
        <v>39</v>
      </c>
      <c r="AH1522" s="6" t="s">
        <v>39</v>
      </c>
      <c r="AI1522" s="6" t="s">
        <v>39</v>
      </c>
      <c r="AJ1522" t="s">
        <v>2744</v>
      </c>
      <c r="AK1522">
        <v>4.7</v>
      </c>
      <c r="AL1522" s="6" t="s">
        <v>39</v>
      </c>
      <c r="AM1522" s="6" t="s">
        <v>39</v>
      </c>
      <c r="AN1522">
        <v>3</v>
      </c>
      <c r="AO1522">
        <v>25</v>
      </c>
      <c r="AP1522">
        <v>30</v>
      </c>
      <c r="AQ1522" t="s">
        <v>39</v>
      </c>
      <c r="AR1522" t="s">
        <v>2924</v>
      </c>
    </row>
    <row r="1523" spans="1:45" x14ac:dyDescent="0.35">
      <c r="A1523" t="s">
        <v>1800</v>
      </c>
      <c r="B1523" t="s">
        <v>2672</v>
      </c>
      <c r="C1523" t="s">
        <v>2592</v>
      </c>
      <c r="D1523" t="s">
        <v>222</v>
      </c>
      <c r="E1523" t="s">
        <v>1385</v>
      </c>
      <c r="F1523" t="s">
        <v>39</v>
      </c>
      <c r="G1523" t="s">
        <v>40</v>
      </c>
      <c r="H1523" t="s">
        <v>40</v>
      </c>
      <c r="I1523" t="s">
        <v>39</v>
      </c>
      <c r="J1523" t="s">
        <v>39</v>
      </c>
      <c r="K1523" t="s">
        <v>39</v>
      </c>
      <c r="L1523" t="s">
        <v>39</v>
      </c>
      <c r="M1523" t="s">
        <v>39</v>
      </c>
      <c r="N1523" t="s">
        <v>39</v>
      </c>
      <c r="O1523" t="s">
        <v>39</v>
      </c>
      <c r="P1523">
        <v>2012</v>
      </c>
      <c r="Q1523" s="1" t="s">
        <v>39</v>
      </c>
      <c r="R1523" s="1" t="s">
        <v>39</v>
      </c>
      <c r="S1523" s="1" t="s">
        <v>39</v>
      </c>
      <c r="T1523" s="1" t="s">
        <v>39</v>
      </c>
      <c r="U1523" t="s">
        <v>2965</v>
      </c>
      <c r="V1523" s="6" t="s">
        <v>39</v>
      </c>
      <c r="W1523">
        <v>0</v>
      </c>
      <c r="X1523" s="6">
        <v>8</v>
      </c>
      <c r="Y1523" s="6" t="s">
        <v>2949</v>
      </c>
      <c r="Z1523" s="6" t="s">
        <v>39</v>
      </c>
      <c r="AA1523" s="6" t="s">
        <v>2607</v>
      </c>
      <c r="AB1523">
        <f>3*997</f>
        <v>2991</v>
      </c>
      <c r="AC1523">
        <v>30</v>
      </c>
      <c r="AE1523" s="6" t="s">
        <v>39</v>
      </c>
      <c r="AF1523" s="6" t="s">
        <v>40</v>
      </c>
      <c r="AG1523" s="6" t="s">
        <v>39</v>
      </c>
      <c r="AH1523" s="6" t="s">
        <v>39</v>
      </c>
      <c r="AI1523" s="6" t="s">
        <v>39</v>
      </c>
      <c r="AJ1523" t="s">
        <v>2744</v>
      </c>
      <c r="AK1523">
        <v>0.3</v>
      </c>
      <c r="AL1523" s="6" t="s">
        <v>39</v>
      </c>
      <c r="AM1523" s="6" t="s">
        <v>39</v>
      </c>
      <c r="AN1523">
        <v>3</v>
      </c>
      <c r="AO1523">
        <v>25</v>
      </c>
      <c r="AP1523">
        <v>30</v>
      </c>
      <c r="AQ1523" t="s">
        <v>39</v>
      </c>
      <c r="AR1523" t="s">
        <v>2924</v>
      </c>
    </row>
    <row r="1524" spans="1:45" x14ac:dyDescent="0.35">
      <c r="A1524" t="s">
        <v>1800</v>
      </c>
      <c r="B1524" t="s">
        <v>2672</v>
      </c>
      <c r="C1524" t="s">
        <v>2592</v>
      </c>
      <c r="D1524" t="s">
        <v>222</v>
      </c>
      <c r="E1524" t="s">
        <v>1385</v>
      </c>
      <c r="F1524" t="s">
        <v>39</v>
      </c>
      <c r="G1524" t="s">
        <v>40</v>
      </c>
      <c r="H1524" t="s">
        <v>40</v>
      </c>
      <c r="I1524" t="s">
        <v>39</v>
      </c>
      <c r="J1524" t="s">
        <v>39</v>
      </c>
      <c r="K1524" t="s">
        <v>39</v>
      </c>
      <c r="L1524" t="s">
        <v>39</v>
      </c>
      <c r="M1524" t="s">
        <v>39</v>
      </c>
      <c r="N1524" t="s">
        <v>39</v>
      </c>
      <c r="O1524" t="s">
        <v>39</v>
      </c>
      <c r="P1524">
        <v>2012</v>
      </c>
      <c r="Q1524" s="1" t="s">
        <v>39</v>
      </c>
      <c r="R1524" s="1" t="s">
        <v>39</v>
      </c>
      <c r="S1524" s="1" t="s">
        <v>39</v>
      </c>
      <c r="T1524" s="1" t="s">
        <v>39</v>
      </c>
      <c r="U1524" t="s">
        <v>2965</v>
      </c>
      <c r="V1524" s="6" t="s">
        <v>2749</v>
      </c>
      <c r="W1524">
        <v>30</v>
      </c>
      <c r="X1524" s="6">
        <v>8</v>
      </c>
      <c r="Y1524" s="6" t="s">
        <v>2949</v>
      </c>
      <c r="Z1524" s="6" t="s">
        <v>39</v>
      </c>
      <c r="AA1524" s="6" t="s">
        <v>2607</v>
      </c>
      <c r="AB1524">
        <f>3*997</f>
        <v>2991</v>
      </c>
      <c r="AC1524">
        <v>30</v>
      </c>
      <c r="AE1524" s="6" t="s">
        <v>39</v>
      </c>
      <c r="AF1524" s="6" t="s">
        <v>40</v>
      </c>
      <c r="AG1524" s="6" t="s">
        <v>39</v>
      </c>
      <c r="AH1524" s="6" t="s">
        <v>39</v>
      </c>
      <c r="AI1524" s="6" t="s">
        <v>39</v>
      </c>
      <c r="AJ1524" t="s">
        <v>2744</v>
      </c>
      <c r="AK1524">
        <v>9.8000000000000007</v>
      </c>
      <c r="AL1524" s="6" t="s">
        <v>39</v>
      </c>
      <c r="AM1524" s="6" t="s">
        <v>39</v>
      </c>
      <c r="AN1524">
        <v>3</v>
      </c>
      <c r="AO1524">
        <v>25</v>
      </c>
      <c r="AP1524">
        <v>30</v>
      </c>
      <c r="AQ1524" t="s">
        <v>39</v>
      </c>
      <c r="AR1524" t="s">
        <v>2924</v>
      </c>
    </row>
    <row r="1525" spans="1:45" x14ac:dyDescent="0.35">
      <c r="A1525" t="s">
        <v>1800</v>
      </c>
      <c r="B1525" t="s">
        <v>2672</v>
      </c>
      <c r="C1525" t="s">
        <v>2592</v>
      </c>
      <c r="D1525" t="s">
        <v>222</v>
      </c>
      <c r="E1525" t="s">
        <v>1385</v>
      </c>
      <c r="F1525" t="s">
        <v>39</v>
      </c>
      <c r="G1525" t="s">
        <v>40</v>
      </c>
      <c r="H1525" t="s">
        <v>40</v>
      </c>
      <c r="I1525" t="s">
        <v>39</v>
      </c>
      <c r="J1525" t="s">
        <v>39</v>
      </c>
      <c r="K1525" t="s">
        <v>39</v>
      </c>
      <c r="L1525" t="s">
        <v>39</v>
      </c>
      <c r="M1525" t="s">
        <v>39</v>
      </c>
      <c r="N1525" t="s">
        <v>39</v>
      </c>
      <c r="O1525" t="s">
        <v>39</v>
      </c>
      <c r="P1525">
        <v>2012</v>
      </c>
      <c r="Q1525" s="1" t="s">
        <v>39</v>
      </c>
      <c r="R1525" s="1" t="s">
        <v>39</v>
      </c>
      <c r="S1525" s="1" t="s">
        <v>39</v>
      </c>
      <c r="T1525" s="1" t="s">
        <v>39</v>
      </c>
      <c r="U1525" t="s">
        <v>2965</v>
      </c>
      <c r="V1525" s="6" t="s">
        <v>2749</v>
      </c>
      <c r="W1525">
        <v>60</v>
      </c>
      <c r="X1525" s="6">
        <v>8</v>
      </c>
      <c r="Y1525" s="6" t="s">
        <v>2949</v>
      </c>
      <c r="Z1525" s="6" t="s">
        <v>39</v>
      </c>
      <c r="AA1525" s="6" t="s">
        <v>2607</v>
      </c>
      <c r="AB1525">
        <f>3*997</f>
        <v>2991</v>
      </c>
      <c r="AC1525">
        <v>30</v>
      </c>
      <c r="AE1525" s="6" t="s">
        <v>39</v>
      </c>
      <c r="AF1525" s="6" t="s">
        <v>40</v>
      </c>
      <c r="AG1525" s="6" t="s">
        <v>39</v>
      </c>
      <c r="AH1525" s="6" t="s">
        <v>39</v>
      </c>
      <c r="AI1525" s="6" t="s">
        <v>39</v>
      </c>
      <c r="AJ1525" t="s">
        <v>2744</v>
      </c>
      <c r="AK1525">
        <v>24</v>
      </c>
      <c r="AL1525" s="6" t="s">
        <v>39</v>
      </c>
      <c r="AM1525" s="6" t="s">
        <v>39</v>
      </c>
      <c r="AN1525">
        <v>3</v>
      </c>
      <c r="AO1525">
        <v>25</v>
      </c>
      <c r="AP1525">
        <v>30</v>
      </c>
      <c r="AQ1525" t="s">
        <v>39</v>
      </c>
      <c r="AR1525" t="s">
        <v>2924</v>
      </c>
    </row>
    <row r="1526" spans="1:45" x14ac:dyDescent="0.35">
      <c r="A1526" t="s">
        <v>1800</v>
      </c>
      <c r="B1526" t="s">
        <v>2672</v>
      </c>
      <c r="C1526" t="s">
        <v>2592</v>
      </c>
      <c r="D1526" t="s">
        <v>222</v>
      </c>
      <c r="E1526" t="s">
        <v>1385</v>
      </c>
      <c r="F1526" t="s">
        <v>39</v>
      </c>
      <c r="G1526" t="s">
        <v>40</v>
      </c>
      <c r="H1526" t="s">
        <v>40</v>
      </c>
      <c r="I1526" t="s">
        <v>39</v>
      </c>
      <c r="J1526" t="s">
        <v>39</v>
      </c>
      <c r="K1526" t="s">
        <v>39</v>
      </c>
      <c r="L1526" t="s">
        <v>39</v>
      </c>
      <c r="M1526" t="s">
        <v>39</v>
      </c>
      <c r="N1526" t="s">
        <v>39</v>
      </c>
      <c r="O1526" t="s">
        <v>39</v>
      </c>
      <c r="P1526">
        <v>2012</v>
      </c>
      <c r="Q1526" s="1" t="s">
        <v>39</v>
      </c>
      <c r="R1526" s="1" t="s">
        <v>39</v>
      </c>
      <c r="S1526" s="1" t="s">
        <v>39</v>
      </c>
      <c r="T1526" s="1" t="s">
        <v>39</v>
      </c>
      <c r="U1526" t="s">
        <v>2965</v>
      </c>
      <c r="V1526" s="6" t="s">
        <v>2749</v>
      </c>
      <c r="W1526">
        <v>90</v>
      </c>
      <c r="X1526" s="6">
        <v>8</v>
      </c>
      <c r="Y1526" s="6" t="s">
        <v>2949</v>
      </c>
      <c r="Z1526" s="6" t="s">
        <v>39</v>
      </c>
      <c r="AA1526" s="6" t="s">
        <v>2607</v>
      </c>
      <c r="AB1526">
        <f>3*997</f>
        <v>2991</v>
      </c>
      <c r="AC1526">
        <v>30</v>
      </c>
      <c r="AE1526" s="6" t="s">
        <v>39</v>
      </c>
      <c r="AF1526" s="6" t="s">
        <v>40</v>
      </c>
      <c r="AG1526" s="6" t="s">
        <v>39</v>
      </c>
      <c r="AH1526" s="6" t="s">
        <v>39</v>
      </c>
      <c r="AI1526" s="6" t="s">
        <v>39</v>
      </c>
      <c r="AJ1526" t="s">
        <v>2744</v>
      </c>
      <c r="AK1526">
        <v>4</v>
      </c>
      <c r="AL1526" s="6" t="s">
        <v>39</v>
      </c>
      <c r="AM1526" s="6" t="s">
        <v>39</v>
      </c>
      <c r="AN1526">
        <v>3</v>
      </c>
      <c r="AO1526">
        <v>25</v>
      </c>
      <c r="AP1526">
        <v>30</v>
      </c>
      <c r="AQ1526" t="s">
        <v>39</v>
      </c>
      <c r="AR1526" t="s">
        <v>2924</v>
      </c>
    </row>
    <row r="1527" spans="1:45" x14ac:dyDescent="0.35">
      <c r="A1527" t="s">
        <v>1800</v>
      </c>
      <c r="B1527" t="s">
        <v>2672</v>
      </c>
      <c r="C1527" t="s">
        <v>2592</v>
      </c>
      <c r="D1527" t="s">
        <v>222</v>
      </c>
      <c r="E1527" t="s">
        <v>1385</v>
      </c>
      <c r="F1527" t="s">
        <v>39</v>
      </c>
      <c r="G1527" t="s">
        <v>40</v>
      </c>
      <c r="H1527" t="s">
        <v>40</v>
      </c>
      <c r="I1527" t="s">
        <v>39</v>
      </c>
      <c r="J1527" t="s">
        <v>39</v>
      </c>
      <c r="K1527" t="s">
        <v>39</v>
      </c>
      <c r="L1527" t="s">
        <v>39</v>
      </c>
      <c r="M1527" t="s">
        <v>39</v>
      </c>
      <c r="N1527" t="s">
        <v>39</v>
      </c>
      <c r="O1527" t="s">
        <v>39</v>
      </c>
      <c r="P1527">
        <v>2012</v>
      </c>
      <c r="Q1527" s="1" t="s">
        <v>39</v>
      </c>
      <c r="R1527" s="1" t="s">
        <v>39</v>
      </c>
      <c r="S1527" s="1" t="s">
        <v>39</v>
      </c>
      <c r="T1527" s="1" t="s">
        <v>39</v>
      </c>
      <c r="U1527" t="s">
        <v>2965</v>
      </c>
      <c r="V1527" s="6" t="s">
        <v>39</v>
      </c>
      <c r="W1527">
        <v>0</v>
      </c>
      <c r="X1527" s="6">
        <v>8</v>
      </c>
      <c r="Y1527" s="6" t="s">
        <v>2949</v>
      </c>
      <c r="Z1527" s="6" t="s">
        <v>39</v>
      </c>
      <c r="AA1527" s="6" t="s">
        <v>2607</v>
      </c>
      <c r="AB1527">
        <f>4*997</f>
        <v>3988</v>
      </c>
      <c r="AC1527">
        <v>30</v>
      </c>
      <c r="AE1527" s="6" t="s">
        <v>39</v>
      </c>
      <c r="AF1527" s="6" t="s">
        <v>40</v>
      </c>
      <c r="AG1527" s="6" t="s">
        <v>39</v>
      </c>
      <c r="AH1527" s="6" t="s">
        <v>39</v>
      </c>
      <c r="AI1527" s="6" t="s">
        <v>39</v>
      </c>
      <c r="AJ1527" t="s">
        <v>2744</v>
      </c>
      <c r="AK1527" s="6" t="s">
        <v>2966</v>
      </c>
      <c r="AL1527" s="6" t="s">
        <v>39</v>
      </c>
      <c r="AM1527" s="6" t="s">
        <v>39</v>
      </c>
      <c r="AN1527">
        <v>3</v>
      </c>
      <c r="AO1527">
        <v>25</v>
      </c>
      <c r="AP1527">
        <v>30</v>
      </c>
      <c r="AQ1527" t="s">
        <v>39</v>
      </c>
      <c r="AR1527" t="s">
        <v>2924</v>
      </c>
    </row>
    <row r="1528" spans="1:45" x14ac:dyDescent="0.35">
      <c r="A1528" t="s">
        <v>1800</v>
      </c>
      <c r="B1528" t="s">
        <v>2672</v>
      </c>
      <c r="C1528" t="s">
        <v>2592</v>
      </c>
      <c r="D1528" t="s">
        <v>222</v>
      </c>
      <c r="E1528" t="s">
        <v>1385</v>
      </c>
      <c r="F1528" t="s">
        <v>39</v>
      </c>
      <c r="G1528" t="s">
        <v>40</v>
      </c>
      <c r="H1528" t="s">
        <v>40</v>
      </c>
      <c r="I1528" t="s">
        <v>39</v>
      </c>
      <c r="J1528" t="s">
        <v>39</v>
      </c>
      <c r="K1528" t="s">
        <v>39</v>
      </c>
      <c r="L1528" t="s">
        <v>39</v>
      </c>
      <c r="M1528" t="s">
        <v>39</v>
      </c>
      <c r="N1528" t="s">
        <v>39</v>
      </c>
      <c r="O1528" t="s">
        <v>39</v>
      </c>
      <c r="P1528">
        <v>2012</v>
      </c>
      <c r="Q1528" s="1" t="s">
        <v>39</v>
      </c>
      <c r="R1528" s="1" t="s">
        <v>39</v>
      </c>
      <c r="S1528" s="1" t="s">
        <v>39</v>
      </c>
      <c r="T1528" s="1" t="s">
        <v>39</v>
      </c>
      <c r="U1528" t="s">
        <v>2965</v>
      </c>
      <c r="V1528" s="6" t="s">
        <v>2749</v>
      </c>
      <c r="W1528">
        <v>30</v>
      </c>
      <c r="X1528" s="6">
        <v>8</v>
      </c>
      <c r="Y1528" s="6" t="s">
        <v>2949</v>
      </c>
      <c r="Z1528" s="6" t="s">
        <v>39</v>
      </c>
      <c r="AA1528" s="6" t="s">
        <v>2607</v>
      </c>
      <c r="AB1528">
        <f>4*997</f>
        <v>3988</v>
      </c>
      <c r="AC1528">
        <v>30</v>
      </c>
      <c r="AE1528" s="6" t="s">
        <v>39</v>
      </c>
      <c r="AF1528" s="6" t="s">
        <v>40</v>
      </c>
      <c r="AG1528" s="6" t="s">
        <v>39</v>
      </c>
      <c r="AH1528" s="6" t="s">
        <v>39</v>
      </c>
      <c r="AI1528" s="6" t="s">
        <v>39</v>
      </c>
      <c r="AJ1528" t="s">
        <v>2744</v>
      </c>
      <c r="AK1528">
        <v>8</v>
      </c>
      <c r="AL1528" s="6" t="s">
        <v>39</v>
      </c>
      <c r="AM1528" s="6" t="s">
        <v>39</v>
      </c>
      <c r="AN1528">
        <v>3</v>
      </c>
      <c r="AO1528">
        <v>25</v>
      </c>
      <c r="AP1528">
        <v>30</v>
      </c>
      <c r="AQ1528" t="s">
        <v>39</v>
      </c>
      <c r="AR1528" t="s">
        <v>2924</v>
      </c>
    </row>
    <row r="1529" spans="1:45" x14ac:dyDescent="0.35">
      <c r="A1529" t="s">
        <v>1800</v>
      </c>
      <c r="B1529" t="s">
        <v>2672</v>
      </c>
      <c r="C1529" t="s">
        <v>2592</v>
      </c>
      <c r="D1529" t="s">
        <v>222</v>
      </c>
      <c r="E1529" t="s">
        <v>1385</v>
      </c>
      <c r="F1529" t="s">
        <v>39</v>
      </c>
      <c r="G1529" t="s">
        <v>40</v>
      </c>
      <c r="H1529" t="s">
        <v>40</v>
      </c>
      <c r="I1529" t="s">
        <v>39</v>
      </c>
      <c r="J1529" t="s">
        <v>39</v>
      </c>
      <c r="K1529" t="s">
        <v>39</v>
      </c>
      <c r="L1529" t="s">
        <v>39</v>
      </c>
      <c r="M1529" t="s">
        <v>39</v>
      </c>
      <c r="N1529" t="s">
        <v>39</v>
      </c>
      <c r="O1529" t="s">
        <v>39</v>
      </c>
      <c r="P1529">
        <v>2012</v>
      </c>
      <c r="Q1529" s="1" t="s">
        <v>39</v>
      </c>
      <c r="R1529" s="1" t="s">
        <v>39</v>
      </c>
      <c r="S1529" s="1" t="s">
        <v>39</v>
      </c>
      <c r="T1529" s="1" t="s">
        <v>39</v>
      </c>
      <c r="U1529" t="s">
        <v>2965</v>
      </c>
      <c r="V1529" s="6" t="s">
        <v>2749</v>
      </c>
      <c r="W1529">
        <v>60</v>
      </c>
      <c r="X1529" s="6">
        <v>8</v>
      </c>
      <c r="Y1529" s="6" t="s">
        <v>2949</v>
      </c>
      <c r="Z1529" s="6" t="s">
        <v>39</v>
      </c>
      <c r="AA1529" s="6" t="s">
        <v>2607</v>
      </c>
      <c r="AB1529">
        <f>4*997</f>
        <v>3988</v>
      </c>
      <c r="AC1529">
        <v>30</v>
      </c>
      <c r="AE1529" s="6" t="s">
        <v>39</v>
      </c>
      <c r="AF1529" s="6" t="s">
        <v>40</v>
      </c>
      <c r="AG1529" s="6" t="s">
        <v>39</v>
      </c>
      <c r="AH1529" s="6" t="s">
        <v>39</v>
      </c>
      <c r="AI1529" s="6" t="s">
        <v>39</v>
      </c>
      <c r="AJ1529" t="s">
        <v>2744</v>
      </c>
      <c r="AK1529">
        <v>19</v>
      </c>
      <c r="AL1529" s="6" t="s">
        <v>39</v>
      </c>
      <c r="AM1529" s="6" t="s">
        <v>39</v>
      </c>
      <c r="AN1529">
        <v>3</v>
      </c>
      <c r="AO1529">
        <v>25</v>
      </c>
      <c r="AP1529">
        <v>30</v>
      </c>
      <c r="AQ1529" t="s">
        <v>39</v>
      </c>
      <c r="AR1529" t="s">
        <v>2924</v>
      </c>
    </row>
    <row r="1530" spans="1:45" s="13" customFormat="1" x14ac:dyDescent="0.35">
      <c r="A1530" s="13" t="s">
        <v>1800</v>
      </c>
      <c r="B1530" s="13" t="s">
        <v>2672</v>
      </c>
      <c r="C1530" s="13" t="s">
        <v>2592</v>
      </c>
      <c r="D1530" s="13" t="s">
        <v>222</v>
      </c>
      <c r="E1530" s="13" t="s">
        <v>1385</v>
      </c>
      <c r="F1530" s="13" t="s">
        <v>39</v>
      </c>
      <c r="G1530" s="13" t="s">
        <v>40</v>
      </c>
      <c r="H1530" s="13" t="s">
        <v>40</v>
      </c>
      <c r="I1530" s="13" t="s">
        <v>39</v>
      </c>
      <c r="J1530" s="13" t="s">
        <v>39</v>
      </c>
      <c r="K1530" s="13" t="s">
        <v>39</v>
      </c>
      <c r="L1530" s="13" t="s">
        <v>39</v>
      </c>
      <c r="M1530" s="13" t="s">
        <v>39</v>
      </c>
      <c r="N1530" s="13" t="s">
        <v>39</v>
      </c>
      <c r="O1530" s="13" t="s">
        <v>39</v>
      </c>
      <c r="P1530" s="13">
        <v>2012</v>
      </c>
      <c r="Q1530" s="28" t="s">
        <v>39</v>
      </c>
      <c r="R1530" s="28" t="s">
        <v>39</v>
      </c>
      <c r="S1530" s="28" t="s">
        <v>39</v>
      </c>
      <c r="T1530" s="28" t="s">
        <v>39</v>
      </c>
      <c r="U1530" s="13" t="s">
        <v>2965</v>
      </c>
      <c r="V1530" s="16" t="s">
        <v>2749</v>
      </c>
      <c r="W1530" s="13">
        <v>90</v>
      </c>
      <c r="X1530" s="16">
        <v>8</v>
      </c>
      <c r="Y1530" s="16" t="s">
        <v>2949</v>
      </c>
      <c r="Z1530" s="16" t="s">
        <v>39</v>
      </c>
      <c r="AA1530" s="16" t="s">
        <v>2607</v>
      </c>
      <c r="AB1530" s="13">
        <f>4*997</f>
        <v>3988</v>
      </c>
      <c r="AC1530" s="13">
        <v>30</v>
      </c>
      <c r="AE1530" s="16" t="s">
        <v>39</v>
      </c>
      <c r="AF1530" s="16" t="s">
        <v>40</v>
      </c>
      <c r="AG1530" s="16" t="s">
        <v>39</v>
      </c>
      <c r="AH1530" s="16" t="s">
        <v>39</v>
      </c>
      <c r="AI1530" s="16" t="s">
        <v>39</v>
      </c>
      <c r="AJ1530" s="13" t="s">
        <v>2744</v>
      </c>
      <c r="AK1530" s="13">
        <v>2.8</v>
      </c>
      <c r="AL1530" s="16" t="s">
        <v>39</v>
      </c>
      <c r="AM1530" s="16" t="s">
        <v>39</v>
      </c>
      <c r="AN1530" s="13">
        <v>3</v>
      </c>
      <c r="AO1530" s="13">
        <v>25</v>
      </c>
      <c r="AP1530" s="13">
        <v>30</v>
      </c>
      <c r="AQ1530" s="13" t="s">
        <v>39</v>
      </c>
      <c r="AR1530" s="13" t="s">
        <v>2924</v>
      </c>
    </row>
    <row r="1531" spans="1:45" x14ac:dyDescent="0.35">
      <c r="A1531" t="s">
        <v>1808</v>
      </c>
      <c r="B1531" t="s">
        <v>2672</v>
      </c>
      <c r="C1531" t="s">
        <v>2592</v>
      </c>
      <c r="D1531" t="s">
        <v>579</v>
      </c>
      <c r="E1531" t="s">
        <v>1807</v>
      </c>
      <c r="F1531" t="s">
        <v>2968</v>
      </c>
      <c r="G1531" t="s">
        <v>42</v>
      </c>
      <c r="H1531" t="s">
        <v>40</v>
      </c>
      <c r="I1531" t="s">
        <v>2969</v>
      </c>
      <c r="J1531" t="s">
        <v>39</v>
      </c>
      <c r="K1531" t="s">
        <v>39</v>
      </c>
      <c r="L1531" t="s">
        <v>39</v>
      </c>
      <c r="M1531" t="s">
        <v>39</v>
      </c>
      <c r="N1531" t="s">
        <v>39</v>
      </c>
      <c r="O1531" t="s">
        <v>39</v>
      </c>
      <c r="P1531" t="s">
        <v>39</v>
      </c>
      <c r="Q1531" s="1" t="s">
        <v>39</v>
      </c>
      <c r="R1531" s="1" t="s">
        <v>39</v>
      </c>
      <c r="S1531" s="1" t="s">
        <v>39</v>
      </c>
      <c r="T1531" s="1" t="s">
        <v>39</v>
      </c>
      <c r="U1531" s="1" t="s">
        <v>48</v>
      </c>
      <c r="V1531" s="6" t="s">
        <v>39</v>
      </c>
      <c r="W1531" s="6" t="s">
        <v>39</v>
      </c>
      <c r="X1531" s="6">
        <v>25</v>
      </c>
      <c r="Y1531" s="6" t="s">
        <v>39</v>
      </c>
      <c r="Z1531" s="6" t="s">
        <v>2729</v>
      </c>
      <c r="AA1531" s="6" t="s">
        <v>39</v>
      </c>
      <c r="AB1531" s="6" t="s">
        <v>39</v>
      </c>
      <c r="AC1531" s="6" t="s">
        <v>39</v>
      </c>
      <c r="AD1531" s="6" t="s">
        <v>40</v>
      </c>
      <c r="AE1531" s="6" t="s">
        <v>39</v>
      </c>
      <c r="AF1531" s="6" t="s">
        <v>40</v>
      </c>
      <c r="AG1531" s="6" t="s">
        <v>39</v>
      </c>
      <c r="AH1531" s="6" t="s">
        <v>39</v>
      </c>
      <c r="AI1531" s="6" t="s">
        <v>39</v>
      </c>
      <c r="AJ1531" t="s">
        <v>2970</v>
      </c>
      <c r="AK1531">
        <v>0</v>
      </c>
      <c r="AL1531" s="6" t="s">
        <v>136</v>
      </c>
      <c r="AM1531" t="s">
        <v>39</v>
      </c>
      <c r="AN1531">
        <v>6</v>
      </c>
      <c r="AO1531">
        <v>25</v>
      </c>
      <c r="AP1531">
        <v>4</v>
      </c>
      <c r="AQ1531" t="s">
        <v>39</v>
      </c>
      <c r="AR1531" t="s">
        <v>2686</v>
      </c>
    </row>
    <row r="1532" spans="1:45" x14ac:dyDescent="0.35">
      <c r="A1532" t="s">
        <v>1808</v>
      </c>
      <c r="B1532" t="s">
        <v>2672</v>
      </c>
      <c r="C1532" t="s">
        <v>2592</v>
      </c>
      <c r="D1532" t="s">
        <v>579</v>
      </c>
      <c r="E1532" t="s">
        <v>1807</v>
      </c>
      <c r="F1532" t="s">
        <v>2968</v>
      </c>
      <c r="G1532" t="s">
        <v>42</v>
      </c>
      <c r="H1532" t="s">
        <v>40</v>
      </c>
      <c r="I1532" t="s">
        <v>2969</v>
      </c>
      <c r="J1532" t="s">
        <v>39</v>
      </c>
      <c r="K1532" t="s">
        <v>39</v>
      </c>
      <c r="L1532" t="s">
        <v>39</v>
      </c>
      <c r="M1532" t="s">
        <v>39</v>
      </c>
      <c r="N1532" t="s">
        <v>39</v>
      </c>
      <c r="O1532" t="s">
        <v>39</v>
      </c>
      <c r="P1532" t="s">
        <v>39</v>
      </c>
      <c r="Q1532" s="1" t="s">
        <v>39</v>
      </c>
      <c r="R1532" s="1" t="s">
        <v>39</v>
      </c>
      <c r="S1532" s="1" t="s">
        <v>39</v>
      </c>
      <c r="T1532" s="1" t="s">
        <v>39</v>
      </c>
      <c r="U1532" t="s">
        <v>3000</v>
      </c>
      <c r="V1532" s="6" t="s">
        <v>2749</v>
      </c>
      <c r="W1532">
        <v>7</v>
      </c>
      <c r="X1532" s="6">
        <v>25</v>
      </c>
      <c r="Y1532" s="6" t="s">
        <v>2973</v>
      </c>
      <c r="Z1532" s="6" t="s">
        <v>2635</v>
      </c>
      <c r="AA1532" s="6" t="s">
        <v>2607</v>
      </c>
      <c r="AB1532">
        <v>1000</v>
      </c>
      <c r="AC1532">
        <v>15</v>
      </c>
      <c r="AD1532" s="6" t="s">
        <v>40</v>
      </c>
      <c r="AE1532" s="6" t="s">
        <v>39</v>
      </c>
      <c r="AF1532" s="6" t="s">
        <v>40</v>
      </c>
      <c r="AG1532" s="6" t="s">
        <v>39</v>
      </c>
      <c r="AH1532" s="6" t="s">
        <v>39</v>
      </c>
      <c r="AI1532" s="6" t="s">
        <v>39</v>
      </c>
      <c r="AJ1532" t="s">
        <v>2970</v>
      </c>
      <c r="AK1532">
        <v>15.776999999999999</v>
      </c>
      <c r="AL1532" s="6" t="s">
        <v>136</v>
      </c>
      <c r="AM1532">
        <v>2.794</v>
      </c>
      <c r="AN1532">
        <v>6</v>
      </c>
      <c r="AO1532">
        <v>25</v>
      </c>
      <c r="AP1532">
        <v>4</v>
      </c>
      <c r="AQ1532" t="s">
        <v>39</v>
      </c>
      <c r="AR1532" t="s">
        <v>2686</v>
      </c>
      <c r="AS1532" t="s">
        <v>2974</v>
      </c>
    </row>
    <row r="1533" spans="1:45" x14ac:dyDescent="0.35">
      <c r="A1533" t="s">
        <v>1808</v>
      </c>
      <c r="B1533" t="s">
        <v>2672</v>
      </c>
      <c r="C1533" t="s">
        <v>2592</v>
      </c>
      <c r="D1533" t="s">
        <v>579</v>
      </c>
      <c r="E1533" t="s">
        <v>1807</v>
      </c>
      <c r="F1533" t="s">
        <v>2968</v>
      </c>
      <c r="G1533" t="s">
        <v>42</v>
      </c>
      <c r="H1533" t="s">
        <v>40</v>
      </c>
      <c r="I1533" t="s">
        <v>2969</v>
      </c>
      <c r="J1533" t="s">
        <v>39</v>
      </c>
      <c r="K1533" t="s">
        <v>39</v>
      </c>
      <c r="L1533" t="s">
        <v>39</v>
      </c>
      <c r="M1533" t="s">
        <v>39</v>
      </c>
      <c r="N1533" t="s">
        <v>39</v>
      </c>
      <c r="O1533" t="s">
        <v>39</v>
      </c>
      <c r="P1533" t="s">
        <v>39</v>
      </c>
      <c r="Q1533" s="1" t="s">
        <v>39</v>
      </c>
      <c r="R1533" s="1" t="s">
        <v>39</v>
      </c>
      <c r="S1533" s="1" t="s">
        <v>39</v>
      </c>
      <c r="T1533" s="1" t="s">
        <v>39</v>
      </c>
      <c r="U1533" t="s">
        <v>2975</v>
      </c>
      <c r="V1533" s="6" t="s">
        <v>39</v>
      </c>
      <c r="W1533" s="6" t="s">
        <v>39</v>
      </c>
      <c r="X1533" s="6">
        <v>25</v>
      </c>
      <c r="Y1533" s="6" t="s">
        <v>2973</v>
      </c>
      <c r="Z1533" s="6" t="s">
        <v>2635</v>
      </c>
      <c r="AA1533" s="6" t="s">
        <v>2977</v>
      </c>
      <c r="AB1533" s="6" t="s">
        <v>2985</v>
      </c>
      <c r="AC1533" s="6" t="s">
        <v>2987</v>
      </c>
      <c r="AD1533" s="6" t="s">
        <v>42</v>
      </c>
      <c r="AE1533" s="6" t="s">
        <v>2976</v>
      </c>
      <c r="AF1533" s="6" t="s">
        <v>42</v>
      </c>
      <c r="AG1533" t="s">
        <v>44</v>
      </c>
      <c r="AH1533">
        <f>24*60</f>
        <v>1440</v>
      </c>
      <c r="AI1533" s="6" t="s">
        <v>39</v>
      </c>
      <c r="AJ1533" t="s">
        <v>2970</v>
      </c>
      <c r="AK1533" s="19">
        <v>9.86</v>
      </c>
      <c r="AL1533" s="6" t="s">
        <v>136</v>
      </c>
      <c r="AM1533" s="19">
        <v>3.7189999999999999</v>
      </c>
      <c r="AN1533">
        <v>6</v>
      </c>
      <c r="AO1533">
        <v>25</v>
      </c>
      <c r="AP1533">
        <v>4</v>
      </c>
      <c r="AQ1533" t="s">
        <v>39</v>
      </c>
      <c r="AR1533" t="s">
        <v>2686</v>
      </c>
      <c r="AS1533" t="s">
        <v>2978</v>
      </c>
    </row>
    <row r="1534" spans="1:45" x14ac:dyDescent="0.35">
      <c r="A1534" t="s">
        <v>1808</v>
      </c>
      <c r="B1534" t="s">
        <v>2672</v>
      </c>
      <c r="C1534" t="s">
        <v>2592</v>
      </c>
      <c r="D1534" t="s">
        <v>579</v>
      </c>
      <c r="E1534" t="s">
        <v>1807</v>
      </c>
      <c r="F1534" t="s">
        <v>2968</v>
      </c>
      <c r="G1534" t="s">
        <v>42</v>
      </c>
      <c r="H1534" t="s">
        <v>40</v>
      </c>
      <c r="I1534" t="s">
        <v>2969</v>
      </c>
      <c r="J1534" t="s">
        <v>39</v>
      </c>
      <c r="K1534" t="s">
        <v>39</v>
      </c>
      <c r="L1534" t="s">
        <v>39</v>
      </c>
      <c r="M1534" t="s">
        <v>39</v>
      </c>
      <c r="N1534" t="s">
        <v>39</v>
      </c>
      <c r="O1534" t="s">
        <v>39</v>
      </c>
      <c r="P1534" t="s">
        <v>39</v>
      </c>
      <c r="Q1534" s="1" t="s">
        <v>39</v>
      </c>
      <c r="R1534" s="1" t="s">
        <v>39</v>
      </c>
      <c r="S1534" s="1" t="s">
        <v>39</v>
      </c>
      <c r="T1534" s="1" t="s">
        <v>39</v>
      </c>
      <c r="U1534" t="s">
        <v>2979</v>
      </c>
      <c r="V1534" s="6" t="s">
        <v>2749</v>
      </c>
      <c r="W1534">
        <v>7</v>
      </c>
      <c r="X1534" s="6">
        <v>25</v>
      </c>
      <c r="Y1534" s="6" t="s">
        <v>39</v>
      </c>
      <c r="Z1534" s="6">
        <v>0</v>
      </c>
      <c r="AA1534" s="6" t="s">
        <v>2980</v>
      </c>
      <c r="AB1534" s="6" t="s">
        <v>2986</v>
      </c>
      <c r="AC1534" s="6" t="s">
        <v>2988</v>
      </c>
      <c r="AD1534" s="6" t="s">
        <v>42</v>
      </c>
      <c r="AE1534" s="6" t="s">
        <v>2976</v>
      </c>
      <c r="AF1534" s="6" t="s">
        <v>42</v>
      </c>
      <c r="AG1534" t="s">
        <v>44</v>
      </c>
      <c r="AH1534">
        <f>24*60</f>
        <v>1440</v>
      </c>
      <c r="AI1534" s="6" t="s">
        <v>39</v>
      </c>
      <c r="AJ1534" t="s">
        <v>2970</v>
      </c>
      <c r="AK1534" s="19">
        <v>8.2360000000000007</v>
      </c>
      <c r="AL1534" s="6" t="s">
        <v>136</v>
      </c>
      <c r="AM1534" s="19">
        <v>1.871</v>
      </c>
      <c r="AN1534">
        <v>6</v>
      </c>
      <c r="AO1534">
        <v>25</v>
      </c>
      <c r="AP1534">
        <v>4</v>
      </c>
      <c r="AQ1534" t="s">
        <v>39</v>
      </c>
      <c r="AR1534" t="s">
        <v>2686</v>
      </c>
      <c r="AS1534" t="s">
        <v>2981</v>
      </c>
    </row>
    <row r="1535" spans="1:45" x14ac:dyDescent="0.35">
      <c r="A1535" t="s">
        <v>1808</v>
      </c>
      <c r="B1535" t="s">
        <v>2672</v>
      </c>
      <c r="C1535" t="s">
        <v>2592</v>
      </c>
      <c r="D1535" t="s">
        <v>579</v>
      </c>
      <c r="E1535" t="s">
        <v>1807</v>
      </c>
      <c r="F1535" t="s">
        <v>2968</v>
      </c>
      <c r="G1535" t="s">
        <v>42</v>
      </c>
      <c r="H1535" t="s">
        <v>40</v>
      </c>
      <c r="I1535" t="s">
        <v>2969</v>
      </c>
      <c r="J1535" t="s">
        <v>39</v>
      </c>
      <c r="K1535" t="s">
        <v>39</v>
      </c>
      <c r="L1535" t="s">
        <v>39</v>
      </c>
      <c r="M1535" t="s">
        <v>39</v>
      </c>
      <c r="N1535" t="s">
        <v>39</v>
      </c>
      <c r="O1535" t="s">
        <v>39</v>
      </c>
      <c r="P1535" t="s">
        <v>39</v>
      </c>
      <c r="Q1535" s="1" t="s">
        <v>39</v>
      </c>
      <c r="R1535" s="1" t="s">
        <v>39</v>
      </c>
      <c r="S1535" s="1" t="s">
        <v>39</v>
      </c>
      <c r="T1535" s="1" t="s">
        <v>39</v>
      </c>
      <c r="U1535" t="s">
        <v>2982</v>
      </c>
      <c r="V1535" s="6" t="s">
        <v>2749</v>
      </c>
      <c r="W1535">
        <v>7</v>
      </c>
      <c r="X1535" s="6">
        <v>25</v>
      </c>
      <c r="Y1535" s="6" t="s">
        <v>39</v>
      </c>
      <c r="Z1535" s="6" t="s">
        <v>2635</v>
      </c>
      <c r="AA1535" s="6" t="s">
        <v>44</v>
      </c>
      <c r="AB1535">
        <v>500</v>
      </c>
      <c r="AC1535">
        <v>1</v>
      </c>
      <c r="AD1535" s="6" t="s">
        <v>40</v>
      </c>
      <c r="AE1535" s="6" t="s">
        <v>39</v>
      </c>
      <c r="AF1535" s="6" t="s">
        <v>42</v>
      </c>
      <c r="AG1535" s="6" t="s">
        <v>2983</v>
      </c>
      <c r="AH1535" s="6" t="s">
        <v>2984</v>
      </c>
      <c r="AI1535" s="6" t="s">
        <v>39</v>
      </c>
      <c r="AJ1535" t="s">
        <v>2970</v>
      </c>
      <c r="AK1535" s="19">
        <v>96.632000000000005</v>
      </c>
      <c r="AL1535" s="6" t="s">
        <v>136</v>
      </c>
      <c r="AM1535" s="19">
        <v>1.641</v>
      </c>
      <c r="AN1535">
        <v>6</v>
      </c>
      <c r="AO1535">
        <v>25</v>
      </c>
      <c r="AP1535">
        <v>4</v>
      </c>
      <c r="AQ1535" t="s">
        <v>39</v>
      </c>
      <c r="AR1535" t="s">
        <v>2686</v>
      </c>
      <c r="AS1535" t="s">
        <v>2989</v>
      </c>
    </row>
    <row r="1536" spans="1:45" x14ac:dyDescent="0.35">
      <c r="A1536" t="s">
        <v>1808</v>
      </c>
      <c r="B1536" t="s">
        <v>2672</v>
      </c>
      <c r="C1536" t="s">
        <v>2592</v>
      </c>
      <c r="D1536" t="s">
        <v>579</v>
      </c>
      <c r="E1536" t="s">
        <v>1807</v>
      </c>
      <c r="F1536" t="s">
        <v>2968</v>
      </c>
      <c r="G1536" t="s">
        <v>42</v>
      </c>
      <c r="H1536" t="s">
        <v>40</v>
      </c>
      <c r="I1536" t="s">
        <v>2969</v>
      </c>
      <c r="J1536" t="s">
        <v>39</v>
      </c>
      <c r="K1536" t="s">
        <v>39</v>
      </c>
      <c r="L1536" t="s">
        <v>39</v>
      </c>
      <c r="M1536" t="s">
        <v>39</v>
      </c>
      <c r="N1536" t="s">
        <v>39</v>
      </c>
      <c r="O1536" t="s">
        <v>39</v>
      </c>
      <c r="P1536" t="s">
        <v>39</v>
      </c>
      <c r="Q1536" s="1" t="s">
        <v>39</v>
      </c>
      <c r="R1536" s="1" t="s">
        <v>39</v>
      </c>
      <c r="S1536" s="1" t="s">
        <v>39</v>
      </c>
      <c r="T1536" s="1" t="s">
        <v>39</v>
      </c>
      <c r="U1536" t="s">
        <v>2990</v>
      </c>
      <c r="V1536" s="6" t="s">
        <v>39</v>
      </c>
      <c r="W1536" s="6" t="s">
        <v>39</v>
      </c>
      <c r="X1536" s="6">
        <v>25</v>
      </c>
      <c r="Y1536" s="6" t="s">
        <v>2973</v>
      </c>
      <c r="Z1536" s="6">
        <v>0</v>
      </c>
      <c r="AA1536" s="6" t="s">
        <v>2608</v>
      </c>
      <c r="AB1536" s="6" t="s">
        <v>2991</v>
      </c>
      <c r="AC1536" s="6" t="s">
        <v>2992</v>
      </c>
      <c r="AD1536" s="6" t="s">
        <v>40</v>
      </c>
      <c r="AE1536" s="6" t="s">
        <v>39</v>
      </c>
      <c r="AF1536" s="6" t="s">
        <v>42</v>
      </c>
      <c r="AG1536" s="6" t="s">
        <v>2983</v>
      </c>
      <c r="AH1536" s="6" t="s">
        <v>2984</v>
      </c>
      <c r="AI1536" s="6" t="s">
        <v>39</v>
      </c>
      <c r="AJ1536" t="s">
        <v>2970</v>
      </c>
      <c r="AK1536" s="19">
        <v>96.864000000000004</v>
      </c>
      <c r="AL1536" s="6" t="s">
        <v>136</v>
      </c>
      <c r="AM1536" s="19">
        <v>1.3919999999999999</v>
      </c>
      <c r="AN1536">
        <v>6</v>
      </c>
      <c r="AO1536">
        <v>25</v>
      </c>
      <c r="AP1536">
        <v>4</v>
      </c>
      <c r="AQ1536" t="s">
        <v>39</v>
      </c>
      <c r="AR1536" t="s">
        <v>2686</v>
      </c>
      <c r="AS1536" t="s">
        <v>2993</v>
      </c>
    </row>
    <row r="1537" spans="1:45" x14ac:dyDescent="0.35">
      <c r="A1537" t="s">
        <v>1808</v>
      </c>
      <c r="B1537" t="s">
        <v>2672</v>
      </c>
      <c r="C1537" t="s">
        <v>2592</v>
      </c>
      <c r="D1537" t="s">
        <v>579</v>
      </c>
      <c r="E1537" t="s">
        <v>1807</v>
      </c>
      <c r="F1537" t="s">
        <v>2968</v>
      </c>
      <c r="G1537" t="s">
        <v>42</v>
      </c>
      <c r="H1537" t="s">
        <v>40</v>
      </c>
      <c r="I1537" t="s">
        <v>2969</v>
      </c>
      <c r="J1537" t="s">
        <v>39</v>
      </c>
      <c r="K1537" t="s">
        <v>39</v>
      </c>
      <c r="L1537" t="s">
        <v>39</v>
      </c>
      <c r="M1537" t="s">
        <v>39</v>
      </c>
      <c r="N1537" t="s">
        <v>39</v>
      </c>
      <c r="O1537" t="s">
        <v>39</v>
      </c>
      <c r="P1537" t="s">
        <v>39</v>
      </c>
      <c r="Q1537" s="1" t="s">
        <v>39</v>
      </c>
      <c r="R1537" s="1" t="s">
        <v>39</v>
      </c>
      <c r="S1537" s="1" t="s">
        <v>39</v>
      </c>
      <c r="T1537" s="1" t="s">
        <v>39</v>
      </c>
      <c r="U1537" t="s">
        <v>2995</v>
      </c>
      <c r="V1537" s="6" t="s">
        <v>2749</v>
      </c>
      <c r="W1537">
        <v>7</v>
      </c>
      <c r="X1537" s="6">
        <v>25</v>
      </c>
      <c r="Y1537" s="6" t="s">
        <v>2973</v>
      </c>
      <c r="Z1537" s="6">
        <v>0</v>
      </c>
      <c r="AA1537" s="6" t="s">
        <v>2976</v>
      </c>
      <c r="AB1537">
        <v>11964</v>
      </c>
      <c r="AC1537" s="6">
        <v>6.94E-3</v>
      </c>
      <c r="AD1537" s="6" t="s">
        <v>42</v>
      </c>
      <c r="AE1537" s="6" t="s">
        <v>2976</v>
      </c>
      <c r="AF1537" s="6" t="s">
        <v>42</v>
      </c>
      <c r="AG1537" s="6" t="s">
        <v>2850</v>
      </c>
      <c r="AH1537">
        <v>1</v>
      </c>
      <c r="AI1537" s="6" t="s">
        <v>39</v>
      </c>
      <c r="AJ1537" t="s">
        <v>2970</v>
      </c>
      <c r="AK1537" s="19">
        <v>0</v>
      </c>
      <c r="AL1537" s="6" t="s">
        <v>136</v>
      </c>
      <c r="AM1537" t="s">
        <v>39</v>
      </c>
      <c r="AN1537">
        <v>6</v>
      </c>
      <c r="AO1537">
        <v>25</v>
      </c>
      <c r="AP1537">
        <v>4</v>
      </c>
      <c r="AQ1537" t="s">
        <v>39</v>
      </c>
      <c r="AR1537" t="s">
        <v>2686</v>
      </c>
      <c r="AS1537" t="s">
        <v>2994</v>
      </c>
    </row>
    <row r="1538" spans="1:45" x14ac:dyDescent="0.35">
      <c r="A1538" t="s">
        <v>1808</v>
      </c>
      <c r="B1538" t="s">
        <v>2672</v>
      </c>
      <c r="C1538" t="s">
        <v>2592</v>
      </c>
      <c r="D1538" t="s">
        <v>579</v>
      </c>
      <c r="E1538" t="s">
        <v>1807</v>
      </c>
      <c r="F1538" t="s">
        <v>2968</v>
      </c>
      <c r="G1538" t="s">
        <v>42</v>
      </c>
      <c r="H1538" t="s">
        <v>40</v>
      </c>
      <c r="I1538" t="s">
        <v>2969</v>
      </c>
      <c r="J1538" t="s">
        <v>39</v>
      </c>
      <c r="K1538" t="s">
        <v>39</v>
      </c>
      <c r="L1538" t="s">
        <v>39</v>
      </c>
      <c r="M1538" t="s">
        <v>39</v>
      </c>
      <c r="N1538" t="s">
        <v>39</v>
      </c>
      <c r="O1538" t="s">
        <v>39</v>
      </c>
      <c r="P1538" t="s">
        <v>39</v>
      </c>
      <c r="Q1538" s="1" t="s">
        <v>39</v>
      </c>
      <c r="R1538" s="1" t="s">
        <v>39</v>
      </c>
      <c r="S1538" s="1" t="s">
        <v>39</v>
      </c>
      <c r="T1538" s="1" t="s">
        <v>39</v>
      </c>
      <c r="U1538" t="s">
        <v>2995</v>
      </c>
      <c r="V1538" s="6" t="s">
        <v>39</v>
      </c>
      <c r="W1538" t="s">
        <v>39</v>
      </c>
      <c r="X1538" s="6">
        <v>25</v>
      </c>
      <c r="Y1538" s="6" t="s">
        <v>39</v>
      </c>
      <c r="Z1538" s="6" t="s">
        <v>2635</v>
      </c>
      <c r="AA1538" s="6" t="s">
        <v>2996</v>
      </c>
      <c r="AB1538" s="6" t="s">
        <v>2997</v>
      </c>
      <c r="AC1538" s="6" t="s">
        <v>2998</v>
      </c>
      <c r="AD1538" s="6" t="s">
        <v>42</v>
      </c>
      <c r="AE1538" s="6" t="s">
        <v>2976</v>
      </c>
      <c r="AF1538" s="6" t="s">
        <v>42</v>
      </c>
      <c r="AG1538" s="6" t="s">
        <v>2850</v>
      </c>
      <c r="AH1538">
        <v>1</v>
      </c>
      <c r="AI1538" s="6" t="s">
        <v>39</v>
      </c>
      <c r="AJ1538" t="s">
        <v>2970</v>
      </c>
      <c r="AK1538" s="19">
        <v>0</v>
      </c>
      <c r="AL1538" s="6" t="s">
        <v>136</v>
      </c>
      <c r="AM1538" t="s">
        <v>39</v>
      </c>
      <c r="AN1538">
        <v>6</v>
      </c>
      <c r="AO1538">
        <v>25</v>
      </c>
      <c r="AP1538">
        <v>4</v>
      </c>
      <c r="AQ1538" t="s">
        <v>39</v>
      </c>
      <c r="AR1538" t="s">
        <v>2686</v>
      </c>
      <c r="AS1538" t="s">
        <v>2999</v>
      </c>
    </row>
    <row r="1539" spans="1:45" x14ac:dyDescent="0.35">
      <c r="A1539" t="s">
        <v>1808</v>
      </c>
      <c r="B1539" t="s">
        <v>2672</v>
      </c>
      <c r="C1539" t="s">
        <v>2592</v>
      </c>
      <c r="D1539" t="s">
        <v>579</v>
      </c>
      <c r="E1539" t="s">
        <v>1807</v>
      </c>
      <c r="F1539" t="s">
        <v>2968</v>
      </c>
      <c r="G1539" t="s">
        <v>42</v>
      </c>
      <c r="H1539" t="s">
        <v>40</v>
      </c>
      <c r="I1539" t="s">
        <v>2969</v>
      </c>
      <c r="J1539" t="s">
        <v>39</v>
      </c>
      <c r="K1539" t="s">
        <v>39</v>
      </c>
      <c r="L1539" t="s">
        <v>39</v>
      </c>
      <c r="M1539" t="s">
        <v>39</v>
      </c>
      <c r="N1539" t="s">
        <v>39</v>
      </c>
      <c r="O1539" t="s">
        <v>39</v>
      </c>
      <c r="P1539" t="s">
        <v>39</v>
      </c>
      <c r="Q1539" s="1" t="s">
        <v>39</v>
      </c>
      <c r="R1539" s="1" t="s">
        <v>39</v>
      </c>
      <c r="S1539" s="1" t="s">
        <v>39</v>
      </c>
      <c r="T1539" s="1" t="s">
        <v>39</v>
      </c>
      <c r="U1539" s="1" t="s">
        <v>48</v>
      </c>
      <c r="V1539" s="6" t="s">
        <v>39</v>
      </c>
      <c r="W1539" s="6" t="s">
        <v>39</v>
      </c>
      <c r="X1539" s="6">
        <v>25</v>
      </c>
      <c r="Y1539" s="6" t="s">
        <v>39</v>
      </c>
      <c r="Z1539" s="6" t="s">
        <v>2729</v>
      </c>
      <c r="AA1539" s="6" t="s">
        <v>39</v>
      </c>
      <c r="AB1539" s="6" t="s">
        <v>39</v>
      </c>
      <c r="AC1539" s="6" t="s">
        <v>39</v>
      </c>
      <c r="AD1539" s="6" t="s">
        <v>40</v>
      </c>
      <c r="AE1539" s="6" t="s">
        <v>39</v>
      </c>
      <c r="AF1539" s="6" t="s">
        <v>40</v>
      </c>
      <c r="AG1539" s="6" t="s">
        <v>39</v>
      </c>
      <c r="AH1539" s="6" t="s">
        <v>39</v>
      </c>
      <c r="AI1539" s="6" t="s">
        <v>39</v>
      </c>
      <c r="AJ1539" t="s">
        <v>2837</v>
      </c>
      <c r="AK1539" s="19">
        <v>0</v>
      </c>
      <c r="AL1539" s="6" t="s">
        <v>136</v>
      </c>
      <c r="AM1539" t="s">
        <v>39</v>
      </c>
      <c r="AN1539">
        <v>6</v>
      </c>
      <c r="AO1539">
        <v>25</v>
      </c>
      <c r="AP1539">
        <v>15</v>
      </c>
      <c r="AQ1539" t="s">
        <v>39</v>
      </c>
      <c r="AR1539" t="s">
        <v>2686</v>
      </c>
    </row>
    <row r="1540" spans="1:45" x14ac:dyDescent="0.35">
      <c r="A1540" t="s">
        <v>1808</v>
      </c>
      <c r="B1540" t="s">
        <v>2672</v>
      </c>
      <c r="C1540" t="s">
        <v>2592</v>
      </c>
      <c r="D1540" t="s">
        <v>579</v>
      </c>
      <c r="E1540" t="s">
        <v>1807</v>
      </c>
      <c r="F1540" t="s">
        <v>2968</v>
      </c>
      <c r="G1540" t="s">
        <v>42</v>
      </c>
      <c r="H1540" t="s">
        <v>40</v>
      </c>
      <c r="I1540" t="s">
        <v>2969</v>
      </c>
      <c r="J1540" t="s">
        <v>39</v>
      </c>
      <c r="K1540" t="s">
        <v>39</v>
      </c>
      <c r="L1540" t="s">
        <v>39</v>
      </c>
      <c r="M1540" t="s">
        <v>39</v>
      </c>
      <c r="N1540" t="s">
        <v>39</v>
      </c>
      <c r="O1540" t="s">
        <v>39</v>
      </c>
      <c r="P1540" t="s">
        <v>39</v>
      </c>
      <c r="Q1540" s="1" t="s">
        <v>39</v>
      </c>
      <c r="R1540" s="1" t="s">
        <v>39</v>
      </c>
      <c r="S1540" s="1" t="s">
        <v>39</v>
      </c>
      <c r="T1540" s="1" t="s">
        <v>39</v>
      </c>
      <c r="U1540" t="s">
        <v>2972</v>
      </c>
      <c r="V1540" s="6" t="s">
        <v>2749</v>
      </c>
      <c r="W1540">
        <v>7</v>
      </c>
      <c r="X1540" s="6">
        <v>25</v>
      </c>
      <c r="Y1540" s="6" t="s">
        <v>2973</v>
      </c>
      <c r="Z1540" s="6" t="s">
        <v>2635</v>
      </c>
      <c r="AA1540" s="6" t="s">
        <v>2607</v>
      </c>
      <c r="AB1540">
        <v>1000</v>
      </c>
      <c r="AC1540">
        <v>15</v>
      </c>
      <c r="AD1540" s="6" t="s">
        <v>40</v>
      </c>
      <c r="AE1540" s="6" t="s">
        <v>39</v>
      </c>
      <c r="AF1540" s="6" t="s">
        <v>40</v>
      </c>
      <c r="AG1540" s="6" t="s">
        <v>39</v>
      </c>
      <c r="AH1540" s="6" t="s">
        <v>39</v>
      </c>
      <c r="AI1540" s="6" t="s">
        <v>39</v>
      </c>
      <c r="AJ1540" t="s">
        <v>2837</v>
      </c>
      <c r="AK1540">
        <v>99.734999999999999</v>
      </c>
      <c r="AL1540" s="6" t="s">
        <v>136</v>
      </c>
      <c r="AM1540" s="20">
        <v>5.0599999999999996</v>
      </c>
      <c r="AN1540">
        <v>6</v>
      </c>
      <c r="AO1540">
        <v>25</v>
      </c>
      <c r="AP1540">
        <v>15</v>
      </c>
      <c r="AQ1540" t="s">
        <v>39</v>
      </c>
      <c r="AR1540" t="s">
        <v>2686</v>
      </c>
    </row>
    <row r="1541" spans="1:45" x14ac:dyDescent="0.35">
      <c r="A1541" t="s">
        <v>1808</v>
      </c>
      <c r="B1541" t="s">
        <v>2672</v>
      </c>
      <c r="C1541" t="s">
        <v>2592</v>
      </c>
      <c r="D1541" t="s">
        <v>579</v>
      </c>
      <c r="E1541" t="s">
        <v>1807</v>
      </c>
      <c r="F1541" t="s">
        <v>2968</v>
      </c>
      <c r="G1541" t="s">
        <v>42</v>
      </c>
      <c r="H1541" t="s">
        <v>40</v>
      </c>
      <c r="I1541" t="s">
        <v>2969</v>
      </c>
      <c r="J1541" t="s">
        <v>39</v>
      </c>
      <c r="K1541" t="s">
        <v>39</v>
      </c>
      <c r="L1541" t="s">
        <v>39</v>
      </c>
      <c r="M1541" t="s">
        <v>39</v>
      </c>
      <c r="N1541" t="s">
        <v>39</v>
      </c>
      <c r="O1541" t="s">
        <v>39</v>
      </c>
      <c r="P1541" t="s">
        <v>39</v>
      </c>
      <c r="Q1541" s="1" t="s">
        <v>39</v>
      </c>
      <c r="R1541" s="1" t="s">
        <v>39</v>
      </c>
      <c r="S1541" s="1" t="s">
        <v>39</v>
      </c>
      <c r="T1541" s="1" t="s">
        <v>39</v>
      </c>
      <c r="U1541" t="s">
        <v>2975</v>
      </c>
      <c r="V1541" s="6" t="s">
        <v>39</v>
      </c>
      <c r="W1541" s="6" t="s">
        <v>39</v>
      </c>
      <c r="X1541" s="6">
        <v>25</v>
      </c>
      <c r="Y1541" s="6" t="s">
        <v>2973</v>
      </c>
      <c r="Z1541" s="6" t="s">
        <v>2635</v>
      </c>
      <c r="AA1541" s="6" t="s">
        <v>2977</v>
      </c>
      <c r="AB1541" s="6" t="s">
        <v>2985</v>
      </c>
      <c r="AC1541" s="6" t="s">
        <v>2987</v>
      </c>
      <c r="AD1541" s="6" t="s">
        <v>42</v>
      </c>
      <c r="AE1541" s="6" t="s">
        <v>2976</v>
      </c>
      <c r="AF1541" s="6" t="s">
        <v>42</v>
      </c>
      <c r="AG1541" t="s">
        <v>44</v>
      </c>
      <c r="AH1541">
        <f>24*60</f>
        <v>1440</v>
      </c>
      <c r="AI1541" s="6" t="s">
        <v>39</v>
      </c>
      <c r="AJ1541" t="s">
        <v>2837</v>
      </c>
      <c r="AK1541" s="20">
        <v>59.655999999999999</v>
      </c>
      <c r="AL1541" s="6" t="s">
        <v>136</v>
      </c>
      <c r="AM1541" s="20">
        <v>5.5659999999999998</v>
      </c>
      <c r="AN1541">
        <v>6</v>
      </c>
      <c r="AO1541">
        <v>25</v>
      </c>
      <c r="AP1541">
        <v>15</v>
      </c>
      <c r="AQ1541" t="s">
        <v>39</v>
      </c>
      <c r="AR1541" t="s">
        <v>2686</v>
      </c>
    </row>
    <row r="1542" spans="1:45" x14ac:dyDescent="0.35">
      <c r="A1542" t="s">
        <v>1808</v>
      </c>
      <c r="B1542" t="s">
        <v>2672</v>
      </c>
      <c r="C1542" t="s">
        <v>2592</v>
      </c>
      <c r="D1542" t="s">
        <v>579</v>
      </c>
      <c r="E1542" t="s">
        <v>1807</v>
      </c>
      <c r="F1542" t="s">
        <v>2968</v>
      </c>
      <c r="G1542" t="s">
        <v>42</v>
      </c>
      <c r="H1542" t="s">
        <v>40</v>
      </c>
      <c r="I1542" t="s">
        <v>2969</v>
      </c>
      <c r="J1542" t="s">
        <v>39</v>
      </c>
      <c r="K1542" t="s">
        <v>39</v>
      </c>
      <c r="L1542" t="s">
        <v>39</v>
      </c>
      <c r="M1542" t="s">
        <v>39</v>
      </c>
      <c r="N1542" t="s">
        <v>39</v>
      </c>
      <c r="O1542" t="s">
        <v>39</v>
      </c>
      <c r="P1542" t="s">
        <v>39</v>
      </c>
      <c r="Q1542" s="1" t="s">
        <v>39</v>
      </c>
      <c r="R1542" s="1" t="s">
        <v>39</v>
      </c>
      <c r="S1542" s="1" t="s">
        <v>39</v>
      </c>
      <c r="T1542" s="1" t="s">
        <v>39</v>
      </c>
      <c r="U1542" t="s">
        <v>2979</v>
      </c>
      <c r="V1542" s="6" t="s">
        <v>2749</v>
      </c>
      <c r="W1542">
        <v>7</v>
      </c>
      <c r="X1542" s="6">
        <v>25</v>
      </c>
      <c r="Y1542" s="6" t="s">
        <v>39</v>
      </c>
      <c r="Z1542" s="6">
        <v>0</v>
      </c>
      <c r="AA1542" s="6" t="s">
        <v>2980</v>
      </c>
      <c r="AB1542" s="6" t="s">
        <v>2986</v>
      </c>
      <c r="AC1542" s="6" t="s">
        <v>2988</v>
      </c>
      <c r="AD1542" s="6" t="s">
        <v>42</v>
      </c>
      <c r="AE1542" s="6" t="s">
        <v>2976</v>
      </c>
      <c r="AF1542" s="6" t="s">
        <v>42</v>
      </c>
      <c r="AG1542" t="s">
        <v>44</v>
      </c>
      <c r="AH1542">
        <f>24*60</f>
        <v>1440</v>
      </c>
      <c r="AI1542" s="6" t="s">
        <v>39</v>
      </c>
      <c r="AJ1542" t="s">
        <v>2837</v>
      </c>
      <c r="AK1542" s="20">
        <v>33.994999999999997</v>
      </c>
      <c r="AL1542" s="6" t="s">
        <v>136</v>
      </c>
      <c r="AM1542" s="20">
        <v>0.86</v>
      </c>
      <c r="AN1542">
        <v>6</v>
      </c>
      <c r="AO1542">
        <v>25</v>
      </c>
      <c r="AP1542">
        <v>15</v>
      </c>
      <c r="AQ1542" t="s">
        <v>39</v>
      </c>
      <c r="AR1542" t="s">
        <v>2686</v>
      </c>
    </row>
    <row r="1543" spans="1:45" x14ac:dyDescent="0.35">
      <c r="A1543" t="s">
        <v>1808</v>
      </c>
      <c r="B1543" t="s">
        <v>2672</v>
      </c>
      <c r="C1543" t="s">
        <v>2592</v>
      </c>
      <c r="D1543" t="s">
        <v>579</v>
      </c>
      <c r="E1543" t="s">
        <v>1807</v>
      </c>
      <c r="F1543" t="s">
        <v>2968</v>
      </c>
      <c r="G1543" t="s">
        <v>42</v>
      </c>
      <c r="H1543" t="s">
        <v>40</v>
      </c>
      <c r="I1543" t="s">
        <v>2969</v>
      </c>
      <c r="J1543" t="s">
        <v>39</v>
      </c>
      <c r="K1543" t="s">
        <v>39</v>
      </c>
      <c r="L1543" t="s">
        <v>39</v>
      </c>
      <c r="M1543" t="s">
        <v>39</v>
      </c>
      <c r="N1543" t="s">
        <v>39</v>
      </c>
      <c r="O1543" t="s">
        <v>39</v>
      </c>
      <c r="P1543" t="s">
        <v>39</v>
      </c>
      <c r="Q1543" s="1" t="s">
        <v>39</v>
      </c>
      <c r="R1543" s="1" t="s">
        <v>39</v>
      </c>
      <c r="S1543" s="1" t="s">
        <v>39</v>
      </c>
      <c r="T1543" s="1" t="s">
        <v>39</v>
      </c>
      <c r="U1543" t="s">
        <v>2982</v>
      </c>
      <c r="V1543" s="6" t="s">
        <v>2749</v>
      </c>
      <c r="W1543">
        <v>7</v>
      </c>
      <c r="X1543" s="6">
        <v>25</v>
      </c>
      <c r="Y1543" s="6" t="s">
        <v>39</v>
      </c>
      <c r="Z1543" s="6" t="s">
        <v>2635</v>
      </c>
      <c r="AA1543" s="6" t="s">
        <v>44</v>
      </c>
      <c r="AB1543">
        <v>500</v>
      </c>
      <c r="AC1543">
        <v>1</v>
      </c>
      <c r="AD1543" s="6" t="s">
        <v>40</v>
      </c>
      <c r="AE1543" s="6" t="s">
        <v>39</v>
      </c>
      <c r="AF1543" s="6" t="s">
        <v>42</v>
      </c>
      <c r="AG1543" s="6" t="s">
        <v>2983</v>
      </c>
      <c r="AH1543" s="6" t="s">
        <v>2984</v>
      </c>
      <c r="AI1543" s="6" t="s">
        <v>39</v>
      </c>
      <c r="AJ1543" t="s">
        <v>2837</v>
      </c>
      <c r="AK1543" s="20">
        <v>99.602999999999994</v>
      </c>
      <c r="AL1543" s="6" t="s">
        <v>136</v>
      </c>
      <c r="AM1543" s="20">
        <v>0.67400000000000004</v>
      </c>
      <c r="AN1543">
        <v>6</v>
      </c>
      <c r="AO1543">
        <v>25</v>
      </c>
      <c r="AP1543">
        <v>15</v>
      </c>
      <c r="AQ1543" t="s">
        <v>39</v>
      </c>
      <c r="AR1543" t="s">
        <v>2686</v>
      </c>
    </row>
    <row r="1544" spans="1:45" x14ac:dyDescent="0.35">
      <c r="A1544" t="s">
        <v>1808</v>
      </c>
      <c r="B1544" t="s">
        <v>2672</v>
      </c>
      <c r="C1544" t="s">
        <v>2592</v>
      </c>
      <c r="D1544" t="s">
        <v>579</v>
      </c>
      <c r="E1544" t="s">
        <v>1807</v>
      </c>
      <c r="F1544" t="s">
        <v>2968</v>
      </c>
      <c r="G1544" t="s">
        <v>42</v>
      </c>
      <c r="H1544" t="s">
        <v>40</v>
      </c>
      <c r="I1544" t="s">
        <v>2969</v>
      </c>
      <c r="J1544" t="s">
        <v>39</v>
      </c>
      <c r="K1544" t="s">
        <v>39</v>
      </c>
      <c r="L1544" t="s">
        <v>39</v>
      </c>
      <c r="M1544" t="s">
        <v>39</v>
      </c>
      <c r="N1544" t="s">
        <v>39</v>
      </c>
      <c r="O1544" t="s">
        <v>39</v>
      </c>
      <c r="P1544" t="s">
        <v>39</v>
      </c>
      <c r="Q1544" s="1" t="s">
        <v>39</v>
      </c>
      <c r="R1544" s="1" t="s">
        <v>39</v>
      </c>
      <c r="S1544" s="1" t="s">
        <v>39</v>
      </c>
      <c r="T1544" s="1" t="s">
        <v>39</v>
      </c>
      <c r="U1544" t="s">
        <v>2990</v>
      </c>
      <c r="V1544" s="6" t="s">
        <v>39</v>
      </c>
      <c r="W1544" s="6" t="s">
        <v>39</v>
      </c>
      <c r="X1544" s="6">
        <v>25</v>
      </c>
      <c r="Y1544" s="6" t="s">
        <v>2973</v>
      </c>
      <c r="Z1544" s="6">
        <v>0</v>
      </c>
      <c r="AA1544" s="6" t="s">
        <v>2608</v>
      </c>
      <c r="AB1544" s="6" t="s">
        <v>2991</v>
      </c>
      <c r="AC1544" s="6" t="s">
        <v>2992</v>
      </c>
      <c r="AD1544" s="6" t="s">
        <v>40</v>
      </c>
      <c r="AE1544" s="6" t="s">
        <v>39</v>
      </c>
      <c r="AF1544" s="6" t="s">
        <v>42</v>
      </c>
      <c r="AG1544" s="6" t="s">
        <v>2983</v>
      </c>
      <c r="AH1544" s="6" t="s">
        <v>2984</v>
      </c>
      <c r="AI1544" s="6" t="s">
        <v>39</v>
      </c>
      <c r="AJ1544" t="s">
        <v>2837</v>
      </c>
      <c r="AK1544" s="20">
        <v>99.867000000000004</v>
      </c>
      <c r="AL1544" s="6" t="s">
        <v>136</v>
      </c>
      <c r="AM1544" s="20">
        <v>0.69499999999999995</v>
      </c>
      <c r="AN1544">
        <v>6</v>
      </c>
      <c r="AO1544">
        <v>25</v>
      </c>
      <c r="AP1544">
        <v>15</v>
      </c>
      <c r="AQ1544" t="s">
        <v>39</v>
      </c>
      <c r="AR1544" t="s">
        <v>2686</v>
      </c>
    </row>
    <row r="1545" spans="1:45" x14ac:dyDescent="0.35">
      <c r="A1545" t="s">
        <v>1808</v>
      </c>
      <c r="B1545" t="s">
        <v>2672</v>
      </c>
      <c r="C1545" t="s">
        <v>2592</v>
      </c>
      <c r="D1545" t="s">
        <v>579</v>
      </c>
      <c r="E1545" t="s">
        <v>1807</v>
      </c>
      <c r="F1545" t="s">
        <v>2968</v>
      </c>
      <c r="G1545" t="s">
        <v>42</v>
      </c>
      <c r="H1545" t="s">
        <v>40</v>
      </c>
      <c r="I1545" t="s">
        <v>2969</v>
      </c>
      <c r="J1545" t="s">
        <v>39</v>
      </c>
      <c r="K1545" t="s">
        <v>39</v>
      </c>
      <c r="L1545" t="s">
        <v>39</v>
      </c>
      <c r="M1545" t="s">
        <v>39</v>
      </c>
      <c r="N1545" t="s">
        <v>39</v>
      </c>
      <c r="O1545" t="s">
        <v>39</v>
      </c>
      <c r="P1545" t="s">
        <v>39</v>
      </c>
      <c r="Q1545" s="1" t="s">
        <v>39</v>
      </c>
      <c r="R1545" s="1" t="s">
        <v>39</v>
      </c>
      <c r="S1545" s="1" t="s">
        <v>39</v>
      </c>
      <c r="T1545" s="1" t="s">
        <v>39</v>
      </c>
      <c r="U1545" t="s">
        <v>2995</v>
      </c>
      <c r="V1545" s="6" t="s">
        <v>2749</v>
      </c>
      <c r="W1545">
        <v>7</v>
      </c>
      <c r="X1545" s="6">
        <v>25</v>
      </c>
      <c r="Y1545" s="6" t="s">
        <v>2973</v>
      </c>
      <c r="Z1545" s="6">
        <v>0</v>
      </c>
      <c r="AA1545" s="6" t="s">
        <v>2976</v>
      </c>
      <c r="AB1545">
        <v>11964</v>
      </c>
      <c r="AC1545" s="6">
        <v>6.94E-3</v>
      </c>
      <c r="AD1545" s="6" t="s">
        <v>42</v>
      </c>
      <c r="AE1545" s="6" t="s">
        <v>2976</v>
      </c>
      <c r="AF1545" s="6" t="s">
        <v>42</v>
      </c>
      <c r="AG1545" s="6" t="s">
        <v>2850</v>
      </c>
      <c r="AH1545">
        <v>1</v>
      </c>
      <c r="AI1545" s="6" t="s">
        <v>39</v>
      </c>
      <c r="AJ1545" t="s">
        <v>2837</v>
      </c>
      <c r="AK1545" s="20">
        <v>0.39700000000000002</v>
      </c>
      <c r="AL1545" s="6" t="s">
        <v>136</v>
      </c>
      <c r="AM1545" s="20" t="s">
        <v>39</v>
      </c>
      <c r="AN1545">
        <v>6</v>
      </c>
      <c r="AO1545">
        <v>25</v>
      </c>
      <c r="AP1545">
        <v>15</v>
      </c>
      <c r="AQ1545" t="s">
        <v>39</v>
      </c>
      <c r="AR1545" t="s">
        <v>2686</v>
      </c>
    </row>
    <row r="1546" spans="1:45" x14ac:dyDescent="0.35">
      <c r="A1546" t="s">
        <v>1808</v>
      </c>
      <c r="B1546" t="s">
        <v>2672</v>
      </c>
      <c r="C1546" t="s">
        <v>2592</v>
      </c>
      <c r="D1546" t="s">
        <v>579</v>
      </c>
      <c r="E1546" t="s">
        <v>1807</v>
      </c>
      <c r="F1546" t="s">
        <v>2968</v>
      </c>
      <c r="G1546" t="s">
        <v>42</v>
      </c>
      <c r="H1546" t="s">
        <v>40</v>
      </c>
      <c r="I1546" t="s">
        <v>2969</v>
      </c>
      <c r="J1546" t="s">
        <v>39</v>
      </c>
      <c r="K1546" t="s">
        <v>39</v>
      </c>
      <c r="L1546" t="s">
        <v>39</v>
      </c>
      <c r="M1546" t="s">
        <v>39</v>
      </c>
      <c r="N1546" t="s">
        <v>39</v>
      </c>
      <c r="O1546" t="s">
        <v>39</v>
      </c>
      <c r="P1546" t="s">
        <v>39</v>
      </c>
      <c r="Q1546" s="1" t="s">
        <v>39</v>
      </c>
      <c r="R1546" s="1" t="s">
        <v>39</v>
      </c>
      <c r="S1546" s="1" t="s">
        <v>39</v>
      </c>
      <c r="T1546" s="1" t="s">
        <v>39</v>
      </c>
      <c r="U1546" t="s">
        <v>2995</v>
      </c>
      <c r="V1546" s="6" t="s">
        <v>39</v>
      </c>
      <c r="W1546" t="s">
        <v>39</v>
      </c>
      <c r="X1546" s="6">
        <v>25</v>
      </c>
      <c r="Y1546" s="6" t="s">
        <v>39</v>
      </c>
      <c r="Z1546" s="6" t="s">
        <v>2635</v>
      </c>
      <c r="AA1546" s="6" t="s">
        <v>2996</v>
      </c>
      <c r="AB1546" s="6" t="s">
        <v>2997</v>
      </c>
      <c r="AC1546" s="6" t="s">
        <v>2998</v>
      </c>
      <c r="AD1546" s="6" t="s">
        <v>42</v>
      </c>
      <c r="AE1546" s="6" t="s">
        <v>2976</v>
      </c>
      <c r="AF1546" s="6" t="s">
        <v>42</v>
      </c>
      <c r="AG1546" s="6" t="s">
        <v>2850</v>
      </c>
      <c r="AH1546">
        <v>1</v>
      </c>
      <c r="AI1546" s="6" t="s">
        <v>39</v>
      </c>
      <c r="AJ1546" t="s">
        <v>2837</v>
      </c>
      <c r="AK1546" s="20">
        <v>70.238</v>
      </c>
      <c r="AL1546" s="6" t="s">
        <v>136</v>
      </c>
      <c r="AM1546" s="20">
        <v>5</v>
      </c>
      <c r="AN1546">
        <v>6</v>
      </c>
      <c r="AO1546">
        <v>25</v>
      </c>
      <c r="AP1546">
        <v>15</v>
      </c>
      <c r="AQ1546" t="s">
        <v>39</v>
      </c>
      <c r="AR1546" t="s">
        <v>2686</v>
      </c>
    </row>
    <row r="1547" spans="1:45" x14ac:dyDescent="0.35">
      <c r="A1547" t="s">
        <v>1808</v>
      </c>
      <c r="B1547" t="s">
        <v>2672</v>
      </c>
      <c r="C1547" t="s">
        <v>2592</v>
      </c>
      <c r="D1547" t="s">
        <v>579</v>
      </c>
      <c r="E1547" t="s">
        <v>1807</v>
      </c>
      <c r="F1547" t="s">
        <v>2968</v>
      </c>
      <c r="G1547" t="s">
        <v>42</v>
      </c>
      <c r="H1547" t="s">
        <v>40</v>
      </c>
      <c r="I1547" t="s">
        <v>2969</v>
      </c>
      <c r="J1547" t="s">
        <v>39</v>
      </c>
      <c r="K1547" t="s">
        <v>39</v>
      </c>
      <c r="L1547" t="s">
        <v>39</v>
      </c>
      <c r="M1547" t="s">
        <v>39</v>
      </c>
      <c r="N1547" t="s">
        <v>39</v>
      </c>
      <c r="O1547" t="s">
        <v>39</v>
      </c>
      <c r="P1547" t="s">
        <v>39</v>
      </c>
      <c r="Q1547" s="1" t="s">
        <v>39</v>
      </c>
      <c r="R1547" s="1" t="s">
        <v>39</v>
      </c>
      <c r="S1547" s="1" t="s">
        <v>39</v>
      </c>
      <c r="T1547" s="1" t="s">
        <v>39</v>
      </c>
      <c r="U1547" s="1" t="s">
        <v>48</v>
      </c>
      <c r="V1547" s="6" t="s">
        <v>39</v>
      </c>
      <c r="W1547" s="6" t="s">
        <v>39</v>
      </c>
      <c r="X1547" s="6">
        <v>25</v>
      </c>
      <c r="Y1547" s="6" t="s">
        <v>39</v>
      </c>
      <c r="Z1547" s="6" t="s">
        <v>2729</v>
      </c>
      <c r="AA1547" s="6" t="s">
        <v>39</v>
      </c>
      <c r="AB1547" s="6" t="s">
        <v>39</v>
      </c>
      <c r="AC1547" s="6" t="s">
        <v>39</v>
      </c>
      <c r="AD1547" s="6" t="s">
        <v>40</v>
      </c>
      <c r="AE1547" s="6" t="s">
        <v>39</v>
      </c>
      <c r="AF1547" s="6" t="s">
        <v>40</v>
      </c>
      <c r="AG1547" s="6" t="s">
        <v>39</v>
      </c>
      <c r="AH1547" s="6" t="s">
        <v>39</v>
      </c>
      <c r="AI1547" s="6" t="s">
        <v>39</v>
      </c>
      <c r="AJ1547" t="s">
        <v>2744</v>
      </c>
      <c r="AK1547">
        <v>0</v>
      </c>
      <c r="AL1547" s="6" t="s">
        <v>136</v>
      </c>
      <c r="AM1547" t="s">
        <v>39</v>
      </c>
      <c r="AN1547">
        <v>6</v>
      </c>
      <c r="AO1547">
        <v>25</v>
      </c>
      <c r="AP1547">
        <v>15</v>
      </c>
      <c r="AQ1547" t="s">
        <v>39</v>
      </c>
      <c r="AR1547" t="s">
        <v>2686</v>
      </c>
    </row>
    <row r="1548" spans="1:45" x14ac:dyDescent="0.35">
      <c r="A1548" t="s">
        <v>1808</v>
      </c>
      <c r="B1548" t="s">
        <v>2672</v>
      </c>
      <c r="C1548" t="s">
        <v>2592</v>
      </c>
      <c r="D1548" t="s">
        <v>579</v>
      </c>
      <c r="E1548" t="s">
        <v>1807</v>
      </c>
      <c r="F1548" t="s">
        <v>2968</v>
      </c>
      <c r="G1548" t="s">
        <v>42</v>
      </c>
      <c r="H1548" t="s">
        <v>40</v>
      </c>
      <c r="I1548" t="s">
        <v>2969</v>
      </c>
      <c r="J1548" t="s">
        <v>39</v>
      </c>
      <c r="K1548" t="s">
        <v>39</v>
      </c>
      <c r="L1548" t="s">
        <v>39</v>
      </c>
      <c r="M1548" t="s">
        <v>39</v>
      </c>
      <c r="N1548" t="s">
        <v>39</v>
      </c>
      <c r="O1548" t="s">
        <v>39</v>
      </c>
      <c r="P1548" t="s">
        <v>39</v>
      </c>
      <c r="Q1548" s="1" t="s">
        <v>39</v>
      </c>
      <c r="R1548" s="1" t="s">
        <v>39</v>
      </c>
      <c r="S1548" s="1" t="s">
        <v>39</v>
      </c>
      <c r="T1548" s="1" t="s">
        <v>39</v>
      </c>
      <c r="U1548" t="s">
        <v>2972</v>
      </c>
      <c r="V1548" s="6" t="s">
        <v>2749</v>
      </c>
      <c r="W1548">
        <v>7</v>
      </c>
      <c r="X1548" s="6">
        <v>25</v>
      </c>
      <c r="Y1548" s="6" t="s">
        <v>2973</v>
      </c>
      <c r="Z1548" s="6" t="s">
        <v>2635</v>
      </c>
      <c r="AA1548" s="6" t="s">
        <v>2607</v>
      </c>
      <c r="AB1548">
        <v>1000</v>
      </c>
      <c r="AC1548">
        <v>15</v>
      </c>
      <c r="AD1548" s="6" t="s">
        <v>40</v>
      </c>
      <c r="AE1548" s="6" t="s">
        <v>39</v>
      </c>
      <c r="AF1548" s="6" t="s">
        <v>40</v>
      </c>
      <c r="AG1548" s="6" t="s">
        <v>39</v>
      </c>
      <c r="AH1548" s="6" t="s">
        <v>39</v>
      </c>
      <c r="AI1548" s="6" t="s">
        <v>39</v>
      </c>
      <c r="AJ1548" t="s">
        <v>2744</v>
      </c>
      <c r="AK1548" s="19">
        <v>85.448999999999998</v>
      </c>
      <c r="AL1548" s="6" t="s">
        <v>136</v>
      </c>
      <c r="AM1548" s="19">
        <v>0.83699999999999997</v>
      </c>
      <c r="AN1548">
        <v>6</v>
      </c>
      <c r="AO1548">
        <v>25</v>
      </c>
      <c r="AP1548">
        <v>15</v>
      </c>
      <c r="AQ1548" t="s">
        <v>39</v>
      </c>
      <c r="AR1548" t="s">
        <v>2686</v>
      </c>
    </row>
    <row r="1549" spans="1:45" x14ac:dyDescent="0.35">
      <c r="A1549" t="s">
        <v>1808</v>
      </c>
      <c r="B1549" t="s">
        <v>2672</v>
      </c>
      <c r="C1549" t="s">
        <v>2592</v>
      </c>
      <c r="D1549" t="s">
        <v>579</v>
      </c>
      <c r="E1549" t="s">
        <v>1807</v>
      </c>
      <c r="F1549" t="s">
        <v>2968</v>
      </c>
      <c r="G1549" t="s">
        <v>42</v>
      </c>
      <c r="H1549" t="s">
        <v>40</v>
      </c>
      <c r="I1549" t="s">
        <v>2969</v>
      </c>
      <c r="J1549" t="s">
        <v>39</v>
      </c>
      <c r="K1549" t="s">
        <v>39</v>
      </c>
      <c r="L1549" t="s">
        <v>39</v>
      </c>
      <c r="M1549" t="s">
        <v>39</v>
      </c>
      <c r="N1549" t="s">
        <v>39</v>
      </c>
      <c r="O1549" t="s">
        <v>39</v>
      </c>
      <c r="P1549" t="s">
        <v>39</v>
      </c>
      <c r="Q1549" s="1" t="s">
        <v>39</v>
      </c>
      <c r="R1549" s="1" t="s">
        <v>39</v>
      </c>
      <c r="S1549" s="1" t="s">
        <v>39</v>
      </c>
      <c r="T1549" s="1" t="s">
        <v>39</v>
      </c>
      <c r="U1549" t="s">
        <v>2975</v>
      </c>
      <c r="V1549" s="6" t="s">
        <v>39</v>
      </c>
      <c r="W1549" s="6" t="s">
        <v>39</v>
      </c>
      <c r="X1549" s="6">
        <v>25</v>
      </c>
      <c r="Y1549" s="6" t="s">
        <v>2973</v>
      </c>
      <c r="Z1549" s="6" t="s">
        <v>2635</v>
      </c>
      <c r="AA1549" s="6" t="s">
        <v>2977</v>
      </c>
      <c r="AB1549" s="6" t="s">
        <v>2985</v>
      </c>
      <c r="AC1549" s="6" t="s">
        <v>2987</v>
      </c>
      <c r="AD1549" s="6" t="s">
        <v>42</v>
      </c>
      <c r="AE1549" s="6" t="s">
        <v>2976</v>
      </c>
      <c r="AF1549" s="6" t="s">
        <v>42</v>
      </c>
      <c r="AG1549" t="s">
        <v>44</v>
      </c>
      <c r="AH1549">
        <f>24*60</f>
        <v>1440</v>
      </c>
      <c r="AI1549" s="6" t="s">
        <v>39</v>
      </c>
      <c r="AJ1549" t="s">
        <v>2744</v>
      </c>
      <c r="AK1549" s="19">
        <v>55.158999999999999</v>
      </c>
      <c r="AL1549" s="6" t="s">
        <v>136</v>
      </c>
      <c r="AM1549" s="19">
        <v>5.0540000000000003</v>
      </c>
      <c r="AN1549">
        <v>6</v>
      </c>
      <c r="AO1549">
        <v>25</v>
      </c>
      <c r="AP1549">
        <v>15</v>
      </c>
      <c r="AQ1549" t="s">
        <v>39</v>
      </c>
      <c r="AR1549" t="s">
        <v>2686</v>
      </c>
    </row>
    <row r="1550" spans="1:45" x14ac:dyDescent="0.35">
      <c r="A1550" t="s">
        <v>1808</v>
      </c>
      <c r="B1550" t="s">
        <v>2672</v>
      </c>
      <c r="C1550" t="s">
        <v>2592</v>
      </c>
      <c r="D1550" t="s">
        <v>579</v>
      </c>
      <c r="E1550" t="s">
        <v>1807</v>
      </c>
      <c r="F1550" t="s">
        <v>2968</v>
      </c>
      <c r="G1550" t="s">
        <v>42</v>
      </c>
      <c r="H1550" t="s">
        <v>40</v>
      </c>
      <c r="I1550" t="s">
        <v>2969</v>
      </c>
      <c r="J1550" t="s">
        <v>39</v>
      </c>
      <c r="K1550" t="s">
        <v>39</v>
      </c>
      <c r="L1550" t="s">
        <v>39</v>
      </c>
      <c r="M1550" t="s">
        <v>39</v>
      </c>
      <c r="N1550" t="s">
        <v>39</v>
      </c>
      <c r="O1550" t="s">
        <v>39</v>
      </c>
      <c r="P1550" t="s">
        <v>39</v>
      </c>
      <c r="Q1550" s="1" t="s">
        <v>39</v>
      </c>
      <c r="R1550" s="1" t="s">
        <v>39</v>
      </c>
      <c r="S1550" s="1" t="s">
        <v>39</v>
      </c>
      <c r="T1550" s="1" t="s">
        <v>39</v>
      </c>
      <c r="U1550" t="s">
        <v>2979</v>
      </c>
      <c r="V1550" s="6" t="s">
        <v>2749</v>
      </c>
      <c r="W1550">
        <v>7</v>
      </c>
      <c r="X1550" s="6">
        <v>25</v>
      </c>
      <c r="Y1550" s="6" t="s">
        <v>39</v>
      </c>
      <c r="Z1550" s="6">
        <v>0</v>
      </c>
      <c r="AA1550" s="6" t="s">
        <v>2980</v>
      </c>
      <c r="AB1550" s="6" t="s">
        <v>2986</v>
      </c>
      <c r="AC1550" s="6" t="s">
        <v>2988</v>
      </c>
      <c r="AD1550" s="6" t="s">
        <v>42</v>
      </c>
      <c r="AE1550" s="6" t="s">
        <v>2976</v>
      </c>
      <c r="AF1550" s="6" t="s">
        <v>42</v>
      </c>
      <c r="AG1550" t="s">
        <v>44</v>
      </c>
      <c r="AH1550">
        <f>24*60</f>
        <v>1440</v>
      </c>
      <c r="AI1550" s="6" t="s">
        <v>39</v>
      </c>
      <c r="AJ1550" t="s">
        <v>2744</v>
      </c>
      <c r="AK1550" s="19">
        <v>32.936</v>
      </c>
      <c r="AL1550" s="6" t="s">
        <v>136</v>
      </c>
      <c r="AM1550" s="19">
        <v>4.7910000000000004</v>
      </c>
      <c r="AN1550">
        <v>6</v>
      </c>
      <c r="AO1550">
        <v>25</v>
      </c>
      <c r="AP1550">
        <v>15</v>
      </c>
      <c r="AQ1550" t="s">
        <v>39</v>
      </c>
      <c r="AR1550" t="s">
        <v>2686</v>
      </c>
    </row>
    <row r="1551" spans="1:45" x14ac:dyDescent="0.35">
      <c r="A1551" t="s">
        <v>1808</v>
      </c>
      <c r="B1551" t="s">
        <v>2672</v>
      </c>
      <c r="C1551" t="s">
        <v>2592</v>
      </c>
      <c r="D1551" t="s">
        <v>579</v>
      </c>
      <c r="E1551" t="s">
        <v>1807</v>
      </c>
      <c r="F1551" t="s">
        <v>2968</v>
      </c>
      <c r="G1551" t="s">
        <v>42</v>
      </c>
      <c r="H1551" t="s">
        <v>40</v>
      </c>
      <c r="I1551" t="s">
        <v>2969</v>
      </c>
      <c r="J1551" t="s">
        <v>39</v>
      </c>
      <c r="K1551" t="s">
        <v>39</v>
      </c>
      <c r="L1551" t="s">
        <v>39</v>
      </c>
      <c r="M1551" t="s">
        <v>39</v>
      </c>
      <c r="N1551" t="s">
        <v>39</v>
      </c>
      <c r="O1551" t="s">
        <v>39</v>
      </c>
      <c r="P1551" t="s">
        <v>39</v>
      </c>
      <c r="Q1551" s="1" t="s">
        <v>39</v>
      </c>
      <c r="R1551" s="1" t="s">
        <v>39</v>
      </c>
      <c r="S1551" s="1" t="s">
        <v>39</v>
      </c>
      <c r="T1551" s="1" t="s">
        <v>39</v>
      </c>
      <c r="U1551" t="s">
        <v>2982</v>
      </c>
      <c r="V1551" s="6" t="s">
        <v>2749</v>
      </c>
      <c r="W1551">
        <v>7</v>
      </c>
      <c r="X1551" s="6">
        <v>25</v>
      </c>
      <c r="Y1551" s="6" t="s">
        <v>39</v>
      </c>
      <c r="Z1551" s="6" t="s">
        <v>2635</v>
      </c>
      <c r="AA1551" s="6" t="s">
        <v>44</v>
      </c>
      <c r="AB1551">
        <v>500</v>
      </c>
      <c r="AC1551">
        <v>1</v>
      </c>
      <c r="AD1551" s="6" t="s">
        <v>40</v>
      </c>
      <c r="AE1551" s="6" t="s">
        <v>39</v>
      </c>
      <c r="AF1551" s="6" t="s">
        <v>42</v>
      </c>
      <c r="AG1551" s="6" t="s">
        <v>2983</v>
      </c>
      <c r="AH1551" s="6" t="s">
        <v>2984</v>
      </c>
      <c r="AI1551" s="6" t="s">
        <v>39</v>
      </c>
      <c r="AJ1551" t="s">
        <v>2744</v>
      </c>
      <c r="AK1551" s="19">
        <v>99.867000000000004</v>
      </c>
      <c r="AL1551" s="6" t="s">
        <v>136</v>
      </c>
      <c r="AM1551" s="19">
        <v>0</v>
      </c>
      <c r="AN1551">
        <v>6</v>
      </c>
      <c r="AO1551">
        <v>25</v>
      </c>
      <c r="AP1551">
        <v>15</v>
      </c>
      <c r="AQ1551" t="s">
        <v>39</v>
      </c>
      <c r="AR1551" t="s">
        <v>2686</v>
      </c>
    </row>
    <row r="1552" spans="1:45" x14ac:dyDescent="0.35">
      <c r="A1552" t="s">
        <v>1808</v>
      </c>
      <c r="B1552" t="s">
        <v>2672</v>
      </c>
      <c r="C1552" t="s">
        <v>2592</v>
      </c>
      <c r="D1552" t="s">
        <v>579</v>
      </c>
      <c r="E1552" t="s">
        <v>1807</v>
      </c>
      <c r="F1552" t="s">
        <v>2968</v>
      </c>
      <c r="G1552" t="s">
        <v>42</v>
      </c>
      <c r="H1552" t="s">
        <v>40</v>
      </c>
      <c r="I1552" t="s">
        <v>2969</v>
      </c>
      <c r="J1552" t="s">
        <v>39</v>
      </c>
      <c r="K1552" t="s">
        <v>39</v>
      </c>
      <c r="L1552" t="s">
        <v>39</v>
      </c>
      <c r="M1552" t="s">
        <v>39</v>
      </c>
      <c r="N1552" t="s">
        <v>39</v>
      </c>
      <c r="O1552" t="s">
        <v>39</v>
      </c>
      <c r="P1552" t="s">
        <v>39</v>
      </c>
      <c r="Q1552" s="1" t="s">
        <v>39</v>
      </c>
      <c r="R1552" s="1" t="s">
        <v>39</v>
      </c>
      <c r="S1552" s="1" t="s">
        <v>39</v>
      </c>
      <c r="T1552" s="1" t="s">
        <v>39</v>
      </c>
      <c r="U1552" t="s">
        <v>2990</v>
      </c>
      <c r="V1552" s="6" t="s">
        <v>39</v>
      </c>
      <c r="W1552" s="6" t="s">
        <v>39</v>
      </c>
      <c r="X1552" s="6">
        <v>25</v>
      </c>
      <c r="Y1552" s="6" t="s">
        <v>2973</v>
      </c>
      <c r="Z1552" s="6">
        <v>0</v>
      </c>
      <c r="AA1552" s="6" t="s">
        <v>2608</v>
      </c>
      <c r="AB1552" s="6" t="s">
        <v>2991</v>
      </c>
      <c r="AC1552" s="6" t="s">
        <v>2992</v>
      </c>
      <c r="AD1552" s="6" t="s">
        <v>40</v>
      </c>
      <c r="AE1552" s="6" t="s">
        <v>39</v>
      </c>
      <c r="AF1552" s="6" t="s">
        <v>42</v>
      </c>
      <c r="AG1552" s="6" t="s">
        <v>2983</v>
      </c>
      <c r="AH1552" s="6" t="s">
        <v>2984</v>
      </c>
      <c r="AI1552" s="6" t="s">
        <v>39</v>
      </c>
      <c r="AJ1552" t="s">
        <v>2744</v>
      </c>
      <c r="AK1552" s="19">
        <v>99.337999999999994</v>
      </c>
      <c r="AL1552" s="6" t="s">
        <v>136</v>
      </c>
      <c r="AM1552" s="19">
        <v>0</v>
      </c>
      <c r="AN1552">
        <v>6</v>
      </c>
      <c r="AO1552">
        <v>25</v>
      </c>
      <c r="AP1552">
        <v>15</v>
      </c>
      <c r="AQ1552" t="s">
        <v>39</v>
      </c>
      <c r="AR1552" t="s">
        <v>2686</v>
      </c>
    </row>
    <row r="1553" spans="1:45" x14ac:dyDescent="0.35">
      <c r="A1553" t="s">
        <v>1808</v>
      </c>
      <c r="B1553" t="s">
        <v>2672</v>
      </c>
      <c r="C1553" t="s">
        <v>2592</v>
      </c>
      <c r="D1553" t="s">
        <v>579</v>
      </c>
      <c r="E1553" t="s">
        <v>1807</v>
      </c>
      <c r="F1553" t="s">
        <v>2968</v>
      </c>
      <c r="G1553" t="s">
        <v>42</v>
      </c>
      <c r="H1553" t="s">
        <v>40</v>
      </c>
      <c r="I1553" t="s">
        <v>2969</v>
      </c>
      <c r="J1553" t="s">
        <v>39</v>
      </c>
      <c r="K1553" t="s">
        <v>39</v>
      </c>
      <c r="L1553" t="s">
        <v>39</v>
      </c>
      <c r="M1553" t="s">
        <v>39</v>
      </c>
      <c r="N1553" t="s">
        <v>39</v>
      </c>
      <c r="O1553" t="s">
        <v>39</v>
      </c>
      <c r="P1553" t="s">
        <v>39</v>
      </c>
      <c r="Q1553" s="1" t="s">
        <v>39</v>
      </c>
      <c r="R1553" s="1" t="s">
        <v>39</v>
      </c>
      <c r="S1553" s="1" t="s">
        <v>39</v>
      </c>
      <c r="T1553" s="1" t="s">
        <v>39</v>
      </c>
      <c r="U1553" t="s">
        <v>2995</v>
      </c>
      <c r="V1553" s="6" t="s">
        <v>2749</v>
      </c>
      <c r="W1553">
        <v>7</v>
      </c>
      <c r="X1553" s="6">
        <v>25</v>
      </c>
      <c r="Y1553" s="6" t="s">
        <v>2973</v>
      </c>
      <c r="Z1553" s="6">
        <v>0</v>
      </c>
      <c r="AA1553" s="6" t="s">
        <v>2976</v>
      </c>
      <c r="AB1553">
        <v>11964</v>
      </c>
      <c r="AC1553" s="6">
        <v>6.94E-3</v>
      </c>
      <c r="AD1553" s="6" t="s">
        <v>42</v>
      </c>
      <c r="AE1553" s="6" t="s">
        <v>2976</v>
      </c>
      <c r="AF1553" s="6" t="s">
        <v>42</v>
      </c>
      <c r="AG1553" s="6" t="s">
        <v>2850</v>
      </c>
      <c r="AH1553">
        <v>1</v>
      </c>
      <c r="AI1553" s="6" t="s">
        <v>39</v>
      </c>
      <c r="AJ1553" t="s">
        <v>2744</v>
      </c>
      <c r="AK1553" s="19">
        <v>0</v>
      </c>
      <c r="AL1553" s="6" t="s">
        <v>136</v>
      </c>
      <c r="AM1553" t="s">
        <v>39</v>
      </c>
      <c r="AN1553">
        <v>6</v>
      </c>
      <c r="AO1553">
        <v>25</v>
      </c>
      <c r="AP1553">
        <v>15</v>
      </c>
      <c r="AQ1553" t="s">
        <v>39</v>
      </c>
      <c r="AR1553" t="s">
        <v>2686</v>
      </c>
    </row>
    <row r="1554" spans="1:45" x14ac:dyDescent="0.35">
      <c r="A1554" t="s">
        <v>1808</v>
      </c>
      <c r="B1554" t="s">
        <v>2672</v>
      </c>
      <c r="C1554" t="s">
        <v>2592</v>
      </c>
      <c r="D1554" t="s">
        <v>579</v>
      </c>
      <c r="E1554" t="s">
        <v>1807</v>
      </c>
      <c r="F1554" t="s">
        <v>2968</v>
      </c>
      <c r="G1554" t="s">
        <v>42</v>
      </c>
      <c r="H1554" t="s">
        <v>40</v>
      </c>
      <c r="I1554" t="s">
        <v>2969</v>
      </c>
      <c r="J1554" t="s">
        <v>39</v>
      </c>
      <c r="K1554" t="s">
        <v>39</v>
      </c>
      <c r="L1554" t="s">
        <v>39</v>
      </c>
      <c r="M1554" t="s">
        <v>39</v>
      </c>
      <c r="N1554" t="s">
        <v>39</v>
      </c>
      <c r="O1554" t="s">
        <v>39</v>
      </c>
      <c r="P1554" t="s">
        <v>39</v>
      </c>
      <c r="Q1554" s="1" t="s">
        <v>39</v>
      </c>
      <c r="R1554" s="1" t="s">
        <v>39</v>
      </c>
      <c r="S1554" s="1" t="s">
        <v>39</v>
      </c>
      <c r="T1554" s="1" t="s">
        <v>39</v>
      </c>
      <c r="U1554" t="s">
        <v>2995</v>
      </c>
      <c r="V1554" s="6" t="s">
        <v>39</v>
      </c>
      <c r="W1554" t="s">
        <v>39</v>
      </c>
      <c r="X1554" s="6">
        <v>25</v>
      </c>
      <c r="Y1554" s="6" t="s">
        <v>39</v>
      </c>
      <c r="Z1554" s="6" t="s">
        <v>2635</v>
      </c>
      <c r="AA1554" s="6" t="s">
        <v>2996</v>
      </c>
      <c r="AB1554" s="6" t="s">
        <v>2997</v>
      </c>
      <c r="AC1554" s="6" t="s">
        <v>2998</v>
      </c>
      <c r="AD1554" s="6" t="s">
        <v>42</v>
      </c>
      <c r="AE1554" s="6" t="s">
        <v>2976</v>
      </c>
      <c r="AF1554" s="6" t="s">
        <v>42</v>
      </c>
      <c r="AG1554" s="6" t="s">
        <v>2850</v>
      </c>
      <c r="AH1554">
        <v>1</v>
      </c>
      <c r="AI1554" s="6" t="s">
        <v>39</v>
      </c>
      <c r="AJ1554" t="s">
        <v>2744</v>
      </c>
      <c r="AK1554" s="19">
        <v>62.036999999999999</v>
      </c>
      <c r="AL1554" s="6" t="s">
        <v>136</v>
      </c>
      <c r="AM1554" s="19">
        <v>3.968</v>
      </c>
      <c r="AN1554">
        <v>6</v>
      </c>
      <c r="AO1554">
        <v>25</v>
      </c>
      <c r="AP1554">
        <v>15</v>
      </c>
      <c r="AQ1554" t="s">
        <v>39</v>
      </c>
      <c r="AR1554" t="s">
        <v>2686</v>
      </c>
    </row>
    <row r="1555" spans="1:45" x14ac:dyDescent="0.35">
      <c r="A1555" t="s">
        <v>1808</v>
      </c>
      <c r="B1555" t="s">
        <v>2672</v>
      </c>
      <c r="C1555" t="s">
        <v>2592</v>
      </c>
      <c r="D1555" t="s">
        <v>579</v>
      </c>
      <c r="E1555" t="s">
        <v>1807</v>
      </c>
      <c r="F1555" t="s">
        <v>2968</v>
      </c>
      <c r="G1555" t="s">
        <v>42</v>
      </c>
      <c r="H1555" t="s">
        <v>40</v>
      </c>
      <c r="I1555" t="s">
        <v>2969</v>
      </c>
      <c r="J1555" t="s">
        <v>39</v>
      </c>
      <c r="K1555" t="s">
        <v>39</v>
      </c>
      <c r="L1555" t="s">
        <v>39</v>
      </c>
      <c r="M1555" t="s">
        <v>39</v>
      </c>
      <c r="N1555" t="s">
        <v>39</v>
      </c>
      <c r="O1555" t="s">
        <v>39</v>
      </c>
      <c r="P1555" t="s">
        <v>39</v>
      </c>
      <c r="Q1555" s="1" t="s">
        <v>39</v>
      </c>
      <c r="R1555" s="1" t="s">
        <v>39</v>
      </c>
      <c r="S1555" s="1" t="s">
        <v>39</v>
      </c>
      <c r="T1555" s="1" t="s">
        <v>39</v>
      </c>
      <c r="U1555" s="1" t="s">
        <v>48</v>
      </c>
      <c r="V1555" s="6" t="s">
        <v>39</v>
      </c>
      <c r="W1555" s="6" t="s">
        <v>39</v>
      </c>
      <c r="X1555" s="6">
        <v>25</v>
      </c>
      <c r="Z1555" s="6" t="s">
        <v>2729</v>
      </c>
      <c r="AA1555" s="6" t="s">
        <v>39</v>
      </c>
      <c r="AB1555" s="6" t="s">
        <v>39</v>
      </c>
      <c r="AC1555" s="6" t="s">
        <v>39</v>
      </c>
      <c r="AD1555" s="6" t="s">
        <v>40</v>
      </c>
      <c r="AE1555" s="6" t="s">
        <v>39</v>
      </c>
      <c r="AF1555" s="6" t="s">
        <v>40</v>
      </c>
      <c r="AG1555" s="6" t="s">
        <v>39</v>
      </c>
      <c r="AH1555" s="6" t="s">
        <v>39</v>
      </c>
      <c r="AI1555" s="6" t="s">
        <v>39</v>
      </c>
      <c r="AJ1555" t="s">
        <v>2971</v>
      </c>
      <c r="AK1555">
        <v>0</v>
      </c>
      <c r="AL1555" s="6" t="s">
        <v>136</v>
      </c>
      <c r="AM1555" t="s">
        <v>39</v>
      </c>
      <c r="AN1555">
        <v>6</v>
      </c>
      <c r="AO1555">
        <v>25</v>
      </c>
      <c r="AP1555">
        <v>15</v>
      </c>
      <c r="AQ1555" t="s">
        <v>39</v>
      </c>
      <c r="AR1555" t="s">
        <v>2686</v>
      </c>
    </row>
    <row r="1556" spans="1:45" x14ac:dyDescent="0.35">
      <c r="A1556" t="s">
        <v>1808</v>
      </c>
      <c r="B1556" t="s">
        <v>2672</v>
      </c>
      <c r="C1556" t="s">
        <v>2592</v>
      </c>
      <c r="D1556" t="s">
        <v>579</v>
      </c>
      <c r="E1556" t="s">
        <v>1807</v>
      </c>
      <c r="F1556" t="s">
        <v>2968</v>
      </c>
      <c r="G1556" t="s">
        <v>42</v>
      </c>
      <c r="H1556" t="s">
        <v>40</v>
      </c>
      <c r="I1556" t="s">
        <v>2969</v>
      </c>
      <c r="J1556" t="s">
        <v>39</v>
      </c>
      <c r="K1556" t="s">
        <v>39</v>
      </c>
      <c r="L1556" t="s">
        <v>39</v>
      </c>
      <c r="M1556" t="s">
        <v>39</v>
      </c>
      <c r="N1556" t="s">
        <v>39</v>
      </c>
      <c r="O1556" t="s">
        <v>39</v>
      </c>
      <c r="P1556" t="s">
        <v>39</v>
      </c>
      <c r="Q1556" s="1" t="s">
        <v>39</v>
      </c>
      <c r="R1556" s="1" t="s">
        <v>39</v>
      </c>
      <c r="S1556" s="1" t="s">
        <v>39</v>
      </c>
      <c r="T1556" s="1" t="s">
        <v>39</v>
      </c>
      <c r="U1556" t="s">
        <v>2972</v>
      </c>
      <c r="V1556" s="6" t="s">
        <v>2749</v>
      </c>
      <c r="W1556">
        <v>7</v>
      </c>
      <c r="X1556" s="6">
        <v>25</v>
      </c>
      <c r="Y1556" s="6" t="s">
        <v>2973</v>
      </c>
      <c r="Z1556" s="6" t="s">
        <v>2635</v>
      </c>
      <c r="AA1556" s="6" t="s">
        <v>2607</v>
      </c>
      <c r="AB1556">
        <v>1000</v>
      </c>
      <c r="AC1556">
        <v>15</v>
      </c>
      <c r="AD1556" s="6" t="s">
        <v>40</v>
      </c>
      <c r="AE1556" s="6" t="s">
        <v>39</v>
      </c>
      <c r="AF1556" s="6" t="s">
        <v>40</v>
      </c>
      <c r="AG1556" s="6" t="s">
        <v>39</v>
      </c>
      <c r="AH1556" s="6" t="s">
        <v>39</v>
      </c>
      <c r="AI1556" s="6" t="s">
        <v>39</v>
      </c>
      <c r="AJ1556" t="s">
        <v>2971</v>
      </c>
      <c r="AK1556" s="19">
        <v>44.834000000000003</v>
      </c>
      <c r="AL1556" s="6" t="s">
        <v>136</v>
      </c>
      <c r="AM1556">
        <v>1.653</v>
      </c>
      <c r="AN1556">
        <v>6</v>
      </c>
      <c r="AO1556">
        <v>25</v>
      </c>
      <c r="AP1556">
        <v>15</v>
      </c>
      <c r="AQ1556" t="s">
        <v>39</v>
      </c>
      <c r="AR1556" t="s">
        <v>2686</v>
      </c>
    </row>
    <row r="1557" spans="1:45" x14ac:dyDescent="0.35">
      <c r="A1557" t="s">
        <v>1808</v>
      </c>
      <c r="B1557" t="s">
        <v>2672</v>
      </c>
      <c r="C1557" t="s">
        <v>2592</v>
      </c>
      <c r="D1557" t="s">
        <v>579</v>
      </c>
      <c r="E1557" t="s">
        <v>1807</v>
      </c>
      <c r="F1557" t="s">
        <v>2968</v>
      </c>
      <c r="G1557" t="s">
        <v>42</v>
      </c>
      <c r="H1557" t="s">
        <v>40</v>
      </c>
      <c r="I1557" t="s">
        <v>2969</v>
      </c>
      <c r="J1557" t="s">
        <v>39</v>
      </c>
      <c r="K1557" t="s">
        <v>39</v>
      </c>
      <c r="L1557" t="s">
        <v>39</v>
      </c>
      <c r="M1557" t="s">
        <v>39</v>
      </c>
      <c r="N1557" t="s">
        <v>39</v>
      </c>
      <c r="O1557" t="s">
        <v>39</v>
      </c>
      <c r="P1557" t="s">
        <v>39</v>
      </c>
      <c r="Q1557" s="1" t="s">
        <v>39</v>
      </c>
      <c r="R1557" s="1" t="s">
        <v>39</v>
      </c>
      <c r="S1557" s="1" t="s">
        <v>39</v>
      </c>
      <c r="T1557" s="1" t="s">
        <v>39</v>
      </c>
      <c r="U1557" t="s">
        <v>2975</v>
      </c>
      <c r="V1557" s="6" t="s">
        <v>39</v>
      </c>
      <c r="W1557" s="6" t="s">
        <v>39</v>
      </c>
      <c r="X1557" s="6">
        <v>25</v>
      </c>
      <c r="Y1557" s="6" t="s">
        <v>2973</v>
      </c>
      <c r="Z1557" s="6" t="s">
        <v>2635</v>
      </c>
      <c r="AA1557" s="6" t="s">
        <v>2977</v>
      </c>
      <c r="AB1557" s="6" t="s">
        <v>2985</v>
      </c>
      <c r="AC1557" s="6" t="s">
        <v>2987</v>
      </c>
      <c r="AD1557" s="6" t="s">
        <v>42</v>
      </c>
      <c r="AE1557" s="6" t="s">
        <v>2976</v>
      </c>
      <c r="AF1557" s="6" t="s">
        <v>42</v>
      </c>
      <c r="AG1557" t="s">
        <v>44</v>
      </c>
      <c r="AH1557">
        <f>24*60</f>
        <v>1440</v>
      </c>
      <c r="AI1557" s="6" t="s">
        <v>39</v>
      </c>
      <c r="AJ1557" t="s">
        <v>2971</v>
      </c>
      <c r="AK1557" s="19">
        <v>31.715</v>
      </c>
      <c r="AL1557" s="6" t="s">
        <v>136</v>
      </c>
      <c r="AM1557" s="19">
        <v>3.3119999999999998</v>
      </c>
      <c r="AN1557">
        <v>6</v>
      </c>
      <c r="AO1557">
        <v>25</v>
      </c>
      <c r="AP1557">
        <v>15</v>
      </c>
      <c r="AQ1557" t="s">
        <v>39</v>
      </c>
      <c r="AR1557" t="s">
        <v>2686</v>
      </c>
    </row>
    <row r="1558" spans="1:45" x14ac:dyDescent="0.35">
      <c r="A1558" t="s">
        <v>1808</v>
      </c>
      <c r="B1558" t="s">
        <v>2672</v>
      </c>
      <c r="C1558" t="s">
        <v>2592</v>
      </c>
      <c r="D1558" t="s">
        <v>579</v>
      </c>
      <c r="E1558" t="s">
        <v>1807</v>
      </c>
      <c r="F1558" t="s">
        <v>2968</v>
      </c>
      <c r="G1558" t="s">
        <v>42</v>
      </c>
      <c r="H1558" t="s">
        <v>40</v>
      </c>
      <c r="I1558" t="s">
        <v>2969</v>
      </c>
      <c r="J1558" t="s">
        <v>39</v>
      </c>
      <c r="K1558" t="s">
        <v>39</v>
      </c>
      <c r="L1558" t="s">
        <v>39</v>
      </c>
      <c r="M1558" t="s">
        <v>39</v>
      </c>
      <c r="N1558" t="s">
        <v>39</v>
      </c>
      <c r="O1558" t="s">
        <v>39</v>
      </c>
      <c r="P1558" t="s">
        <v>39</v>
      </c>
      <c r="Q1558" s="1" t="s">
        <v>39</v>
      </c>
      <c r="R1558" s="1" t="s">
        <v>39</v>
      </c>
      <c r="S1558" s="1" t="s">
        <v>39</v>
      </c>
      <c r="T1558" s="1" t="s">
        <v>39</v>
      </c>
      <c r="U1558" t="s">
        <v>2979</v>
      </c>
      <c r="V1558" s="6" t="s">
        <v>2749</v>
      </c>
      <c r="W1558">
        <v>7</v>
      </c>
      <c r="X1558" s="6">
        <v>25</v>
      </c>
      <c r="Y1558" s="6" t="s">
        <v>39</v>
      </c>
      <c r="Z1558" s="6">
        <v>0</v>
      </c>
      <c r="AA1558" s="6" t="s">
        <v>2980</v>
      </c>
      <c r="AB1558" s="6" t="s">
        <v>2986</v>
      </c>
      <c r="AC1558" s="6" t="s">
        <v>2988</v>
      </c>
      <c r="AD1558" s="6" t="s">
        <v>42</v>
      </c>
      <c r="AE1558" s="6" t="s">
        <v>2976</v>
      </c>
      <c r="AF1558" s="6" t="s">
        <v>42</v>
      </c>
      <c r="AG1558" t="s">
        <v>44</v>
      </c>
      <c r="AH1558">
        <f>24*60</f>
        <v>1440</v>
      </c>
      <c r="AI1558" s="6" t="s">
        <v>39</v>
      </c>
      <c r="AJ1558" t="s">
        <v>2971</v>
      </c>
      <c r="AK1558" s="19">
        <v>19.111000000000001</v>
      </c>
      <c r="AL1558" s="6" t="s">
        <v>136</v>
      </c>
      <c r="AM1558" s="19">
        <v>3.5179999999999998</v>
      </c>
      <c r="AN1558">
        <v>6</v>
      </c>
      <c r="AO1558">
        <v>25</v>
      </c>
      <c r="AP1558">
        <v>15</v>
      </c>
      <c r="AQ1558" t="s">
        <v>39</v>
      </c>
      <c r="AR1558" t="s">
        <v>2686</v>
      </c>
    </row>
    <row r="1559" spans="1:45" x14ac:dyDescent="0.35">
      <c r="A1559" t="s">
        <v>1808</v>
      </c>
      <c r="B1559" t="s">
        <v>2672</v>
      </c>
      <c r="C1559" t="s">
        <v>2592</v>
      </c>
      <c r="D1559" t="s">
        <v>579</v>
      </c>
      <c r="E1559" t="s">
        <v>1807</v>
      </c>
      <c r="F1559" t="s">
        <v>2968</v>
      </c>
      <c r="G1559" t="s">
        <v>42</v>
      </c>
      <c r="H1559" t="s">
        <v>40</v>
      </c>
      <c r="I1559" t="s">
        <v>2969</v>
      </c>
      <c r="J1559" t="s">
        <v>39</v>
      </c>
      <c r="K1559" t="s">
        <v>39</v>
      </c>
      <c r="L1559" t="s">
        <v>39</v>
      </c>
      <c r="M1559" t="s">
        <v>39</v>
      </c>
      <c r="N1559" t="s">
        <v>39</v>
      </c>
      <c r="O1559" t="s">
        <v>39</v>
      </c>
      <c r="P1559" t="s">
        <v>39</v>
      </c>
      <c r="Q1559" s="1" t="s">
        <v>39</v>
      </c>
      <c r="R1559" s="1" t="s">
        <v>39</v>
      </c>
      <c r="S1559" s="1" t="s">
        <v>39</v>
      </c>
      <c r="T1559" s="1" t="s">
        <v>39</v>
      </c>
      <c r="U1559" t="s">
        <v>2982</v>
      </c>
      <c r="V1559" s="6" t="s">
        <v>2749</v>
      </c>
      <c r="W1559">
        <v>7</v>
      </c>
      <c r="X1559" s="6">
        <v>25</v>
      </c>
      <c r="Y1559" s="6" t="s">
        <v>39</v>
      </c>
      <c r="Z1559" s="6" t="s">
        <v>2635</v>
      </c>
      <c r="AA1559" s="6" t="s">
        <v>44</v>
      </c>
      <c r="AB1559">
        <v>500</v>
      </c>
      <c r="AC1559">
        <v>1</v>
      </c>
      <c r="AD1559" s="6" t="s">
        <v>40</v>
      </c>
      <c r="AE1559" s="6" t="s">
        <v>39</v>
      </c>
      <c r="AF1559" s="6" t="s">
        <v>42</v>
      </c>
      <c r="AG1559" s="6" t="s">
        <v>2983</v>
      </c>
      <c r="AH1559" s="6" t="s">
        <v>2984</v>
      </c>
      <c r="AI1559" s="6" t="s">
        <v>39</v>
      </c>
      <c r="AJ1559" t="s">
        <v>2971</v>
      </c>
      <c r="AK1559" s="19">
        <v>77.168999999999997</v>
      </c>
      <c r="AL1559" s="6" t="s">
        <v>136</v>
      </c>
      <c r="AM1559" s="19">
        <v>0</v>
      </c>
      <c r="AN1559">
        <v>6</v>
      </c>
      <c r="AO1559">
        <v>25</v>
      </c>
      <c r="AP1559">
        <v>15</v>
      </c>
      <c r="AQ1559" t="s">
        <v>39</v>
      </c>
      <c r="AR1559" t="s">
        <v>2686</v>
      </c>
    </row>
    <row r="1560" spans="1:45" x14ac:dyDescent="0.35">
      <c r="A1560" t="s">
        <v>1808</v>
      </c>
      <c r="B1560" t="s">
        <v>2672</v>
      </c>
      <c r="C1560" t="s">
        <v>2592</v>
      </c>
      <c r="D1560" t="s">
        <v>579</v>
      </c>
      <c r="E1560" t="s">
        <v>1807</v>
      </c>
      <c r="F1560" t="s">
        <v>2968</v>
      </c>
      <c r="G1560" t="s">
        <v>42</v>
      </c>
      <c r="H1560" t="s">
        <v>40</v>
      </c>
      <c r="I1560" t="s">
        <v>2969</v>
      </c>
      <c r="J1560" t="s">
        <v>39</v>
      </c>
      <c r="K1560" t="s">
        <v>39</v>
      </c>
      <c r="L1560" t="s">
        <v>39</v>
      </c>
      <c r="M1560" t="s">
        <v>39</v>
      </c>
      <c r="N1560" t="s">
        <v>39</v>
      </c>
      <c r="O1560" t="s">
        <v>39</v>
      </c>
      <c r="P1560" t="s">
        <v>39</v>
      </c>
      <c r="Q1560" s="1" t="s">
        <v>39</v>
      </c>
      <c r="R1560" s="1" t="s">
        <v>39</v>
      </c>
      <c r="S1560" s="1" t="s">
        <v>39</v>
      </c>
      <c r="T1560" s="1" t="s">
        <v>39</v>
      </c>
      <c r="U1560" t="s">
        <v>2990</v>
      </c>
      <c r="V1560" s="6" t="s">
        <v>39</v>
      </c>
      <c r="W1560" s="6" t="s">
        <v>39</v>
      </c>
      <c r="X1560" s="6">
        <v>25</v>
      </c>
      <c r="Y1560" s="6" t="s">
        <v>2973</v>
      </c>
      <c r="Z1560" s="6">
        <v>0</v>
      </c>
      <c r="AA1560" s="6" t="s">
        <v>2608</v>
      </c>
      <c r="AB1560" s="6" t="s">
        <v>2991</v>
      </c>
      <c r="AC1560" s="6" t="s">
        <v>2992</v>
      </c>
      <c r="AD1560" s="6" t="s">
        <v>40</v>
      </c>
      <c r="AE1560" s="6" t="s">
        <v>39</v>
      </c>
      <c r="AF1560" s="6" t="s">
        <v>42</v>
      </c>
      <c r="AG1560" s="6" t="s">
        <v>2983</v>
      </c>
      <c r="AH1560" s="6" t="s">
        <v>2984</v>
      </c>
      <c r="AI1560" s="6" t="s">
        <v>39</v>
      </c>
      <c r="AJ1560" t="s">
        <v>2971</v>
      </c>
      <c r="AK1560" s="19">
        <v>76.756</v>
      </c>
      <c r="AL1560" s="6" t="s">
        <v>136</v>
      </c>
      <c r="AM1560" s="19">
        <v>0</v>
      </c>
      <c r="AN1560">
        <v>6</v>
      </c>
      <c r="AO1560">
        <v>25</v>
      </c>
      <c r="AP1560">
        <v>15</v>
      </c>
      <c r="AQ1560" t="s">
        <v>39</v>
      </c>
      <c r="AR1560" t="s">
        <v>2686</v>
      </c>
    </row>
    <row r="1561" spans="1:45" x14ac:dyDescent="0.35">
      <c r="A1561" t="s">
        <v>1808</v>
      </c>
      <c r="B1561" t="s">
        <v>2672</v>
      </c>
      <c r="C1561" t="s">
        <v>2592</v>
      </c>
      <c r="D1561" t="s">
        <v>579</v>
      </c>
      <c r="E1561" t="s">
        <v>1807</v>
      </c>
      <c r="F1561" t="s">
        <v>2968</v>
      </c>
      <c r="G1561" t="s">
        <v>42</v>
      </c>
      <c r="H1561" t="s">
        <v>40</v>
      </c>
      <c r="I1561" t="s">
        <v>2969</v>
      </c>
      <c r="J1561" t="s">
        <v>39</v>
      </c>
      <c r="K1561" t="s">
        <v>39</v>
      </c>
      <c r="L1561" t="s">
        <v>39</v>
      </c>
      <c r="M1561" t="s">
        <v>39</v>
      </c>
      <c r="N1561" t="s">
        <v>39</v>
      </c>
      <c r="O1561" t="s">
        <v>39</v>
      </c>
      <c r="P1561" t="s">
        <v>39</v>
      </c>
      <c r="Q1561" s="1" t="s">
        <v>39</v>
      </c>
      <c r="R1561" s="1" t="s">
        <v>39</v>
      </c>
      <c r="S1561" s="1" t="s">
        <v>39</v>
      </c>
      <c r="T1561" s="1" t="s">
        <v>39</v>
      </c>
      <c r="U1561" t="s">
        <v>2995</v>
      </c>
      <c r="V1561" s="6" t="s">
        <v>2749</v>
      </c>
      <c r="W1561">
        <v>7</v>
      </c>
      <c r="X1561" s="6">
        <v>25</v>
      </c>
      <c r="Y1561" s="6" t="s">
        <v>2973</v>
      </c>
      <c r="Z1561" s="6">
        <v>0</v>
      </c>
      <c r="AA1561" s="6" t="s">
        <v>2976</v>
      </c>
      <c r="AB1561">
        <v>11964</v>
      </c>
      <c r="AC1561" s="6">
        <v>6.94E-3</v>
      </c>
      <c r="AD1561" s="6" t="s">
        <v>42</v>
      </c>
      <c r="AE1561" s="6" t="s">
        <v>2976</v>
      </c>
      <c r="AF1561" s="6" t="s">
        <v>42</v>
      </c>
      <c r="AG1561" s="6" t="s">
        <v>2850</v>
      </c>
      <c r="AH1561">
        <v>1</v>
      </c>
      <c r="AI1561" s="6" t="s">
        <v>39</v>
      </c>
      <c r="AJ1561" t="s">
        <v>2971</v>
      </c>
      <c r="AK1561" s="19">
        <v>0</v>
      </c>
      <c r="AL1561" s="6" t="s">
        <v>136</v>
      </c>
      <c r="AM1561" t="s">
        <v>39</v>
      </c>
      <c r="AN1561">
        <v>6</v>
      </c>
      <c r="AO1561">
        <v>25</v>
      </c>
      <c r="AP1561">
        <v>15</v>
      </c>
      <c r="AQ1561" t="s">
        <v>39</v>
      </c>
      <c r="AR1561" t="s">
        <v>2686</v>
      </c>
    </row>
    <row r="1562" spans="1:45" x14ac:dyDescent="0.35">
      <c r="A1562" t="s">
        <v>1808</v>
      </c>
      <c r="B1562" t="s">
        <v>2672</v>
      </c>
      <c r="C1562" t="s">
        <v>2592</v>
      </c>
      <c r="D1562" t="s">
        <v>579</v>
      </c>
      <c r="E1562" t="s">
        <v>1807</v>
      </c>
      <c r="F1562" t="s">
        <v>2968</v>
      </c>
      <c r="G1562" t="s">
        <v>42</v>
      </c>
      <c r="H1562" t="s">
        <v>40</v>
      </c>
      <c r="I1562" t="s">
        <v>2969</v>
      </c>
      <c r="J1562" t="s">
        <v>39</v>
      </c>
      <c r="K1562" t="s">
        <v>39</v>
      </c>
      <c r="L1562" t="s">
        <v>39</v>
      </c>
      <c r="M1562" t="s">
        <v>39</v>
      </c>
      <c r="N1562" t="s">
        <v>39</v>
      </c>
      <c r="O1562" t="s">
        <v>39</v>
      </c>
      <c r="P1562" t="s">
        <v>39</v>
      </c>
      <c r="Q1562" s="1" t="s">
        <v>39</v>
      </c>
      <c r="R1562" s="1" t="s">
        <v>39</v>
      </c>
      <c r="S1562" s="1" t="s">
        <v>39</v>
      </c>
      <c r="T1562" s="1" t="s">
        <v>39</v>
      </c>
      <c r="U1562" t="s">
        <v>2995</v>
      </c>
      <c r="V1562" s="6" t="s">
        <v>39</v>
      </c>
      <c r="W1562" t="s">
        <v>39</v>
      </c>
      <c r="X1562" s="6">
        <v>25</v>
      </c>
      <c r="Y1562" s="6" t="s">
        <v>39</v>
      </c>
      <c r="Z1562" s="6" t="s">
        <v>2635</v>
      </c>
      <c r="AA1562" s="6" t="s">
        <v>2996</v>
      </c>
      <c r="AB1562" s="6" t="s">
        <v>2997</v>
      </c>
      <c r="AC1562" s="6" t="s">
        <v>2998</v>
      </c>
      <c r="AD1562" s="6" t="s">
        <v>42</v>
      </c>
      <c r="AE1562" s="6" t="s">
        <v>2976</v>
      </c>
      <c r="AF1562" s="6" t="s">
        <v>42</v>
      </c>
      <c r="AG1562" s="6" t="s">
        <v>2850</v>
      </c>
      <c r="AH1562">
        <v>1</v>
      </c>
      <c r="AI1562" s="6" t="s">
        <v>39</v>
      </c>
      <c r="AJ1562" t="s">
        <v>2971</v>
      </c>
      <c r="AK1562" s="19">
        <v>32.128</v>
      </c>
      <c r="AL1562" s="6" t="s">
        <v>136</v>
      </c>
      <c r="AM1562" s="19">
        <v>1.6659999999999999</v>
      </c>
      <c r="AN1562">
        <v>6</v>
      </c>
      <c r="AO1562">
        <v>25</v>
      </c>
      <c r="AP1562">
        <v>15</v>
      </c>
      <c r="AQ1562" t="s">
        <v>39</v>
      </c>
      <c r="AR1562" t="s">
        <v>2686</v>
      </c>
    </row>
    <row r="1563" spans="1:45" x14ac:dyDescent="0.35">
      <c r="A1563" t="s">
        <v>1808</v>
      </c>
      <c r="B1563" t="s">
        <v>2672</v>
      </c>
      <c r="C1563" t="s">
        <v>2592</v>
      </c>
      <c r="D1563" t="s">
        <v>579</v>
      </c>
      <c r="E1563" t="s">
        <v>1807</v>
      </c>
      <c r="F1563" t="s">
        <v>2968</v>
      </c>
      <c r="G1563" t="s">
        <v>42</v>
      </c>
      <c r="H1563" t="s">
        <v>40</v>
      </c>
      <c r="I1563" t="s">
        <v>2969</v>
      </c>
      <c r="J1563" t="s">
        <v>39</v>
      </c>
      <c r="K1563" t="s">
        <v>39</v>
      </c>
      <c r="L1563" t="s">
        <v>39</v>
      </c>
      <c r="M1563" t="s">
        <v>39</v>
      </c>
      <c r="N1563" t="s">
        <v>39</v>
      </c>
      <c r="O1563" t="s">
        <v>39</v>
      </c>
      <c r="P1563" t="s">
        <v>39</v>
      </c>
      <c r="Q1563" s="1" t="s">
        <v>39</v>
      </c>
      <c r="R1563" s="1" t="s">
        <v>39</v>
      </c>
      <c r="S1563" s="1" t="s">
        <v>39</v>
      </c>
      <c r="T1563" s="1" t="s">
        <v>39</v>
      </c>
      <c r="U1563" t="s">
        <v>3017</v>
      </c>
      <c r="V1563" s="6" t="s">
        <v>2749</v>
      </c>
      <c r="W1563">
        <v>7</v>
      </c>
      <c r="X1563" s="6">
        <v>25</v>
      </c>
      <c r="Y1563" s="6" t="s">
        <v>2973</v>
      </c>
      <c r="Z1563" s="6" t="s">
        <v>2635</v>
      </c>
      <c r="AA1563" s="6" t="s">
        <v>2980</v>
      </c>
      <c r="AB1563" s="6" t="s">
        <v>2986</v>
      </c>
      <c r="AC1563" s="6" t="s">
        <v>2988</v>
      </c>
      <c r="AD1563" s="6" t="s">
        <v>42</v>
      </c>
      <c r="AE1563" s="6" t="s">
        <v>2976</v>
      </c>
      <c r="AF1563" s="6" t="s">
        <v>42</v>
      </c>
      <c r="AG1563" t="s">
        <v>44</v>
      </c>
      <c r="AH1563">
        <f>24*60</f>
        <v>1440</v>
      </c>
      <c r="AI1563" s="6" t="s">
        <v>39</v>
      </c>
      <c r="AJ1563" t="s">
        <v>2970</v>
      </c>
      <c r="AK1563" s="19">
        <v>8.1999999999999993</v>
      </c>
      <c r="AL1563" s="6" t="s">
        <v>39</v>
      </c>
      <c r="AM1563" s="6" t="s">
        <v>39</v>
      </c>
      <c r="AN1563">
        <v>6</v>
      </c>
      <c r="AO1563">
        <v>25</v>
      </c>
      <c r="AP1563">
        <v>4</v>
      </c>
      <c r="AQ1563" t="s">
        <v>39</v>
      </c>
      <c r="AR1563" t="s">
        <v>2693</v>
      </c>
      <c r="AS1563" t="s">
        <v>3002</v>
      </c>
    </row>
    <row r="1564" spans="1:45" x14ac:dyDescent="0.35">
      <c r="A1564" t="s">
        <v>1808</v>
      </c>
      <c r="B1564" t="s">
        <v>2672</v>
      </c>
      <c r="C1564" t="s">
        <v>2592</v>
      </c>
      <c r="D1564" t="s">
        <v>579</v>
      </c>
      <c r="E1564" t="s">
        <v>1807</v>
      </c>
      <c r="F1564" t="s">
        <v>2968</v>
      </c>
      <c r="G1564" t="s">
        <v>42</v>
      </c>
      <c r="H1564" t="s">
        <v>40</v>
      </c>
      <c r="I1564" t="s">
        <v>2969</v>
      </c>
      <c r="J1564" t="s">
        <v>39</v>
      </c>
      <c r="K1564" t="s">
        <v>39</v>
      </c>
      <c r="L1564" t="s">
        <v>39</v>
      </c>
      <c r="M1564" t="s">
        <v>39</v>
      </c>
      <c r="N1564" t="s">
        <v>39</v>
      </c>
      <c r="O1564" t="s">
        <v>39</v>
      </c>
      <c r="P1564" t="s">
        <v>39</v>
      </c>
      <c r="Q1564" s="1" t="s">
        <v>39</v>
      </c>
      <c r="R1564" s="1" t="s">
        <v>39</v>
      </c>
      <c r="S1564" s="1" t="s">
        <v>39</v>
      </c>
      <c r="T1564" s="1" t="s">
        <v>39</v>
      </c>
      <c r="U1564" t="s">
        <v>3018</v>
      </c>
      <c r="V1564" s="6" t="s">
        <v>2749</v>
      </c>
      <c r="W1564">
        <v>7</v>
      </c>
      <c r="X1564" s="6">
        <v>25</v>
      </c>
      <c r="Y1564" s="6" t="s">
        <v>2973</v>
      </c>
      <c r="Z1564" s="6" t="s">
        <v>2635</v>
      </c>
      <c r="AA1564" s="6" t="s">
        <v>2608</v>
      </c>
      <c r="AB1564" s="6" t="s">
        <v>2991</v>
      </c>
      <c r="AC1564" s="6" t="s">
        <v>2992</v>
      </c>
      <c r="AD1564" s="6" t="s">
        <v>40</v>
      </c>
      <c r="AE1564" s="6" t="s">
        <v>39</v>
      </c>
      <c r="AF1564" s="6" t="s">
        <v>42</v>
      </c>
      <c r="AG1564" s="6" t="s">
        <v>2983</v>
      </c>
      <c r="AH1564" s="6" t="s">
        <v>2984</v>
      </c>
      <c r="AI1564" s="6" t="s">
        <v>39</v>
      </c>
      <c r="AJ1564" t="s">
        <v>2970</v>
      </c>
      <c r="AK1564" s="19">
        <v>52</v>
      </c>
      <c r="AL1564" s="6" t="s">
        <v>39</v>
      </c>
      <c r="AM1564" s="6" t="s">
        <v>39</v>
      </c>
      <c r="AN1564">
        <v>6</v>
      </c>
      <c r="AO1564">
        <v>25</v>
      </c>
      <c r="AP1564">
        <v>4</v>
      </c>
      <c r="AQ1564" t="s">
        <v>39</v>
      </c>
      <c r="AR1564" t="s">
        <v>2693</v>
      </c>
      <c r="AS1564" t="s">
        <v>3003</v>
      </c>
    </row>
    <row r="1565" spans="1:45" x14ac:dyDescent="0.35">
      <c r="A1565" t="s">
        <v>1808</v>
      </c>
      <c r="B1565" t="s">
        <v>2672</v>
      </c>
      <c r="C1565" t="s">
        <v>2592</v>
      </c>
      <c r="D1565" t="s">
        <v>579</v>
      </c>
      <c r="E1565" t="s">
        <v>1807</v>
      </c>
      <c r="F1565" t="s">
        <v>2968</v>
      </c>
      <c r="G1565" t="s">
        <v>42</v>
      </c>
      <c r="H1565" t="s">
        <v>40</v>
      </c>
      <c r="I1565" t="s">
        <v>2969</v>
      </c>
      <c r="J1565" t="s">
        <v>39</v>
      </c>
      <c r="K1565" t="s">
        <v>39</v>
      </c>
      <c r="L1565" t="s">
        <v>39</v>
      </c>
      <c r="M1565" t="s">
        <v>39</v>
      </c>
      <c r="N1565" t="s">
        <v>39</v>
      </c>
      <c r="O1565" t="s">
        <v>39</v>
      </c>
      <c r="P1565" t="s">
        <v>39</v>
      </c>
      <c r="Q1565" s="1" t="s">
        <v>39</v>
      </c>
      <c r="R1565" s="1" t="s">
        <v>39</v>
      </c>
      <c r="S1565" s="1" t="s">
        <v>39</v>
      </c>
      <c r="T1565" s="1" t="s">
        <v>39</v>
      </c>
      <c r="U1565" t="s">
        <v>3020</v>
      </c>
      <c r="V1565" s="6" t="s">
        <v>2749</v>
      </c>
      <c r="W1565">
        <v>7</v>
      </c>
      <c r="X1565" s="6">
        <v>25</v>
      </c>
      <c r="Y1565" s="6" t="s">
        <v>2973</v>
      </c>
      <c r="Z1565" s="6" t="s">
        <v>2635</v>
      </c>
      <c r="AA1565" s="6" t="s">
        <v>2996</v>
      </c>
      <c r="AB1565" s="6" t="s">
        <v>2997</v>
      </c>
      <c r="AC1565" s="6" t="s">
        <v>2998</v>
      </c>
      <c r="AD1565" s="6" t="s">
        <v>42</v>
      </c>
      <c r="AE1565" s="6" t="s">
        <v>2976</v>
      </c>
      <c r="AF1565" s="6" t="s">
        <v>42</v>
      </c>
      <c r="AG1565" s="6" t="s">
        <v>2850</v>
      </c>
      <c r="AH1565">
        <v>1</v>
      </c>
      <c r="AI1565" s="6" t="s">
        <v>39</v>
      </c>
      <c r="AJ1565" t="s">
        <v>2970</v>
      </c>
      <c r="AK1565" s="19">
        <v>3.8</v>
      </c>
      <c r="AL1565" s="6" t="s">
        <v>39</v>
      </c>
      <c r="AM1565" s="6" t="s">
        <v>39</v>
      </c>
      <c r="AN1565">
        <v>6</v>
      </c>
      <c r="AO1565">
        <v>25</v>
      </c>
      <c r="AP1565">
        <v>4</v>
      </c>
      <c r="AQ1565" t="s">
        <v>39</v>
      </c>
      <c r="AR1565" t="s">
        <v>2693</v>
      </c>
      <c r="AS1565" t="s">
        <v>3004</v>
      </c>
    </row>
    <row r="1566" spans="1:45" x14ac:dyDescent="0.35">
      <c r="A1566" t="s">
        <v>1808</v>
      </c>
      <c r="B1566" t="s">
        <v>2672</v>
      </c>
      <c r="C1566" t="s">
        <v>2592</v>
      </c>
      <c r="D1566" t="s">
        <v>579</v>
      </c>
      <c r="E1566" t="s">
        <v>1807</v>
      </c>
      <c r="F1566" t="s">
        <v>2968</v>
      </c>
      <c r="G1566" t="s">
        <v>42</v>
      </c>
      <c r="H1566" t="s">
        <v>40</v>
      </c>
      <c r="I1566" t="s">
        <v>2969</v>
      </c>
      <c r="J1566" t="s">
        <v>39</v>
      </c>
      <c r="K1566" t="s">
        <v>39</v>
      </c>
      <c r="L1566" t="s">
        <v>39</v>
      </c>
      <c r="M1566" t="s">
        <v>39</v>
      </c>
      <c r="N1566" t="s">
        <v>39</v>
      </c>
      <c r="O1566" t="s">
        <v>39</v>
      </c>
      <c r="P1566" t="s">
        <v>39</v>
      </c>
      <c r="Q1566" s="1" t="s">
        <v>39</v>
      </c>
      <c r="R1566" s="1" t="s">
        <v>39</v>
      </c>
      <c r="S1566" s="1" t="s">
        <v>39</v>
      </c>
      <c r="T1566" s="1" t="s">
        <v>39</v>
      </c>
      <c r="U1566" t="s">
        <v>3019</v>
      </c>
      <c r="V1566" s="6" t="s">
        <v>2749</v>
      </c>
      <c r="W1566">
        <v>7</v>
      </c>
      <c r="X1566" s="6">
        <v>25</v>
      </c>
      <c r="Y1566" s="6" t="s">
        <v>2973</v>
      </c>
      <c r="Z1566" s="6" t="s">
        <v>2635</v>
      </c>
      <c r="AA1566" s="6" t="s">
        <v>2977</v>
      </c>
      <c r="AB1566" s="6" t="s">
        <v>2985</v>
      </c>
      <c r="AC1566" s="6" t="s">
        <v>2987</v>
      </c>
      <c r="AD1566" s="6" t="s">
        <v>42</v>
      </c>
      <c r="AE1566" s="6" t="s">
        <v>2976</v>
      </c>
      <c r="AF1566" s="6" t="s">
        <v>42</v>
      </c>
      <c r="AG1566" t="s">
        <v>44</v>
      </c>
      <c r="AH1566">
        <f t="shared" ref="AH1566:AH1577" si="7">24*60</f>
        <v>1440</v>
      </c>
      <c r="AI1566" s="6" t="s">
        <v>39</v>
      </c>
      <c r="AJ1566" t="s">
        <v>2970</v>
      </c>
      <c r="AK1566" s="19">
        <v>26.3</v>
      </c>
      <c r="AL1566" s="6" t="s">
        <v>39</v>
      </c>
      <c r="AM1566" s="6" t="s">
        <v>39</v>
      </c>
      <c r="AN1566">
        <v>6</v>
      </c>
      <c r="AO1566">
        <v>25</v>
      </c>
      <c r="AP1566">
        <v>4</v>
      </c>
      <c r="AQ1566" t="s">
        <v>39</v>
      </c>
      <c r="AR1566" t="s">
        <v>2693</v>
      </c>
      <c r="AS1566" t="s">
        <v>3008</v>
      </c>
    </row>
    <row r="1567" spans="1:45" x14ac:dyDescent="0.35">
      <c r="A1567" t="s">
        <v>1808</v>
      </c>
      <c r="B1567" t="s">
        <v>2672</v>
      </c>
      <c r="C1567" t="s">
        <v>2592</v>
      </c>
      <c r="D1567" t="s">
        <v>579</v>
      </c>
      <c r="E1567" t="s">
        <v>1807</v>
      </c>
      <c r="F1567" t="s">
        <v>2968</v>
      </c>
      <c r="G1567" t="s">
        <v>42</v>
      </c>
      <c r="H1567" t="s">
        <v>40</v>
      </c>
      <c r="I1567" t="s">
        <v>2969</v>
      </c>
      <c r="J1567" t="s">
        <v>39</v>
      </c>
      <c r="K1567" t="s">
        <v>39</v>
      </c>
      <c r="L1567" t="s">
        <v>39</v>
      </c>
      <c r="M1567" t="s">
        <v>39</v>
      </c>
      <c r="N1567" t="s">
        <v>39</v>
      </c>
      <c r="O1567" t="s">
        <v>39</v>
      </c>
      <c r="P1567" t="s">
        <v>39</v>
      </c>
      <c r="Q1567" s="1" t="s">
        <v>39</v>
      </c>
      <c r="R1567" s="1" t="s">
        <v>39</v>
      </c>
      <c r="S1567" s="1" t="s">
        <v>39</v>
      </c>
      <c r="T1567" s="1" t="s">
        <v>39</v>
      </c>
      <c r="U1567" t="s">
        <v>3021</v>
      </c>
      <c r="V1567" s="6" t="s">
        <v>39</v>
      </c>
      <c r="W1567" s="6" t="s">
        <v>39</v>
      </c>
      <c r="X1567" s="6">
        <v>25</v>
      </c>
      <c r="Y1567" s="6" t="s">
        <v>2973</v>
      </c>
      <c r="Z1567" s="6" t="s">
        <v>2635</v>
      </c>
      <c r="AA1567" s="6" t="s">
        <v>2980</v>
      </c>
      <c r="AB1567" s="6" t="s">
        <v>2986</v>
      </c>
      <c r="AC1567" s="6" t="s">
        <v>2988</v>
      </c>
      <c r="AD1567" s="6" t="s">
        <v>42</v>
      </c>
      <c r="AE1567" s="6" t="s">
        <v>2976</v>
      </c>
      <c r="AF1567" s="6" t="s">
        <v>42</v>
      </c>
      <c r="AG1567" t="s">
        <v>44</v>
      </c>
      <c r="AH1567">
        <f t="shared" si="7"/>
        <v>1440</v>
      </c>
      <c r="AI1567" s="6" t="s">
        <v>39</v>
      </c>
      <c r="AJ1567" t="s">
        <v>2970</v>
      </c>
      <c r="AK1567" s="19">
        <v>26.5</v>
      </c>
      <c r="AL1567" s="6" t="s">
        <v>39</v>
      </c>
      <c r="AM1567" s="6" t="s">
        <v>39</v>
      </c>
      <c r="AN1567">
        <v>6</v>
      </c>
      <c r="AO1567">
        <v>25</v>
      </c>
      <c r="AP1567">
        <v>4</v>
      </c>
      <c r="AQ1567" t="s">
        <v>39</v>
      </c>
      <c r="AR1567" t="s">
        <v>2693</v>
      </c>
      <c r="AS1567" t="s">
        <v>3005</v>
      </c>
    </row>
    <row r="1568" spans="1:45" x14ac:dyDescent="0.35">
      <c r="A1568" t="s">
        <v>1808</v>
      </c>
      <c r="B1568" t="s">
        <v>2672</v>
      </c>
      <c r="C1568" t="s">
        <v>2592</v>
      </c>
      <c r="D1568" t="s">
        <v>579</v>
      </c>
      <c r="E1568" t="s">
        <v>1807</v>
      </c>
      <c r="F1568" t="s">
        <v>2968</v>
      </c>
      <c r="G1568" t="s">
        <v>42</v>
      </c>
      <c r="H1568" t="s">
        <v>40</v>
      </c>
      <c r="I1568" t="s">
        <v>2969</v>
      </c>
      <c r="J1568" t="s">
        <v>39</v>
      </c>
      <c r="K1568" t="s">
        <v>39</v>
      </c>
      <c r="L1568" t="s">
        <v>39</v>
      </c>
      <c r="M1568" t="s">
        <v>39</v>
      </c>
      <c r="N1568" t="s">
        <v>39</v>
      </c>
      <c r="O1568" t="s">
        <v>39</v>
      </c>
      <c r="P1568" t="s">
        <v>39</v>
      </c>
      <c r="Q1568" s="1" t="s">
        <v>39</v>
      </c>
      <c r="R1568" s="1" t="s">
        <v>39</v>
      </c>
      <c r="S1568" s="1" t="s">
        <v>39</v>
      </c>
      <c r="T1568" s="1" t="s">
        <v>39</v>
      </c>
      <c r="U1568" t="s">
        <v>3022</v>
      </c>
      <c r="V1568" s="6" t="s">
        <v>2749</v>
      </c>
      <c r="W1568">
        <v>7</v>
      </c>
      <c r="X1568" s="6">
        <v>25</v>
      </c>
      <c r="Y1568" s="6" t="s">
        <v>39</v>
      </c>
      <c r="Z1568" s="6" t="s">
        <v>2635</v>
      </c>
      <c r="AA1568" s="6" t="s">
        <v>2980</v>
      </c>
      <c r="AB1568" s="6" t="s">
        <v>2986</v>
      </c>
      <c r="AC1568" s="6" t="s">
        <v>2988</v>
      </c>
      <c r="AD1568" s="6" t="s">
        <v>42</v>
      </c>
      <c r="AE1568" s="6" t="s">
        <v>2976</v>
      </c>
      <c r="AF1568" s="6" t="s">
        <v>42</v>
      </c>
      <c r="AG1568" t="s">
        <v>44</v>
      </c>
      <c r="AH1568">
        <f t="shared" si="7"/>
        <v>1440</v>
      </c>
      <c r="AI1568" s="6" t="s">
        <v>39</v>
      </c>
      <c r="AJ1568" t="s">
        <v>2970</v>
      </c>
      <c r="AK1568" s="19">
        <v>26</v>
      </c>
      <c r="AL1568" s="6" t="s">
        <v>39</v>
      </c>
      <c r="AM1568" s="6" t="s">
        <v>39</v>
      </c>
      <c r="AN1568">
        <v>6</v>
      </c>
      <c r="AO1568">
        <v>25</v>
      </c>
      <c r="AP1568">
        <v>4</v>
      </c>
      <c r="AQ1568" t="s">
        <v>39</v>
      </c>
      <c r="AR1568" t="s">
        <v>2693</v>
      </c>
      <c r="AS1568" t="s">
        <v>3006</v>
      </c>
    </row>
    <row r="1569" spans="1:45" x14ac:dyDescent="0.35">
      <c r="A1569" t="s">
        <v>1808</v>
      </c>
      <c r="B1569" t="s">
        <v>2672</v>
      </c>
      <c r="C1569" t="s">
        <v>2592</v>
      </c>
      <c r="D1569" t="s">
        <v>579</v>
      </c>
      <c r="E1569" t="s">
        <v>1807</v>
      </c>
      <c r="F1569" t="s">
        <v>2968</v>
      </c>
      <c r="G1569" t="s">
        <v>42</v>
      </c>
      <c r="H1569" t="s">
        <v>40</v>
      </c>
      <c r="I1569" t="s">
        <v>2969</v>
      </c>
      <c r="J1569" t="s">
        <v>39</v>
      </c>
      <c r="K1569" t="s">
        <v>39</v>
      </c>
      <c r="L1569" t="s">
        <v>39</v>
      </c>
      <c r="M1569" t="s">
        <v>39</v>
      </c>
      <c r="N1569" t="s">
        <v>39</v>
      </c>
      <c r="O1569" t="s">
        <v>39</v>
      </c>
      <c r="P1569" t="s">
        <v>39</v>
      </c>
      <c r="Q1569" s="1" t="s">
        <v>39</v>
      </c>
      <c r="R1569" s="1" t="s">
        <v>39</v>
      </c>
      <c r="S1569" s="1" t="s">
        <v>39</v>
      </c>
      <c r="T1569" s="1" t="s">
        <v>39</v>
      </c>
      <c r="U1569" t="s">
        <v>3023</v>
      </c>
      <c r="V1569" s="6" t="s">
        <v>2749</v>
      </c>
      <c r="W1569">
        <v>7</v>
      </c>
      <c r="X1569" s="6">
        <v>25</v>
      </c>
      <c r="Y1569" s="6" t="s">
        <v>2973</v>
      </c>
      <c r="Z1569" s="6">
        <v>0</v>
      </c>
      <c r="AA1569" s="6" t="s">
        <v>2980</v>
      </c>
      <c r="AB1569" s="6" t="s">
        <v>2986</v>
      </c>
      <c r="AC1569" s="6" t="s">
        <v>2988</v>
      </c>
      <c r="AD1569" s="6" t="s">
        <v>42</v>
      </c>
      <c r="AE1569" s="6" t="s">
        <v>2976</v>
      </c>
      <c r="AF1569" s="6" t="s">
        <v>42</v>
      </c>
      <c r="AG1569" t="s">
        <v>44</v>
      </c>
      <c r="AH1569">
        <f t="shared" si="7"/>
        <v>1440</v>
      </c>
      <c r="AI1569" s="6" t="s">
        <v>39</v>
      </c>
      <c r="AJ1569" t="s">
        <v>2970</v>
      </c>
      <c r="AK1569" s="19">
        <v>26.2</v>
      </c>
      <c r="AL1569" s="6" t="s">
        <v>39</v>
      </c>
      <c r="AM1569" s="6" t="s">
        <v>39</v>
      </c>
      <c r="AN1569">
        <v>6</v>
      </c>
      <c r="AO1569">
        <v>25</v>
      </c>
      <c r="AP1569">
        <v>4</v>
      </c>
      <c r="AQ1569" t="s">
        <v>39</v>
      </c>
      <c r="AR1569" t="s">
        <v>2693</v>
      </c>
      <c r="AS1569" t="s">
        <v>3007</v>
      </c>
    </row>
    <row r="1570" spans="1:45" x14ac:dyDescent="0.35">
      <c r="A1570" t="s">
        <v>1808</v>
      </c>
      <c r="B1570" t="s">
        <v>2672</v>
      </c>
      <c r="C1570" t="s">
        <v>2592</v>
      </c>
      <c r="D1570" t="s">
        <v>579</v>
      </c>
      <c r="E1570" t="s">
        <v>1807</v>
      </c>
      <c r="F1570" t="s">
        <v>2968</v>
      </c>
      <c r="G1570" t="s">
        <v>42</v>
      </c>
      <c r="H1570" t="s">
        <v>40</v>
      </c>
      <c r="I1570" t="s">
        <v>2969</v>
      </c>
      <c r="J1570" t="s">
        <v>39</v>
      </c>
      <c r="K1570" t="s">
        <v>39</v>
      </c>
      <c r="L1570" t="s">
        <v>39</v>
      </c>
      <c r="M1570" t="s">
        <v>39</v>
      </c>
      <c r="N1570" t="s">
        <v>39</v>
      </c>
      <c r="O1570" t="s">
        <v>39</v>
      </c>
      <c r="P1570" t="s">
        <v>39</v>
      </c>
      <c r="Q1570" s="1" t="s">
        <v>39</v>
      </c>
      <c r="R1570" s="1" t="s">
        <v>39</v>
      </c>
      <c r="S1570" s="1" t="s">
        <v>39</v>
      </c>
      <c r="T1570" s="1" t="s">
        <v>39</v>
      </c>
      <c r="U1570" t="s">
        <v>3024</v>
      </c>
      <c r="V1570" s="6" t="s">
        <v>2749</v>
      </c>
      <c r="W1570">
        <v>7</v>
      </c>
      <c r="X1570" s="6">
        <v>25</v>
      </c>
      <c r="Y1570" s="6" t="s">
        <v>2973</v>
      </c>
      <c r="Z1570" s="6" t="s">
        <v>2635</v>
      </c>
      <c r="AA1570" s="6" t="s">
        <v>2980</v>
      </c>
      <c r="AB1570" s="6" t="s">
        <v>2986</v>
      </c>
      <c r="AC1570" s="6" t="s">
        <v>2988</v>
      </c>
      <c r="AD1570" s="6" t="s">
        <v>42</v>
      </c>
      <c r="AE1570" s="6" t="s">
        <v>2976</v>
      </c>
      <c r="AF1570" s="6" t="s">
        <v>42</v>
      </c>
      <c r="AG1570" t="s">
        <v>44</v>
      </c>
      <c r="AH1570">
        <f t="shared" si="7"/>
        <v>1440</v>
      </c>
      <c r="AI1570" s="6" t="s">
        <v>39</v>
      </c>
      <c r="AJ1570" t="s">
        <v>2970</v>
      </c>
      <c r="AK1570" s="19">
        <v>48.2</v>
      </c>
      <c r="AL1570" s="6" t="s">
        <v>39</v>
      </c>
      <c r="AM1570" s="6" t="s">
        <v>39</v>
      </c>
      <c r="AN1570">
        <v>6</v>
      </c>
      <c r="AO1570">
        <v>25</v>
      </c>
      <c r="AP1570">
        <v>4</v>
      </c>
      <c r="AQ1570" t="s">
        <v>39</v>
      </c>
      <c r="AR1570" t="s">
        <v>2693</v>
      </c>
      <c r="AS1570" t="s">
        <v>3009</v>
      </c>
    </row>
    <row r="1571" spans="1:45" x14ac:dyDescent="0.35">
      <c r="A1571" t="s">
        <v>1808</v>
      </c>
      <c r="B1571" t="s">
        <v>2672</v>
      </c>
      <c r="C1571" t="s">
        <v>2592</v>
      </c>
      <c r="D1571" t="s">
        <v>579</v>
      </c>
      <c r="E1571" t="s">
        <v>1807</v>
      </c>
      <c r="F1571" t="s">
        <v>2968</v>
      </c>
      <c r="G1571" t="s">
        <v>42</v>
      </c>
      <c r="H1571" t="s">
        <v>40</v>
      </c>
      <c r="I1571" t="s">
        <v>2969</v>
      </c>
      <c r="J1571" t="s">
        <v>39</v>
      </c>
      <c r="K1571" t="s">
        <v>39</v>
      </c>
      <c r="L1571" t="s">
        <v>39</v>
      </c>
      <c r="M1571" t="s">
        <v>39</v>
      </c>
      <c r="N1571" t="s">
        <v>39</v>
      </c>
      <c r="O1571" t="s">
        <v>39</v>
      </c>
      <c r="P1571" t="s">
        <v>39</v>
      </c>
      <c r="Q1571" s="1" t="s">
        <v>39</v>
      </c>
      <c r="R1571" s="1" t="s">
        <v>39</v>
      </c>
      <c r="S1571" s="1" t="s">
        <v>39</v>
      </c>
      <c r="T1571" s="1" t="s">
        <v>39</v>
      </c>
      <c r="U1571" t="s">
        <v>3025</v>
      </c>
      <c r="V1571" s="6" t="s">
        <v>2749</v>
      </c>
      <c r="W1571">
        <v>7</v>
      </c>
      <c r="X1571" s="6">
        <v>25</v>
      </c>
      <c r="Y1571" s="6" t="s">
        <v>2973</v>
      </c>
      <c r="Z1571" s="6" t="s">
        <v>2635</v>
      </c>
      <c r="AA1571" s="6" t="s">
        <v>2980</v>
      </c>
      <c r="AB1571" s="6" t="s">
        <v>2986</v>
      </c>
      <c r="AC1571" s="6" t="s">
        <v>2988</v>
      </c>
      <c r="AD1571" s="6" t="s">
        <v>42</v>
      </c>
      <c r="AE1571" s="6" t="s">
        <v>2976</v>
      </c>
      <c r="AF1571" s="6" t="s">
        <v>42</v>
      </c>
      <c r="AG1571" t="s">
        <v>44</v>
      </c>
      <c r="AH1571">
        <f t="shared" si="7"/>
        <v>1440</v>
      </c>
      <c r="AI1571" s="6" t="s">
        <v>39</v>
      </c>
      <c r="AJ1571" t="s">
        <v>2970</v>
      </c>
      <c r="AK1571" s="19">
        <v>4.3</v>
      </c>
      <c r="AL1571" s="6" t="s">
        <v>39</v>
      </c>
      <c r="AM1571" s="6" t="s">
        <v>39</v>
      </c>
      <c r="AN1571">
        <v>6</v>
      </c>
      <c r="AO1571">
        <v>25</v>
      </c>
      <c r="AP1571">
        <v>4</v>
      </c>
      <c r="AQ1571" t="s">
        <v>39</v>
      </c>
      <c r="AR1571" t="s">
        <v>2693</v>
      </c>
      <c r="AS1571" t="s">
        <v>3009</v>
      </c>
    </row>
    <row r="1572" spans="1:45" x14ac:dyDescent="0.35">
      <c r="A1572" t="s">
        <v>1808</v>
      </c>
      <c r="B1572" t="s">
        <v>2672</v>
      </c>
      <c r="C1572" t="s">
        <v>2592</v>
      </c>
      <c r="D1572" t="s">
        <v>579</v>
      </c>
      <c r="E1572" t="s">
        <v>1807</v>
      </c>
      <c r="F1572" t="s">
        <v>2968</v>
      </c>
      <c r="G1572" t="s">
        <v>42</v>
      </c>
      <c r="H1572" t="s">
        <v>40</v>
      </c>
      <c r="I1572" t="s">
        <v>2969</v>
      </c>
      <c r="J1572" t="s">
        <v>39</v>
      </c>
      <c r="K1572" t="s">
        <v>39</v>
      </c>
      <c r="L1572" t="s">
        <v>39</v>
      </c>
      <c r="M1572" t="s">
        <v>39</v>
      </c>
      <c r="N1572" t="s">
        <v>39</v>
      </c>
      <c r="O1572" t="s">
        <v>39</v>
      </c>
      <c r="P1572" t="s">
        <v>39</v>
      </c>
      <c r="Q1572" s="1" t="s">
        <v>39</v>
      </c>
      <c r="R1572" s="1" t="s">
        <v>39</v>
      </c>
      <c r="S1572" s="1" t="s">
        <v>39</v>
      </c>
      <c r="T1572" s="1" t="s">
        <v>39</v>
      </c>
      <c r="U1572" t="s">
        <v>3026</v>
      </c>
      <c r="V1572" s="6" t="s">
        <v>2749</v>
      </c>
      <c r="W1572">
        <v>7</v>
      </c>
      <c r="X1572" s="6">
        <v>25</v>
      </c>
      <c r="Y1572" s="6" t="s">
        <v>2973</v>
      </c>
      <c r="Z1572" s="6" t="s">
        <v>2635</v>
      </c>
      <c r="AA1572" s="6" t="s">
        <v>2980</v>
      </c>
      <c r="AB1572" s="6" t="s">
        <v>2986</v>
      </c>
      <c r="AC1572" s="6" t="s">
        <v>2988</v>
      </c>
      <c r="AD1572" s="6" t="s">
        <v>42</v>
      </c>
      <c r="AE1572" s="6" t="s">
        <v>2976</v>
      </c>
      <c r="AF1572" s="6" t="s">
        <v>42</v>
      </c>
      <c r="AG1572" t="s">
        <v>44</v>
      </c>
      <c r="AH1572">
        <f t="shared" si="7"/>
        <v>1440</v>
      </c>
      <c r="AI1572" s="6" t="s">
        <v>39</v>
      </c>
      <c r="AJ1572" t="s">
        <v>2970</v>
      </c>
      <c r="AK1572" s="19">
        <v>52.5</v>
      </c>
      <c r="AL1572" s="6" t="s">
        <v>39</v>
      </c>
      <c r="AM1572" s="6" t="s">
        <v>39</v>
      </c>
      <c r="AN1572">
        <v>6</v>
      </c>
      <c r="AO1572">
        <v>25</v>
      </c>
      <c r="AP1572">
        <v>4</v>
      </c>
      <c r="AQ1572" t="s">
        <v>39</v>
      </c>
      <c r="AR1572" t="s">
        <v>2693</v>
      </c>
      <c r="AS1572" t="s">
        <v>3009</v>
      </c>
    </row>
    <row r="1573" spans="1:45" x14ac:dyDescent="0.35">
      <c r="A1573" t="s">
        <v>1808</v>
      </c>
      <c r="B1573" t="s">
        <v>2672</v>
      </c>
      <c r="C1573" t="s">
        <v>2592</v>
      </c>
      <c r="D1573" t="s">
        <v>579</v>
      </c>
      <c r="E1573" t="s">
        <v>1807</v>
      </c>
      <c r="F1573" t="s">
        <v>2968</v>
      </c>
      <c r="G1573" t="s">
        <v>42</v>
      </c>
      <c r="H1573" t="s">
        <v>40</v>
      </c>
      <c r="I1573" t="s">
        <v>2969</v>
      </c>
      <c r="J1573" t="s">
        <v>39</v>
      </c>
      <c r="K1573" t="s">
        <v>39</v>
      </c>
      <c r="L1573" t="s">
        <v>39</v>
      </c>
      <c r="M1573" t="s">
        <v>39</v>
      </c>
      <c r="N1573" t="s">
        <v>39</v>
      </c>
      <c r="O1573" t="s">
        <v>39</v>
      </c>
      <c r="P1573" t="s">
        <v>39</v>
      </c>
      <c r="Q1573" s="1" t="s">
        <v>39</v>
      </c>
      <c r="R1573" s="1" t="s">
        <v>39</v>
      </c>
      <c r="S1573" s="1" t="s">
        <v>39</v>
      </c>
      <c r="T1573" s="1" t="s">
        <v>39</v>
      </c>
      <c r="U1573" t="s">
        <v>3027</v>
      </c>
      <c r="V1573" s="6" t="s">
        <v>2749</v>
      </c>
      <c r="W1573">
        <v>7</v>
      </c>
      <c r="X1573" s="6">
        <v>25</v>
      </c>
      <c r="Y1573" s="6" t="s">
        <v>2973</v>
      </c>
      <c r="Z1573" s="6" t="s">
        <v>2635</v>
      </c>
      <c r="AA1573" s="6" t="s">
        <v>2980</v>
      </c>
      <c r="AB1573" s="6" t="s">
        <v>2986</v>
      </c>
      <c r="AC1573" s="6" t="s">
        <v>2988</v>
      </c>
      <c r="AD1573" s="6" t="s">
        <v>42</v>
      </c>
      <c r="AE1573" s="6" t="s">
        <v>2976</v>
      </c>
      <c r="AF1573" s="6" t="s">
        <v>42</v>
      </c>
      <c r="AG1573" t="s">
        <v>44</v>
      </c>
      <c r="AH1573">
        <f t="shared" si="7"/>
        <v>1440</v>
      </c>
      <c r="AI1573" s="6" t="s">
        <v>39</v>
      </c>
      <c r="AJ1573" t="s">
        <v>2970</v>
      </c>
      <c r="AK1573" s="19">
        <v>30</v>
      </c>
      <c r="AL1573" s="6" t="s">
        <v>39</v>
      </c>
      <c r="AM1573" s="6" t="s">
        <v>39</v>
      </c>
      <c r="AN1573">
        <v>6</v>
      </c>
      <c r="AO1573">
        <v>25</v>
      </c>
      <c r="AP1573">
        <v>4</v>
      </c>
      <c r="AQ1573" t="s">
        <v>39</v>
      </c>
      <c r="AR1573" t="s">
        <v>2693</v>
      </c>
      <c r="AS1573" t="s">
        <v>3009</v>
      </c>
    </row>
    <row r="1574" spans="1:45" x14ac:dyDescent="0.35">
      <c r="A1574" t="s">
        <v>1808</v>
      </c>
      <c r="B1574" t="s">
        <v>2672</v>
      </c>
      <c r="C1574" t="s">
        <v>2592</v>
      </c>
      <c r="D1574" t="s">
        <v>579</v>
      </c>
      <c r="E1574" t="s">
        <v>1807</v>
      </c>
      <c r="F1574" t="s">
        <v>2968</v>
      </c>
      <c r="G1574" t="s">
        <v>42</v>
      </c>
      <c r="H1574" t="s">
        <v>40</v>
      </c>
      <c r="I1574" t="s">
        <v>2969</v>
      </c>
      <c r="J1574" t="s">
        <v>39</v>
      </c>
      <c r="K1574" t="s">
        <v>39</v>
      </c>
      <c r="L1574" t="s">
        <v>39</v>
      </c>
      <c r="M1574" t="s">
        <v>39</v>
      </c>
      <c r="N1574" t="s">
        <v>39</v>
      </c>
      <c r="O1574" t="s">
        <v>39</v>
      </c>
      <c r="P1574" t="s">
        <v>39</v>
      </c>
      <c r="Q1574" s="1" t="s">
        <v>39</v>
      </c>
      <c r="R1574" s="1" t="s">
        <v>39</v>
      </c>
      <c r="S1574" s="1" t="s">
        <v>39</v>
      </c>
      <c r="T1574" s="1" t="s">
        <v>39</v>
      </c>
      <c r="U1574" t="s">
        <v>3028</v>
      </c>
      <c r="V1574" s="6" t="s">
        <v>2749</v>
      </c>
      <c r="W1574">
        <v>7</v>
      </c>
      <c r="X1574" s="6">
        <v>25</v>
      </c>
      <c r="Y1574" s="6" t="s">
        <v>2973</v>
      </c>
      <c r="Z1574" s="6" t="s">
        <v>2635</v>
      </c>
      <c r="AA1574" s="6" t="s">
        <v>2980</v>
      </c>
      <c r="AB1574" s="6" t="s">
        <v>2986</v>
      </c>
      <c r="AC1574" s="6" t="s">
        <v>2988</v>
      </c>
      <c r="AD1574" s="6" t="s">
        <v>42</v>
      </c>
      <c r="AE1574" s="6" t="s">
        <v>2976</v>
      </c>
      <c r="AF1574" s="6" t="s">
        <v>42</v>
      </c>
      <c r="AG1574" t="s">
        <v>44</v>
      </c>
      <c r="AH1574">
        <f t="shared" si="7"/>
        <v>1440</v>
      </c>
      <c r="AI1574" s="6" t="s">
        <v>39</v>
      </c>
      <c r="AJ1574" t="s">
        <v>2970</v>
      </c>
      <c r="AK1574" s="19">
        <v>29.8</v>
      </c>
      <c r="AL1574" s="6" t="s">
        <v>39</v>
      </c>
      <c r="AM1574" s="6" t="s">
        <v>39</v>
      </c>
      <c r="AN1574">
        <v>6</v>
      </c>
      <c r="AO1574">
        <v>25</v>
      </c>
      <c r="AP1574">
        <v>4</v>
      </c>
      <c r="AQ1574" t="s">
        <v>39</v>
      </c>
      <c r="AR1574" t="s">
        <v>2693</v>
      </c>
      <c r="AS1574" t="s">
        <v>3009</v>
      </c>
    </row>
    <row r="1575" spans="1:45" x14ac:dyDescent="0.35">
      <c r="A1575" t="s">
        <v>1808</v>
      </c>
      <c r="B1575" t="s">
        <v>2672</v>
      </c>
      <c r="C1575" t="s">
        <v>2592</v>
      </c>
      <c r="D1575" t="s">
        <v>579</v>
      </c>
      <c r="E1575" t="s">
        <v>1807</v>
      </c>
      <c r="F1575" t="s">
        <v>2968</v>
      </c>
      <c r="G1575" t="s">
        <v>42</v>
      </c>
      <c r="H1575" t="s">
        <v>40</v>
      </c>
      <c r="I1575" t="s">
        <v>2969</v>
      </c>
      <c r="J1575" t="s">
        <v>39</v>
      </c>
      <c r="K1575" t="s">
        <v>39</v>
      </c>
      <c r="L1575" t="s">
        <v>39</v>
      </c>
      <c r="M1575" t="s">
        <v>39</v>
      </c>
      <c r="N1575" t="s">
        <v>39</v>
      </c>
      <c r="O1575" t="s">
        <v>39</v>
      </c>
      <c r="P1575" t="s">
        <v>39</v>
      </c>
      <c r="Q1575" s="1" t="s">
        <v>39</v>
      </c>
      <c r="R1575" s="1" t="s">
        <v>39</v>
      </c>
      <c r="S1575" s="1" t="s">
        <v>39</v>
      </c>
      <c r="T1575" s="1" t="s">
        <v>39</v>
      </c>
      <c r="U1575" t="s">
        <v>3001</v>
      </c>
      <c r="V1575" s="6" t="s">
        <v>2749</v>
      </c>
      <c r="W1575">
        <v>7</v>
      </c>
      <c r="X1575" s="6">
        <v>25</v>
      </c>
      <c r="Y1575" s="6" t="s">
        <v>2973</v>
      </c>
      <c r="Z1575" s="6" t="s">
        <v>2635</v>
      </c>
      <c r="AA1575" s="6" t="s">
        <v>2980</v>
      </c>
      <c r="AB1575" s="6" t="s">
        <v>2986</v>
      </c>
      <c r="AC1575" s="6" t="s">
        <v>2988</v>
      </c>
      <c r="AD1575" s="6" t="s">
        <v>42</v>
      </c>
      <c r="AE1575" s="6" t="s">
        <v>2976</v>
      </c>
      <c r="AF1575" s="6" t="s">
        <v>42</v>
      </c>
      <c r="AG1575" t="s">
        <v>44</v>
      </c>
      <c r="AH1575">
        <f t="shared" si="7"/>
        <v>1440</v>
      </c>
      <c r="AI1575" s="6" t="s">
        <v>39</v>
      </c>
      <c r="AJ1575" t="s">
        <v>2970</v>
      </c>
      <c r="AK1575" s="19">
        <v>30.3</v>
      </c>
      <c r="AL1575" s="6" t="s">
        <v>39</v>
      </c>
      <c r="AM1575" s="6" t="s">
        <v>39</v>
      </c>
      <c r="AN1575">
        <v>6</v>
      </c>
      <c r="AO1575">
        <v>25</v>
      </c>
      <c r="AP1575">
        <v>4</v>
      </c>
      <c r="AQ1575" t="s">
        <v>39</v>
      </c>
      <c r="AR1575" t="s">
        <v>2693</v>
      </c>
      <c r="AS1575" t="s">
        <v>3009</v>
      </c>
    </row>
    <row r="1576" spans="1:45" x14ac:dyDescent="0.35">
      <c r="A1576" t="s">
        <v>1808</v>
      </c>
      <c r="B1576" t="s">
        <v>2672</v>
      </c>
      <c r="C1576" t="s">
        <v>2592</v>
      </c>
      <c r="D1576" t="s">
        <v>579</v>
      </c>
      <c r="E1576" t="s">
        <v>1807</v>
      </c>
      <c r="F1576" t="s">
        <v>2968</v>
      </c>
      <c r="G1576" t="s">
        <v>42</v>
      </c>
      <c r="H1576" t="s">
        <v>40</v>
      </c>
      <c r="I1576" t="s">
        <v>2969</v>
      </c>
      <c r="J1576" t="s">
        <v>39</v>
      </c>
      <c r="K1576" t="s">
        <v>39</v>
      </c>
      <c r="L1576" t="s">
        <v>39</v>
      </c>
      <c r="M1576" t="s">
        <v>39</v>
      </c>
      <c r="N1576" t="s">
        <v>39</v>
      </c>
      <c r="O1576" t="s">
        <v>39</v>
      </c>
      <c r="P1576" t="s">
        <v>39</v>
      </c>
      <c r="Q1576" s="1" t="s">
        <v>39</v>
      </c>
      <c r="R1576" s="1" t="s">
        <v>39</v>
      </c>
      <c r="S1576" s="1" t="s">
        <v>39</v>
      </c>
      <c r="T1576" s="1" t="s">
        <v>39</v>
      </c>
      <c r="U1576" t="s">
        <v>3029</v>
      </c>
      <c r="V1576" s="6" t="s">
        <v>2749</v>
      </c>
      <c r="W1576">
        <v>7</v>
      </c>
      <c r="X1576" s="6">
        <v>25</v>
      </c>
      <c r="Y1576" s="6" t="s">
        <v>2973</v>
      </c>
      <c r="Z1576" s="6" t="s">
        <v>2635</v>
      </c>
      <c r="AA1576" s="6" t="s">
        <v>2980</v>
      </c>
      <c r="AB1576" s="6" t="s">
        <v>2986</v>
      </c>
      <c r="AC1576" s="6" t="s">
        <v>2988</v>
      </c>
      <c r="AD1576" s="6" t="s">
        <v>42</v>
      </c>
      <c r="AE1576" s="6" t="s">
        <v>2976</v>
      </c>
      <c r="AF1576" s="6" t="s">
        <v>42</v>
      </c>
      <c r="AG1576" t="s">
        <v>44</v>
      </c>
      <c r="AH1576">
        <f t="shared" si="7"/>
        <v>1440</v>
      </c>
      <c r="AI1576" s="6" t="s">
        <v>39</v>
      </c>
      <c r="AJ1576" t="s">
        <v>2970</v>
      </c>
      <c r="AK1576" s="19">
        <v>30.2</v>
      </c>
      <c r="AL1576" s="6" t="s">
        <v>39</v>
      </c>
      <c r="AM1576" s="6" t="s">
        <v>39</v>
      </c>
      <c r="AN1576">
        <v>6</v>
      </c>
      <c r="AO1576">
        <v>25</v>
      </c>
      <c r="AP1576">
        <v>4</v>
      </c>
      <c r="AQ1576" t="s">
        <v>39</v>
      </c>
      <c r="AR1576" t="s">
        <v>2693</v>
      </c>
      <c r="AS1576" t="s">
        <v>3009</v>
      </c>
    </row>
    <row r="1577" spans="1:45" x14ac:dyDescent="0.35">
      <c r="A1577" t="s">
        <v>1808</v>
      </c>
      <c r="B1577" t="s">
        <v>2672</v>
      </c>
      <c r="C1577" t="s">
        <v>2592</v>
      </c>
      <c r="D1577" t="s">
        <v>579</v>
      </c>
      <c r="E1577" t="s">
        <v>1807</v>
      </c>
      <c r="F1577" t="s">
        <v>2968</v>
      </c>
      <c r="G1577" t="s">
        <v>42</v>
      </c>
      <c r="H1577" t="s">
        <v>40</v>
      </c>
      <c r="I1577" t="s">
        <v>2969</v>
      </c>
      <c r="J1577" t="s">
        <v>39</v>
      </c>
      <c r="K1577" t="s">
        <v>39</v>
      </c>
      <c r="L1577" t="s">
        <v>39</v>
      </c>
      <c r="M1577" t="s">
        <v>39</v>
      </c>
      <c r="N1577" t="s">
        <v>39</v>
      </c>
      <c r="O1577" t="s">
        <v>39</v>
      </c>
      <c r="P1577" t="s">
        <v>39</v>
      </c>
      <c r="Q1577" s="1" t="s">
        <v>39</v>
      </c>
      <c r="R1577" s="1" t="s">
        <v>39</v>
      </c>
      <c r="S1577" s="1" t="s">
        <v>39</v>
      </c>
      <c r="T1577" s="1" t="s">
        <v>39</v>
      </c>
      <c r="U1577" t="s">
        <v>3017</v>
      </c>
      <c r="V1577" s="6" t="s">
        <v>2749</v>
      </c>
      <c r="W1577">
        <v>7</v>
      </c>
      <c r="X1577" s="6">
        <v>25</v>
      </c>
      <c r="Y1577" s="6" t="s">
        <v>2973</v>
      </c>
      <c r="Z1577" s="6" t="s">
        <v>2635</v>
      </c>
      <c r="AA1577" s="6" t="s">
        <v>2980</v>
      </c>
      <c r="AB1577" s="6" t="s">
        <v>2986</v>
      </c>
      <c r="AC1577" s="6" t="s">
        <v>2988</v>
      </c>
      <c r="AD1577" s="6" t="s">
        <v>42</v>
      </c>
      <c r="AE1577" s="6" t="s">
        <v>2976</v>
      </c>
      <c r="AF1577" s="6" t="s">
        <v>42</v>
      </c>
      <c r="AG1577" t="s">
        <v>44</v>
      </c>
      <c r="AH1577">
        <f t="shared" si="7"/>
        <v>1440</v>
      </c>
      <c r="AI1577" s="6" t="s">
        <v>39</v>
      </c>
      <c r="AJ1577" s="6" t="s">
        <v>2837</v>
      </c>
      <c r="AK1577" s="19">
        <v>48.3</v>
      </c>
      <c r="AL1577" s="6" t="s">
        <v>39</v>
      </c>
      <c r="AM1577" s="6" t="s">
        <v>39</v>
      </c>
      <c r="AN1577">
        <v>6</v>
      </c>
      <c r="AO1577">
        <v>25</v>
      </c>
      <c r="AP1577">
        <v>15</v>
      </c>
      <c r="AQ1577" t="s">
        <v>39</v>
      </c>
      <c r="AR1577" t="s">
        <v>2693</v>
      </c>
      <c r="AS1577" t="s">
        <v>3002</v>
      </c>
    </row>
    <row r="1578" spans="1:45" x14ac:dyDescent="0.35">
      <c r="A1578" t="s">
        <v>1808</v>
      </c>
      <c r="B1578" t="s">
        <v>2672</v>
      </c>
      <c r="C1578" t="s">
        <v>2592</v>
      </c>
      <c r="D1578" t="s">
        <v>579</v>
      </c>
      <c r="E1578" t="s">
        <v>1807</v>
      </c>
      <c r="F1578" t="s">
        <v>2968</v>
      </c>
      <c r="G1578" t="s">
        <v>42</v>
      </c>
      <c r="H1578" t="s">
        <v>40</v>
      </c>
      <c r="I1578" t="s">
        <v>2969</v>
      </c>
      <c r="J1578" t="s">
        <v>39</v>
      </c>
      <c r="K1578" t="s">
        <v>39</v>
      </c>
      <c r="L1578" t="s">
        <v>39</v>
      </c>
      <c r="M1578" t="s">
        <v>39</v>
      </c>
      <c r="N1578" t="s">
        <v>39</v>
      </c>
      <c r="O1578" t="s">
        <v>39</v>
      </c>
      <c r="P1578" t="s">
        <v>39</v>
      </c>
      <c r="Q1578" s="1" t="s">
        <v>39</v>
      </c>
      <c r="R1578" s="1" t="s">
        <v>39</v>
      </c>
      <c r="S1578" s="1" t="s">
        <v>39</v>
      </c>
      <c r="T1578" s="1" t="s">
        <v>39</v>
      </c>
      <c r="U1578" t="s">
        <v>3018</v>
      </c>
      <c r="V1578" s="6" t="s">
        <v>2749</v>
      </c>
      <c r="W1578">
        <v>7</v>
      </c>
      <c r="X1578" s="6">
        <v>25</v>
      </c>
      <c r="Y1578" s="6" t="s">
        <v>2973</v>
      </c>
      <c r="Z1578" s="6" t="s">
        <v>2635</v>
      </c>
      <c r="AA1578" s="6" t="s">
        <v>2608</v>
      </c>
      <c r="AB1578" s="6" t="s">
        <v>2991</v>
      </c>
      <c r="AC1578" s="6" t="s">
        <v>2992</v>
      </c>
      <c r="AD1578" s="6" t="s">
        <v>40</v>
      </c>
      <c r="AE1578" s="6" t="s">
        <v>39</v>
      </c>
      <c r="AF1578" s="6" t="s">
        <v>42</v>
      </c>
      <c r="AG1578" s="6" t="s">
        <v>2983</v>
      </c>
      <c r="AH1578" s="6" t="s">
        <v>2984</v>
      </c>
      <c r="AI1578" s="6" t="s">
        <v>39</v>
      </c>
      <c r="AJ1578" s="6" t="s">
        <v>2837</v>
      </c>
      <c r="AK1578" s="19">
        <v>74.7</v>
      </c>
      <c r="AL1578" s="6" t="s">
        <v>39</v>
      </c>
      <c r="AM1578" s="6" t="s">
        <v>39</v>
      </c>
      <c r="AN1578">
        <v>6</v>
      </c>
      <c r="AO1578">
        <v>25</v>
      </c>
      <c r="AP1578">
        <v>15</v>
      </c>
      <c r="AQ1578" t="s">
        <v>39</v>
      </c>
      <c r="AR1578" t="s">
        <v>2693</v>
      </c>
      <c r="AS1578" t="s">
        <v>3003</v>
      </c>
    </row>
    <row r="1579" spans="1:45" x14ac:dyDescent="0.35">
      <c r="A1579" t="s">
        <v>1808</v>
      </c>
      <c r="B1579" t="s">
        <v>2672</v>
      </c>
      <c r="C1579" t="s">
        <v>2592</v>
      </c>
      <c r="D1579" t="s">
        <v>579</v>
      </c>
      <c r="E1579" t="s">
        <v>1807</v>
      </c>
      <c r="F1579" t="s">
        <v>2968</v>
      </c>
      <c r="G1579" t="s">
        <v>42</v>
      </c>
      <c r="H1579" t="s">
        <v>40</v>
      </c>
      <c r="I1579" t="s">
        <v>2969</v>
      </c>
      <c r="J1579" t="s">
        <v>39</v>
      </c>
      <c r="K1579" t="s">
        <v>39</v>
      </c>
      <c r="L1579" t="s">
        <v>39</v>
      </c>
      <c r="M1579" t="s">
        <v>39</v>
      </c>
      <c r="N1579" t="s">
        <v>39</v>
      </c>
      <c r="O1579" t="s">
        <v>39</v>
      </c>
      <c r="P1579" t="s">
        <v>39</v>
      </c>
      <c r="Q1579" s="1" t="s">
        <v>39</v>
      </c>
      <c r="R1579" s="1" t="s">
        <v>39</v>
      </c>
      <c r="S1579" s="1" t="s">
        <v>39</v>
      </c>
      <c r="T1579" s="1" t="s">
        <v>39</v>
      </c>
      <c r="U1579" t="s">
        <v>3020</v>
      </c>
      <c r="V1579" s="6" t="s">
        <v>2749</v>
      </c>
      <c r="W1579">
        <v>7</v>
      </c>
      <c r="X1579" s="6">
        <v>25</v>
      </c>
      <c r="Y1579" s="6" t="s">
        <v>2973</v>
      </c>
      <c r="Z1579" s="6" t="s">
        <v>2635</v>
      </c>
      <c r="AA1579" s="6" t="s">
        <v>2996</v>
      </c>
      <c r="AB1579" s="6" t="s">
        <v>2997</v>
      </c>
      <c r="AC1579" s="6" t="s">
        <v>2998</v>
      </c>
      <c r="AD1579" s="6" t="s">
        <v>42</v>
      </c>
      <c r="AE1579" s="6" t="s">
        <v>2976</v>
      </c>
      <c r="AF1579" s="6" t="s">
        <v>42</v>
      </c>
      <c r="AG1579" s="6" t="s">
        <v>2850</v>
      </c>
      <c r="AH1579">
        <v>1</v>
      </c>
      <c r="AI1579" s="6" t="s">
        <v>39</v>
      </c>
      <c r="AJ1579" s="6" t="s">
        <v>2837</v>
      </c>
      <c r="AK1579" s="19">
        <v>42.7</v>
      </c>
      <c r="AL1579" s="6" t="s">
        <v>39</v>
      </c>
      <c r="AM1579" s="6" t="s">
        <v>39</v>
      </c>
      <c r="AN1579">
        <v>6</v>
      </c>
      <c r="AO1579">
        <v>25</v>
      </c>
      <c r="AP1579">
        <v>15</v>
      </c>
      <c r="AQ1579" t="s">
        <v>39</v>
      </c>
      <c r="AR1579" t="s">
        <v>2693</v>
      </c>
      <c r="AS1579" t="s">
        <v>3004</v>
      </c>
    </row>
    <row r="1580" spans="1:45" x14ac:dyDescent="0.35">
      <c r="A1580" t="s">
        <v>1808</v>
      </c>
      <c r="B1580" t="s">
        <v>2672</v>
      </c>
      <c r="C1580" t="s">
        <v>2592</v>
      </c>
      <c r="D1580" t="s">
        <v>579</v>
      </c>
      <c r="E1580" t="s">
        <v>1807</v>
      </c>
      <c r="F1580" t="s">
        <v>2968</v>
      </c>
      <c r="G1580" t="s">
        <v>42</v>
      </c>
      <c r="H1580" t="s">
        <v>40</v>
      </c>
      <c r="I1580" t="s">
        <v>2969</v>
      </c>
      <c r="J1580" t="s">
        <v>39</v>
      </c>
      <c r="K1580" t="s">
        <v>39</v>
      </c>
      <c r="L1580" t="s">
        <v>39</v>
      </c>
      <c r="M1580" t="s">
        <v>39</v>
      </c>
      <c r="N1580" t="s">
        <v>39</v>
      </c>
      <c r="O1580" t="s">
        <v>39</v>
      </c>
      <c r="P1580" t="s">
        <v>39</v>
      </c>
      <c r="Q1580" s="1" t="s">
        <v>39</v>
      </c>
      <c r="R1580" s="1" t="s">
        <v>39</v>
      </c>
      <c r="S1580" s="1" t="s">
        <v>39</v>
      </c>
      <c r="T1580" s="1" t="s">
        <v>39</v>
      </c>
      <c r="U1580" t="s">
        <v>3019</v>
      </c>
      <c r="V1580" s="6" t="s">
        <v>2749</v>
      </c>
      <c r="W1580">
        <v>7</v>
      </c>
      <c r="X1580" s="6">
        <v>25</v>
      </c>
      <c r="Y1580" s="6" t="s">
        <v>2973</v>
      </c>
      <c r="Z1580" s="6" t="s">
        <v>2635</v>
      </c>
      <c r="AA1580" s="6" t="s">
        <v>2977</v>
      </c>
      <c r="AB1580" s="6" t="s">
        <v>2985</v>
      </c>
      <c r="AC1580" s="6" t="s">
        <v>2987</v>
      </c>
      <c r="AD1580" s="6" t="s">
        <v>42</v>
      </c>
      <c r="AE1580" s="6" t="s">
        <v>2976</v>
      </c>
      <c r="AF1580" s="6" t="s">
        <v>42</v>
      </c>
      <c r="AG1580" t="s">
        <v>44</v>
      </c>
      <c r="AH1580">
        <f t="shared" ref="AH1580:AH1591" si="8">24*60</f>
        <v>1440</v>
      </c>
      <c r="AI1580" s="6" t="s">
        <v>39</v>
      </c>
      <c r="AJ1580" s="6" t="s">
        <v>2837</v>
      </c>
      <c r="AK1580" s="19">
        <v>39.799999999999997</v>
      </c>
      <c r="AL1580" s="6" t="s">
        <v>39</v>
      </c>
      <c r="AM1580" s="6" t="s">
        <v>39</v>
      </c>
      <c r="AN1580">
        <v>6</v>
      </c>
      <c r="AO1580">
        <v>25</v>
      </c>
      <c r="AP1580">
        <v>15</v>
      </c>
      <c r="AQ1580" t="s">
        <v>39</v>
      </c>
      <c r="AR1580" t="s">
        <v>2693</v>
      </c>
      <c r="AS1580" t="s">
        <v>3008</v>
      </c>
    </row>
    <row r="1581" spans="1:45" x14ac:dyDescent="0.35">
      <c r="A1581" t="s">
        <v>1808</v>
      </c>
      <c r="B1581" t="s">
        <v>2672</v>
      </c>
      <c r="C1581" t="s">
        <v>2592</v>
      </c>
      <c r="D1581" t="s">
        <v>579</v>
      </c>
      <c r="E1581" t="s">
        <v>1807</v>
      </c>
      <c r="F1581" t="s">
        <v>2968</v>
      </c>
      <c r="G1581" t="s">
        <v>42</v>
      </c>
      <c r="H1581" t="s">
        <v>40</v>
      </c>
      <c r="I1581" t="s">
        <v>2969</v>
      </c>
      <c r="J1581" t="s">
        <v>39</v>
      </c>
      <c r="K1581" t="s">
        <v>39</v>
      </c>
      <c r="L1581" t="s">
        <v>39</v>
      </c>
      <c r="M1581" t="s">
        <v>39</v>
      </c>
      <c r="N1581" t="s">
        <v>39</v>
      </c>
      <c r="O1581" t="s">
        <v>39</v>
      </c>
      <c r="P1581" t="s">
        <v>39</v>
      </c>
      <c r="Q1581" s="1" t="s">
        <v>39</v>
      </c>
      <c r="R1581" s="1" t="s">
        <v>39</v>
      </c>
      <c r="S1581" s="1" t="s">
        <v>39</v>
      </c>
      <c r="T1581" s="1" t="s">
        <v>39</v>
      </c>
      <c r="U1581" t="s">
        <v>3021</v>
      </c>
      <c r="V1581" s="6" t="s">
        <v>39</v>
      </c>
      <c r="W1581" s="6" t="s">
        <v>39</v>
      </c>
      <c r="X1581" s="6">
        <v>25</v>
      </c>
      <c r="Y1581" s="6" t="s">
        <v>2973</v>
      </c>
      <c r="Z1581" s="6" t="s">
        <v>2635</v>
      </c>
      <c r="AA1581" s="6" t="s">
        <v>2980</v>
      </c>
      <c r="AB1581" s="6" t="s">
        <v>2986</v>
      </c>
      <c r="AC1581" s="6" t="s">
        <v>2988</v>
      </c>
      <c r="AD1581" s="6" t="s">
        <v>42</v>
      </c>
      <c r="AE1581" s="6" t="s">
        <v>2976</v>
      </c>
      <c r="AF1581" s="6" t="s">
        <v>42</v>
      </c>
      <c r="AG1581" t="s">
        <v>44</v>
      </c>
      <c r="AH1581">
        <f t="shared" si="8"/>
        <v>1440</v>
      </c>
      <c r="AI1581" s="6" t="s">
        <v>39</v>
      </c>
      <c r="AJ1581" s="6" t="s">
        <v>2837</v>
      </c>
      <c r="AK1581" s="19">
        <v>57.2</v>
      </c>
      <c r="AL1581" s="6" t="s">
        <v>39</v>
      </c>
      <c r="AM1581" s="6" t="s">
        <v>39</v>
      </c>
      <c r="AN1581">
        <v>6</v>
      </c>
      <c r="AO1581">
        <v>25</v>
      </c>
      <c r="AP1581">
        <v>15</v>
      </c>
      <c r="AQ1581" t="s">
        <v>39</v>
      </c>
      <c r="AR1581" t="s">
        <v>2693</v>
      </c>
      <c r="AS1581" t="s">
        <v>3005</v>
      </c>
    </row>
    <row r="1582" spans="1:45" x14ac:dyDescent="0.35">
      <c r="A1582" t="s">
        <v>1808</v>
      </c>
      <c r="B1582" t="s">
        <v>2672</v>
      </c>
      <c r="C1582" t="s">
        <v>2592</v>
      </c>
      <c r="D1582" t="s">
        <v>579</v>
      </c>
      <c r="E1582" t="s">
        <v>1807</v>
      </c>
      <c r="F1582" t="s">
        <v>2968</v>
      </c>
      <c r="G1582" t="s">
        <v>42</v>
      </c>
      <c r="H1582" t="s">
        <v>40</v>
      </c>
      <c r="I1582" t="s">
        <v>2969</v>
      </c>
      <c r="J1582" t="s">
        <v>39</v>
      </c>
      <c r="K1582" t="s">
        <v>39</v>
      </c>
      <c r="L1582" t="s">
        <v>39</v>
      </c>
      <c r="M1582" t="s">
        <v>39</v>
      </c>
      <c r="N1582" t="s">
        <v>39</v>
      </c>
      <c r="O1582" t="s">
        <v>39</v>
      </c>
      <c r="P1582" t="s">
        <v>39</v>
      </c>
      <c r="Q1582" s="1" t="s">
        <v>39</v>
      </c>
      <c r="R1582" s="1" t="s">
        <v>39</v>
      </c>
      <c r="S1582" s="1" t="s">
        <v>39</v>
      </c>
      <c r="T1582" s="1" t="s">
        <v>39</v>
      </c>
      <c r="U1582" t="s">
        <v>3022</v>
      </c>
      <c r="V1582" s="6" t="s">
        <v>2749</v>
      </c>
      <c r="W1582">
        <v>7</v>
      </c>
      <c r="X1582" s="6">
        <v>25</v>
      </c>
      <c r="Y1582" s="6" t="s">
        <v>39</v>
      </c>
      <c r="Z1582" s="6" t="s">
        <v>2635</v>
      </c>
      <c r="AA1582" s="6" t="s">
        <v>2980</v>
      </c>
      <c r="AB1582" s="6" t="s">
        <v>2986</v>
      </c>
      <c r="AC1582" s="6" t="s">
        <v>2988</v>
      </c>
      <c r="AD1582" s="6" t="s">
        <v>42</v>
      </c>
      <c r="AE1582" s="6" t="s">
        <v>2976</v>
      </c>
      <c r="AF1582" s="6" t="s">
        <v>42</v>
      </c>
      <c r="AG1582" t="s">
        <v>44</v>
      </c>
      <c r="AH1582">
        <f t="shared" si="8"/>
        <v>1440</v>
      </c>
      <c r="AI1582" s="6" t="s">
        <v>39</v>
      </c>
      <c r="AJ1582" s="6" t="s">
        <v>2837</v>
      </c>
      <c r="AK1582" s="19">
        <v>50.8</v>
      </c>
      <c r="AL1582" s="6" t="s">
        <v>39</v>
      </c>
      <c r="AM1582" s="6" t="s">
        <v>39</v>
      </c>
      <c r="AN1582">
        <v>6</v>
      </c>
      <c r="AO1582">
        <v>25</v>
      </c>
      <c r="AP1582">
        <v>15</v>
      </c>
      <c r="AQ1582" t="s">
        <v>39</v>
      </c>
      <c r="AR1582" t="s">
        <v>2693</v>
      </c>
      <c r="AS1582" t="s">
        <v>3006</v>
      </c>
    </row>
    <row r="1583" spans="1:45" x14ac:dyDescent="0.35">
      <c r="A1583" t="s">
        <v>1808</v>
      </c>
      <c r="B1583" t="s">
        <v>2672</v>
      </c>
      <c r="C1583" t="s">
        <v>2592</v>
      </c>
      <c r="D1583" t="s">
        <v>579</v>
      </c>
      <c r="E1583" t="s">
        <v>1807</v>
      </c>
      <c r="F1583" t="s">
        <v>2968</v>
      </c>
      <c r="G1583" t="s">
        <v>42</v>
      </c>
      <c r="H1583" t="s">
        <v>40</v>
      </c>
      <c r="I1583" t="s">
        <v>2969</v>
      </c>
      <c r="J1583" t="s">
        <v>39</v>
      </c>
      <c r="K1583" t="s">
        <v>39</v>
      </c>
      <c r="L1583" t="s">
        <v>39</v>
      </c>
      <c r="M1583" t="s">
        <v>39</v>
      </c>
      <c r="N1583" t="s">
        <v>39</v>
      </c>
      <c r="O1583" t="s">
        <v>39</v>
      </c>
      <c r="P1583" t="s">
        <v>39</v>
      </c>
      <c r="Q1583" s="1" t="s">
        <v>39</v>
      </c>
      <c r="R1583" s="1" t="s">
        <v>39</v>
      </c>
      <c r="S1583" s="1" t="s">
        <v>39</v>
      </c>
      <c r="T1583" s="1" t="s">
        <v>39</v>
      </c>
      <c r="U1583" t="s">
        <v>3023</v>
      </c>
      <c r="V1583" s="6" t="s">
        <v>2749</v>
      </c>
      <c r="W1583">
        <v>7</v>
      </c>
      <c r="X1583" s="6">
        <v>25</v>
      </c>
      <c r="Y1583" s="6" t="s">
        <v>2973</v>
      </c>
      <c r="Z1583" s="6">
        <v>0</v>
      </c>
      <c r="AA1583" s="6" t="s">
        <v>2980</v>
      </c>
      <c r="AB1583" s="6" t="s">
        <v>2986</v>
      </c>
      <c r="AC1583" s="6" t="s">
        <v>2988</v>
      </c>
      <c r="AD1583" s="6" t="s">
        <v>42</v>
      </c>
      <c r="AE1583" s="6" t="s">
        <v>2976</v>
      </c>
      <c r="AF1583" s="6" t="s">
        <v>42</v>
      </c>
      <c r="AG1583" t="s">
        <v>44</v>
      </c>
      <c r="AH1583">
        <f t="shared" si="8"/>
        <v>1440</v>
      </c>
      <c r="AI1583" s="6" t="s">
        <v>39</v>
      </c>
      <c r="AJ1583" s="6" t="s">
        <v>2837</v>
      </c>
      <c r="AK1583" s="19">
        <v>33.5</v>
      </c>
      <c r="AL1583" s="6" t="s">
        <v>39</v>
      </c>
      <c r="AM1583" s="6" t="s">
        <v>39</v>
      </c>
      <c r="AN1583">
        <v>6</v>
      </c>
      <c r="AO1583">
        <v>25</v>
      </c>
      <c r="AP1583">
        <v>15</v>
      </c>
      <c r="AQ1583" t="s">
        <v>39</v>
      </c>
      <c r="AR1583" t="s">
        <v>2693</v>
      </c>
      <c r="AS1583" t="s">
        <v>3007</v>
      </c>
    </row>
    <row r="1584" spans="1:45" x14ac:dyDescent="0.35">
      <c r="A1584" t="s">
        <v>1808</v>
      </c>
      <c r="B1584" t="s">
        <v>2672</v>
      </c>
      <c r="C1584" t="s">
        <v>2592</v>
      </c>
      <c r="D1584" t="s">
        <v>579</v>
      </c>
      <c r="E1584" t="s">
        <v>1807</v>
      </c>
      <c r="F1584" t="s">
        <v>2968</v>
      </c>
      <c r="G1584" t="s">
        <v>42</v>
      </c>
      <c r="H1584" t="s">
        <v>40</v>
      </c>
      <c r="I1584" t="s">
        <v>2969</v>
      </c>
      <c r="J1584" t="s">
        <v>39</v>
      </c>
      <c r="K1584" t="s">
        <v>39</v>
      </c>
      <c r="L1584" t="s">
        <v>39</v>
      </c>
      <c r="M1584" t="s">
        <v>39</v>
      </c>
      <c r="N1584" t="s">
        <v>39</v>
      </c>
      <c r="O1584" t="s">
        <v>39</v>
      </c>
      <c r="P1584" t="s">
        <v>39</v>
      </c>
      <c r="Q1584" s="1" t="s">
        <v>39</v>
      </c>
      <c r="R1584" s="1" t="s">
        <v>39</v>
      </c>
      <c r="S1584" s="1" t="s">
        <v>39</v>
      </c>
      <c r="T1584" s="1" t="s">
        <v>39</v>
      </c>
      <c r="U1584" t="s">
        <v>3024</v>
      </c>
      <c r="V1584" s="6" t="s">
        <v>2749</v>
      </c>
      <c r="W1584">
        <v>7</v>
      </c>
      <c r="X1584" s="6">
        <v>25</v>
      </c>
      <c r="Y1584" s="6" t="s">
        <v>2973</v>
      </c>
      <c r="Z1584" s="6" t="s">
        <v>2635</v>
      </c>
      <c r="AA1584" s="6" t="s">
        <v>2980</v>
      </c>
      <c r="AB1584" s="6" t="s">
        <v>2986</v>
      </c>
      <c r="AC1584" s="6" t="s">
        <v>2988</v>
      </c>
      <c r="AD1584" s="6" t="s">
        <v>42</v>
      </c>
      <c r="AE1584" s="6" t="s">
        <v>2976</v>
      </c>
      <c r="AF1584" s="6" t="s">
        <v>42</v>
      </c>
      <c r="AG1584" t="s">
        <v>44</v>
      </c>
      <c r="AH1584">
        <f t="shared" si="8"/>
        <v>1440</v>
      </c>
      <c r="AI1584" s="6" t="s">
        <v>39</v>
      </c>
      <c r="AJ1584" s="6" t="s">
        <v>2837</v>
      </c>
      <c r="AK1584" s="19">
        <v>67.3</v>
      </c>
      <c r="AL1584" s="6" t="s">
        <v>39</v>
      </c>
      <c r="AM1584" s="6" t="s">
        <v>39</v>
      </c>
      <c r="AN1584">
        <v>6</v>
      </c>
      <c r="AO1584">
        <v>25</v>
      </c>
      <c r="AP1584">
        <v>15</v>
      </c>
      <c r="AQ1584" t="s">
        <v>39</v>
      </c>
      <c r="AR1584" t="s">
        <v>2693</v>
      </c>
      <c r="AS1584" t="s">
        <v>3009</v>
      </c>
    </row>
    <row r="1585" spans="1:45" x14ac:dyDescent="0.35">
      <c r="A1585" t="s">
        <v>1808</v>
      </c>
      <c r="B1585" t="s">
        <v>2672</v>
      </c>
      <c r="C1585" t="s">
        <v>2592</v>
      </c>
      <c r="D1585" t="s">
        <v>579</v>
      </c>
      <c r="E1585" t="s">
        <v>1807</v>
      </c>
      <c r="F1585" t="s">
        <v>2968</v>
      </c>
      <c r="G1585" t="s">
        <v>42</v>
      </c>
      <c r="H1585" t="s">
        <v>40</v>
      </c>
      <c r="I1585" t="s">
        <v>2969</v>
      </c>
      <c r="J1585" t="s">
        <v>39</v>
      </c>
      <c r="K1585" t="s">
        <v>39</v>
      </c>
      <c r="L1585" t="s">
        <v>39</v>
      </c>
      <c r="M1585" t="s">
        <v>39</v>
      </c>
      <c r="N1585" t="s">
        <v>39</v>
      </c>
      <c r="O1585" t="s">
        <v>39</v>
      </c>
      <c r="P1585" t="s">
        <v>39</v>
      </c>
      <c r="Q1585" s="1" t="s">
        <v>39</v>
      </c>
      <c r="R1585" s="1" t="s">
        <v>39</v>
      </c>
      <c r="S1585" s="1" t="s">
        <v>39</v>
      </c>
      <c r="T1585" s="1" t="s">
        <v>39</v>
      </c>
      <c r="U1585" t="s">
        <v>3025</v>
      </c>
      <c r="V1585" s="6" t="s">
        <v>2749</v>
      </c>
      <c r="W1585">
        <v>7</v>
      </c>
      <c r="X1585" s="6">
        <v>25</v>
      </c>
      <c r="Y1585" s="6" t="s">
        <v>2973</v>
      </c>
      <c r="Z1585" s="6" t="s">
        <v>2635</v>
      </c>
      <c r="AA1585" s="6" t="s">
        <v>2980</v>
      </c>
      <c r="AB1585" s="6" t="s">
        <v>2986</v>
      </c>
      <c r="AC1585" s="6" t="s">
        <v>2988</v>
      </c>
      <c r="AD1585" s="6" t="s">
        <v>42</v>
      </c>
      <c r="AE1585" s="6" t="s">
        <v>2976</v>
      </c>
      <c r="AF1585" s="6" t="s">
        <v>42</v>
      </c>
      <c r="AG1585" t="s">
        <v>44</v>
      </c>
      <c r="AH1585">
        <f t="shared" si="8"/>
        <v>1440</v>
      </c>
      <c r="AI1585" s="6" t="s">
        <v>39</v>
      </c>
      <c r="AJ1585" s="6" t="s">
        <v>2837</v>
      </c>
      <c r="AK1585" s="19">
        <v>41</v>
      </c>
      <c r="AL1585" s="6" t="s">
        <v>39</v>
      </c>
      <c r="AM1585" s="6" t="s">
        <v>39</v>
      </c>
      <c r="AN1585">
        <v>6</v>
      </c>
      <c r="AO1585">
        <v>25</v>
      </c>
      <c r="AP1585">
        <v>15</v>
      </c>
      <c r="AQ1585" t="s">
        <v>39</v>
      </c>
      <c r="AR1585" t="s">
        <v>2693</v>
      </c>
      <c r="AS1585" t="s">
        <v>3009</v>
      </c>
    </row>
    <row r="1586" spans="1:45" x14ac:dyDescent="0.35">
      <c r="A1586" t="s">
        <v>1808</v>
      </c>
      <c r="B1586" t="s">
        <v>2672</v>
      </c>
      <c r="C1586" t="s">
        <v>2592</v>
      </c>
      <c r="D1586" t="s">
        <v>579</v>
      </c>
      <c r="E1586" t="s">
        <v>1807</v>
      </c>
      <c r="F1586" t="s">
        <v>2968</v>
      </c>
      <c r="G1586" t="s">
        <v>42</v>
      </c>
      <c r="H1586" t="s">
        <v>40</v>
      </c>
      <c r="I1586" t="s">
        <v>2969</v>
      </c>
      <c r="J1586" t="s">
        <v>39</v>
      </c>
      <c r="K1586" t="s">
        <v>39</v>
      </c>
      <c r="L1586" t="s">
        <v>39</v>
      </c>
      <c r="M1586" t="s">
        <v>39</v>
      </c>
      <c r="N1586" t="s">
        <v>39</v>
      </c>
      <c r="O1586" t="s">
        <v>39</v>
      </c>
      <c r="P1586" t="s">
        <v>39</v>
      </c>
      <c r="Q1586" s="1" t="s">
        <v>39</v>
      </c>
      <c r="R1586" s="1" t="s">
        <v>39</v>
      </c>
      <c r="S1586" s="1" t="s">
        <v>39</v>
      </c>
      <c r="T1586" s="1" t="s">
        <v>39</v>
      </c>
      <c r="U1586" t="s">
        <v>3026</v>
      </c>
      <c r="V1586" s="6" t="s">
        <v>2749</v>
      </c>
      <c r="W1586">
        <v>7</v>
      </c>
      <c r="X1586" s="6">
        <v>25</v>
      </c>
      <c r="Y1586" s="6" t="s">
        <v>2973</v>
      </c>
      <c r="Z1586" s="6" t="s">
        <v>2635</v>
      </c>
      <c r="AA1586" s="6" t="s">
        <v>2980</v>
      </c>
      <c r="AB1586" s="6" t="s">
        <v>2986</v>
      </c>
      <c r="AC1586" s="6" t="s">
        <v>2988</v>
      </c>
      <c r="AD1586" s="6" t="s">
        <v>42</v>
      </c>
      <c r="AE1586" s="6" t="s">
        <v>2976</v>
      </c>
      <c r="AF1586" s="6" t="s">
        <v>42</v>
      </c>
      <c r="AG1586" t="s">
        <v>44</v>
      </c>
      <c r="AH1586">
        <f t="shared" si="8"/>
        <v>1440</v>
      </c>
      <c r="AI1586" s="6" t="s">
        <v>39</v>
      </c>
      <c r="AJ1586" s="6" t="s">
        <v>2837</v>
      </c>
      <c r="AK1586" s="19">
        <v>73</v>
      </c>
      <c r="AL1586" s="6" t="s">
        <v>39</v>
      </c>
      <c r="AM1586" s="6" t="s">
        <v>39</v>
      </c>
      <c r="AN1586">
        <v>6</v>
      </c>
      <c r="AO1586">
        <v>25</v>
      </c>
      <c r="AP1586">
        <v>15</v>
      </c>
      <c r="AQ1586" t="s">
        <v>39</v>
      </c>
      <c r="AR1586" t="s">
        <v>2693</v>
      </c>
      <c r="AS1586" t="s">
        <v>3009</v>
      </c>
    </row>
    <row r="1587" spans="1:45" x14ac:dyDescent="0.35">
      <c r="A1587" t="s">
        <v>1808</v>
      </c>
      <c r="B1587" t="s">
        <v>2672</v>
      </c>
      <c r="C1587" t="s">
        <v>2592</v>
      </c>
      <c r="D1587" t="s">
        <v>579</v>
      </c>
      <c r="E1587" t="s">
        <v>1807</v>
      </c>
      <c r="F1587" t="s">
        <v>2968</v>
      </c>
      <c r="G1587" t="s">
        <v>42</v>
      </c>
      <c r="H1587" t="s">
        <v>40</v>
      </c>
      <c r="I1587" t="s">
        <v>2969</v>
      </c>
      <c r="J1587" t="s">
        <v>39</v>
      </c>
      <c r="K1587" t="s">
        <v>39</v>
      </c>
      <c r="L1587" t="s">
        <v>39</v>
      </c>
      <c r="M1587" t="s">
        <v>39</v>
      </c>
      <c r="N1587" t="s">
        <v>39</v>
      </c>
      <c r="O1587" t="s">
        <v>39</v>
      </c>
      <c r="P1587" t="s">
        <v>39</v>
      </c>
      <c r="Q1587" s="1" t="s">
        <v>39</v>
      </c>
      <c r="R1587" s="1" t="s">
        <v>39</v>
      </c>
      <c r="S1587" s="1" t="s">
        <v>39</v>
      </c>
      <c r="T1587" s="1" t="s">
        <v>39</v>
      </c>
      <c r="U1587" t="s">
        <v>3027</v>
      </c>
      <c r="V1587" s="6" t="s">
        <v>2749</v>
      </c>
      <c r="W1587">
        <v>7</v>
      </c>
      <c r="X1587" s="6">
        <v>25</v>
      </c>
      <c r="Y1587" s="6" t="s">
        <v>2973</v>
      </c>
      <c r="Z1587" s="6" t="s">
        <v>2635</v>
      </c>
      <c r="AA1587" s="6" t="s">
        <v>2980</v>
      </c>
      <c r="AB1587" s="6" t="s">
        <v>2986</v>
      </c>
      <c r="AC1587" s="6" t="s">
        <v>2988</v>
      </c>
      <c r="AD1587" s="6" t="s">
        <v>42</v>
      </c>
      <c r="AE1587" s="6" t="s">
        <v>2976</v>
      </c>
      <c r="AF1587" s="6" t="s">
        <v>42</v>
      </c>
      <c r="AG1587" t="s">
        <v>44</v>
      </c>
      <c r="AH1587">
        <f t="shared" si="8"/>
        <v>1440</v>
      </c>
      <c r="AI1587" s="6" t="s">
        <v>39</v>
      </c>
      <c r="AJ1587" s="6" t="s">
        <v>2837</v>
      </c>
      <c r="AK1587" s="19">
        <v>75.8</v>
      </c>
      <c r="AL1587" s="6" t="s">
        <v>39</v>
      </c>
      <c r="AM1587" s="6" t="s">
        <v>39</v>
      </c>
      <c r="AN1587">
        <v>6</v>
      </c>
      <c r="AO1587">
        <v>25</v>
      </c>
      <c r="AP1587">
        <v>15</v>
      </c>
      <c r="AQ1587" t="s">
        <v>39</v>
      </c>
      <c r="AR1587" t="s">
        <v>2693</v>
      </c>
      <c r="AS1587" t="s">
        <v>3009</v>
      </c>
    </row>
    <row r="1588" spans="1:45" x14ac:dyDescent="0.35">
      <c r="A1588" t="s">
        <v>1808</v>
      </c>
      <c r="B1588" t="s">
        <v>2672</v>
      </c>
      <c r="C1588" t="s">
        <v>2592</v>
      </c>
      <c r="D1588" t="s">
        <v>579</v>
      </c>
      <c r="E1588" t="s">
        <v>1807</v>
      </c>
      <c r="F1588" t="s">
        <v>2968</v>
      </c>
      <c r="G1588" t="s">
        <v>42</v>
      </c>
      <c r="H1588" t="s">
        <v>40</v>
      </c>
      <c r="I1588" t="s">
        <v>2969</v>
      </c>
      <c r="J1588" t="s">
        <v>39</v>
      </c>
      <c r="K1588" t="s">
        <v>39</v>
      </c>
      <c r="L1588" t="s">
        <v>39</v>
      </c>
      <c r="M1588" t="s">
        <v>39</v>
      </c>
      <c r="N1588" t="s">
        <v>39</v>
      </c>
      <c r="O1588" t="s">
        <v>39</v>
      </c>
      <c r="P1588" t="s">
        <v>39</v>
      </c>
      <c r="Q1588" s="1" t="s">
        <v>39</v>
      </c>
      <c r="R1588" s="1" t="s">
        <v>39</v>
      </c>
      <c r="S1588" s="1" t="s">
        <v>39</v>
      </c>
      <c r="T1588" s="1" t="s">
        <v>39</v>
      </c>
      <c r="U1588" t="s">
        <v>3028</v>
      </c>
      <c r="V1588" s="6" t="s">
        <v>2749</v>
      </c>
      <c r="W1588">
        <v>7</v>
      </c>
      <c r="X1588" s="6">
        <v>25</v>
      </c>
      <c r="Y1588" s="6" t="s">
        <v>2973</v>
      </c>
      <c r="Z1588" s="6" t="s">
        <v>2635</v>
      </c>
      <c r="AA1588" s="6" t="s">
        <v>2980</v>
      </c>
      <c r="AB1588" s="6" t="s">
        <v>2986</v>
      </c>
      <c r="AC1588" s="6" t="s">
        <v>2988</v>
      </c>
      <c r="AD1588" s="6" t="s">
        <v>42</v>
      </c>
      <c r="AE1588" s="6" t="s">
        <v>2976</v>
      </c>
      <c r="AF1588" s="6" t="s">
        <v>42</v>
      </c>
      <c r="AG1588" t="s">
        <v>44</v>
      </c>
      <c r="AH1588">
        <f t="shared" si="8"/>
        <v>1440</v>
      </c>
      <c r="AI1588" s="6" t="s">
        <v>39</v>
      </c>
      <c r="AJ1588" s="6" t="s">
        <v>2837</v>
      </c>
      <c r="AK1588" s="19">
        <v>58.5</v>
      </c>
      <c r="AL1588" s="6" t="s">
        <v>39</v>
      </c>
      <c r="AM1588" s="6" t="s">
        <v>39</v>
      </c>
      <c r="AN1588">
        <v>6</v>
      </c>
      <c r="AO1588">
        <v>25</v>
      </c>
      <c r="AP1588">
        <v>15</v>
      </c>
      <c r="AQ1588" t="s">
        <v>39</v>
      </c>
      <c r="AR1588" t="s">
        <v>2693</v>
      </c>
      <c r="AS1588" t="s">
        <v>3009</v>
      </c>
    </row>
    <row r="1589" spans="1:45" x14ac:dyDescent="0.35">
      <c r="A1589" t="s">
        <v>1808</v>
      </c>
      <c r="B1589" t="s">
        <v>2672</v>
      </c>
      <c r="C1589" t="s">
        <v>2592</v>
      </c>
      <c r="D1589" t="s">
        <v>579</v>
      </c>
      <c r="E1589" t="s">
        <v>1807</v>
      </c>
      <c r="F1589" t="s">
        <v>2968</v>
      </c>
      <c r="G1589" t="s">
        <v>42</v>
      </c>
      <c r="H1589" t="s">
        <v>40</v>
      </c>
      <c r="I1589" t="s">
        <v>2969</v>
      </c>
      <c r="J1589" t="s">
        <v>39</v>
      </c>
      <c r="K1589" t="s">
        <v>39</v>
      </c>
      <c r="L1589" t="s">
        <v>39</v>
      </c>
      <c r="M1589" t="s">
        <v>39</v>
      </c>
      <c r="N1589" t="s">
        <v>39</v>
      </c>
      <c r="O1589" t="s">
        <v>39</v>
      </c>
      <c r="P1589" t="s">
        <v>39</v>
      </c>
      <c r="Q1589" s="1" t="s">
        <v>39</v>
      </c>
      <c r="R1589" s="1" t="s">
        <v>39</v>
      </c>
      <c r="S1589" s="1" t="s">
        <v>39</v>
      </c>
      <c r="T1589" s="1" t="s">
        <v>39</v>
      </c>
      <c r="U1589" t="s">
        <v>3001</v>
      </c>
      <c r="V1589" s="6" t="s">
        <v>2749</v>
      </c>
      <c r="W1589">
        <v>7</v>
      </c>
      <c r="X1589" s="6">
        <v>25</v>
      </c>
      <c r="Y1589" s="6" t="s">
        <v>2973</v>
      </c>
      <c r="Z1589" s="6" t="s">
        <v>2635</v>
      </c>
      <c r="AA1589" s="6" t="s">
        <v>2980</v>
      </c>
      <c r="AB1589" s="6" t="s">
        <v>2986</v>
      </c>
      <c r="AC1589" s="6" t="s">
        <v>2988</v>
      </c>
      <c r="AD1589" s="6" t="s">
        <v>42</v>
      </c>
      <c r="AE1589" s="6" t="s">
        <v>2976</v>
      </c>
      <c r="AF1589" s="6" t="s">
        <v>42</v>
      </c>
      <c r="AG1589" t="s">
        <v>44</v>
      </c>
      <c r="AH1589">
        <f t="shared" si="8"/>
        <v>1440</v>
      </c>
      <c r="AI1589" s="6" t="s">
        <v>39</v>
      </c>
      <c r="AJ1589" s="6" t="s">
        <v>2837</v>
      </c>
      <c r="AK1589" s="19">
        <v>64.8</v>
      </c>
      <c r="AL1589" s="6" t="s">
        <v>39</v>
      </c>
      <c r="AM1589" s="6" t="s">
        <v>39</v>
      </c>
      <c r="AN1589">
        <v>6</v>
      </c>
      <c r="AO1589">
        <v>25</v>
      </c>
      <c r="AP1589">
        <v>15</v>
      </c>
      <c r="AQ1589" t="s">
        <v>39</v>
      </c>
      <c r="AR1589" t="s">
        <v>2693</v>
      </c>
      <c r="AS1589" t="s">
        <v>3009</v>
      </c>
    </row>
    <row r="1590" spans="1:45" x14ac:dyDescent="0.35">
      <c r="A1590" t="s">
        <v>1808</v>
      </c>
      <c r="B1590" t="s">
        <v>2672</v>
      </c>
      <c r="C1590" t="s">
        <v>2592</v>
      </c>
      <c r="D1590" t="s">
        <v>579</v>
      </c>
      <c r="E1590" t="s">
        <v>1807</v>
      </c>
      <c r="F1590" t="s">
        <v>2968</v>
      </c>
      <c r="G1590" t="s">
        <v>42</v>
      </c>
      <c r="H1590" t="s">
        <v>40</v>
      </c>
      <c r="I1590" t="s">
        <v>2969</v>
      </c>
      <c r="J1590" t="s">
        <v>39</v>
      </c>
      <c r="K1590" t="s">
        <v>39</v>
      </c>
      <c r="L1590" t="s">
        <v>39</v>
      </c>
      <c r="M1590" t="s">
        <v>39</v>
      </c>
      <c r="N1590" t="s">
        <v>39</v>
      </c>
      <c r="O1590" t="s">
        <v>39</v>
      </c>
      <c r="P1590" t="s">
        <v>39</v>
      </c>
      <c r="Q1590" s="1" t="s">
        <v>39</v>
      </c>
      <c r="R1590" s="1" t="s">
        <v>39</v>
      </c>
      <c r="S1590" s="1" t="s">
        <v>39</v>
      </c>
      <c r="T1590" s="1" t="s">
        <v>39</v>
      </c>
      <c r="U1590" t="s">
        <v>3029</v>
      </c>
      <c r="V1590" s="6" t="s">
        <v>2749</v>
      </c>
      <c r="W1590">
        <v>7</v>
      </c>
      <c r="X1590" s="6">
        <v>25</v>
      </c>
      <c r="Y1590" s="6" t="s">
        <v>2973</v>
      </c>
      <c r="Z1590" s="6" t="s">
        <v>2635</v>
      </c>
      <c r="AA1590" s="6" t="s">
        <v>2980</v>
      </c>
      <c r="AB1590" s="6" t="s">
        <v>2986</v>
      </c>
      <c r="AC1590" s="6" t="s">
        <v>2988</v>
      </c>
      <c r="AD1590" s="6" t="s">
        <v>42</v>
      </c>
      <c r="AE1590" s="6" t="s">
        <v>2976</v>
      </c>
      <c r="AF1590" s="6" t="s">
        <v>42</v>
      </c>
      <c r="AG1590" t="s">
        <v>44</v>
      </c>
      <c r="AH1590">
        <f t="shared" si="8"/>
        <v>1440</v>
      </c>
      <c r="AI1590" s="6" t="s">
        <v>39</v>
      </c>
      <c r="AJ1590" s="6" t="s">
        <v>2837</v>
      </c>
      <c r="AK1590" s="19">
        <v>82.2</v>
      </c>
      <c r="AL1590" s="6" t="s">
        <v>39</v>
      </c>
      <c r="AM1590" s="6" t="s">
        <v>39</v>
      </c>
      <c r="AN1590">
        <v>6</v>
      </c>
      <c r="AO1590">
        <v>25</v>
      </c>
      <c r="AP1590">
        <v>15</v>
      </c>
      <c r="AQ1590" t="s">
        <v>39</v>
      </c>
      <c r="AR1590" t="s">
        <v>2693</v>
      </c>
      <c r="AS1590" t="s">
        <v>3009</v>
      </c>
    </row>
    <row r="1591" spans="1:45" x14ac:dyDescent="0.35">
      <c r="A1591" t="s">
        <v>1808</v>
      </c>
      <c r="B1591" t="s">
        <v>2672</v>
      </c>
      <c r="C1591" t="s">
        <v>2592</v>
      </c>
      <c r="D1591" t="s">
        <v>579</v>
      </c>
      <c r="E1591" t="s">
        <v>1807</v>
      </c>
      <c r="F1591" t="s">
        <v>2968</v>
      </c>
      <c r="G1591" t="s">
        <v>42</v>
      </c>
      <c r="H1591" t="s">
        <v>40</v>
      </c>
      <c r="I1591" t="s">
        <v>2969</v>
      </c>
      <c r="J1591" t="s">
        <v>39</v>
      </c>
      <c r="K1591" t="s">
        <v>39</v>
      </c>
      <c r="L1591" t="s">
        <v>39</v>
      </c>
      <c r="M1591" t="s">
        <v>39</v>
      </c>
      <c r="N1591" t="s">
        <v>39</v>
      </c>
      <c r="O1591" t="s">
        <v>39</v>
      </c>
      <c r="P1591" t="s">
        <v>39</v>
      </c>
      <c r="Q1591" s="1" t="s">
        <v>39</v>
      </c>
      <c r="R1591" s="1" t="s">
        <v>39</v>
      </c>
      <c r="S1591" s="1" t="s">
        <v>39</v>
      </c>
      <c r="T1591" s="1" t="s">
        <v>39</v>
      </c>
      <c r="U1591" t="s">
        <v>3017</v>
      </c>
      <c r="V1591" s="6" t="s">
        <v>2749</v>
      </c>
      <c r="W1591">
        <v>7</v>
      </c>
      <c r="X1591" s="6">
        <v>25</v>
      </c>
      <c r="Y1591" s="6" t="s">
        <v>2973</v>
      </c>
      <c r="Z1591" s="6" t="s">
        <v>2635</v>
      </c>
      <c r="AA1591" s="6" t="s">
        <v>2980</v>
      </c>
      <c r="AB1591" s="6" t="s">
        <v>2986</v>
      </c>
      <c r="AC1591" s="6" t="s">
        <v>2988</v>
      </c>
      <c r="AD1591" s="6" t="s">
        <v>42</v>
      </c>
      <c r="AE1591" s="6" t="s">
        <v>2976</v>
      </c>
      <c r="AF1591" s="6" t="s">
        <v>42</v>
      </c>
      <c r="AG1591" t="s">
        <v>44</v>
      </c>
      <c r="AH1591">
        <f t="shared" si="8"/>
        <v>1440</v>
      </c>
      <c r="AI1591" s="6" t="s">
        <v>39</v>
      </c>
      <c r="AJ1591" s="6" t="s">
        <v>2744</v>
      </c>
      <c r="AK1591" s="19">
        <v>42.6</v>
      </c>
      <c r="AL1591" s="6" t="s">
        <v>39</v>
      </c>
      <c r="AM1591" s="6" t="s">
        <v>39</v>
      </c>
      <c r="AN1591">
        <v>6</v>
      </c>
      <c r="AO1591">
        <v>25</v>
      </c>
      <c r="AP1591">
        <v>15</v>
      </c>
      <c r="AQ1591" t="s">
        <v>39</v>
      </c>
      <c r="AR1591" t="s">
        <v>2693</v>
      </c>
      <c r="AS1591" t="s">
        <v>3009</v>
      </c>
    </row>
    <row r="1592" spans="1:45" x14ac:dyDescent="0.35">
      <c r="A1592" t="s">
        <v>1808</v>
      </c>
      <c r="B1592" t="s">
        <v>2672</v>
      </c>
      <c r="C1592" t="s">
        <v>2592</v>
      </c>
      <c r="D1592" t="s">
        <v>579</v>
      </c>
      <c r="E1592" t="s">
        <v>1807</v>
      </c>
      <c r="F1592" t="s">
        <v>2968</v>
      </c>
      <c r="G1592" t="s">
        <v>42</v>
      </c>
      <c r="H1592" t="s">
        <v>40</v>
      </c>
      <c r="I1592" t="s">
        <v>2969</v>
      </c>
      <c r="J1592" t="s">
        <v>39</v>
      </c>
      <c r="K1592" t="s">
        <v>39</v>
      </c>
      <c r="L1592" t="s">
        <v>39</v>
      </c>
      <c r="M1592" t="s">
        <v>39</v>
      </c>
      <c r="N1592" t="s">
        <v>39</v>
      </c>
      <c r="O1592" t="s">
        <v>39</v>
      </c>
      <c r="P1592" t="s">
        <v>39</v>
      </c>
      <c r="Q1592" s="1" t="s">
        <v>39</v>
      </c>
      <c r="R1592" s="1" t="s">
        <v>39</v>
      </c>
      <c r="S1592" s="1" t="s">
        <v>39</v>
      </c>
      <c r="T1592" s="1" t="s">
        <v>39</v>
      </c>
      <c r="U1592" t="s">
        <v>3018</v>
      </c>
      <c r="V1592" s="6" t="s">
        <v>2749</v>
      </c>
      <c r="W1592">
        <v>7</v>
      </c>
      <c r="X1592" s="6">
        <v>25</v>
      </c>
      <c r="Y1592" s="6" t="s">
        <v>2973</v>
      </c>
      <c r="Z1592" s="6" t="s">
        <v>2635</v>
      </c>
      <c r="AA1592" s="6" t="s">
        <v>2608</v>
      </c>
      <c r="AB1592" s="6" t="s">
        <v>2991</v>
      </c>
      <c r="AC1592" s="6" t="s">
        <v>2992</v>
      </c>
      <c r="AD1592" s="6" t="s">
        <v>40</v>
      </c>
      <c r="AE1592" s="6" t="s">
        <v>39</v>
      </c>
      <c r="AF1592" s="6" t="s">
        <v>42</v>
      </c>
      <c r="AG1592" s="6" t="s">
        <v>2983</v>
      </c>
      <c r="AH1592" s="6" t="s">
        <v>2984</v>
      </c>
      <c r="AI1592" s="6" t="s">
        <v>39</v>
      </c>
      <c r="AJ1592" s="6" t="s">
        <v>2744</v>
      </c>
      <c r="AK1592" s="19">
        <v>70.599999999999994</v>
      </c>
      <c r="AL1592" s="6" t="s">
        <v>39</v>
      </c>
      <c r="AM1592" s="6" t="s">
        <v>39</v>
      </c>
      <c r="AN1592">
        <v>6</v>
      </c>
      <c r="AO1592">
        <v>25</v>
      </c>
      <c r="AP1592">
        <v>15</v>
      </c>
      <c r="AQ1592" t="s">
        <v>39</v>
      </c>
      <c r="AR1592" t="s">
        <v>2693</v>
      </c>
      <c r="AS1592" t="s">
        <v>3009</v>
      </c>
    </row>
    <row r="1593" spans="1:45" x14ac:dyDescent="0.35">
      <c r="A1593" t="s">
        <v>1808</v>
      </c>
      <c r="B1593" t="s">
        <v>2672</v>
      </c>
      <c r="C1593" t="s">
        <v>2592</v>
      </c>
      <c r="D1593" t="s">
        <v>579</v>
      </c>
      <c r="E1593" t="s">
        <v>1807</v>
      </c>
      <c r="F1593" t="s">
        <v>2968</v>
      </c>
      <c r="G1593" t="s">
        <v>42</v>
      </c>
      <c r="H1593" t="s">
        <v>40</v>
      </c>
      <c r="I1593" t="s">
        <v>2969</v>
      </c>
      <c r="J1593" t="s">
        <v>39</v>
      </c>
      <c r="K1593" t="s">
        <v>39</v>
      </c>
      <c r="L1593" t="s">
        <v>39</v>
      </c>
      <c r="M1593" t="s">
        <v>39</v>
      </c>
      <c r="N1593" t="s">
        <v>39</v>
      </c>
      <c r="O1593" t="s">
        <v>39</v>
      </c>
      <c r="P1593" t="s">
        <v>39</v>
      </c>
      <c r="Q1593" s="1" t="s">
        <v>39</v>
      </c>
      <c r="R1593" s="1" t="s">
        <v>39</v>
      </c>
      <c r="S1593" s="1" t="s">
        <v>39</v>
      </c>
      <c r="T1593" s="1" t="s">
        <v>39</v>
      </c>
      <c r="U1593" t="s">
        <v>3020</v>
      </c>
      <c r="V1593" s="6" t="s">
        <v>2749</v>
      </c>
      <c r="W1593">
        <v>7</v>
      </c>
      <c r="X1593" s="6">
        <v>25</v>
      </c>
      <c r="Y1593" s="6" t="s">
        <v>2973</v>
      </c>
      <c r="Z1593" s="6" t="s">
        <v>2635</v>
      </c>
      <c r="AA1593" s="6" t="s">
        <v>2996</v>
      </c>
      <c r="AB1593" s="6" t="s">
        <v>2997</v>
      </c>
      <c r="AC1593" s="6" t="s">
        <v>2998</v>
      </c>
      <c r="AD1593" s="6" t="s">
        <v>42</v>
      </c>
      <c r="AE1593" s="6" t="s">
        <v>2976</v>
      </c>
      <c r="AF1593" s="6" t="s">
        <v>42</v>
      </c>
      <c r="AG1593" s="6" t="s">
        <v>2850</v>
      </c>
      <c r="AH1593">
        <v>1</v>
      </c>
      <c r="AI1593" s="6" t="s">
        <v>39</v>
      </c>
      <c r="AJ1593" s="6" t="s">
        <v>2744</v>
      </c>
      <c r="AK1593" s="19">
        <v>36.6</v>
      </c>
      <c r="AL1593" s="6" t="s">
        <v>39</v>
      </c>
      <c r="AM1593" s="6" t="s">
        <v>39</v>
      </c>
      <c r="AN1593">
        <v>6</v>
      </c>
      <c r="AO1593">
        <v>25</v>
      </c>
      <c r="AP1593">
        <v>15</v>
      </c>
      <c r="AQ1593" t="s">
        <v>39</v>
      </c>
      <c r="AR1593" t="s">
        <v>2693</v>
      </c>
      <c r="AS1593" t="s">
        <v>3009</v>
      </c>
    </row>
    <row r="1594" spans="1:45" x14ac:dyDescent="0.35">
      <c r="A1594" t="s">
        <v>1808</v>
      </c>
      <c r="B1594" t="s">
        <v>2672</v>
      </c>
      <c r="C1594" t="s">
        <v>2592</v>
      </c>
      <c r="D1594" t="s">
        <v>579</v>
      </c>
      <c r="E1594" t="s">
        <v>1807</v>
      </c>
      <c r="F1594" t="s">
        <v>2968</v>
      </c>
      <c r="G1594" t="s">
        <v>42</v>
      </c>
      <c r="H1594" t="s">
        <v>40</v>
      </c>
      <c r="I1594" t="s">
        <v>2969</v>
      </c>
      <c r="J1594" t="s">
        <v>39</v>
      </c>
      <c r="K1594" t="s">
        <v>39</v>
      </c>
      <c r="L1594" t="s">
        <v>39</v>
      </c>
      <c r="M1594" t="s">
        <v>39</v>
      </c>
      <c r="N1594" t="s">
        <v>39</v>
      </c>
      <c r="O1594" t="s">
        <v>39</v>
      </c>
      <c r="P1594" t="s">
        <v>39</v>
      </c>
      <c r="Q1594" s="1" t="s">
        <v>39</v>
      </c>
      <c r="R1594" s="1" t="s">
        <v>39</v>
      </c>
      <c r="S1594" s="1" t="s">
        <v>39</v>
      </c>
      <c r="T1594" s="1" t="s">
        <v>39</v>
      </c>
      <c r="U1594" t="s">
        <v>3019</v>
      </c>
      <c r="V1594" s="6" t="s">
        <v>2749</v>
      </c>
      <c r="W1594">
        <v>7</v>
      </c>
      <c r="X1594" s="6">
        <v>25</v>
      </c>
      <c r="Y1594" s="6" t="s">
        <v>2973</v>
      </c>
      <c r="Z1594" s="6" t="s">
        <v>2635</v>
      </c>
      <c r="AA1594" s="6" t="s">
        <v>2977</v>
      </c>
      <c r="AB1594" s="6" t="s">
        <v>2985</v>
      </c>
      <c r="AC1594" s="6" t="s">
        <v>2987</v>
      </c>
      <c r="AD1594" s="6" t="s">
        <v>42</v>
      </c>
      <c r="AE1594" s="6" t="s">
        <v>2976</v>
      </c>
      <c r="AF1594" s="6" t="s">
        <v>42</v>
      </c>
      <c r="AG1594" t="s">
        <v>44</v>
      </c>
      <c r="AH1594">
        <f t="shared" ref="AH1594:AH1605" si="9">24*60</f>
        <v>1440</v>
      </c>
      <c r="AI1594" s="6" t="s">
        <v>39</v>
      </c>
      <c r="AJ1594" s="6" t="s">
        <v>2744</v>
      </c>
      <c r="AK1594" s="19">
        <v>38.5</v>
      </c>
      <c r="AL1594" s="6" t="s">
        <v>39</v>
      </c>
      <c r="AM1594" s="6" t="s">
        <v>39</v>
      </c>
      <c r="AN1594">
        <v>6</v>
      </c>
      <c r="AO1594">
        <v>25</v>
      </c>
      <c r="AP1594">
        <v>15</v>
      </c>
      <c r="AQ1594" t="s">
        <v>39</v>
      </c>
      <c r="AR1594" t="s">
        <v>2693</v>
      </c>
      <c r="AS1594" t="s">
        <v>3009</v>
      </c>
    </row>
    <row r="1595" spans="1:45" x14ac:dyDescent="0.35">
      <c r="A1595" t="s">
        <v>1808</v>
      </c>
      <c r="B1595" t="s">
        <v>2672</v>
      </c>
      <c r="C1595" t="s">
        <v>2592</v>
      </c>
      <c r="D1595" t="s">
        <v>579</v>
      </c>
      <c r="E1595" t="s">
        <v>1807</v>
      </c>
      <c r="F1595" t="s">
        <v>2968</v>
      </c>
      <c r="G1595" t="s">
        <v>42</v>
      </c>
      <c r="H1595" t="s">
        <v>40</v>
      </c>
      <c r="I1595" t="s">
        <v>2969</v>
      </c>
      <c r="J1595" t="s">
        <v>39</v>
      </c>
      <c r="K1595" t="s">
        <v>39</v>
      </c>
      <c r="L1595" t="s">
        <v>39</v>
      </c>
      <c r="M1595" t="s">
        <v>39</v>
      </c>
      <c r="N1595" t="s">
        <v>39</v>
      </c>
      <c r="O1595" t="s">
        <v>39</v>
      </c>
      <c r="P1595" t="s">
        <v>39</v>
      </c>
      <c r="Q1595" s="1" t="s">
        <v>39</v>
      </c>
      <c r="R1595" s="1" t="s">
        <v>39</v>
      </c>
      <c r="S1595" s="1" t="s">
        <v>39</v>
      </c>
      <c r="T1595" s="1" t="s">
        <v>39</v>
      </c>
      <c r="U1595" t="s">
        <v>3021</v>
      </c>
      <c r="V1595" s="6" t="s">
        <v>39</v>
      </c>
      <c r="W1595" s="6" t="s">
        <v>39</v>
      </c>
      <c r="X1595" s="6">
        <v>25</v>
      </c>
      <c r="Y1595" s="6" t="s">
        <v>2973</v>
      </c>
      <c r="Z1595" s="6" t="s">
        <v>2635</v>
      </c>
      <c r="AA1595" s="6" t="s">
        <v>2980</v>
      </c>
      <c r="AB1595" s="6" t="s">
        <v>2986</v>
      </c>
      <c r="AC1595" s="6" t="s">
        <v>2988</v>
      </c>
      <c r="AD1595" s="6" t="s">
        <v>42</v>
      </c>
      <c r="AE1595" s="6" t="s">
        <v>2976</v>
      </c>
      <c r="AF1595" s="6" t="s">
        <v>42</v>
      </c>
      <c r="AG1595" t="s">
        <v>44</v>
      </c>
      <c r="AH1595">
        <f t="shared" si="9"/>
        <v>1440</v>
      </c>
      <c r="AI1595" s="6" t="s">
        <v>39</v>
      </c>
      <c r="AJ1595" s="6" t="s">
        <v>2744</v>
      </c>
      <c r="AK1595" s="19">
        <v>53.7</v>
      </c>
      <c r="AL1595" s="6" t="s">
        <v>39</v>
      </c>
      <c r="AM1595" s="6" t="s">
        <v>39</v>
      </c>
      <c r="AN1595">
        <v>6</v>
      </c>
      <c r="AO1595">
        <v>25</v>
      </c>
      <c r="AP1595">
        <v>15</v>
      </c>
      <c r="AQ1595" t="s">
        <v>39</v>
      </c>
      <c r="AR1595" t="s">
        <v>2693</v>
      </c>
      <c r="AS1595" t="s">
        <v>3009</v>
      </c>
    </row>
    <row r="1596" spans="1:45" x14ac:dyDescent="0.35">
      <c r="A1596" t="s">
        <v>1808</v>
      </c>
      <c r="B1596" t="s">
        <v>2672</v>
      </c>
      <c r="C1596" t="s">
        <v>2592</v>
      </c>
      <c r="D1596" t="s">
        <v>579</v>
      </c>
      <c r="E1596" t="s">
        <v>1807</v>
      </c>
      <c r="F1596" t="s">
        <v>2968</v>
      </c>
      <c r="G1596" t="s">
        <v>42</v>
      </c>
      <c r="H1596" t="s">
        <v>40</v>
      </c>
      <c r="I1596" t="s">
        <v>2969</v>
      </c>
      <c r="J1596" t="s">
        <v>39</v>
      </c>
      <c r="K1596" t="s">
        <v>39</v>
      </c>
      <c r="L1596" t="s">
        <v>39</v>
      </c>
      <c r="M1596" t="s">
        <v>39</v>
      </c>
      <c r="N1596" t="s">
        <v>39</v>
      </c>
      <c r="O1596" t="s">
        <v>39</v>
      </c>
      <c r="P1596" t="s">
        <v>39</v>
      </c>
      <c r="Q1596" s="1" t="s">
        <v>39</v>
      </c>
      <c r="R1596" s="1" t="s">
        <v>39</v>
      </c>
      <c r="S1596" s="1" t="s">
        <v>39</v>
      </c>
      <c r="T1596" s="1" t="s">
        <v>39</v>
      </c>
      <c r="U1596" t="s">
        <v>3022</v>
      </c>
      <c r="V1596" s="6" t="s">
        <v>2749</v>
      </c>
      <c r="W1596">
        <v>7</v>
      </c>
      <c r="X1596" s="6">
        <v>25</v>
      </c>
      <c r="Y1596" s="6" t="s">
        <v>39</v>
      </c>
      <c r="Z1596" s="6" t="s">
        <v>2635</v>
      </c>
      <c r="AA1596" s="6" t="s">
        <v>2980</v>
      </c>
      <c r="AB1596" s="6" t="s">
        <v>2986</v>
      </c>
      <c r="AC1596" s="6" t="s">
        <v>2988</v>
      </c>
      <c r="AD1596" s="6" t="s">
        <v>42</v>
      </c>
      <c r="AE1596" s="6" t="s">
        <v>2976</v>
      </c>
      <c r="AF1596" s="6" t="s">
        <v>42</v>
      </c>
      <c r="AG1596" t="s">
        <v>44</v>
      </c>
      <c r="AH1596">
        <f t="shared" si="9"/>
        <v>1440</v>
      </c>
      <c r="AI1596" s="6" t="s">
        <v>39</v>
      </c>
      <c r="AJ1596" s="6" t="s">
        <v>2744</v>
      </c>
      <c r="AK1596" s="19">
        <v>48</v>
      </c>
      <c r="AL1596" s="6" t="s">
        <v>39</v>
      </c>
      <c r="AM1596" s="6" t="s">
        <v>39</v>
      </c>
      <c r="AN1596">
        <v>6</v>
      </c>
      <c r="AO1596">
        <v>25</v>
      </c>
      <c r="AP1596">
        <v>15</v>
      </c>
      <c r="AQ1596" t="s">
        <v>39</v>
      </c>
      <c r="AR1596" t="s">
        <v>2693</v>
      </c>
      <c r="AS1596" t="s">
        <v>3009</v>
      </c>
    </row>
    <row r="1597" spans="1:45" x14ac:dyDescent="0.35">
      <c r="A1597" t="s">
        <v>1808</v>
      </c>
      <c r="B1597" t="s">
        <v>2672</v>
      </c>
      <c r="C1597" t="s">
        <v>2592</v>
      </c>
      <c r="D1597" t="s">
        <v>579</v>
      </c>
      <c r="E1597" t="s">
        <v>1807</v>
      </c>
      <c r="F1597" t="s">
        <v>2968</v>
      </c>
      <c r="G1597" t="s">
        <v>42</v>
      </c>
      <c r="H1597" t="s">
        <v>40</v>
      </c>
      <c r="I1597" t="s">
        <v>2969</v>
      </c>
      <c r="J1597" t="s">
        <v>39</v>
      </c>
      <c r="K1597" t="s">
        <v>39</v>
      </c>
      <c r="L1597" t="s">
        <v>39</v>
      </c>
      <c r="M1597" t="s">
        <v>39</v>
      </c>
      <c r="N1597" t="s">
        <v>39</v>
      </c>
      <c r="O1597" t="s">
        <v>39</v>
      </c>
      <c r="P1597" t="s">
        <v>39</v>
      </c>
      <c r="Q1597" s="1" t="s">
        <v>39</v>
      </c>
      <c r="R1597" s="1" t="s">
        <v>39</v>
      </c>
      <c r="S1597" s="1" t="s">
        <v>39</v>
      </c>
      <c r="T1597" s="1" t="s">
        <v>39</v>
      </c>
      <c r="U1597" t="s">
        <v>3023</v>
      </c>
      <c r="V1597" s="6" t="s">
        <v>2749</v>
      </c>
      <c r="W1597">
        <v>7</v>
      </c>
      <c r="X1597" s="6">
        <v>25</v>
      </c>
      <c r="Y1597" s="6" t="s">
        <v>2973</v>
      </c>
      <c r="Z1597" s="6">
        <v>0</v>
      </c>
      <c r="AA1597" s="6" t="s">
        <v>2980</v>
      </c>
      <c r="AB1597" s="6" t="s">
        <v>2986</v>
      </c>
      <c r="AC1597" s="6" t="s">
        <v>2988</v>
      </c>
      <c r="AD1597" s="6" t="s">
        <v>42</v>
      </c>
      <c r="AE1597" s="6" t="s">
        <v>2976</v>
      </c>
      <c r="AF1597" s="6" t="s">
        <v>42</v>
      </c>
      <c r="AG1597" t="s">
        <v>44</v>
      </c>
      <c r="AH1597">
        <f t="shared" si="9"/>
        <v>1440</v>
      </c>
      <c r="AI1597" s="6" t="s">
        <v>39</v>
      </c>
      <c r="AJ1597" s="6" t="s">
        <v>2744</v>
      </c>
      <c r="AK1597" s="19">
        <v>32.799999999999997</v>
      </c>
      <c r="AL1597" s="6" t="s">
        <v>39</v>
      </c>
      <c r="AM1597" s="6" t="s">
        <v>39</v>
      </c>
      <c r="AN1597">
        <v>6</v>
      </c>
      <c r="AO1597">
        <v>25</v>
      </c>
      <c r="AP1597">
        <v>15</v>
      </c>
      <c r="AQ1597" t="s">
        <v>39</v>
      </c>
      <c r="AR1597" t="s">
        <v>2693</v>
      </c>
      <c r="AS1597" t="s">
        <v>3009</v>
      </c>
    </row>
    <row r="1598" spans="1:45" x14ac:dyDescent="0.35">
      <c r="A1598" t="s">
        <v>1808</v>
      </c>
      <c r="B1598" t="s">
        <v>2672</v>
      </c>
      <c r="C1598" t="s">
        <v>2592</v>
      </c>
      <c r="D1598" t="s">
        <v>579</v>
      </c>
      <c r="E1598" t="s">
        <v>1807</v>
      </c>
      <c r="F1598" t="s">
        <v>2968</v>
      </c>
      <c r="G1598" t="s">
        <v>42</v>
      </c>
      <c r="H1598" t="s">
        <v>40</v>
      </c>
      <c r="I1598" t="s">
        <v>2969</v>
      </c>
      <c r="J1598" t="s">
        <v>39</v>
      </c>
      <c r="K1598" t="s">
        <v>39</v>
      </c>
      <c r="L1598" t="s">
        <v>39</v>
      </c>
      <c r="M1598" t="s">
        <v>39</v>
      </c>
      <c r="N1598" t="s">
        <v>39</v>
      </c>
      <c r="O1598" t="s">
        <v>39</v>
      </c>
      <c r="P1598" t="s">
        <v>39</v>
      </c>
      <c r="Q1598" s="1" t="s">
        <v>39</v>
      </c>
      <c r="R1598" s="1" t="s">
        <v>39</v>
      </c>
      <c r="S1598" s="1" t="s">
        <v>39</v>
      </c>
      <c r="T1598" s="1" t="s">
        <v>39</v>
      </c>
      <c r="U1598" t="s">
        <v>3024</v>
      </c>
      <c r="V1598" s="6" t="s">
        <v>2749</v>
      </c>
      <c r="W1598">
        <v>7</v>
      </c>
      <c r="X1598" s="6">
        <v>25</v>
      </c>
      <c r="Y1598" s="6" t="s">
        <v>2973</v>
      </c>
      <c r="Z1598" s="6" t="s">
        <v>2635</v>
      </c>
      <c r="AA1598" s="6" t="s">
        <v>2980</v>
      </c>
      <c r="AB1598" s="6" t="s">
        <v>2986</v>
      </c>
      <c r="AC1598" s="6" t="s">
        <v>2988</v>
      </c>
      <c r="AD1598" s="6" t="s">
        <v>42</v>
      </c>
      <c r="AE1598" s="6" t="s">
        <v>2976</v>
      </c>
      <c r="AF1598" s="6" t="s">
        <v>42</v>
      </c>
      <c r="AG1598" t="s">
        <v>44</v>
      </c>
      <c r="AH1598">
        <f t="shared" si="9"/>
        <v>1440</v>
      </c>
      <c r="AI1598" s="6" t="s">
        <v>39</v>
      </c>
      <c r="AJ1598" s="6" t="s">
        <v>2744</v>
      </c>
      <c r="AK1598" s="19">
        <v>65</v>
      </c>
      <c r="AL1598" s="6" t="s">
        <v>39</v>
      </c>
      <c r="AM1598" s="6" t="s">
        <v>39</v>
      </c>
      <c r="AN1598">
        <v>6</v>
      </c>
      <c r="AO1598">
        <v>25</v>
      </c>
      <c r="AP1598">
        <v>15</v>
      </c>
      <c r="AQ1598" t="s">
        <v>39</v>
      </c>
      <c r="AR1598" t="s">
        <v>2693</v>
      </c>
      <c r="AS1598" t="s">
        <v>3009</v>
      </c>
    </row>
    <row r="1599" spans="1:45" x14ac:dyDescent="0.35">
      <c r="A1599" t="s">
        <v>1808</v>
      </c>
      <c r="B1599" t="s">
        <v>2672</v>
      </c>
      <c r="C1599" t="s">
        <v>2592</v>
      </c>
      <c r="D1599" t="s">
        <v>579</v>
      </c>
      <c r="E1599" t="s">
        <v>1807</v>
      </c>
      <c r="F1599" t="s">
        <v>2968</v>
      </c>
      <c r="G1599" t="s">
        <v>42</v>
      </c>
      <c r="H1599" t="s">
        <v>40</v>
      </c>
      <c r="I1599" t="s">
        <v>2969</v>
      </c>
      <c r="J1599" t="s">
        <v>39</v>
      </c>
      <c r="K1599" t="s">
        <v>39</v>
      </c>
      <c r="L1599" t="s">
        <v>39</v>
      </c>
      <c r="M1599" t="s">
        <v>39</v>
      </c>
      <c r="N1599" t="s">
        <v>39</v>
      </c>
      <c r="O1599" t="s">
        <v>39</v>
      </c>
      <c r="P1599" t="s">
        <v>39</v>
      </c>
      <c r="Q1599" s="1" t="s">
        <v>39</v>
      </c>
      <c r="R1599" s="1" t="s">
        <v>39</v>
      </c>
      <c r="S1599" s="1" t="s">
        <v>39</v>
      </c>
      <c r="T1599" s="1" t="s">
        <v>39</v>
      </c>
      <c r="U1599" t="s">
        <v>3025</v>
      </c>
      <c r="V1599" s="6" t="s">
        <v>2749</v>
      </c>
      <c r="W1599">
        <v>7</v>
      </c>
      <c r="X1599" s="6">
        <v>25</v>
      </c>
      <c r="Y1599" s="6" t="s">
        <v>2973</v>
      </c>
      <c r="Z1599" s="6" t="s">
        <v>2635</v>
      </c>
      <c r="AA1599" s="6" t="s">
        <v>2980</v>
      </c>
      <c r="AB1599" s="6" t="s">
        <v>2986</v>
      </c>
      <c r="AC1599" s="6" t="s">
        <v>2988</v>
      </c>
      <c r="AD1599" s="6" t="s">
        <v>42</v>
      </c>
      <c r="AE1599" s="6" t="s">
        <v>2976</v>
      </c>
      <c r="AF1599" s="6" t="s">
        <v>42</v>
      </c>
      <c r="AG1599" t="s">
        <v>44</v>
      </c>
      <c r="AH1599">
        <f t="shared" si="9"/>
        <v>1440</v>
      </c>
      <c r="AI1599" s="6" t="s">
        <v>39</v>
      </c>
      <c r="AJ1599" s="6" t="s">
        <v>2744</v>
      </c>
      <c r="AK1599" s="19">
        <v>37</v>
      </c>
      <c r="AL1599" s="6" t="s">
        <v>39</v>
      </c>
      <c r="AM1599" s="6" t="s">
        <v>39</v>
      </c>
      <c r="AN1599">
        <v>6</v>
      </c>
      <c r="AO1599">
        <v>25</v>
      </c>
      <c r="AP1599">
        <v>15</v>
      </c>
      <c r="AQ1599" t="s">
        <v>39</v>
      </c>
      <c r="AR1599" t="s">
        <v>2693</v>
      </c>
      <c r="AS1599" t="s">
        <v>3009</v>
      </c>
    </row>
    <row r="1600" spans="1:45" x14ac:dyDescent="0.35">
      <c r="A1600" t="s">
        <v>1808</v>
      </c>
      <c r="B1600" t="s">
        <v>2672</v>
      </c>
      <c r="C1600" t="s">
        <v>2592</v>
      </c>
      <c r="D1600" t="s">
        <v>579</v>
      </c>
      <c r="E1600" t="s">
        <v>1807</v>
      </c>
      <c r="F1600" t="s">
        <v>2968</v>
      </c>
      <c r="G1600" t="s">
        <v>42</v>
      </c>
      <c r="H1600" t="s">
        <v>40</v>
      </c>
      <c r="I1600" t="s">
        <v>2969</v>
      </c>
      <c r="J1600" t="s">
        <v>39</v>
      </c>
      <c r="K1600" t="s">
        <v>39</v>
      </c>
      <c r="L1600" t="s">
        <v>39</v>
      </c>
      <c r="M1600" t="s">
        <v>39</v>
      </c>
      <c r="N1600" t="s">
        <v>39</v>
      </c>
      <c r="O1600" t="s">
        <v>39</v>
      </c>
      <c r="P1600" t="s">
        <v>39</v>
      </c>
      <c r="Q1600" s="1" t="s">
        <v>39</v>
      </c>
      <c r="R1600" s="1" t="s">
        <v>39</v>
      </c>
      <c r="S1600" s="1" t="s">
        <v>39</v>
      </c>
      <c r="T1600" s="1" t="s">
        <v>39</v>
      </c>
      <c r="U1600" t="s">
        <v>3026</v>
      </c>
      <c r="V1600" s="6" t="s">
        <v>2749</v>
      </c>
      <c r="W1600">
        <v>7</v>
      </c>
      <c r="X1600" s="6">
        <v>25</v>
      </c>
      <c r="Y1600" s="6" t="s">
        <v>2973</v>
      </c>
      <c r="Z1600" s="6" t="s">
        <v>2635</v>
      </c>
      <c r="AA1600" s="6" t="s">
        <v>2980</v>
      </c>
      <c r="AB1600" s="6" t="s">
        <v>2986</v>
      </c>
      <c r="AC1600" s="6" t="s">
        <v>2988</v>
      </c>
      <c r="AD1600" s="6" t="s">
        <v>42</v>
      </c>
      <c r="AE1600" s="6" t="s">
        <v>2976</v>
      </c>
      <c r="AF1600" s="6" t="s">
        <v>42</v>
      </c>
      <c r="AG1600" t="s">
        <v>44</v>
      </c>
      <c r="AH1600">
        <f t="shared" si="9"/>
        <v>1440</v>
      </c>
      <c r="AI1600" s="6" t="s">
        <v>39</v>
      </c>
      <c r="AJ1600" s="6" t="s">
        <v>2744</v>
      </c>
      <c r="AK1600" s="19">
        <v>71</v>
      </c>
      <c r="AL1600" s="6" t="s">
        <v>39</v>
      </c>
      <c r="AM1600" s="6" t="s">
        <v>39</v>
      </c>
      <c r="AN1600">
        <v>6</v>
      </c>
      <c r="AO1600">
        <v>25</v>
      </c>
      <c r="AP1600">
        <v>15</v>
      </c>
      <c r="AQ1600" t="s">
        <v>39</v>
      </c>
      <c r="AR1600" t="s">
        <v>2693</v>
      </c>
      <c r="AS1600" t="s">
        <v>3009</v>
      </c>
    </row>
    <row r="1601" spans="1:45" x14ac:dyDescent="0.35">
      <c r="A1601" t="s">
        <v>1808</v>
      </c>
      <c r="B1601" t="s">
        <v>2672</v>
      </c>
      <c r="C1601" t="s">
        <v>2592</v>
      </c>
      <c r="D1601" t="s">
        <v>579</v>
      </c>
      <c r="E1601" t="s">
        <v>1807</v>
      </c>
      <c r="F1601" t="s">
        <v>2968</v>
      </c>
      <c r="G1601" t="s">
        <v>42</v>
      </c>
      <c r="H1601" t="s">
        <v>40</v>
      </c>
      <c r="I1601" t="s">
        <v>2969</v>
      </c>
      <c r="J1601" t="s">
        <v>39</v>
      </c>
      <c r="K1601" t="s">
        <v>39</v>
      </c>
      <c r="L1601" t="s">
        <v>39</v>
      </c>
      <c r="M1601" t="s">
        <v>39</v>
      </c>
      <c r="N1601" t="s">
        <v>39</v>
      </c>
      <c r="O1601" t="s">
        <v>39</v>
      </c>
      <c r="P1601" t="s">
        <v>39</v>
      </c>
      <c r="Q1601" s="1" t="s">
        <v>39</v>
      </c>
      <c r="R1601" s="1" t="s">
        <v>39</v>
      </c>
      <c r="S1601" s="1" t="s">
        <v>39</v>
      </c>
      <c r="T1601" s="1" t="s">
        <v>39</v>
      </c>
      <c r="U1601" t="s">
        <v>3027</v>
      </c>
      <c r="V1601" s="6" t="s">
        <v>2749</v>
      </c>
      <c r="W1601">
        <v>7</v>
      </c>
      <c r="X1601" s="6">
        <v>25</v>
      </c>
      <c r="Y1601" s="6" t="s">
        <v>2973</v>
      </c>
      <c r="Z1601" s="6" t="s">
        <v>2635</v>
      </c>
      <c r="AA1601" s="6" t="s">
        <v>2980</v>
      </c>
      <c r="AB1601" s="6" t="s">
        <v>2986</v>
      </c>
      <c r="AC1601" s="6" t="s">
        <v>2988</v>
      </c>
      <c r="AD1601" s="6" t="s">
        <v>42</v>
      </c>
      <c r="AE1601" s="6" t="s">
        <v>2976</v>
      </c>
      <c r="AF1601" s="6" t="s">
        <v>42</v>
      </c>
      <c r="AG1601" t="s">
        <v>44</v>
      </c>
      <c r="AH1601">
        <f t="shared" si="9"/>
        <v>1440</v>
      </c>
      <c r="AI1601" s="6" t="s">
        <v>39</v>
      </c>
      <c r="AJ1601" s="6" t="s">
        <v>2744</v>
      </c>
      <c r="AK1601" s="19">
        <v>69.2</v>
      </c>
      <c r="AL1601" s="6" t="s">
        <v>39</v>
      </c>
      <c r="AM1601" s="6" t="s">
        <v>39</v>
      </c>
      <c r="AN1601">
        <v>6</v>
      </c>
      <c r="AO1601">
        <v>25</v>
      </c>
      <c r="AP1601">
        <v>15</v>
      </c>
      <c r="AQ1601" t="s">
        <v>39</v>
      </c>
      <c r="AR1601" t="s">
        <v>2693</v>
      </c>
      <c r="AS1601" t="s">
        <v>3009</v>
      </c>
    </row>
    <row r="1602" spans="1:45" x14ac:dyDescent="0.35">
      <c r="A1602" t="s">
        <v>1808</v>
      </c>
      <c r="B1602" t="s">
        <v>2672</v>
      </c>
      <c r="C1602" t="s">
        <v>2592</v>
      </c>
      <c r="D1602" t="s">
        <v>579</v>
      </c>
      <c r="E1602" t="s">
        <v>1807</v>
      </c>
      <c r="F1602" t="s">
        <v>2968</v>
      </c>
      <c r="G1602" t="s">
        <v>42</v>
      </c>
      <c r="H1602" t="s">
        <v>40</v>
      </c>
      <c r="I1602" t="s">
        <v>2969</v>
      </c>
      <c r="J1602" t="s">
        <v>39</v>
      </c>
      <c r="K1602" t="s">
        <v>39</v>
      </c>
      <c r="L1602" t="s">
        <v>39</v>
      </c>
      <c r="M1602" t="s">
        <v>39</v>
      </c>
      <c r="N1602" t="s">
        <v>39</v>
      </c>
      <c r="O1602" t="s">
        <v>39</v>
      </c>
      <c r="P1602" t="s">
        <v>39</v>
      </c>
      <c r="Q1602" s="1" t="s">
        <v>39</v>
      </c>
      <c r="R1602" s="1" t="s">
        <v>39</v>
      </c>
      <c r="S1602" s="1" t="s">
        <v>39</v>
      </c>
      <c r="T1602" s="1" t="s">
        <v>39</v>
      </c>
      <c r="U1602" t="s">
        <v>3028</v>
      </c>
      <c r="V1602" s="6" t="s">
        <v>2749</v>
      </c>
      <c r="W1602">
        <v>7</v>
      </c>
      <c r="X1602" s="6">
        <v>25</v>
      </c>
      <c r="Y1602" s="6" t="s">
        <v>2973</v>
      </c>
      <c r="Z1602" s="6" t="s">
        <v>2635</v>
      </c>
      <c r="AA1602" s="6" t="s">
        <v>2980</v>
      </c>
      <c r="AB1602" s="6" t="s">
        <v>2986</v>
      </c>
      <c r="AC1602" s="6" t="s">
        <v>2988</v>
      </c>
      <c r="AD1602" s="6" t="s">
        <v>42</v>
      </c>
      <c r="AE1602" s="6" t="s">
        <v>2976</v>
      </c>
      <c r="AF1602" s="6" t="s">
        <v>42</v>
      </c>
      <c r="AG1602" t="s">
        <v>44</v>
      </c>
      <c r="AH1602">
        <f t="shared" si="9"/>
        <v>1440</v>
      </c>
      <c r="AI1602" s="6" t="s">
        <v>39</v>
      </c>
      <c r="AJ1602" s="6" t="s">
        <v>2744</v>
      </c>
      <c r="AK1602" s="19">
        <v>53.9</v>
      </c>
      <c r="AL1602" s="6" t="s">
        <v>39</v>
      </c>
      <c r="AM1602" s="6" t="s">
        <v>39</v>
      </c>
      <c r="AN1602">
        <v>6</v>
      </c>
      <c r="AO1602">
        <v>25</v>
      </c>
      <c r="AP1602">
        <v>15</v>
      </c>
      <c r="AQ1602" t="s">
        <v>39</v>
      </c>
      <c r="AR1602" t="s">
        <v>2693</v>
      </c>
      <c r="AS1602" t="s">
        <v>3009</v>
      </c>
    </row>
    <row r="1603" spans="1:45" x14ac:dyDescent="0.35">
      <c r="A1603" t="s">
        <v>1808</v>
      </c>
      <c r="B1603" t="s">
        <v>2672</v>
      </c>
      <c r="C1603" t="s">
        <v>2592</v>
      </c>
      <c r="D1603" t="s">
        <v>579</v>
      </c>
      <c r="E1603" t="s">
        <v>1807</v>
      </c>
      <c r="F1603" t="s">
        <v>2968</v>
      </c>
      <c r="G1603" t="s">
        <v>42</v>
      </c>
      <c r="H1603" t="s">
        <v>40</v>
      </c>
      <c r="I1603" t="s">
        <v>2969</v>
      </c>
      <c r="J1603" t="s">
        <v>39</v>
      </c>
      <c r="K1603" t="s">
        <v>39</v>
      </c>
      <c r="L1603" t="s">
        <v>39</v>
      </c>
      <c r="M1603" t="s">
        <v>39</v>
      </c>
      <c r="N1603" t="s">
        <v>39</v>
      </c>
      <c r="O1603" t="s">
        <v>39</v>
      </c>
      <c r="P1603" t="s">
        <v>39</v>
      </c>
      <c r="Q1603" s="1" t="s">
        <v>39</v>
      </c>
      <c r="R1603" s="1" t="s">
        <v>39</v>
      </c>
      <c r="S1603" s="1" t="s">
        <v>39</v>
      </c>
      <c r="T1603" s="1" t="s">
        <v>39</v>
      </c>
      <c r="U1603" t="s">
        <v>3001</v>
      </c>
      <c r="V1603" s="6" t="s">
        <v>2749</v>
      </c>
      <c r="W1603">
        <v>7</v>
      </c>
      <c r="X1603" s="6">
        <v>25</v>
      </c>
      <c r="Y1603" s="6" t="s">
        <v>2973</v>
      </c>
      <c r="Z1603" s="6" t="s">
        <v>2635</v>
      </c>
      <c r="AA1603" s="6" t="s">
        <v>2980</v>
      </c>
      <c r="AB1603" s="6" t="s">
        <v>2986</v>
      </c>
      <c r="AC1603" s="6" t="s">
        <v>2988</v>
      </c>
      <c r="AD1603" s="6" t="s">
        <v>42</v>
      </c>
      <c r="AE1603" s="6" t="s">
        <v>2976</v>
      </c>
      <c r="AF1603" s="6" t="s">
        <v>42</v>
      </c>
      <c r="AG1603" t="s">
        <v>44</v>
      </c>
      <c r="AH1603">
        <f t="shared" si="9"/>
        <v>1440</v>
      </c>
      <c r="AI1603" s="6" t="s">
        <v>39</v>
      </c>
      <c r="AJ1603" s="6" t="s">
        <v>2744</v>
      </c>
      <c r="AK1603" s="19">
        <v>59.6</v>
      </c>
      <c r="AL1603" s="6" t="s">
        <v>39</v>
      </c>
      <c r="AM1603" s="6" t="s">
        <v>39</v>
      </c>
      <c r="AN1603">
        <v>6</v>
      </c>
      <c r="AO1603">
        <v>25</v>
      </c>
      <c r="AP1603">
        <v>15</v>
      </c>
      <c r="AQ1603" t="s">
        <v>39</v>
      </c>
      <c r="AR1603" t="s">
        <v>2693</v>
      </c>
      <c r="AS1603" t="s">
        <v>3009</v>
      </c>
    </row>
    <row r="1604" spans="1:45" x14ac:dyDescent="0.35">
      <c r="A1604" t="s">
        <v>1808</v>
      </c>
      <c r="B1604" t="s">
        <v>2672</v>
      </c>
      <c r="C1604" t="s">
        <v>2592</v>
      </c>
      <c r="D1604" t="s">
        <v>579</v>
      </c>
      <c r="E1604" t="s">
        <v>1807</v>
      </c>
      <c r="F1604" t="s">
        <v>2968</v>
      </c>
      <c r="G1604" t="s">
        <v>42</v>
      </c>
      <c r="H1604" t="s">
        <v>40</v>
      </c>
      <c r="I1604" t="s">
        <v>2969</v>
      </c>
      <c r="J1604" t="s">
        <v>39</v>
      </c>
      <c r="K1604" t="s">
        <v>39</v>
      </c>
      <c r="L1604" t="s">
        <v>39</v>
      </c>
      <c r="M1604" t="s">
        <v>39</v>
      </c>
      <c r="N1604" t="s">
        <v>39</v>
      </c>
      <c r="O1604" t="s">
        <v>39</v>
      </c>
      <c r="P1604" t="s">
        <v>39</v>
      </c>
      <c r="Q1604" s="1" t="s">
        <v>39</v>
      </c>
      <c r="R1604" s="1" t="s">
        <v>39</v>
      </c>
      <c r="S1604" s="1" t="s">
        <v>39</v>
      </c>
      <c r="T1604" s="1" t="s">
        <v>39</v>
      </c>
      <c r="U1604" t="s">
        <v>3029</v>
      </c>
      <c r="V1604" s="6" t="s">
        <v>2749</v>
      </c>
      <c r="W1604">
        <v>7</v>
      </c>
      <c r="X1604" s="6">
        <v>25</v>
      </c>
      <c r="Y1604" s="6" t="s">
        <v>2973</v>
      </c>
      <c r="Z1604" s="6" t="s">
        <v>2635</v>
      </c>
      <c r="AA1604" s="6" t="s">
        <v>2980</v>
      </c>
      <c r="AB1604" s="6" t="s">
        <v>2986</v>
      </c>
      <c r="AC1604" s="6" t="s">
        <v>2988</v>
      </c>
      <c r="AD1604" s="6" t="s">
        <v>42</v>
      </c>
      <c r="AE1604" s="6" t="s">
        <v>2976</v>
      </c>
      <c r="AF1604" s="6" t="s">
        <v>42</v>
      </c>
      <c r="AG1604" t="s">
        <v>44</v>
      </c>
      <c r="AH1604">
        <f t="shared" si="9"/>
        <v>1440</v>
      </c>
      <c r="AI1604" s="6" t="s">
        <v>39</v>
      </c>
      <c r="AJ1604" s="6" t="s">
        <v>2744</v>
      </c>
      <c r="AK1604" s="19">
        <v>74.8</v>
      </c>
      <c r="AL1604" s="6" t="s">
        <v>39</v>
      </c>
      <c r="AM1604" s="6" t="s">
        <v>39</v>
      </c>
      <c r="AN1604">
        <v>6</v>
      </c>
      <c r="AO1604">
        <v>25</v>
      </c>
      <c r="AP1604">
        <v>15</v>
      </c>
      <c r="AQ1604" t="s">
        <v>39</v>
      </c>
      <c r="AR1604" t="s">
        <v>2693</v>
      </c>
      <c r="AS1604" t="s">
        <v>3009</v>
      </c>
    </row>
    <row r="1605" spans="1:45" x14ac:dyDescent="0.35">
      <c r="A1605" t="s">
        <v>1808</v>
      </c>
      <c r="B1605" t="s">
        <v>2672</v>
      </c>
      <c r="C1605" t="s">
        <v>2592</v>
      </c>
      <c r="D1605" t="s">
        <v>579</v>
      </c>
      <c r="E1605" t="s">
        <v>1807</v>
      </c>
      <c r="F1605" t="s">
        <v>2968</v>
      </c>
      <c r="G1605" t="s">
        <v>42</v>
      </c>
      <c r="H1605" t="s">
        <v>40</v>
      </c>
      <c r="I1605" t="s">
        <v>2969</v>
      </c>
      <c r="J1605" t="s">
        <v>39</v>
      </c>
      <c r="K1605" t="s">
        <v>39</v>
      </c>
      <c r="L1605" t="s">
        <v>39</v>
      </c>
      <c r="M1605" t="s">
        <v>39</v>
      </c>
      <c r="N1605" t="s">
        <v>39</v>
      </c>
      <c r="O1605" t="s">
        <v>39</v>
      </c>
      <c r="P1605" t="s">
        <v>39</v>
      </c>
      <c r="Q1605" s="1" t="s">
        <v>39</v>
      </c>
      <c r="R1605" s="1" t="s">
        <v>39</v>
      </c>
      <c r="S1605" s="1" t="s">
        <v>39</v>
      </c>
      <c r="T1605" s="1" t="s">
        <v>39</v>
      </c>
      <c r="U1605" t="s">
        <v>3017</v>
      </c>
      <c r="V1605" s="6" t="s">
        <v>2749</v>
      </c>
      <c r="W1605">
        <v>7</v>
      </c>
      <c r="X1605" s="6">
        <v>25</v>
      </c>
      <c r="Y1605" s="6" t="s">
        <v>2973</v>
      </c>
      <c r="Z1605" s="6" t="s">
        <v>2635</v>
      </c>
      <c r="AA1605" s="6" t="s">
        <v>2980</v>
      </c>
      <c r="AB1605" s="6" t="s">
        <v>2986</v>
      </c>
      <c r="AC1605" s="6" t="s">
        <v>2988</v>
      </c>
      <c r="AD1605" s="6" t="s">
        <v>42</v>
      </c>
      <c r="AE1605" s="6" t="s">
        <v>2976</v>
      </c>
      <c r="AF1605" s="6" t="s">
        <v>42</v>
      </c>
      <c r="AG1605" t="s">
        <v>44</v>
      </c>
      <c r="AH1605">
        <f t="shared" si="9"/>
        <v>1440</v>
      </c>
      <c r="AI1605" s="6" t="s">
        <v>39</v>
      </c>
      <c r="AJ1605" s="6" t="s">
        <v>2971</v>
      </c>
      <c r="AK1605" s="19">
        <v>23.7</v>
      </c>
      <c r="AL1605" s="6" t="s">
        <v>39</v>
      </c>
      <c r="AM1605" s="6" t="s">
        <v>39</v>
      </c>
      <c r="AN1605">
        <v>6</v>
      </c>
      <c r="AO1605">
        <v>25</v>
      </c>
      <c r="AP1605">
        <v>15</v>
      </c>
      <c r="AQ1605" t="s">
        <v>39</v>
      </c>
      <c r="AR1605" t="s">
        <v>2693</v>
      </c>
      <c r="AS1605" t="s">
        <v>3009</v>
      </c>
    </row>
    <row r="1606" spans="1:45" x14ac:dyDescent="0.35">
      <c r="A1606" t="s">
        <v>1808</v>
      </c>
      <c r="B1606" t="s">
        <v>2672</v>
      </c>
      <c r="C1606" t="s">
        <v>2592</v>
      </c>
      <c r="D1606" t="s">
        <v>579</v>
      </c>
      <c r="E1606" t="s">
        <v>1807</v>
      </c>
      <c r="F1606" t="s">
        <v>2968</v>
      </c>
      <c r="G1606" t="s">
        <v>42</v>
      </c>
      <c r="H1606" t="s">
        <v>40</v>
      </c>
      <c r="I1606" t="s">
        <v>2969</v>
      </c>
      <c r="J1606" t="s">
        <v>39</v>
      </c>
      <c r="K1606" t="s">
        <v>39</v>
      </c>
      <c r="L1606" t="s">
        <v>39</v>
      </c>
      <c r="M1606" t="s">
        <v>39</v>
      </c>
      <c r="N1606" t="s">
        <v>39</v>
      </c>
      <c r="O1606" t="s">
        <v>39</v>
      </c>
      <c r="P1606" t="s">
        <v>39</v>
      </c>
      <c r="Q1606" s="1" t="s">
        <v>39</v>
      </c>
      <c r="R1606" s="1" t="s">
        <v>39</v>
      </c>
      <c r="S1606" s="1" t="s">
        <v>39</v>
      </c>
      <c r="T1606" s="1" t="s">
        <v>39</v>
      </c>
      <c r="U1606" t="s">
        <v>3018</v>
      </c>
      <c r="V1606" s="6" t="s">
        <v>2749</v>
      </c>
      <c r="W1606">
        <v>7</v>
      </c>
      <c r="X1606" s="6">
        <v>25</v>
      </c>
      <c r="Y1606" s="6" t="s">
        <v>2973</v>
      </c>
      <c r="Z1606" s="6" t="s">
        <v>2635</v>
      </c>
      <c r="AA1606" s="6" t="s">
        <v>2608</v>
      </c>
      <c r="AB1606" s="6" t="s">
        <v>2991</v>
      </c>
      <c r="AC1606" s="6" t="s">
        <v>2992</v>
      </c>
      <c r="AD1606" s="6" t="s">
        <v>40</v>
      </c>
      <c r="AE1606" s="6" t="s">
        <v>39</v>
      </c>
      <c r="AF1606" s="6" t="s">
        <v>42</v>
      </c>
      <c r="AG1606" s="6" t="s">
        <v>2983</v>
      </c>
      <c r="AH1606" s="6" t="s">
        <v>2984</v>
      </c>
      <c r="AI1606" s="6" t="s">
        <v>39</v>
      </c>
      <c r="AJ1606" s="6" t="s">
        <v>2971</v>
      </c>
      <c r="AK1606" s="19">
        <v>49.1</v>
      </c>
      <c r="AL1606" s="6" t="s">
        <v>39</v>
      </c>
      <c r="AM1606" s="6" t="s">
        <v>39</v>
      </c>
      <c r="AN1606">
        <v>6</v>
      </c>
      <c r="AO1606">
        <v>25</v>
      </c>
      <c r="AP1606">
        <v>15</v>
      </c>
      <c r="AQ1606" t="s">
        <v>39</v>
      </c>
      <c r="AR1606" t="s">
        <v>2693</v>
      </c>
      <c r="AS1606" t="s">
        <v>3009</v>
      </c>
    </row>
    <row r="1607" spans="1:45" x14ac:dyDescent="0.35">
      <c r="A1607" t="s">
        <v>1808</v>
      </c>
      <c r="B1607" t="s">
        <v>2672</v>
      </c>
      <c r="C1607" t="s">
        <v>2592</v>
      </c>
      <c r="D1607" t="s">
        <v>579</v>
      </c>
      <c r="E1607" t="s">
        <v>1807</v>
      </c>
      <c r="F1607" t="s">
        <v>2968</v>
      </c>
      <c r="G1607" t="s">
        <v>42</v>
      </c>
      <c r="H1607" t="s">
        <v>40</v>
      </c>
      <c r="I1607" t="s">
        <v>2969</v>
      </c>
      <c r="J1607" t="s">
        <v>39</v>
      </c>
      <c r="K1607" t="s">
        <v>39</v>
      </c>
      <c r="L1607" t="s">
        <v>39</v>
      </c>
      <c r="M1607" t="s">
        <v>39</v>
      </c>
      <c r="N1607" t="s">
        <v>39</v>
      </c>
      <c r="O1607" t="s">
        <v>39</v>
      </c>
      <c r="P1607" t="s">
        <v>39</v>
      </c>
      <c r="Q1607" s="1" t="s">
        <v>39</v>
      </c>
      <c r="R1607" s="1" t="s">
        <v>39</v>
      </c>
      <c r="S1607" s="1" t="s">
        <v>39</v>
      </c>
      <c r="T1607" s="1" t="s">
        <v>39</v>
      </c>
      <c r="U1607" t="s">
        <v>3020</v>
      </c>
      <c r="V1607" s="6" t="s">
        <v>2749</v>
      </c>
      <c r="W1607">
        <v>7</v>
      </c>
      <c r="X1607" s="6">
        <v>25</v>
      </c>
      <c r="Y1607" s="6" t="s">
        <v>2973</v>
      </c>
      <c r="Z1607" s="6" t="s">
        <v>2635</v>
      </c>
      <c r="AA1607" s="6" t="s">
        <v>2996</v>
      </c>
      <c r="AB1607" s="6" t="s">
        <v>2997</v>
      </c>
      <c r="AC1607" s="6" t="s">
        <v>2998</v>
      </c>
      <c r="AD1607" s="6" t="s">
        <v>42</v>
      </c>
      <c r="AE1607" s="6" t="s">
        <v>2976</v>
      </c>
      <c r="AF1607" s="6" t="s">
        <v>42</v>
      </c>
      <c r="AG1607" s="6" t="s">
        <v>2850</v>
      </c>
      <c r="AH1607">
        <v>1</v>
      </c>
      <c r="AI1607" s="6" t="s">
        <v>39</v>
      </c>
      <c r="AJ1607" s="6" t="s">
        <v>2971</v>
      </c>
      <c r="AK1607" s="19">
        <v>19.100000000000001</v>
      </c>
      <c r="AL1607" s="6" t="s">
        <v>39</v>
      </c>
      <c r="AM1607" s="6" t="s">
        <v>39</v>
      </c>
      <c r="AN1607">
        <v>6</v>
      </c>
      <c r="AO1607">
        <v>25</v>
      </c>
      <c r="AP1607">
        <v>15</v>
      </c>
      <c r="AQ1607" t="s">
        <v>39</v>
      </c>
      <c r="AR1607" t="s">
        <v>2693</v>
      </c>
      <c r="AS1607" t="s">
        <v>3009</v>
      </c>
    </row>
    <row r="1608" spans="1:45" x14ac:dyDescent="0.35">
      <c r="A1608" t="s">
        <v>1808</v>
      </c>
      <c r="B1608" t="s">
        <v>2672</v>
      </c>
      <c r="C1608" t="s">
        <v>2592</v>
      </c>
      <c r="D1608" t="s">
        <v>579</v>
      </c>
      <c r="E1608" t="s">
        <v>1807</v>
      </c>
      <c r="F1608" t="s">
        <v>2968</v>
      </c>
      <c r="G1608" t="s">
        <v>42</v>
      </c>
      <c r="H1608" t="s">
        <v>40</v>
      </c>
      <c r="I1608" t="s">
        <v>2969</v>
      </c>
      <c r="J1608" t="s">
        <v>39</v>
      </c>
      <c r="K1608" t="s">
        <v>39</v>
      </c>
      <c r="L1608" t="s">
        <v>39</v>
      </c>
      <c r="M1608" t="s">
        <v>39</v>
      </c>
      <c r="N1608" t="s">
        <v>39</v>
      </c>
      <c r="O1608" t="s">
        <v>39</v>
      </c>
      <c r="P1608" t="s">
        <v>39</v>
      </c>
      <c r="Q1608" s="1" t="s">
        <v>39</v>
      </c>
      <c r="R1608" s="1" t="s">
        <v>39</v>
      </c>
      <c r="S1608" s="1" t="s">
        <v>39</v>
      </c>
      <c r="T1608" s="1" t="s">
        <v>39</v>
      </c>
      <c r="U1608" t="s">
        <v>3019</v>
      </c>
      <c r="V1608" s="6" t="s">
        <v>2749</v>
      </c>
      <c r="W1608">
        <v>7</v>
      </c>
      <c r="X1608" s="6">
        <v>25</v>
      </c>
      <c r="Y1608" s="6" t="s">
        <v>2973</v>
      </c>
      <c r="Z1608" s="6" t="s">
        <v>2635</v>
      </c>
      <c r="AA1608" s="6" t="s">
        <v>2977</v>
      </c>
      <c r="AB1608" s="6" t="s">
        <v>2985</v>
      </c>
      <c r="AC1608" s="6" t="s">
        <v>2987</v>
      </c>
      <c r="AD1608" s="6" t="s">
        <v>42</v>
      </c>
      <c r="AE1608" s="6" t="s">
        <v>2976</v>
      </c>
      <c r="AF1608" s="6" t="s">
        <v>42</v>
      </c>
      <c r="AG1608" t="s">
        <v>44</v>
      </c>
      <c r="AH1608">
        <f t="shared" ref="AH1608:AH1618" si="10">24*60</f>
        <v>1440</v>
      </c>
      <c r="AI1608" s="6" t="s">
        <v>39</v>
      </c>
      <c r="AJ1608" s="6" t="s">
        <v>2971</v>
      </c>
      <c r="AK1608" s="19">
        <v>26.9</v>
      </c>
      <c r="AL1608" s="6" t="s">
        <v>39</v>
      </c>
      <c r="AM1608" s="6" t="s">
        <v>39</v>
      </c>
      <c r="AN1608">
        <v>6</v>
      </c>
      <c r="AO1608">
        <v>25</v>
      </c>
      <c r="AP1608">
        <v>15</v>
      </c>
      <c r="AQ1608" t="s">
        <v>39</v>
      </c>
      <c r="AR1608" t="s">
        <v>2693</v>
      </c>
      <c r="AS1608" t="s">
        <v>3009</v>
      </c>
    </row>
    <row r="1609" spans="1:45" x14ac:dyDescent="0.35">
      <c r="A1609" t="s">
        <v>1808</v>
      </c>
      <c r="B1609" t="s">
        <v>2672</v>
      </c>
      <c r="C1609" t="s">
        <v>2592</v>
      </c>
      <c r="D1609" t="s">
        <v>579</v>
      </c>
      <c r="E1609" t="s">
        <v>1807</v>
      </c>
      <c r="F1609" t="s">
        <v>2968</v>
      </c>
      <c r="G1609" t="s">
        <v>42</v>
      </c>
      <c r="H1609" t="s">
        <v>40</v>
      </c>
      <c r="I1609" t="s">
        <v>2969</v>
      </c>
      <c r="J1609" t="s">
        <v>39</v>
      </c>
      <c r="K1609" t="s">
        <v>39</v>
      </c>
      <c r="L1609" t="s">
        <v>39</v>
      </c>
      <c r="M1609" t="s">
        <v>39</v>
      </c>
      <c r="N1609" t="s">
        <v>39</v>
      </c>
      <c r="O1609" t="s">
        <v>39</v>
      </c>
      <c r="P1609" t="s">
        <v>39</v>
      </c>
      <c r="Q1609" s="1" t="s">
        <v>39</v>
      </c>
      <c r="R1609" s="1" t="s">
        <v>39</v>
      </c>
      <c r="S1609" s="1" t="s">
        <v>39</v>
      </c>
      <c r="T1609" s="1" t="s">
        <v>39</v>
      </c>
      <c r="U1609" t="s">
        <v>3021</v>
      </c>
      <c r="V1609" s="6" t="s">
        <v>39</v>
      </c>
      <c r="W1609" s="6" t="s">
        <v>39</v>
      </c>
      <c r="X1609" s="6">
        <v>25</v>
      </c>
      <c r="Y1609" s="6" t="s">
        <v>2973</v>
      </c>
      <c r="Z1609" s="6" t="s">
        <v>2635</v>
      </c>
      <c r="AA1609" s="6" t="s">
        <v>2980</v>
      </c>
      <c r="AB1609" s="6" t="s">
        <v>2986</v>
      </c>
      <c r="AC1609" s="6" t="s">
        <v>2988</v>
      </c>
      <c r="AD1609" s="6" t="s">
        <v>42</v>
      </c>
      <c r="AE1609" s="6" t="s">
        <v>2976</v>
      </c>
      <c r="AF1609" s="6" t="s">
        <v>42</v>
      </c>
      <c r="AG1609" t="s">
        <v>44</v>
      </c>
      <c r="AH1609">
        <f t="shared" si="10"/>
        <v>1440</v>
      </c>
      <c r="AI1609" s="6" t="s">
        <v>39</v>
      </c>
      <c r="AJ1609" s="6" t="s">
        <v>2971</v>
      </c>
      <c r="AK1609" s="19">
        <v>34.799999999999997</v>
      </c>
      <c r="AL1609" s="6" t="s">
        <v>39</v>
      </c>
      <c r="AM1609" s="6" t="s">
        <v>39</v>
      </c>
      <c r="AN1609">
        <v>6</v>
      </c>
      <c r="AO1609">
        <v>25</v>
      </c>
      <c r="AP1609">
        <v>15</v>
      </c>
      <c r="AQ1609" t="s">
        <v>39</v>
      </c>
      <c r="AR1609" t="s">
        <v>2693</v>
      </c>
      <c r="AS1609" t="s">
        <v>3009</v>
      </c>
    </row>
    <row r="1610" spans="1:45" x14ac:dyDescent="0.35">
      <c r="A1610" t="s">
        <v>1808</v>
      </c>
      <c r="B1610" t="s">
        <v>2672</v>
      </c>
      <c r="C1610" t="s">
        <v>2592</v>
      </c>
      <c r="D1610" t="s">
        <v>579</v>
      </c>
      <c r="E1610" t="s">
        <v>1807</v>
      </c>
      <c r="F1610" t="s">
        <v>2968</v>
      </c>
      <c r="G1610" t="s">
        <v>42</v>
      </c>
      <c r="H1610" t="s">
        <v>40</v>
      </c>
      <c r="I1610" t="s">
        <v>2969</v>
      </c>
      <c r="J1610" t="s">
        <v>39</v>
      </c>
      <c r="K1610" t="s">
        <v>39</v>
      </c>
      <c r="L1610" t="s">
        <v>39</v>
      </c>
      <c r="M1610" t="s">
        <v>39</v>
      </c>
      <c r="N1610" t="s">
        <v>39</v>
      </c>
      <c r="O1610" t="s">
        <v>39</v>
      </c>
      <c r="P1610" t="s">
        <v>39</v>
      </c>
      <c r="Q1610" s="1" t="s">
        <v>39</v>
      </c>
      <c r="R1610" s="1" t="s">
        <v>39</v>
      </c>
      <c r="S1610" s="1" t="s">
        <v>39</v>
      </c>
      <c r="T1610" s="1" t="s">
        <v>39</v>
      </c>
      <c r="U1610" t="s">
        <v>3022</v>
      </c>
      <c r="V1610" s="6" t="s">
        <v>2749</v>
      </c>
      <c r="W1610">
        <v>7</v>
      </c>
      <c r="X1610" s="6">
        <v>25</v>
      </c>
      <c r="Y1610" s="6" t="s">
        <v>39</v>
      </c>
      <c r="Z1610" s="6" t="s">
        <v>2635</v>
      </c>
      <c r="AA1610" s="6" t="s">
        <v>2980</v>
      </c>
      <c r="AB1610" s="6" t="s">
        <v>2986</v>
      </c>
      <c r="AC1610" s="6" t="s">
        <v>2988</v>
      </c>
      <c r="AD1610" s="6" t="s">
        <v>42</v>
      </c>
      <c r="AE1610" s="6" t="s">
        <v>2976</v>
      </c>
      <c r="AF1610" s="6" t="s">
        <v>42</v>
      </c>
      <c r="AG1610" t="s">
        <v>44</v>
      </c>
      <c r="AH1610">
        <f t="shared" si="10"/>
        <v>1440</v>
      </c>
      <c r="AI1610" s="6" t="s">
        <v>39</v>
      </c>
      <c r="AJ1610" s="6" t="s">
        <v>2971</v>
      </c>
      <c r="AK1610" s="19">
        <v>31.8</v>
      </c>
      <c r="AL1610" s="6" t="s">
        <v>39</v>
      </c>
      <c r="AM1610" s="6" t="s">
        <v>39</v>
      </c>
      <c r="AN1610">
        <v>6</v>
      </c>
      <c r="AO1610">
        <v>25</v>
      </c>
      <c r="AP1610">
        <v>15</v>
      </c>
      <c r="AQ1610" t="s">
        <v>39</v>
      </c>
      <c r="AR1610" t="s">
        <v>2693</v>
      </c>
      <c r="AS1610" t="s">
        <v>3009</v>
      </c>
    </row>
    <row r="1611" spans="1:45" x14ac:dyDescent="0.35">
      <c r="A1611" t="s">
        <v>1808</v>
      </c>
      <c r="B1611" t="s">
        <v>2672</v>
      </c>
      <c r="C1611" t="s">
        <v>2592</v>
      </c>
      <c r="D1611" t="s">
        <v>579</v>
      </c>
      <c r="E1611" t="s">
        <v>1807</v>
      </c>
      <c r="F1611" t="s">
        <v>2968</v>
      </c>
      <c r="G1611" t="s">
        <v>42</v>
      </c>
      <c r="H1611" t="s">
        <v>40</v>
      </c>
      <c r="I1611" t="s">
        <v>2969</v>
      </c>
      <c r="J1611" t="s">
        <v>39</v>
      </c>
      <c r="K1611" t="s">
        <v>39</v>
      </c>
      <c r="L1611" t="s">
        <v>39</v>
      </c>
      <c r="M1611" t="s">
        <v>39</v>
      </c>
      <c r="N1611" t="s">
        <v>39</v>
      </c>
      <c r="O1611" t="s">
        <v>39</v>
      </c>
      <c r="P1611" t="s">
        <v>39</v>
      </c>
      <c r="Q1611" s="1" t="s">
        <v>39</v>
      </c>
      <c r="R1611" s="1" t="s">
        <v>39</v>
      </c>
      <c r="S1611" s="1" t="s">
        <v>39</v>
      </c>
      <c r="T1611" s="1" t="s">
        <v>39</v>
      </c>
      <c r="U1611" t="s">
        <v>3023</v>
      </c>
      <c r="V1611" s="6" t="s">
        <v>2749</v>
      </c>
      <c r="W1611">
        <v>7</v>
      </c>
      <c r="X1611" s="6">
        <v>25</v>
      </c>
      <c r="Y1611" s="6" t="s">
        <v>2973</v>
      </c>
      <c r="Z1611" s="6">
        <v>0</v>
      </c>
      <c r="AA1611" s="6" t="s">
        <v>2980</v>
      </c>
      <c r="AB1611" s="6" t="s">
        <v>2986</v>
      </c>
      <c r="AC1611" s="6" t="s">
        <v>2988</v>
      </c>
      <c r="AD1611" s="6" t="s">
        <v>42</v>
      </c>
      <c r="AE1611" s="6" t="s">
        <v>2976</v>
      </c>
      <c r="AF1611" s="6" t="s">
        <v>42</v>
      </c>
      <c r="AG1611" t="s">
        <v>44</v>
      </c>
      <c r="AH1611">
        <f t="shared" si="10"/>
        <v>1440</v>
      </c>
      <c r="AI1611" s="6" t="s">
        <v>39</v>
      </c>
      <c r="AJ1611" s="6" t="s">
        <v>2971</v>
      </c>
      <c r="AK1611" s="19">
        <v>23.9</v>
      </c>
      <c r="AL1611" s="6" t="s">
        <v>39</v>
      </c>
      <c r="AM1611" s="6" t="s">
        <v>39</v>
      </c>
      <c r="AN1611">
        <v>6</v>
      </c>
      <c r="AO1611">
        <v>25</v>
      </c>
      <c r="AP1611">
        <v>15</v>
      </c>
      <c r="AQ1611" t="s">
        <v>39</v>
      </c>
      <c r="AR1611" t="s">
        <v>2693</v>
      </c>
      <c r="AS1611" t="s">
        <v>3009</v>
      </c>
    </row>
    <row r="1612" spans="1:45" x14ac:dyDescent="0.35">
      <c r="A1612" t="s">
        <v>1808</v>
      </c>
      <c r="B1612" t="s">
        <v>2672</v>
      </c>
      <c r="C1612" t="s">
        <v>2592</v>
      </c>
      <c r="D1612" t="s">
        <v>579</v>
      </c>
      <c r="E1612" t="s">
        <v>1807</v>
      </c>
      <c r="F1612" t="s">
        <v>2968</v>
      </c>
      <c r="G1612" t="s">
        <v>42</v>
      </c>
      <c r="H1612" t="s">
        <v>40</v>
      </c>
      <c r="I1612" t="s">
        <v>2969</v>
      </c>
      <c r="J1612" t="s">
        <v>39</v>
      </c>
      <c r="K1612" t="s">
        <v>39</v>
      </c>
      <c r="L1612" t="s">
        <v>39</v>
      </c>
      <c r="M1612" t="s">
        <v>39</v>
      </c>
      <c r="N1612" t="s">
        <v>39</v>
      </c>
      <c r="O1612" t="s">
        <v>39</v>
      </c>
      <c r="P1612" t="s">
        <v>39</v>
      </c>
      <c r="Q1612" s="1" t="s">
        <v>39</v>
      </c>
      <c r="R1612" s="1" t="s">
        <v>39</v>
      </c>
      <c r="S1612" s="1" t="s">
        <v>39</v>
      </c>
      <c r="T1612" s="1" t="s">
        <v>39</v>
      </c>
      <c r="U1612" t="s">
        <v>3024</v>
      </c>
      <c r="V1612" s="6" t="s">
        <v>2749</v>
      </c>
      <c r="W1612">
        <v>7</v>
      </c>
      <c r="X1612" s="6">
        <v>25</v>
      </c>
      <c r="Y1612" s="6" t="s">
        <v>2973</v>
      </c>
      <c r="Z1612" s="6" t="s">
        <v>2635</v>
      </c>
      <c r="AA1612" s="6" t="s">
        <v>2980</v>
      </c>
      <c r="AB1612" s="6" t="s">
        <v>2986</v>
      </c>
      <c r="AC1612" s="6" t="s">
        <v>2988</v>
      </c>
      <c r="AD1612" s="6" t="s">
        <v>42</v>
      </c>
      <c r="AE1612" s="6" t="s">
        <v>2976</v>
      </c>
      <c r="AF1612" s="6" t="s">
        <v>42</v>
      </c>
      <c r="AG1612" t="s">
        <v>44</v>
      </c>
      <c r="AH1612">
        <f t="shared" si="10"/>
        <v>1440</v>
      </c>
      <c r="AI1612" s="6" t="s">
        <v>39</v>
      </c>
      <c r="AJ1612" s="6" t="s">
        <v>2971</v>
      </c>
      <c r="AK1612" s="19">
        <v>46.1</v>
      </c>
      <c r="AL1612" s="6" t="s">
        <v>39</v>
      </c>
      <c r="AM1612" s="6" t="s">
        <v>39</v>
      </c>
      <c r="AN1612">
        <v>6</v>
      </c>
      <c r="AO1612">
        <v>25</v>
      </c>
      <c r="AP1612">
        <v>15</v>
      </c>
      <c r="AQ1612" t="s">
        <v>39</v>
      </c>
      <c r="AR1612" t="s">
        <v>2693</v>
      </c>
      <c r="AS1612" t="s">
        <v>3009</v>
      </c>
    </row>
    <row r="1613" spans="1:45" x14ac:dyDescent="0.35">
      <c r="A1613" t="s">
        <v>1808</v>
      </c>
      <c r="B1613" t="s">
        <v>2672</v>
      </c>
      <c r="C1613" t="s">
        <v>2592</v>
      </c>
      <c r="D1613" t="s">
        <v>579</v>
      </c>
      <c r="E1613" t="s">
        <v>1807</v>
      </c>
      <c r="F1613" t="s">
        <v>2968</v>
      </c>
      <c r="G1613" t="s">
        <v>42</v>
      </c>
      <c r="H1613" t="s">
        <v>40</v>
      </c>
      <c r="I1613" t="s">
        <v>2969</v>
      </c>
      <c r="J1613" t="s">
        <v>39</v>
      </c>
      <c r="K1613" t="s">
        <v>39</v>
      </c>
      <c r="L1613" t="s">
        <v>39</v>
      </c>
      <c r="M1613" t="s">
        <v>39</v>
      </c>
      <c r="N1613" t="s">
        <v>39</v>
      </c>
      <c r="O1613" t="s">
        <v>39</v>
      </c>
      <c r="P1613" t="s">
        <v>39</v>
      </c>
      <c r="Q1613" s="1" t="s">
        <v>39</v>
      </c>
      <c r="R1613" s="1" t="s">
        <v>39</v>
      </c>
      <c r="S1613" s="1" t="s">
        <v>39</v>
      </c>
      <c r="T1613" s="1" t="s">
        <v>39</v>
      </c>
      <c r="U1613" t="s">
        <v>3025</v>
      </c>
      <c r="V1613" s="6" t="s">
        <v>2749</v>
      </c>
      <c r="W1613">
        <v>7</v>
      </c>
      <c r="X1613" s="6">
        <v>25</v>
      </c>
      <c r="Y1613" s="6" t="s">
        <v>2973</v>
      </c>
      <c r="Z1613" s="6" t="s">
        <v>2635</v>
      </c>
      <c r="AA1613" s="6" t="s">
        <v>2980</v>
      </c>
      <c r="AB1613" s="6" t="s">
        <v>2986</v>
      </c>
      <c r="AC1613" s="6" t="s">
        <v>2988</v>
      </c>
      <c r="AD1613" s="6" t="s">
        <v>42</v>
      </c>
      <c r="AE1613" s="6" t="s">
        <v>2976</v>
      </c>
      <c r="AF1613" s="6" t="s">
        <v>42</v>
      </c>
      <c r="AG1613" t="s">
        <v>44</v>
      </c>
      <c r="AH1613">
        <f t="shared" si="10"/>
        <v>1440</v>
      </c>
      <c r="AI1613" s="6" t="s">
        <v>39</v>
      </c>
      <c r="AJ1613" s="6" t="s">
        <v>2971</v>
      </c>
      <c r="AK1613" s="19">
        <v>20.7</v>
      </c>
      <c r="AL1613" s="6" t="s">
        <v>39</v>
      </c>
      <c r="AM1613" s="6" t="s">
        <v>39</v>
      </c>
      <c r="AN1613">
        <v>6</v>
      </c>
      <c r="AO1613">
        <v>25</v>
      </c>
      <c r="AP1613">
        <v>15</v>
      </c>
      <c r="AQ1613" t="s">
        <v>39</v>
      </c>
      <c r="AR1613" t="s">
        <v>2693</v>
      </c>
      <c r="AS1613" t="s">
        <v>3009</v>
      </c>
    </row>
    <row r="1614" spans="1:45" x14ac:dyDescent="0.35">
      <c r="A1614" t="s">
        <v>1808</v>
      </c>
      <c r="B1614" t="s">
        <v>2672</v>
      </c>
      <c r="C1614" t="s">
        <v>2592</v>
      </c>
      <c r="D1614" t="s">
        <v>579</v>
      </c>
      <c r="E1614" t="s">
        <v>1807</v>
      </c>
      <c r="F1614" t="s">
        <v>2968</v>
      </c>
      <c r="G1614" t="s">
        <v>42</v>
      </c>
      <c r="H1614" t="s">
        <v>40</v>
      </c>
      <c r="I1614" t="s">
        <v>2969</v>
      </c>
      <c r="J1614" t="s">
        <v>39</v>
      </c>
      <c r="K1614" t="s">
        <v>39</v>
      </c>
      <c r="L1614" t="s">
        <v>39</v>
      </c>
      <c r="M1614" t="s">
        <v>39</v>
      </c>
      <c r="N1614" t="s">
        <v>39</v>
      </c>
      <c r="O1614" t="s">
        <v>39</v>
      </c>
      <c r="P1614" t="s">
        <v>39</v>
      </c>
      <c r="Q1614" s="1" t="s">
        <v>39</v>
      </c>
      <c r="R1614" s="1" t="s">
        <v>39</v>
      </c>
      <c r="S1614" s="1" t="s">
        <v>39</v>
      </c>
      <c r="T1614" s="1" t="s">
        <v>39</v>
      </c>
      <c r="U1614" t="s">
        <v>3026</v>
      </c>
      <c r="V1614" s="6" t="s">
        <v>2749</v>
      </c>
      <c r="W1614">
        <v>7</v>
      </c>
      <c r="X1614" s="6">
        <v>25</v>
      </c>
      <c r="Y1614" s="6" t="s">
        <v>2973</v>
      </c>
      <c r="Z1614" s="6" t="s">
        <v>2635</v>
      </c>
      <c r="AA1614" s="6" t="s">
        <v>2980</v>
      </c>
      <c r="AB1614" s="6" t="s">
        <v>2986</v>
      </c>
      <c r="AC1614" s="6" t="s">
        <v>2988</v>
      </c>
      <c r="AD1614" s="6" t="s">
        <v>42</v>
      </c>
      <c r="AE1614" s="6" t="s">
        <v>2976</v>
      </c>
      <c r="AF1614" s="6" t="s">
        <v>42</v>
      </c>
      <c r="AG1614" t="s">
        <v>44</v>
      </c>
      <c r="AH1614">
        <f t="shared" si="10"/>
        <v>1440</v>
      </c>
      <c r="AI1614" s="6" t="s">
        <v>39</v>
      </c>
      <c r="AJ1614" s="6" t="s">
        <v>2971</v>
      </c>
      <c r="AK1614" s="19">
        <v>50.7</v>
      </c>
      <c r="AL1614" s="6" t="s">
        <v>39</v>
      </c>
      <c r="AM1614" s="6" t="s">
        <v>39</v>
      </c>
      <c r="AN1614">
        <v>6</v>
      </c>
      <c r="AO1614">
        <v>25</v>
      </c>
      <c r="AP1614">
        <v>15</v>
      </c>
      <c r="AQ1614" t="s">
        <v>39</v>
      </c>
      <c r="AR1614" t="s">
        <v>2693</v>
      </c>
      <c r="AS1614" t="s">
        <v>3009</v>
      </c>
    </row>
    <row r="1615" spans="1:45" x14ac:dyDescent="0.35">
      <c r="A1615" t="s">
        <v>1808</v>
      </c>
      <c r="B1615" t="s">
        <v>2672</v>
      </c>
      <c r="C1615" t="s">
        <v>2592</v>
      </c>
      <c r="D1615" t="s">
        <v>579</v>
      </c>
      <c r="E1615" t="s">
        <v>1807</v>
      </c>
      <c r="F1615" t="s">
        <v>2968</v>
      </c>
      <c r="G1615" t="s">
        <v>42</v>
      </c>
      <c r="H1615" t="s">
        <v>40</v>
      </c>
      <c r="I1615" t="s">
        <v>2969</v>
      </c>
      <c r="J1615" t="s">
        <v>39</v>
      </c>
      <c r="K1615" t="s">
        <v>39</v>
      </c>
      <c r="L1615" t="s">
        <v>39</v>
      </c>
      <c r="M1615" t="s">
        <v>39</v>
      </c>
      <c r="N1615" t="s">
        <v>39</v>
      </c>
      <c r="O1615" t="s">
        <v>39</v>
      </c>
      <c r="P1615" t="s">
        <v>39</v>
      </c>
      <c r="Q1615" s="1" t="s">
        <v>39</v>
      </c>
      <c r="R1615" s="1" t="s">
        <v>39</v>
      </c>
      <c r="S1615" s="1" t="s">
        <v>39</v>
      </c>
      <c r="T1615" s="1" t="s">
        <v>39</v>
      </c>
      <c r="U1615" t="s">
        <v>3027</v>
      </c>
      <c r="V1615" s="6" t="s">
        <v>2749</v>
      </c>
      <c r="W1615">
        <v>7</v>
      </c>
      <c r="X1615" s="6">
        <v>25</v>
      </c>
      <c r="Y1615" s="6" t="s">
        <v>2973</v>
      </c>
      <c r="Z1615" s="6" t="s">
        <v>2635</v>
      </c>
      <c r="AA1615" s="6" t="s">
        <v>2980</v>
      </c>
      <c r="AB1615" s="6" t="s">
        <v>2986</v>
      </c>
      <c r="AC1615" s="6" t="s">
        <v>2988</v>
      </c>
      <c r="AD1615" s="6" t="s">
        <v>42</v>
      </c>
      <c r="AE1615" s="6" t="s">
        <v>2976</v>
      </c>
      <c r="AF1615" s="6" t="s">
        <v>42</v>
      </c>
      <c r="AG1615" t="s">
        <v>44</v>
      </c>
      <c r="AH1615">
        <f t="shared" si="10"/>
        <v>1440</v>
      </c>
      <c r="AI1615" s="6" t="s">
        <v>39</v>
      </c>
      <c r="AJ1615" s="6" t="s">
        <v>2971</v>
      </c>
      <c r="AK1615" s="19">
        <v>42.8</v>
      </c>
      <c r="AL1615" s="6" t="s">
        <v>39</v>
      </c>
      <c r="AM1615" s="6" t="s">
        <v>39</v>
      </c>
      <c r="AN1615">
        <v>6</v>
      </c>
      <c r="AO1615">
        <v>25</v>
      </c>
      <c r="AP1615">
        <v>15</v>
      </c>
      <c r="AQ1615" t="s">
        <v>39</v>
      </c>
      <c r="AR1615" t="s">
        <v>2693</v>
      </c>
      <c r="AS1615" t="s">
        <v>3009</v>
      </c>
    </row>
    <row r="1616" spans="1:45" x14ac:dyDescent="0.35">
      <c r="A1616" t="s">
        <v>1808</v>
      </c>
      <c r="B1616" t="s">
        <v>2672</v>
      </c>
      <c r="C1616" t="s">
        <v>2592</v>
      </c>
      <c r="D1616" t="s">
        <v>579</v>
      </c>
      <c r="E1616" t="s">
        <v>1807</v>
      </c>
      <c r="F1616" t="s">
        <v>2968</v>
      </c>
      <c r="G1616" t="s">
        <v>42</v>
      </c>
      <c r="H1616" t="s">
        <v>40</v>
      </c>
      <c r="I1616" t="s">
        <v>2969</v>
      </c>
      <c r="J1616" t="s">
        <v>39</v>
      </c>
      <c r="K1616" t="s">
        <v>39</v>
      </c>
      <c r="L1616" t="s">
        <v>39</v>
      </c>
      <c r="M1616" t="s">
        <v>39</v>
      </c>
      <c r="N1616" t="s">
        <v>39</v>
      </c>
      <c r="O1616" t="s">
        <v>39</v>
      </c>
      <c r="P1616" t="s">
        <v>39</v>
      </c>
      <c r="Q1616" s="1" t="s">
        <v>39</v>
      </c>
      <c r="R1616" s="1" t="s">
        <v>39</v>
      </c>
      <c r="S1616" s="1" t="s">
        <v>39</v>
      </c>
      <c r="T1616" s="1" t="s">
        <v>39</v>
      </c>
      <c r="U1616" t="s">
        <v>3028</v>
      </c>
      <c r="V1616" s="6" t="s">
        <v>2749</v>
      </c>
      <c r="W1616">
        <v>7</v>
      </c>
      <c r="X1616" s="6">
        <v>25</v>
      </c>
      <c r="Y1616" s="6" t="s">
        <v>2973</v>
      </c>
      <c r="Z1616" s="6" t="s">
        <v>2635</v>
      </c>
      <c r="AA1616" s="6" t="s">
        <v>2980</v>
      </c>
      <c r="AB1616" s="6" t="s">
        <v>2986</v>
      </c>
      <c r="AC1616" s="6" t="s">
        <v>2988</v>
      </c>
      <c r="AD1616" s="6" t="s">
        <v>42</v>
      </c>
      <c r="AE1616" s="6" t="s">
        <v>2976</v>
      </c>
      <c r="AF1616" s="6" t="s">
        <v>42</v>
      </c>
      <c r="AG1616" t="s">
        <v>44</v>
      </c>
      <c r="AH1616">
        <f t="shared" si="10"/>
        <v>1440</v>
      </c>
      <c r="AI1616" s="6" t="s">
        <v>39</v>
      </c>
      <c r="AJ1616" s="6" t="s">
        <v>2971</v>
      </c>
      <c r="AK1616" s="19">
        <v>34.9</v>
      </c>
      <c r="AL1616" s="6" t="s">
        <v>39</v>
      </c>
      <c r="AM1616" s="6" t="s">
        <v>39</v>
      </c>
      <c r="AN1616">
        <v>6</v>
      </c>
      <c r="AO1616">
        <v>25</v>
      </c>
      <c r="AP1616">
        <v>15</v>
      </c>
      <c r="AQ1616" t="s">
        <v>39</v>
      </c>
      <c r="AR1616" t="s">
        <v>2693</v>
      </c>
      <c r="AS1616" t="s">
        <v>3009</v>
      </c>
    </row>
    <row r="1617" spans="1:45" x14ac:dyDescent="0.35">
      <c r="A1617" t="s">
        <v>1808</v>
      </c>
      <c r="B1617" t="s">
        <v>2672</v>
      </c>
      <c r="C1617" t="s">
        <v>2592</v>
      </c>
      <c r="D1617" t="s">
        <v>579</v>
      </c>
      <c r="E1617" t="s">
        <v>1807</v>
      </c>
      <c r="F1617" t="s">
        <v>2968</v>
      </c>
      <c r="G1617" t="s">
        <v>42</v>
      </c>
      <c r="H1617" t="s">
        <v>40</v>
      </c>
      <c r="I1617" t="s">
        <v>2969</v>
      </c>
      <c r="J1617" t="s">
        <v>39</v>
      </c>
      <c r="K1617" t="s">
        <v>39</v>
      </c>
      <c r="L1617" t="s">
        <v>39</v>
      </c>
      <c r="M1617" t="s">
        <v>39</v>
      </c>
      <c r="N1617" t="s">
        <v>39</v>
      </c>
      <c r="O1617" t="s">
        <v>39</v>
      </c>
      <c r="P1617" t="s">
        <v>39</v>
      </c>
      <c r="Q1617" s="1" t="s">
        <v>39</v>
      </c>
      <c r="R1617" s="1" t="s">
        <v>39</v>
      </c>
      <c r="S1617" s="1" t="s">
        <v>39</v>
      </c>
      <c r="T1617" s="1" t="s">
        <v>39</v>
      </c>
      <c r="U1617" t="s">
        <v>3001</v>
      </c>
      <c r="V1617" s="6" t="s">
        <v>2749</v>
      </c>
      <c r="W1617">
        <v>7</v>
      </c>
      <c r="X1617" s="6">
        <v>25</v>
      </c>
      <c r="Y1617" s="6" t="s">
        <v>2973</v>
      </c>
      <c r="Z1617" s="6" t="s">
        <v>2635</v>
      </c>
      <c r="AA1617" s="6" t="s">
        <v>2980</v>
      </c>
      <c r="AB1617" s="6" t="s">
        <v>2986</v>
      </c>
      <c r="AC1617" s="6" t="s">
        <v>2988</v>
      </c>
      <c r="AD1617" s="6" t="s">
        <v>42</v>
      </c>
      <c r="AE1617" s="6" t="s">
        <v>2976</v>
      </c>
      <c r="AF1617" s="6" t="s">
        <v>42</v>
      </c>
      <c r="AG1617" t="s">
        <v>44</v>
      </c>
      <c r="AH1617">
        <f t="shared" si="10"/>
        <v>1440</v>
      </c>
      <c r="AI1617" s="6" t="s">
        <v>39</v>
      </c>
      <c r="AJ1617" s="6" t="s">
        <v>2971</v>
      </c>
      <c r="AK1617" s="19">
        <v>38</v>
      </c>
      <c r="AL1617" s="6" t="s">
        <v>39</v>
      </c>
      <c r="AM1617" s="6" t="s">
        <v>39</v>
      </c>
      <c r="AN1617">
        <v>6</v>
      </c>
      <c r="AO1617">
        <v>25</v>
      </c>
      <c r="AP1617">
        <v>15</v>
      </c>
      <c r="AQ1617" t="s">
        <v>39</v>
      </c>
      <c r="AR1617" t="s">
        <v>2693</v>
      </c>
      <c r="AS1617" t="s">
        <v>3009</v>
      </c>
    </row>
    <row r="1618" spans="1:45" x14ac:dyDescent="0.35">
      <c r="A1618" t="s">
        <v>1808</v>
      </c>
      <c r="B1618" t="s">
        <v>2672</v>
      </c>
      <c r="C1618" t="s">
        <v>2592</v>
      </c>
      <c r="D1618" t="s">
        <v>579</v>
      </c>
      <c r="E1618" t="s">
        <v>1807</v>
      </c>
      <c r="F1618" t="s">
        <v>2968</v>
      </c>
      <c r="G1618" t="s">
        <v>42</v>
      </c>
      <c r="H1618" t="s">
        <v>40</v>
      </c>
      <c r="I1618" t="s">
        <v>2969</v>
      </c>
      <c r="J1618" t="s">
        <v>39</v>
      </c>
      <c r="K1618" t="s">
        <v>39</v>
      </c>
      <c r="L1618" t="s">
        <v>39</v>
      </c>
      <c r="M1618" t="s">
        <v>39</v>
      </c>
      <c r="N1618" t="s">
        <v>39</v>
      </c>
      <c r="O1618" t="s">
        <v>39</v>
      </c>
      <c r="P1618" t="s">
        <v>39</v>
      </c>
      <c r="Q1618" s="1" t="s">
        <v>39</v>
      </c>
      <c r="R1618" s="1" t="s">
        <v>39</v>
      </c>
      <c r="S1618" s="1" t="s">
        <v>39</v>
      </c>
      <c r="T1618" s="1" t="s">
        <v>39</v>
      </c>
      <c r="U1618" t="s">
        <v>3029</v>
      </c>
      <c r="V1618" s="6" t="s">
        <v>2749</v>
      </c>
      <c r="W1618">
        <v>7</v>
      </c>
      <c r="X1618" s="6">
        <v>25</v>
      </c>
      <c r="Y1618" s="6" t="s">
        <v>2973</v>
      </c>
      <c r="Z1618" s="6" t="s">
        <v>2635</v>
      </c>
      <c r="AA1618" s="6" t="s">
        <v>2980</v>
      </c>
      <c r="AB1618" s="6" t="s">
        <v>2986</v>
      </c>
      <c r="AC1618" s="6" t="s">
        <v>2988</v>
      </c>
      <c r="AD1618" s="6" t="s">
        <v>42</v>
      </c>
      <c r="AE1618" s="6" t="s">
        <v>2976</v>
      </c>
      <c r="AF1618" s="6" t="s">
        <v>42</v>
      </c>
      <c r="AG1618" t="s">
        <v>44</v>
      </c>
      <c r="AH1618">
        <f t="shared" si="10"/>
        <v>1440</v>
      </c>
      <c r="AI1618" s="6" t="s">
        <v>39</v>
      </c>
      <c r="AJ1618" s="6" t="s">
        <v>2971</v>
      </c>
      <c r="AK1618" s="19">
        <v>45.9</v>
      </c>
      <c r="AL1618" s="6" t="s">
        <v>39</v>
      </c>
      <c r="AM1618" s="6" t="s">
        <v>39</v>
      </c>
      <c r="AN1618">
        <v>6</v>
      </c>
      <c r="AO1618">
        <v>25</v>
      </c>
      <c r="AP1618">
        <v>15</v>
      </c>
      <c r="AQ1618" t="s">
        <v>39</v>
      </c>
      <c r="AR1618" t="s">
        <v>2693</v>
      </c>
      <c r="AS1618" t="s">
        <v>3009</v>
      </c>
    </row>
    <row r="1619" spans="1:45" x14ac:dyDescent="0.35">
      <c r="A1619" t="s">
        <v>1808</v>
      </c>
      <c r="B1619" t="s">
        <v>2672</v>
      </c>
      <c r="C1619" t="s">
        <v>2592</v>
      </c>
      <c r="D1619" t="s">
        <v>579</v>
      </c>
      <c r="E1619" t="s">
        <v>1807</v>
      </c>
      <c r="F1619" t="s">
        <v>2968</v>
      </c>
      <c r="G1619" t="s">
        <v>42</v>
      </c>
      <c r="H1619" t="s">
        <v>40</v>
      </c>
      <c r="I1619" t="s">
        <v>2969</v>
      </c>
      <c r="J1619" t="s">
        <v>39</v>
      </c>
      <c r="K1619" t="s">
        <v>39</v>
      </c>
      <c r="L1619" t="s">
        <v>39</v>
      </c>
      <c r="M1619" t="s">
        <v>39</v>
      </c>
      <c r="N1619" t="s">
        <v>39</v>
      </c>
      <c r="O1619" t="s">
        <v>39</v>
      </c>
      <c r="P1619" t="s">
        <v>39</v>
      </c>
      <c r="Q1619" s="1" t="s">
        <v>39</v>
      </c>
      <c r="R1619" s="1" t="s">
        <v>39</v>
      </c>
      <c r="S1619" s="1" t="s">
        <v>39</v>
      </c>
      <c r="T1619" s="1" t="s">
        <v>39</v>
      </c>
      <c r="U1619" t="s">
        <v>3016</v>
      </c>
      <c r="V1619" s="6" t="s">
        <v>2749</v>
      </c>
      <c r="W1619">
        <v>7</v>
      </c>
      <c r="X1619" s="6">
        <v>25</v>
      </c>
      <c r="Y1619" s="6" t="s">
        <v>2973</v>
      </c>
      <c r="Z1619" s="6" t="s">
        <v>2635</v>
      </c>
      <c r="AA1619" s="6" t="s">
        <v>2608</v>
      </c>
      <c r="AB1619" s="6" t="s">
        <v>2991</v>
      </c>
      <c r="AC1619" s="6" t="s">
        <v>2992</v>
      </c>
      <c r="AD1619" s="6" t="s">
        <v>40</v>
      </c>
      <c r="AE1619" s="6" t="s">
        <v>39</v>
      </c>
      <c r="AF1619" s="6" t="s">
        <v>42</v>
      </c>
      <c r="AG1619" s="6" t="s">
        <v>2983</v>
      </c>
      <c r="AH1619" s="6" t="s">
        <v>2984</v>
      </c>
      <c r="AI1619" s="6" t="s">
        <v>39</v>
      </c>
      <c r="AJ1619" s="6" t="s">
        <v>43</v>
      </c>
      <c r="AK1619">
        <v>0.88</v>
      </c>
      <c r="AL1619" s="6" t="s">
        <v>136</v>
      </c>
      <c r="AM1619" s="19">
        <v>0</v>
      </c>
      <c r="AN1619">
        <v>6</v>
      </c>
      <c r="AO1619">
        <v>25</v>
      </c>
      <c r="AP1619" s="20">
        <v>0</v>
      </c>
      <c r="AQ1619" t="s">
        <v>39</v>
      </c>
      <c r="AR1619" t="s">
        <v>2642</v>
      </c>
      <c r="AS1619" t="s">
        <v>3031</v>
      </c>
    </row>
    <row r="1620" spans="1:45" x14ac:dyDescent="0.35">
      <c r="A1620" t="s">
        <v>1808</v>
      </c>
      <c r="B1620" t="s">
        <v>2672</v>
      </c>
      <c r="C1620" t="s">
        <v>2592</v>
      </c>
      <c r="D1620" t="s">
        <v>579</v>
      </c>
      <c r="E1620" t="s">
        <v>1807</v>
      </c>
      <c r="F1620" t="s">
        <v>2968</v>
      </c>
      <c r="G1620" t="s">
        <v>42</v>
      </c>
      <c r="H1620" t="s">
        <v>40</v>
      </c>
      <c r="I1620" t="s">
        <v>2969</v>
      </c>
      <c r="J1620" t="s">
        <v>39</v>
      </c>
      <c r="K1620" t="s">
        <v>39</v>
      </c>
      <c r="L1620" t="s">
        <v>39</v>
      </c>
      <c r="M1620" t="s">
        <v>39</v>
      </c>
      <c r="N1620" t="s">
        <v>39</v>
      </c>
      <c r="O1620" t="s">
        <v>39</v>
      </c>
      <c r="P1620" t="s">
        <v>39</v>
      </c>
      <c r="Q1620" s="1" t="s">
        <v>39</v>
      </c>
      <c r="R1620" s="1" t="s">
        <v>39</v>
      </c>
      <c r="S1620" s="1" t="s">
        <v>39</v>
      </c>
      <c r="T1620" s="1" t="s">
        <v>39</v>
      </c>
      <c r="U1620" t="s">
        <v>3016</v>
      </c>
      <c r="V1620" s="6" t="s">
        <v>2749</v>
      </c>
      <c r="W1620">
        <v>7</v>
      </c>
      <c r="X1620" s="6">
        <v>25</v>
      </c>
      <c r="Y1620" s="6" t="s">
        <v>2973</v>
      </c>
      <c r="Z1620" s="6" t="s">
        <v>2635</v>
      </c>
      <c r="AA1620" s="6" t="s">
        <v>2608</v>
      </c>
      <c r="AB1620" s="6" t="s">
        <v>2991</v>
      </c>
      <c r="AC1620" s="6" t="s">
        <v>2992</v>
      </c>
      <c r="AD1620" s="6" t="s">
        <v>40</v>
      </c>
      <c r="AE1620" s="6" t="s">
        <v>39</v>
      </c>
      <c r="AF1620" s="6" t="s">
        <v>42</v>
      </c>
      <c r="AG1620" s="6" t="s">
        <v>2983</v>
      </c>
      <c r="AH1620" s="6" t="s">
        <v>2984</v>
      </c>
      <c r="AI1620" s="6" t="s">
        <v>39</v>
      </c>
      <c r="AJ1620" s="6" t="s">
        <v>43</v>
      </c>
      <c r="AK1620">
        <v>3.3719999999999999</v>
      </c>
      <c r="AL1620" s="6" t="s">
        <v>136</v>
      </c>
      <c r="AM1620" s="20">
        <v>2.37</v>
      </c>
      <c r="AN1620">
        <v>6</v>
      </c>
      <c r="AO1620">
        <v>25</v>
      </c>
      <c r="AP1620" s="14">
        <v>2.004</v>
      </c>
      <c r="AQ1620" t="s">
        <v>39</v>
      </c>
      <c r="AR1620" t="s">
        <v>2642</v>
      </c>
      <c r="AS1620" t="s">
        <v>3031</v>
      </c>
    </row>
    <row r="1621" spans="1:45" x14ac:dyDescent="0.35">
      <c r="A1621" t="s">
        <v>1808</v>
      </c>
      <c r="B1621" t="s">
        <v>2672</v>
      </c>
      <c r="C1621" t="s">
        <v>2592</v>
      </c>
      <c r="D1621" t="s">
        <v>579</v>
      </c>
      <c r="E1621" t="s">
        <v>1807</v>
      </c>
      <c r="F1621" t="s">
        <v>2968</v>
      </c>
      <c r="G1621" t="s">
        <v>42</v>
      </c>
      <c r="H1621" t="s">
        <v>40</v>
      </c>
      <c r="I1621" t="s">
        <v>2969</v>
      </c>
      <c r="J1621" t="s">
        <v>39</v>
      </c>
      <c r="K1621" t="s">
        <v>39</v>
      </c>
      <c r="L1621" t="s">
        <v>39</v>
      </c>
      <c r="M1621" t="s">
        <v>39</v>
      </c>
      <c r="N1621" t="s">
        <v>39</v>
      </c>
      <c r="O1621" t="s">
        <v>39</v>
      </c>
      <c r="P1621" t="s">
        <v>39</v>
      </c>
      <c r="Q1621" s="1" t="s">
        <v>39</v>
      </c>
      <c r="R1621" s="1" t="s">
        <v>39</v>
      </c>
      <c r="S1621" s="1" t="s">
        <v>39</v>
      </c>
      <c r="T1621" s="1" t="s">
        <v>39</v>
      </c>
      <c r="U1621" t="s">
        <v>3016</v>
      </c>
      <c r="V1621" s="6" t="s">
        <v>2749</v>
      </c>
      <c r="W1621">
        <v>7</v>
      </c>
      <c r="X1621" s="6">
        <v>25</v>
      </c>
      <c r="Y1621" s="6" t="s">
        <v>2973</v>
      </c>
      <c r="Z1621" s="6" t="s">
        <v>2635</v>
      </c>
      <c r="AA1621" s="6" t="s">
        <v>2608</v>
      </c>
      <c r="AB1621" s="6" t="s">
        <v>2991</v>
      </c>
      <c r="AC1621" s="6" t="s">
        <v>2992</v>
      </c>
      <c r="AD1621" s="6" t="s">
        <v>40</v>
      </c>
      <c r="AE1621" s="6" t="s">
        <v>39</v>
      </c>
      <c r="AF1621" s="6" t="s">
        <v>42</v>
      </c>
      <c r="AG1621" s="6" t="s">
        <v>2983</v>
      </c>
      <c r="AH1621" s="6" t="s">
        <v>2984</v>
      </c>
      <c r="AI1621" s="6" t="s">
        <v>39</v>
      </c>
      <c r="AJ1621" s="6" t="s">
        <v>43</v>
      </c>
      <c r="AK1621">
        <v>68.474999999999994</v>
      </c>
      <c r="AL1621" s="6" t="s">
        <v>136</v>
      </c>
      <c r="AM1621" s="20">
        <v>4.0620000000000003</v>
      </c>
      <c r="AN1621">
        <v>6</v>
      </c>
      <c r="AO1621">
        <v>25</v>
      </c>
      <c r="AP1621" s="14">
        <v>2.972</v>
      </c>
      <c r="AQ1621" t="s">
        <v>39</v>
      </c>
      <c r="AR1621" t="s">
        <v>2642</v>
      </c>
      <c r="AS1621" t="s">
        <v>3031</v>
      </c>
    </row>
    <row r="1622" spans="1:45" x14ac:dyDescent="0.35">
      <c r="A1622" t="s">
        <v>1808</v>
      </c>
      <c r="B1622" t="s">
        <v>2672</v>
      </c>
      <c r="C1622" t="s">
        <v>2592</v>
      </c>
      <c r="D1622" t="s">
        <v>579</v>
      </c>
      <c r="E1622" t="s">
        <v>1807</v>
      </c>
      <c r="F1622" t="s">
        <v>2968</v>
      </c>
      <c r="G1622" t="s">
        <v>42</v>
      </c>
      <c r="H1622" t="s">
        <v>40</v>
      </c>
      <c r="I1622" t="s">
        <v>2969</v>
      </c>
      <c r="J1622" t="s">
        <v>39</v>
      </c>
      <c r="K1622" t="s">
        <v>39</v>
      </c>
      <c r="L1622" t="s">
        <v>39</v>
      </c>
      <c r="M1622" t="s">
        <v>39</v>
      </c>
      <c r="N1622" t="s">
        <v>39</v>
      </c>
      <c r="O1622" t="s">
        <v>39</v>
      </c>
      <c r="P1622" t="s">
        <v>39</v>
      </c>
      <c r="Q1622" s="1" t="s">
        <v>39</v>
      </c>
      <c r="R1622" s="1" t="s">
        <v>39</v>
      </c>
      <c r="S1622" s="1" t="s">
        <v>39</v>
      </c>
      <c r="T1622" s="1" t="s">
        <v>39</v>
      </c>
      <c r="U1622" t="s">
        <v>3016</v>
      </c>
      <c r="V1622" s="6" t="s">
        <v>2749</v>
      </c>
      <c r="W1622">
        <v>7</v>
      </c>
      <c r="X1622" s="6">
        <v>25</v>
      </c>
      <c r="Y1622" s="6" t="s">
        <v>2973</v>
      </c>
      <c r="Z1622" s="6" t="s">
        <v>2635</v>
      </c>
      <c r="AA1622" s="6" t="s">
        <v>2608</v>
      </c>
      <c r="AB1622" s="6" t="s">
        <v>2991</v>
      </c>
      <c r="AC1622" s="6" t="s">
        <v>2992</v>
      </c>
      <c r="AD1622" s="6" t="s">
        <v>40</v>
      </c>
      <c r="AE1622" s="6" t="s">
        <v>39</v>
      </c>
      <c r="AF1622" s="6" t="s">
        <v>42</v>
      </c>
      <c r="AG1622" s="6" t="s">
        <v>2983</v>
      </c>
      <c r="AH1622" s="6" t="s">
        <v>2984</v>
      </c>
      <c r="AI1622" s="6" t="s">
        <v>39</v>
      </c>
      <c r="AJ1622" s="6" t="s">
        <v>43</v>
      </c>
      <c r="AK1622">
        <v>87.537000000000006</v>
      </c>
      <c r="AL1622" s="6" t="s">
        <v>136</v>
      </c>
      <c r="AM1622" s="14">
        <v>2.7080000000000002</v>
      </c>
      <c r="AN1622">
        <v>6</v>
      </c>
      <c r="AO1622">
        <v>25</v>
      </c>
      <c r="AP1622" s="14">
        <v>5.0819999999999999</v>
      </c>
      <c r="AQ1622" t="s">
        <v>39</v>
      </c>
      <c r="AR1622" t="s">
        <v>2642</v>
      </c>
      <c r="AS1622" t="s">
        <v>3031</v>
      </c>
    </row>
    <row r="1623" spans="1:45" x14ac:dyDescent="0.35">
      <c r="A1623" t="s">
        <v>1808</v>
      </c>
      <c r="B1623" t="s">
        <v>2672</v>
      </c>
      <c r="C1623" t="s">
        <v>2592</v>
      </c>
      <c r="D1623" t="s">
        <v>579</v>
      </c>
      <c r="E1623" t="s">
        <v>1807</v>
      </c>
      <c r="F1623" t="s">
        <v>2968</v>
      </c>
      <c r="G1623" t="s">
        <v>42</v>
      </c>
      <c r="H1623" t="s">
        <v>40</v>
      </c>
      <c r="I1623" t="s">
        <v>2969</v>
      </c>
      <c r="J1623" t="s">
        <v>39</v>
      </c>
      <c r="K1623" t="s">
        <v>39</v>
      </c>
      <c r="L1623" t="s">
        <v>39</v>
      </c>
      <c r="M1623" t="s">
        <v>39</v>
      </c>
      <c r="N1623" t="s">
        <v>39</v>
      </c>
      <c r="O1623" t="s">
        <v>39</v>
      </c>
      <c r="P1623" t="s">
        <v>39</v>
      </c>
      <c r="Q1623" s="1" t="s">
        <v>39</v>
      </c>
      <c r="R1623" s="1" t="s">
        <v>39</v>
      </c>
      <c r="S1623" s="1" t="s">
        <v>39</v>
      </c>
      <c r="T1623" s="1" t="s">
        <v>39</v>
      </c>
      <c r="U1623" t="s">
        <v>3016</v>
      </c>
      <c r="V1623" s="6" t="s">
        <v>2749</v>
      </c>
      <c r="W1623">
        <v>7</v>
      </c>
      <c r="X1623" s="6">
        <v>25</v>
      </c>
      <c r="Y1623" s="6" t="s">
        <v>2973</v>
      </c>
      <c r="Z1623" s="6" t="s">
        <v>2635</v>
      </c>
      <c r="AA1623" s="6" t="s">
        <v>2608</v>
      </c>
      <c r="AB1623" s="6" t="s">
        <v>2991</v>
      </c>
      <c r="AC1623" s="6" t="s">
        <v>2992</v>
      </c>
      <c r="AD1623" s="6" t="s">
        <v>40</v>
      </c>
      <c r="AE1623" s="6" t="s">
        <v>39</v>
      </c>
      <c r="AF1623" s="6" t="s">
        <v>42</v>
      </c>
      <c r="AG1623" s="6" t="s">
        <v>2983</v>
      </c>
      <c r="AH1623" s="6" t="s">
        <v>2984</v>
      </c>
      <c r="AI1623" s="6" t="s">
        <v>39</v>
      </c>
      <c r="AJ1623" s="6" t="s">
        <v>43</v>
      </c>
      <c r="AK1623">
        <v>90.468999999999994</v>
      </c>
      <c r="AL1623" s="6" t="s">
        <v>136</v>
      </c>
      <c r="AM1623" s="14">
        <v>3.4020000000000001</v>
      </c>
      <c r="AN1623">
        <v>6</v>
      </c>
      <c r="AO1623">
        <v>25</v>
      </c>
      <c r="AP1623" s="20">
        <v>6.117</v>
      </c>
      <c r="AQ1623" t="s">
        <v>39</v>
      </c>
      <c r="AR1623" t="s">
        <v>2642</v>
      </c>
      <c r="AS1623" t="s">
        <v>3031</v>
      </c>
    </row>
    <row r="1624" spans="1:45" x14ac:dyDescent="0.35">
      <c r="A1624" t="s">
        <v>1808</v>
      </c>
      <c r="B1624" t="s">
        <v>2672</v>
      </c>
      <c r="C1624" t="s">
        <v>2592</v>
      </c>
      <c r="D1624" t="s">
        <v>579</v>
      </c>
      <c r="E1624" t="s">
        <v>1807</v>
      </c>
      <c r="F1624" t="s">
        <v>2968</v>
      </c>
      <c r="G1624" t="s">
        <v>42</v>
      </c>
      <c r="H1624" t="s">
        <v>40</v>
      </c>
      <c r="I1624" t="s">
        <v>2969</v>
      </c>
      <c r="J1624" t="s">
        <v>39</v>
      </c>
      <c r="K1624" t="s">
        <v>39</v>
      </c>
      <c r="L1624" t="s">
        <v>39</v>
      </c>
      <c r="M1624" t="s">
        <v>39</v>
      </c>
      <c r="N1624" t="s">
        <v>39</v>
      </c>
      <c r="O1624" t="s">
        <v>39</v>
      </c>
      <c r="P1624" t="s">
        <v>39</v>
      </c>
      <c r="Q1624" s="1" t="s">
        <v>39</v>
      </c>
      <c r="R1624" s="1" t="s">
        <v>39</v>
      </c>
      <c r="S1624" s="1" t="s">
        <v>39</v>
      </c>
      <c r="T1624" s="1" t="s">
        <v>39</v>
      </c>
      <c r="U1624" t="s">
        <v>3016</v>
      </c>
      <c r="V1624" s="6" t="s">
        <v>2749</v>
      </c>
      <c r="W1624">
        <v>7</v>
      </c>
      <c r="X1624" s="6">
        <v>25</v>
      </c>
      <c r="Y1624" s="6" t="s">
        <v>2973</v>
      </c>
      <c r="Z1624" s="6" t="s">
        <v>2635</v>
      </c>
      <c r="AA1624" s="6" t="s">
        <v>2608</v>
      </c>
      <c r="AB1624" s="6" t="s">
        <v>2991</v>
      </c>
      <c r="AC1624" s="6" t="s">
        <v>2992</v>
      </c>
      <c r="AD1624" s="6" t="s">
        <v>40</v>
      </c>
      <c r="AE1624" s="6" t="s">
        <v>39</v>
      </c>
      <c r="AF1624" s="6" t="s">
        <v>42</v>
      </c>
      <c r="AG1624" s="6" t="s">
        <v>2983</v>
      </c>
      <c r="AH1624" s="6" t="s">
        <v>2984</v>
      </c>
      <c r="AI1624" s="6" t="s">
        <v>39</v>
      </c>
      <c r="AJ1624" s="6" t="s">
        <v>43</v>
      </c>
      <c r="AK1624">
        <v>90.762</v>
      </c>
      <c r="AL1624" s="6" t="s">
        <v>136</v>
      </c>
      <c r="AM1624" s="14">
        <v>3.8929999999999998</v>
      </c>
      <c r="AN1624">
        <v>6</v>
      </c>
      <c r="AO1624">
        <v>25</v>
      </c>
      <c r="AP1624" s="20">
        <v>7.165</v>
      </c>
      <c r="AQ1624" t="s">
        <v>39</v>
      </c>
      <c r="AR1624" t="s">
        <v>2642</v>
      </c>
      <c r="AS1624" t="s">
        <v>3031</v>
      </c>
    </row>
    <row r="1625" spans="1:45" x14ac:dyDescent="0.35">
      <c r="A1625" t="s">
        <v>1808</v>
      </c>
      <c r="B1625" t="s">
        <v>2672</v>
      </c>
      <c r="C1625" t="s">
        <v>2592</v>
      </c>
      <c r="D1625" t="s">
        <v>579</v>
      </c>
      <c r="E1625" t="s">
        <v>1807</v>
      </c>
      <c r="F1625" t="s">
        <v>2968</v>
      </c>
      <c r="G1625" t="s">
        <v>42</v>
      </c>
      <c r="H1625" t="s">
        <v>40</v>
      </c>
      <c r="I1625" t="s">
        <v>2969</v>
      </c>
      <c r="J1625" t="s">
        <v>39</v>
      </c>
      <c r="K1625" t="s">
        <v>39</v>
      </c>
      <c r="L1625" t="s">
        <v>39</v>
      </c>
      <c r="M1625" t="s">
        <v>39</v>
      </c>
      <c r="N1625" t="s">
        <v>39</v>
      </c>
      <c r="O1625" t="s">
        <v>39</v>
      </c>
      <c r="P1625" t="s">
        <v>39</v>
      </c>
      <c r="Q1625" s="1" t="s">
        <v>39</v>
      </c>
      <c r="R1625" s="1" t="s">
        <v>39</v>
      </c>
      <c r="S1625" s="1" t="s">
        <v>39</v>
      </c>
      <c r="T1625" s="1" t="s">
        <v>39</v>
      </c>
      <c r="U1625" t="s">
        <v>3016</v>
      </c>
      <c r="V1625" s="6" t="s">
        <v>2749</v>
      </c>
      <c r="W1625">
        <v>7</v>
      </c>
      <c r="X1625" s="6">
        <v>25</v>
      </c>
      <c r="Y1625" s="6" t="s">
        <v>2973</v>
      </c>
      <c r="Z1625" s="6" t="s">
        <v>2635</v>
      </c>
      <c r="AA1625" s="6" t="s">
        <v>2608</v>
      </c>
      <c r="AB1625" s="6" t="s">
        <v>2991</v>
      </c>
      <c r="AC1625" s="6" t="s">
        <v>2992</v>
      </c>
      <c r="AD1625" s="6" t="s">
        <v>40</v>
      </c>
      <c r="AE1625" s="6" t="s">
        <v>39</v>
      </c>
      <c r="AF1625" s="6" t="s">
        <v>42</v>
      </c>
      <c r="AG1625" s="6" t="s">
        <v>2983</v>
      </c>
      <c r="AH1625" s="6" t="s">
        <v>2984</v>
      </c>
      <c r="AI1625" s="6" t="s">
        <v>39</v>
      </c>
      <c r="AJ1625" s="6" t="s">
        <v>43</v>
      </c>
      <c r="AK1625">
        <v>91.055999999999997</v>
      </c>
      <c r="AL1625" s="6" t="s">
        <v>136</v>
      </c>
      <c r="AM1625" s="14">
        <v>3.39</v>
      </c>
      <c r="AN1625">
        <v>6</v>
      </c>
      <c r="AO1625">
        <v>25</v>
      </c>
      <c r="AP1625" s="20">
        <v>8.2140000000000004</v>
      </c>
      <c r="AQ1625" t="s">
        <v>39</v>
      </c>
      <c r="AR1625" t="s">
        <v>2642</v>
      </c>
      <c r="AS1625" t="s">
        <v>3031</v>
      </c>
    </row>
    <row r="1626" spans="1:45" x14ac:dyDescent="0.35">
      <c r="A1626" t="s">
        <v>1808</v>
      </c>
      <c r="B1626" t="s">
        <v>2672</v>
      </c>
      <c r="C1626" t="s">
        <v>2592</v>
      </c>
      <c r="D1626" t="s">
        <v>579</v>
      </c>
      <c r="E1626" t="s">
        <v>1807</v>
      </c>
      <c r="F1626" t="s">
        <v>2968</v>
      </c>
      <c r="G1626" t="s">
        <v>42</v>
      </c>
      <c r="H1626" t="s">
        <v>40</v>
      </c>
      <c r="I1626" t="s">
        <v>2969</v>
      </c>
      <c r="J1626" t="s">
        <v>39</v>
      </c>
      <c r="K1626" t="s">
        <v>39</v>
      </c>
      <c r="L1626" t="s">
        <v>39</v>
      </c>
      <c r="M1626" t="s">
        <v>39</v>
      </c>
      <c r="N1626" t="s">
        <v>39</v>
      </c>
      <c r="O1626" t="s">
        <v>39</v>
      </c>
      <c r="P1626" t="s">
        <v>39</v>
      </c>
      <c r="Q1626" s="1" t="s">
        <v>39</v>
      </c>
      <c r="R1626" s="1" t="s">
        <v>39</v>
      </c>
      <c r="S1626" s="1" t="s">
        <v>39</v>
      </c>
      <c r="T1626" s="1" t="s">
        <v>39</v>
      </c>
      <c r="U1626" t="s">
        <v>3016</v>
      </c>
      <c r="V1626" s="6" t="s">
        <v>2749</v>
      </c>
      <c r="W1626">
        <v>7</v>
      </c>
      <c r="X1626" s="6">
        <v>25</v>
      </c>
      <c r="Y1626" s="6" t="s">
        <v>2973</v>
      </c>
      <c r="Z1626" s="6" t="s">
        <v>2635</v>
      </c>
      <c r="AA1626" s="6" t="s">
        <v>2608</v>
      </c>
      <c r="AB1626" s="6" t="s">
        <v>2991</v>
      </c>
      <c r="AC1626" s="6" t="s">
        <v>2992</v>
      </c>
      <c r="AD1626" s="6" t="s">
        <v>40</v>
      </c>
      <c r="AE1626" s="6" t="s">
        <v>39</v>
      </c>
      <c r="AF1626" s="6" t="s">
        <v>42</v>
      </c>
      <c r="AG1626" s="6" t="s">
        <v>2983</v>
      </c>
      <c r="AH1626" s="6" t="s">
        <v>2984</v>
      </c>
      <c r="AI1626" s="6" t="s">
        <v>39</v>
      </c>
      <c r="AJ1626" s="6" t="s">
        <v>43</v>
      </c>
      <c r="AK1626">
        <v>92.522000000000006</v>
      </c>
      <c r="AL1626" s="6" t="s">
        <v>136</v>
      </c>
      <c r="AM1626" s="14">
        <v>3.3849999999999998</v>
      </c>
      <c r="AN1626">
        <v>6</v>
      </c>
      <c r="AO1626">
        <v>25</v>
      </c>
      <c r="AP1626" s="20">
        <v>9.2349999999999994</v>
      </c>
      <c r="AQ1626" t="s">
        <v>39</v>
      </c>
      <c r="AR1626" t="s">
        <v>2642</v>
      </c>
      <c r="AS1626" t="s">
        <v>3031</v>
      </c>
    </row>
    <row r="1627" spans="1:45" x14ac:dyDescent="0.35">
      <c r="A1627" t="s">
        <v>1808</v>
      </c>
      <c r="B1627" t="s">
        <v>2672</v>
      </c>
      <c r="C1627" t="s">
        <v>2592</v>
      </c>
      <c r="D1627" t="s">
        <v>579</v>
      </c>
      <c r="E1627" t="s">
        <v>1807</v>
      </c>
      <c r="F1627" t="s">
        <v>2968</v>
      </c>
      <c r="G1627" t="s">
        <v>42</v>
      </c>
      <c r="H1627" t="s">
        <v>40</v>
      </c>
      <c r="I1627" t="s">
        <v>2969</v>
      </c>
      <c r="J1627" t="s">
        <v>39</v>
      </c>
      <c r="K1627" t="s">
        <v>39</v>
      </c>
      <c r="L1627" t="s">
        <v>39</v>
      </c>
      <c r="M1627" t="s">
        <v>39</v>
      </c>
      <c r="N1627" t="s">
        <v>39</v>
      </c>
      <c r="O1627" t="s">
        <v>39</v>
      </c>
      <c r="P1627" t="s">
        <v>39</v>
      </c>
      <c r="Q1627" s="1" t="s">
        <v>39</v>
      </c>
      <c r="R1627" s="1" t="s">
        <v>39</v>
      </c>
      <c r="S1627" s="1" t="s">
        <v>39</v>
      </c>
      <c r="T1627" s="1" t="s">
        <v>39</v>
      </c>
      <c r="U1627" t="s">
        <v>3016</v>
      </c>
      <c r="V1627" s="6" t="s">
        <v>2749</v>
      </c>
      <c r="W1627">
        <v>7</v>
      </c>
      <c r="X1627" s="6">
        <v>25</v>
      </c>
      <c r="Y1627" s="6" t="s">
        <v>2973</v>
      </c>
      <c r="Z1627" s="6" t="s">
        <v>2635</v>
      </c>
      <c r="AA1627" s="6" t="s">
        <v>2608</v>
      </c>
      <c r="AB1627" s="6" t="s">
        <v>2991</v>
      </c>
      <c r="AC1627" s="6" t="s">
        <v>2992</v>
      </c>
      <c r="AD1627" s="6" t="s">
        <v>40</v>
      </c>
      <c r="AE1627" s="6" t="s">
        <v>39</v>
      </c>
      <c r="AF1627" s="6" t="s">
        <v>42</v>
      </c>
      <c r="AG1627" s="6" t="s">
        <v>2983</v>
      </c>
      <c r="AH1627" s="6" t="s">
        <v>2984</v>
      </c>
      <c r="AI1627" s="6" t="s">
        <v>39</v>
      </c>
      <c r="AJ1627" s="6" t="s">
        <v>43</v>
      </c>
      <c r="AK1627">
        <v>92.228999999999999</v>
      </c>
      <c r="AL1627" s="6" t="s">
        <v>136</v>
      </c>
      <c r="AM1627" s="14">
        <v>3.5550000000000002</v>
      </c>
      <c r="AN1627">
        <v>6</v>
      </c>
      <c r="AO1627">
        <v>25</v>
      </c>
      <c r="AP1627" s="20">
        <v>10.27</v>
      </c>
      <c r="AQ1627" t="s">
        <v>39</v>
      </c>
      <c r="AR1627" t="s">
        <v>2642</v>
      </c>
      <c r="AS1627" t="s">
        <v>3031</v>
      </c>
    </row>
    <row r="1628" spans="1:45" x14ac:dyDescent="0.35">
      <c r="A1628" t="s">
        <v>1808</v>
      </c>
      <c r="B1628" t="s">
        <v>2672</v>
      </c>
      <c r="C1628" t="s">
        <v>2592</v>
      </c>
      <c r="D1628" t="s">
        <v>579</v>
      </c>
      <c r="E1628" t="s">
        <v>1807</v>
      </c>
      <c r="F1628" t="s">
        <v>2968</v>
      </c>
      <c r="G1628" t="s">
        <v>42</v>
      </c>
      <c r="H1628" t="s">
        <v>40</v>
      </c>
      <c r="I1628" t="s">
        <v>2969</v>
      </c>
      <c r="J1628" t="s">
        <v>39</v>
      </c>
      <c r="K1628" t="s">
        <v>39</v>
      </c>
      <c r="L1628" t="s">
        <v>39</v>
      </c>
      <c r="M1628" t="s">
        <v>39</v>
      </c>
      <c r="N1628" t="s">
        <v>39</v>
      </c>
      <c r="O1628" t="s">
        <v>39</v>
      </c>
      <c r="P1628" t="s">
        <v>39</v>
      </c>
      <c r="Q1628" s="1" t="s">
        <v>39</v>
      </c>
      <c r="R1628" s="1" t="s">
        <v>39</v>
      </c>
      <c r="S1628" s="1" t="s">
        <v>39</v>
      </c>
      <c r="T1628" s="1" t="s">
        <v>39</v>
      </c>
      <c r="U1628" t="s">
        <v>3016</v>
      </c>
      <c r="V1628" s="6" t="s">
        <v>2749</v>
      </c>
      <c r="W1628">
        <v>7</v>
      </c>
      <c r="X1628" s="6">
        <v>25</v>
      </c>
      <c r="Y1628" s="6" t="s">
        <v>2973</v>
      </c>
      <c r="Z1628" s="6" t="s">
        <v>2635</v>
      </c>
      <c r="AA1628" s="6" t="s">
        <v>2608</v>
      </c>
      <c r="AB1628" s="6" t="s">
        <v>2991</v>
      </c>
      <c r="AC1628" s="6" t="s">
        <v>2992</v>
      </c>
      <c r="AD1628" s="6" t="s">
        <v>40</v>
      </c>
      <c r="AE1628" s="6" t="s">
        <v>39</v>
      </c>
      <c r="AF1628" s="6" t="s">
        <v>42</v>
      </c>
      <c r="AG1628" s="6" t="s">
        <v>2983</v>
      </c>
      <c r="AH1628" s="6" t="s">
        <v>2984</v>
      </c>
      <c r="AI1628" s="6" t="s">
        <v>39</v>
      </c>
      <c r="AJ1628" s="6" t="s">
        <v>43</v>
      </c>
      <c r="AK1628">
        <v>91.935000000000002</v>
      </c>
      <c r="AL1628" s="6" t="s">
        <v>136</v>
      </c>
      <c r="AM1628">
        <v>3.3849999999999998</v>
      </c>
      <c r="AN1628">
        <v>6</v>
      </c>
      <c r="AO1628">
        <v>25</v>
      </c>
      <c r="AP1628" s="20">
        <v>12.327</v>
      </c>
      <c r="AQ1628" t="s">
        <v>39</v>
      </c>
      <c r="AR1628" t="s">
        <v>2642</v>
      </c>
      <c r="AS1628" t="s">
        <v>3031</v>
      </c>
    </row>
    <row r="1629" spans="1:45" x14ac:dyDescent="0.35">
      <c r="A1629" t="s">
        <v>1808</v>
      </c>
      <c r="B1629" t="s">
        <v>2672</v>
      </c>
      <c r="C1629" t="s">
        <v>2592</v>
      </c>
      <c r="D1629" t="s">
        <v>579</v>
      </c>
      <c r="E1629" t="s">
        <v>1807</v>
      </c>
      <c r="F1629" t="s">
        <v>2968</v>
      </c>
      <c r="G1629" t="s">
        <v>42</v>
      </c>
      <c r="H1629" t="s">
        <v>40</v>
      </c>
      <c r="I1629" t="s">
        <v>2969</v>
      </c>
      <c r="J1629" t="s">
        <v>39</v>
      </c>
      <c r="K1629" t="s">
        <v>39</v>
      </c>
      <c r="L1629" t="s">
        <v>39</v>
      </c>
      <c r="M1629" t="s">
        <v>39</v>
      </c>
      <c r="N1629" t="s">
        <v>39</v>
      </c>
      <c r="O1629" t="s">
        <v>39</v>
      </c>
      <c r="P1629" t="s">
        <v>39</v>
      </c>
      <c r="Q1629" s="1" t="s">
        <v>39</v>
      </c>
      <c r="R1629" s="1" t="s">
        <v>39</v>
      </c>
      <c r="S1629" s="1" t="s">
        <v>39</v>
      </c>
      <c r="T1629" s="1" t="s">
        <v>39</v>
      </c>
      <c r="U1629" t="s">
        <v>3016</v>
      </c>
      <c r="V1629" s="6" t="s">
        <v>2749</v>
      </c>
      <c r="W1629">
        <v>7</v>
      </c>
      <c r="X1629" s="6">
        <v>25</v>
      </c>
      <c r="Y1629" s="6" t="s">
        <v>2973</v>
      </c>
      <c r="Z1629" s="6" t="s">
        <v>2635</v>
      </c>
      <c r="AA1629" s="6" t="s">
        <v>2608</v>
      </c>
      <c r="AB1629" s="6" t="s">
        <v>2991</v>
      </c>
      <c r="AC1629" s="6" t="s">
        <v>2992</v>
      </c>
      <c r="AD1629" s="6" t="s">
        <v>40</v>
      </c>
      <c r="AE1629" s="6" t="s">
        <v>39</v>
      </c>
      <c r="AF1629" s="6" t="s">
        <v>42</v>
      </c>
      <c r="AG1629" s="6" t="s">
        <v>2983</v>
      </c>
      <c r="AH1629" s="6" t="s">
        <v>2984</v>
      </c>
      <c r="AI1629" s="6" t="s">
        <v>39</v>
      </c>
      <c r="AJ1629" s="6" t="s">
        <v>43</v>
      </c>
      <c r="AK1629">
        <v>91.935000000000002</v>
      </c>
      <c r="AL1629" s="6" t="s">
        <v>136</v>
      </c>
      <c r="AM1629">
        <v>3.8969999999999998</v>
      </c>
      <c r="AN1629">
        <v>6</v>
      </c>
      <c r="AO1629">
        <v>25</v>
      </c>
      <c r="AP1629" s="14">
        <v>13.348000000000001</v>
      </c>
      <c r="AQ1629" t="s">
        <v>39</v>
      </c>
      <c r="AR1629" t="s">
        <v>2642</v>
      </c>
      <c r="AS1629" t="s">
        <v>3031</v>
      </c>
    </row>
    <row r="1630" spans="1:45" x14ac:dyDescent="0.35">
      <c r="A1630" t="s">
        <v>1808</v>
      </c>
      <c r="B1630" t="s">
        <v>2672</v>
      </c>
      <c r="C1630" t="s">
        <v>2592</v>
      </c>
      <c r="D1630" t="s">
        <v>579</v>
      </c>
      <c r="E1630" t="s">
        <v>1807</v>
      </c>
      <c r="F1630" t="s">
        <v>2968</v>
      </c>
      <c r="G1630" t="s">
        <v>42</v>
      </c>
      <c r="H1630" t="s">
        <v>40</v>
      </c>
      <c r="I1630" t="s">
        <v>2969</v>
      </c>
      <c r="J1630" t="s">
        <v>39</v>
      </c>
      <c r="K1630" t="s">
        <v>39</v>
      </c>
      <c r="L1630" t="s">
        <v>39</v>
      </c>
      <c r="M1630" t="s">
        <v>39</v>
      </c>
      <c r="N1630" t="s">
        <v>39</v>
      </c>
      <c r="O1630" t="s">
        <v>39</v>
      </c>
      <c r="P1630" t="s">
        <v>39</v>
      </c>
      <c r="Q1630" s="1" t="s">
        <v>39</v>
      </c>
      <c r="R1630" s="1" t="s">
        <v>39</v>
      </c>
      <c r="S1630" s="1" t="s">
        <v>39</v>
      </c>
      <c r="T1630" s="1" t="s">
        <v>39</v>
      </c>
      <c r="U1630" t="s">
        <v>3016</v>
      </c>
      <c r="V1630" s="6" t="s">
        <v>2749</v>
      </c>
      <c r="W1630">
        <v>7</v>
      </c>
      <c r="X1630" s="6">
        <v>25</v>
      </c>
      <c r="Y1630" s="6" t="s">
        <v>2973</v>
      </c>
      <c r="Z1630" s="6" t="s">
        <v>2635</v>
      </c>
      <c r="AA1630" s="6" t="s">
        <v>2608</v>
      </c>
      <c r="AB1630" s="6" t="s">
        <v>2991</v>
      </c>
      <c r="AC1630" s="6" t="s">
        <v>2992</v>
      </c>
      <c r="AD1630" s="6" t="s">
        <v>40</v>
      </c>
      <c r="AE1630" s="6" t="s">
        <v>39</v>
      </c>
      <c r="AF1630" s="6" t="s">
        <v>42</v>
      </c>
      <c r="AG1630" s="6" t="s">
        <v>2983</v>
      </c>
      <c r="AH1630" s="6" t="s">
        <v>2984</v>
      </c>
      <c r="AI1630" s="6" t="s">
        <v>39</v>
      </c>
      <c r="AJ1630" s="6" t="s">
        <v>43</v>
      </c>
      <c r="AK1630">
        <v>92.522000000000006</v>
      </c>
      <c r="AL1630" s="6" t="s">
        <v>136</v>
      </c>
      <c r="AM1630">
        <v>3.3849999999999998</v>
      </c>
      <c r="AN1630">
        <v>6</v>
      </c>
      <c r="AO1630">
        <v>25</v>
      </c>
      <c r="AP1630" s="14">
        <v>14.423</v>
      </c>
      <c r="AQ1630" t="s">
        <v>39</v>
      </c>
      <c r="AR1630" t="s">
        <v>2642</v>
      </c>
      <c r="AS1630" t="s">
        <v>3031</v>
      </c>
    </row>
    <row r="1631" spans="1:45" x14ac:dyDescent="0.35">
      <c r="A1631" t="s">
        <v>1808</v>
      </c>
      <c r="B1631" t="s">
        <v>2672</v>
      </c>
      <c r="C1631" t="s">
        <v>2592</v>
      </c>
      <c r="D1631" t="s">
        <v>579</v>
      </c>
      <c r="E1631" t="s">
        <v>1807</v>
      </c>
      <c r="F1631" t="s">
        <v>2968</v>
      </c>
      <c r="G1631" t="s">
        <v>42</v>
      </c>
      <c r="H1631" t="s">
        <v>40</v>
      </c>
      <c r="I1631" t="s">
        <v>2969</v>
      </c>
      <c r="J1631" t="s">
        <v>39</v>
      </c>
      <c r="K1631" t="s">
        <v>39</v>
      </c>
      <c r="L1631" t="s">
        <v>39</v>
      </c>
      <c r="M1631" t="s">
        <v>39</v>
      </c>
      <c r="N1631" t="s">
        <v>39</v>
      </c>
      <c r="O1631" t="s">
        <v>39</v>
      </c>
      <c r="P1631" t="s">
        <v>39</v>
      </c>
      <c r="Q1631" s="1" t="s">
        <v>39</v>
      </c>
      <c r="R1631" s="1" t="s">
        <v>39</v>
      </c>
      <c r="S1631" s="1" t="s">
        <v>39</v>
      </c>
      <c r="T1631" s="1" t="s">
        <v>39</v>
      </c>
      <c r="U1631" t="s">
        <v>2990</v>
      </c>
      <c r="V1631" s="6" t="s">
        <v>39</v>
      </c>
      <c r="W1631" s="6" t="s">
        <v>39</v>
      </c>
      <c r="X1631" s="6">
        <v>25</v>
      </c>
      <c r="Y1631" s="6" t="s">
        <v>2973</v>
      </c>
      <c r="Z1631" s="6">
        <v>0</v>
      </c>
      <c r="AA1631" s="6" t="s">
        <v>2608</v>
      </c>
      <c r="AB1631" s="6" t="s">
        <v>2991</v>
      </c>
      <c r="AC1631" s="6" t="s">
        <v>2992</v>
      </c>
      <c r="AD1631" s="6" t="s">
        <v>40</v>
      </c>
      <c r="AE1631" s="6" t="s">
        <v>39</v>
      </c>
      <c r="AF1631" s="6" t="s">
        <v>42</v>
      </c>
      <c r="AG1631" s="6" t="s">
        <v>2983</v>
      </c>
      <c r="AH1631" s="6" t="s">
        <v>2984</v>
      </c>
      <c r="AI1631" s="6" t="s">
        <v>39</v>
      </c>
      <c r="AJ1631" s="6" t="s">
        <v>43</v>
      </c>
      <c r="AK1631" s="20">
        <v>0.99</v>
      </c>
      <c r="AL1631" s="6" t="s">
        <v>136</v>
      </c>
      <c r="AM1631" s="19">
        <v>0</v>
      </c>
      <c r="AN1631">
        <v>6</v>
      </c>
      <c r="AO1631">
        <v>25</v>
      </c>
      <c r="AP1631" s="20">
        <v>0</v>
      </c>
      <c r="AQ1631" t="s">
        <v>39</v>
      </c>
      <c r="AR1631" t="s">
        <v>2642</v>
      </c>
      <c r="AS1631" t="s">
        <v>3030</v>
      </c>
    </row>
    <row r="1632" spans="1:45" x14ac:dyDescent="0.35">
      <c r="A1632" t="s">
        <v>1808</v>
      </c>
      <c r="B1632" t="s">
        <v>2672</v>
      </c>
      <c r="C1632" t="s">
        <v>2592</v>
      </c>
      <c r="D1632" t="s">
        <v>579</v>
      </c>
      <c r="E1632" t="s">
        <v>1807</v>
      </c>
      <c r="F1632" t="s">
        <v>2968</v>
      </c>
      <c r="G1632" t="s">
        <v>42</v>
      </c>
      <c r="H1632" t="s">
        <v>40</v>
      </c>
      <c r="I1632" t="s">
        <v>2969</v>
      </c>
      <c r="J1632" t="s">
        <v>39</v>
      </c>
      <c r="K1632" t="s">
        <v>39</v>
      </c>
      <c r="L1632" t="s">
        <v>39</v>
      </c>
      <c r="M1632" t="s">
        <v>39</v>
      </c>
      <c r="N1632" t="s">
        <v>39</v>
      </c>
      <c r="O1632" t="s">
        <v>39</v>
      </c>
      <c r="P1632" t="s">
        <v>39</v>
      </c>
      <c r="Q1632" s="1" t="s">
        <v>39</v>
      </c>
      <c r="R1632" s="1" t="s">
        <v>39</v>
      </c>
      <c r="S1632" s="1" t="s">
        <v>39</v>
      </c>
      <c r="T1632" s="1" t="s">
        <v>39</v>
      </c>
      <c r="U1632" t="s">
        <v>2990</v>
      </c>
      <c r="V1632" s="6" t="s">
        <v>39</v>
      </c>
      <c r="W1632" s="6" t="s">
        <v>39</v>
      </c>
      <c r="X1632" s="6">
        <v>25</v>
      </c>
      <c r="Y1632" s="6" t="s">
        <v>2973</v>
      </c>
      <c r="Z1632" s="6">
        <v>0</v>
      </c>
      <c r="AA1632" s="6" t="s">
        <v>2608</v>
      </c>
      <c r="AB1632" s="6" t="s">
        <v>2991</v>
      </c>
      <c r="AC1632" s="6" t="s">
        <v>2992</v>
      </c>
      <c r="AD1632" s="6" t="s">
        <v>40</v>
      </c>
      <c r="AE1632" s="6" t="s">
        <v>39</v>
      </c>
      <c r="AF1632" s="6" t="s">
        <v>42</v>
      </c>
      <c r="AG1632" s="6" t="s">
        <v>2983</v>
      </c>
      <c r="AH1632" s="6" t="s">
        <v>2984</v>
      </c>
      <c r="AI1632" s="6" t="s">
        <v>39</v>
      </c>
      <c r="AJ1632" s="6" t="s">
        <v>43</v>
      </c>
      <c r="AK1632" s="20">
        <v>1.3280000000000001</v>
      </c>
      <c r="AL1632" s="6" t="s">
        <v>136</v>
      </c>
      <c r="AM1632" s="20">
        <v>3.0510000000000002</v>
      </c>
      <c r="AN1632">
        <v>6</v>
      </c>
      <c r="AO1632">
        <v>25</v>
      </c>
      <c r="AP1632" s="14">
        <v>2.004</v>
      </c>
      <c r="AQ1632" t="s">
        <v>39</v>
      </c>
      <c r="AR1632" t="s">
        <v>2642</v>
      </c>
      <c r="AS1632" t="s">
        <v>3030</v>
      </c>
    </row>
    <row r="1633" spans="1:45" x14ac:dyDescent="0.35">
      <c r="A1633" t="s">
        <v>1808</v>
      </c>
      <c r="B1633" t="s">
        <v>2672</v>
      </c>
      <c r="C1633" t="s">
        <v>2592</v>
      </c>
      <c r="D1633" t="s">
        <v>579</v>
      </c>
      <c r="E1633" t="s">
        <v>1807</v>
      </c>
      <c r="F1633" t="s">
        <v>2968</v>
      </c>
      <c r="G1633" t="s">
        <v>42</v>
      </c>
      <c r="H1633" t="s">
        <v>40</v>
      </c>
      <c r="I1633" t="s">
        <v>2969</v>
      </c>
      <c r="J1633" t="s">
        <v>39</v>
      </c>
      <c r="K1633" t="s">
        <v>39</v>
      </c>
      <c r="L1633" t="s">
        <v>39</v>
      </c>
      <c r="M1633" t="s">
        <v>39</v>
      </c>
      <c r="N1633" t="s">
        <v>39</v>
      </c>
      <c r="O1633" t="s">
        <v>39</v>
      </c>
      <c r="P1633" t="s">
        <v>39</v>
      </c>
      <c r="Q1633" s="1" t="s">
        <v>39</v>
      </c>
      <c r="R1633" s="1" t="s">
        <v>39</v>
      </c>
      <c r="S1633" s="1" t="s">
        <v>39</v>
      </c>
      <c r="T1633" s="1" t="s">
        <v>39</v>
      </c>
      <c r="U1633" t="s">
        <v>2990</v>
      </c>
      <c r="V1633" s="6" t="s">
        <v>39</v>
      </c>
      <c r="W1633" s="6" t="s">
        <v>39</v>
      </c>
      <c r="X1633" s="6">
        <v>25</v>
      </c>
      <c r="Y1633" s="6" t="s">
        <v>2973</v>
      </c>
      <c r="Z1633" s="6">
        <v>0</v>
      </c>
      <c r="AA1633" s="6" t="s">
        <v>2608</v>
      </c>
      <c r="AB1633" s="6" t="s">
        <v>2991</v>
      </c>
      <c r="AC1633" s="6" t="s">
        <v>2992</v>
      </c>
      <c r="AD1633" s="6" t="s">
        <v>40</v>
      </c>
      <c r="AE1633" s="6" t="s">
        <v>39</v>
      </c>
      <c r="AF1633" s="6" t="s">
        <v>42</v>
      </c>
      <c r="AG1633" s="6" t="s">
        <v>2983</v>
      </c>
      <c r="AH1633" s="6" t="s">
        <v>2984</v>
      </c>
      <c r="AI1633" s="6" t="s">
        <v>39</v>
      </c>
      <c r="AJ1633" s="6" t="s">
        <v>43</v>
      </c>
      <c r="AK1633" s="20">
        <v>62.941000000000003</v>
      </c>
      <c r="AL1633" s="6" t="s">
        <v>136</v>
      </c>
      <c r="AM1633" s="20">
        <v>5.0780000000000003</v>
      </c>
      <c r="AN1633">
        <v>6</v>
      </c>
      <c r="AO1633">
        <v>25</v>
      </c>
      <c r="AP1633" s="14">
        <v>2.972</v>
      </c>
      <c r="AQ1633" t="s">
        <v>39</v>
      </c>
      <c r="AR1633" t="s">
        <v>2642</v>
      </c>
      <c r="AS1633" t="s">
        <v>3030</v>
      </c>
    </row>
    <row r="1634" spans="1:45" x14ac:dyDescent="0.35">
      <c r="A1634" t="s">
        <v>1808</v>
      </c>
      <c r="B1634" t="s">
        <v>2672</v>
      </c>
      <c r="C1634" t="s">
        <v>2592</v>
      </c>
      <c r="D1634" t="s">
        <v>579</v>
      </c>
      <c r="E1634" t="s">
        <v>1807</v>
      </c>
      <c r="F1634" t="s">
        <v>2968</v>
      </c>
      <c r="G1634" t="s">
        <v>42</v>
      </c>
      <c r="H1634" t="s">
        <v>40</v>
      </c>
      <c r="I1634" t="s">
        <v>2969</v>
      </c>
      <c r="J1634" t="s">
        <v>39</v>
      </c>
      <c r="K1634" t="s">
        <v>39</v>
      </c>
      <c r="L1634" t="s">
        <v>39</v>
      </c>
      <c r="M1634" t="s">
        <v>39</v>
      </c>
      <c r="N1634" t="s">
        <v>39</v>
      </c>
      <c r="O1634" t="s">
        <v>39</v>
      </c>
      <c r="P1634" t="s">
        <v>39</v>
      </c>
      <c r="Q1634" s="1" t="s">
        <v>39</v>
      </c>
      <c r="R1634" s="1" t="s">
        <v>39</v>
      </c>
      <c r="S1634" s="1" t="s">
        <v>39</v>
      </c>
      <c r="T1634" s="1" t="s">
        <v>39</v>
      </c>
      <c r="U1634" t="s">
        <v>2990</v>
      </c>
      <c r="V1634" s="6" t="s">
        <v>39</v>
      </c>
      <c r="W1634" s="6" t="s">
        <v>39</v>
      </c>
      <c r="X1634" s="6">
        <v>25</v>
      </c>
      <c r="Y1634" s="6" t="s">
        <v>2973</v>
      </c>
      <c r="Z1634" s="6">
        <v>0</v>
      </c>
      <c r="AA1634" s="6" t="s">
        <v>2608</v>
      </c>
      <c r="AB1634" s="6" t="s">
        <v>2991</v>
      </c>
      <c r="AC1634" s="6" t="s">
        <v>2992</v>
      </c>
      <c r="AD1634" s="6" t="s">
        <v>40</v>
      </c>
      <c r="AE1634" s="6" t="s">
        <v>39</v>
      </c>
      <c r="AF1634" s="6" t="s">
        <v>42</v>
      </c>
      <c r="AG1634" s="6" t="s">
        <v>2983</v>
      </c>
      <c r="AH1634" s="6" t="s">
        <v>2984</v>
      </c>
      <c r="AI1634" s="6" t="s">
        <v>39</v>
      </c>
      <c r="AJ1634" s="6" t="s">
        <v>43</v>
      </c>
      <c r="AK1634" s="20">
        <v>86.468999999999994</v>
      </c>
      <c r="AL1634" s="6" t="s">
        <v>136</v>
      </c>
      <c r="AM1634" s="20">
        <v>2.7080000000000002</v>
      </c>
      <c r="AN1634">
        <v>6</v>
      </c>
      <c r="AO1634">
        <v>25</v>
      </c>
      <c r="AP1634" s="14">
        <v>5.0819999999999999</v>
      </c>
      <c r="AQ1634" t="s">
        <v>39</v>
      </c>
      <c r="AR1634" t="s">
        <v>2642</v>
      </c>
      <c r="AS1634" t="s">
        <v>3030</v>
      </c>
    </row>
    <row r="1635" spans="1:45" x14ac:dyDescent="0.35">
      <c r="A1635" t="s">
        <v>1808</v>
      </c>
      <c r="B1635" t="s">
        <v>2672</v>
      </c>
      <c r="C1635" t="s">
        <v>2592</v>
      </c>
      <c r="D1635" t="s">
        <v>579</v>
      </c>
      <c r="E1635" t="s">
        <v>1807</v>
      </c>
      <c r="F1635" t="s">
        <v>2968</v>
      </c>
      <c r="G1635" t="s">
        <v>42</v>
      </c>
      <c r="H1635" t="s">
        <v>40</v>
      </c>
      <c r="I1635" t="s">
        <v>2969</v>
      </c>
      <c r="J1635" t="s">
        <v>39</v>
      </c>
      <c r="K1635" t="s">
        <v>39</v>
      </c>
      <c r="L1635" t="s">
        <v>39</v>
      </c>
      <c r="M1635" t="s">
        <v>39</v>
      </c>
      <c r="N1635" t="s">
        <v>39</v>
      </c>
      <c r="O1635" t="s">
        <v>39</v>
      </c>
      <c r="P1635" t="s">
        <v>39</v>
      </c>
      <c r="Q1635" s="1" t="s">
        <v>39</v>
      </c>
      <c r="R1635" s="1" t="s">
        <v>39</v>
      </c>
      <c r="S1635" s="1" t="s">
        <v>39</v>
      </c>
      <c r="T1635" s="1" t="s">
        <v>39</v>
      </c>
      <c r="U1635" t="s">
        <v>2990</v>
      </c>
      <c r="V1635" s="6" t="s">
        <v>39</v>
      </c>
      <c r="W1635" s="6" t="s">
        <v>39</v>
      </c>
      <c r="X1635" s="6">
        <v>25</v>
      </c>
      <c r="Y1635" s="6" t="s">
        <v>2973</v>
      </c>
      <c r="Z1635" s="6">
        <v>0</v>
      </c>
      <c r="AA1635" s="6" t="s">
        <v>2608</v>
      </c>
      <c r="AB1635" s="6" t="s">
        <v>2991</v>
      </c>
      <c r="AC1635" s="6" t="s">
        <v>2992</v>
      </c>
      <c r="AD1635" s="6" t="s">
        <v>40</v>
      </c>
      <c r="AE1635" s="6" t="s">
        <v>39</v>
      </c>
      <c r="AF1635" s="6" t="s">
        <v>42</v>
      </c>
      <c r="AG1635" s="6" t="s">
        <v>2983</v>
      </c>
      <c r="AH1635" s="6" t="s">
        <v>2984</v>
      </c>
      <c r="AI1635" s="6" t="s">
        <v>39</v>
      </c>
      <c r="AJ1635" s="6" t="s">
        <v>43</v>
      </c>
      <c r="AK1635" s="20">
        <v>87.316000000000003</v>
      </c>
      <c r="AL1635" s="6" t="s">
        <v>136</v>
      </c>
      <c r="AM1635" s="20">
        <v>2.7290000000000001</v>
      </c>
      <c r="AN1635">
        <v>6</v>
      </c>
      <c r="AO1635">
        <v>25</v>
      </c>
      <c r="AP1635" s="20">
        <v>6.117</v>
      </c>
      <c r="AQ1635" t="s">
        <v>39</v>
      </c>
      <c r="AR1635" t="s">
        <v>2642</v>
      </c>
      <c r="AS1635" t="s">
        <v>3030</v>
      </c>
    </row>
    <row r="1636" spans="1:45" x14ac:dyDescent="0.35">
      <c r="A1636" t="s">
        <v>1808</v>
      </c>
      <c r="B1636" t="s">
        <v>2672</v>
      </c>
      <c r="C1636" t="s">
        <v>2592</v>
      </c>
      <c r="D1636" t="s">
        <v>579</v>
      </c>
      <c r="E1636" t="s">
        <v>1807</v>
      </c>
      <c r="F1636" t="s">
        <v>2968</v>
      </c>
      <c r="G1636" t="s">
        <v>42</v>
      </c>
      <c r="H1636" t="s">
        <v>40</v>
      </c>
      <c r="I1636" t="s">
        <v>2969</v>
      </c>
      <c r="J1636" t="s">
        <v>39</v>
      </c>
      <c r="K1636" t="s">
        <v>39</v>
      </c>
      <c r="L1636" t="s">
        <v>39</v>
      </c>
      <c r="M1636" t="s">
        <v>39</v>
      </c>
      <c r="N1636" t="s">
        <v>39</v>
      </c>
      <c r="O1636" t="s">
        <v>39</v>
      </c>
      <c r="P1636" t="s">
        <v>39</v>
      </c>
      <c r="Q1636" s="1" t="s">
        <v>39</v>
      </c>
      <c r="R1636" s="1" t="s">
        <v>39</v>
      </c>
      <c r="S1636" s="1" t="s">
        <v>39</v>
      </c>
      <c r="T1636" s="1" t="s">
        <v>39</v>
      </c>
      <c r="U1636" t="s">
        <v>2990</v>
      </c>
      <c r="V1636" s="6" t="s">
        <v>39</v>
      </c>
      <c r="W1636" s="6" t="s">
        <v>39</v>
      </c>
      <c r="X1636" s="6">
        <v>25</v>
      </c>
      <c r="Y1636" s="6" t="s">
        <v>2973</v>
      </c>
      <c r="Z1636" s="6">
        <v>0</v>
      </c>
      <c r="AA1636" s="6" t="s">
        <v>2608</v>
      </c>
      <c r="AB1636" s="6" t="s">
        <v>2991</v>
      </c>
      <c r="AC1636" s="6" t="s">
        <v>2992</v>
      </c>
      <c r="AD1636" s="6" t="s">
        <v>40</v>
      </c>
      <c r="AE1636" s="6" t="s">
        <v>39</v>
      </c>
      <c r="AF1636" s="6" t="s">
        <v>42</v>
      </c>
      <c r="AG1636" s="6" t="s">
        <v>2983</v>
      </c>
      <c r="AH1636" s="6" t="s">
        <v>2984</v>
      </c>
      <c r="AI1636" s="6" t="s">
        <v>39</v>
      </c>
      <c r="AJ1636" s="6" t="s">
        <v>43</v>
      </c>
      <c r="AK1636" s="20">
        <v>88.162000000000006</v>
      </c>
      <c r="AL1636" s="6" t="s">
        <v>136</v>
      </c>
      <c r="AM1636" s="20">
        <v>3.3849999999999998</v>
      </c>
      <c r="AN1636">
        <v>6</v>
      </c>
      <c r="AO1636">
        <v>25</v>
      </c>
      <c r="AP1636" s="20">
        <v>7.165</v>
      </c>
      <c r="AQ1636" t="s">
        <v>39</v>
      </c>
      <c r="AR1636" t="s">
        <v>2642</v>
      </c>
      <c r="AS1636" t="s">
        <v>3030</v>
      </c>
    </row>
    <row r="1637" spans="1:45" x14ac:dyDescent="0.35">
      <c r="A1637" t="s">
        <v>1808</v>
      </c>
      <c r="B1637" t="s">
        <v>2672</v>
      </c>
      <c r="C1637" t="s">
        <v>2592</v>
      </c>
      <c r="D1637" t="s">
        <v>579</v>
      </c>
      <c r="E1637" t="s">
        <v>1807</v>
      </c>
      <c r="F1637" t="s">
        <v>2968</v>
      </c>
      <c r="G1637" t="s">
        <v>42</v>
      </c>
      <c r="H1637" t="s">
        <v>40</v>
      </c>
      <c r="I1637" t="s">
        <v>2969</v>
      </c>
      <c r="J1637" t="s">
        <v>39</v>
      </c>
      <c r="K1637" t="s">
        <v>39</v>
      </c>
      <c r="L1637" t="s">
        <v>39</v>
      </c>
      <c r="M1637" t="s">
        <v>39</v>
      </c>
      <c r="N1637" t="s">
        <v>39</v>
      </c>
      <c r="O1637" t="s">
        <v>39</v>
      </c>
      <c r="P1637" t="s">
        <v>39</v>
      </c>
      <c r="Q1637" s="1" t="s">
        <v>39</v>
      </c>
      <c r="R1637" s="1" t="s">
        <v>39</v>
      </c>
      <c r="S1637" s="1" t="s">
        <v>39</v>
      </c>
      <c r="T1637" s="1" t="s">
        <v>39</v>
      </c>
      <c r="U1637" t="s">
        <v>2990</v>
      </c>
      <c r="V1637" s="6" t="s">
        <v>39</v>
      </c>
      <c r="W1637" s="6" t="s">
        <v>39</v>
      </c>
      <c r="X1637" s="6">
        <v>25</v>
      </c>
      <c r="Y1637" s="6" t="s">
        <v>2973</v>
      </c>
      <c r="Z1637" s="6">
        <v>0</v>
      </c>
      <c r="AA1637" s="6" t="s">
        <v>2608</v>
      </c>
      <c r="AB1637" s="6" t="s">
        <v>2991</v>
      </c>
      <c r="AC1637" s="6" t="s">
        <v>2992</v>
      </c>
      <c r="AD1637" s="6" t="s">
        <v>40</v>
      </c>
      <c r="AE1637" s="6" t="s">
        <v>39</v>
      </c>
      <c r="AF1637" s="6" t="s">
        <v>42</v>
      </c>
      <c r="AG1637" s="6" t="s">
        <v>2983</v>
      </c>
      <c r="AH1637" s="6" t="s">
        <v>2984</v>
      </c>
      <c r="AI1637" s="6" t="s">
        <v>39</v>
      </c>
      <c r="AJ1637" s="6" t="s">
        <v>43</v>
      </c>
      <c r="AK1637" s="20">
        <v>87.992999999999995</v>
      </c>
      <c r="AL1637" s="6" t="s">
        <v>136</v>
      </c>
      <c r="AM1637" s="20">
        <v>3.39</v>
      </c>
      <c r="AN1637">
        <v>6</v>
      </c>
      <c r="AO1637">
        <v>25</v>
      </c>
      <c r="AP1637" s="20">
        <v>8.2140000000000004</v>
      </c>
      <c r="AQ1637" t="s">
        <v>39</v>
      </c>
      <c r="AR1637" t="s">
        <v>2642</v>
      </c>
      <c r="AS1637" t="s">
        <v>3030</v>
      </c>
    </row>
    <row r="1638" spans="1:45" x14ac:dyDescent="0.35">
      <c r="A1638" t="s">
        <v>1808</v>
      </c>
      <c r="B1638" t="s">
        <v>2672</v>
      </c>
      <c r="C1638" t="s">
        <v>2592</v>
      </c>
      <c r="D1638" t="s">
        <v>579</v>
      </c>
      <c r="E1638" t="s">
        <v>1807</v>
      </c>
      <c r="F1638" t="s">
        <v>2968</v>
      </c>
      <c r="G1638" t="s">
        <v>42</v>
      </c>
      <c r="H1638" t="s">
        <v>40</v>
      </c>
      <c r="I1638" t="s">
        <v>2969</v>
      </c>
      <c r="J1638" t="s">
        <v>39</v>
      </c>
      <c r="K1638" t="s">
        <v>39</v>
      </c>
      <c r="L1638" t="s">
        <v>39</v>
      </c>
      <c r="M1638" t="s">
        <v>39</v>
      </c>
      <c r="N1638" t="s">
        <v>39</v>
      </c>
      <c r="O1638" t="s">
        <v>39</v>
      </c>
      <c r="P1638" t="s">
        <v>39</v>
      </c>
      <c r="Q1638" s="1" t="s">
        <v>39</v>
      </c>
      <c r="R1638" s="1" t="s">
        <v>39</v>
      </c>
      <c r="S1638" s="1" t="s">
        <v>39</v>
      </c>
      <c r="T1638" s="1" t="s">
        <v>39</v>
      </c>
      <c r="U1638" t="s">
        <v>2990</v>
      </c>
      <c r="V1638" s="6" t="s">
        <v>39</v>
      </c>
      <c r="W1638" s="6" t="s">
        <v>39</v>
      </c>
      <c r="X1638" s="6">
        <v>25</v>
      </c>
      <c r="Y1638" s="6" t="s">
        <v>2973</v>
      </c>
      <c r="Z1638" s="6">
        <v>0</v>
      </c>
      <c r="AA1638" s="6" t="s">
        <v>2608</v>
      </c>
      <c r="AB1638" s="6" t="s">
        <v>2991</v>
      </c>
      <c r="AC1638" s="6" t="s">
        <v>2992</v>
      </c>
      <c r="AD1638" s="6" t="s">
        <v>40</v>
      </c>
      <c r="AE1638" s="6" t="s">
        <v>39</v>
      </c>
      <c r="AF1638" s="6" t="s">
        <v>42</v>
      </c>
      <c r="AG1638" s="6" t="s">
        <v>2983</v>
      </c>
      <c r="AH1638" s="6" t="s">
        <v>2984</v>
      </c>
      <c r="AI1638" s="6" t="s">
        <v>39</v>
      </c>
      <c r="AJ1638" s="6" t="s">
        <v>43</v>
      </c>
      <c r="AK1638" s="20">
        <v>89.177999999999997</v>
      </c>
      <c r="AL1638" s="6" t="s">
        <v>136</v>
      </c>
      <c r="AM1638" s="19">
        <v>2.883</v>
      </c>
      <c r="AN1638">
        <v>6</v>
      </c>
      <c r="AO1638">
        <v>25</v>
      </c>
      <c r="AP1638" s="20">
        <v>9.2349999999999994</v>
      </c>
      <c r="AQ1638" t="s">
        <v>39</v>
      </c>
      <c r="AR1638" t="s">
        <v>2642</v>
      </c>
      <c r="AS1638" t="s">
        <v>3030</v>
      </c>
    </row>
    <row r="1639" spans="1:45" x14ac:dyDescent="0.35">
      <c r="A1639" t="s">
        <v>1808</v>
      </c>
      <c r="B1639" t="s">
        <v>2672</v>
      </c>
      <c r="C1639" t="s">
        <v>2592</v>
      </c>
      <c r="D1639" t="s">
        <v>579</v>
      </c>
      <c r="E1639" t="s">
        <v>1807</v>
      </c>
      <c r="F1639" t="s">
        <v>2968</v>
      </c>
      <c r="G1639" t="s">
        <v>42</v>
      </c>
      <c r="H1639" t="s">
        <v>40</v>
      </c>
      <c r="I1639" t="s">
        <v>2969</v>
      </c>
      <c r="J1639" t="s">
        <v>39</v>
      </c>
      <c r="K1639" t="s">
        <v>39</v>
      </c>
      <c r="L1639" t="s">
        <v>39</v>
      </c>
      <c r="M1639" t="s">
        <v>39</v>
      </c>
      <c r="N1639" t="s">
        <v>39</v>
      </c>
      <c r="O1639" t="s">
        <v>39</v>
      </c>
      <c r="P1639" t="s">
        <v>39</v>
      </c>
      <c r="Q1639" s="1" t="s">
        <v>39</v>
      </c>
      <c r="R1639" s="1" t="s">
        <v>39</v>
      </c>
      <c r="S1639" s="1" t="s">
        <v>39</v>
      </c>
      <c r="T1639" s="1" t="s">
        <v>39</v>
      </c>
      <c r="U1639" t="s">
        <v>2990</v>
      </c>
      <c r="V1639" s="6" t="s">
        <v>39</v>
      </c>
      <c r="W1639" s="6" t="s">
        <v>39</v>
      </c>
      <c r="X1639" s="6">
        <v>25</v>
      </c>
      <c r="Y1639" s="6" t="s">
        <v>2973</v>
      </c>
      <c r="Z1639" s="6">
        <v>0</v>
      </c>
      <c r="AA1639" s="6" t="s">
        <v>2608</v>
      </c>
      <c r="AB1639" s="6" t="s">
        <v>2991</v>
      </c>
      <c r="AC1639" s="6" t="s">
        <v>2992</v>
      </c>
      <c r="AD1639" s="6" t="s">
        <v>40</v>
      </c>
      <c r="AE1639" s="6" t="s">
        <v>39</v>
      </c>
      <c r="AF1639" s="6" t="s">
        <v>42</v>
      </c>
      <c r="AG1639" s="6" t="s">
        <v>2983</v>
      </c>
      <c r="AH1639" s="6" t="s">
        <v>2984</v>
      </c>
      <c r="AI1639" s="6" t="s">
        <v>39</v>
      </c>
      <c r="AJ1639" s="6" t="s">
        <v>43</v>
      </c>
      <c r="AK1639" s="20">
        <v>89.177999999999997</v>
      </c>
      <c r="AL1639" s="6" t="s">
        <v>136</v>
      </c>
      <c r="AM1639" s="19">
        <v>3.2210000000000001</v>
      </c>
      <c r="AN1639">
        <v>6</v>
      </c>
      <c r="AO1639">
        <v>25</v>
      </c>
      <c r="AP1639" s="20">
        <v>10.27</v>
      </c>
      <c r="AQ1639" t="s">
        <v>39</v>
      </c>
      <c r="AR1639" t="s">
        <v>2642</v>
      </c>
      <c r="AS1639" t="s">
        <v>3030</v>
      </c>
    </row>
    <row r="1640" spans="1:45" x14ac:dyDescent="0.35">
      <c r="A1640" t="s">
        <v>1808</v>
      </c>
      <c r="B1640" t="s">
        <v>2672</v>
      </c>
      <c r="C1640" t="s">
        <v>2592</v>
      </c>
      <c r="D1640" t="s">
        <v>579</v>
      </c>
      <c r="E1640" t="s">
        <v>1807</v>
      </c>
      <c r="F1640" t="s">
        <v>2968</v>
      </c>
      <c r="G1640" t="s">
        <v>42</v>
      </c>
      <c r="H1640" t="s">
        <v>40</v>
      </c>
      <c r="I1640" t="s">
        <v>2969</v>
      </c>
      <c r="J1640" t="s">
        <v>39</v>
      </c>
      <c r="K1640" t="s">
        <v>39</v>
      </c>
      <c r="L1640" t="s">
        <v>39</v>
      </c>
      <c r="M1640" t="s">
        <v>39</v>
      </c>
      <c r="N1640" t="s">
        <v>39</v>
      </c>
      <c r="O1640" t="s">
        <v>39</v>
      </c>
      <c r="P1640" t="s">
        <v>39</v>
      </c>
      <c r="Q1640" s="1" t="s">
        <v>39</v>
      </c>
      <c r="R1640" s="1" t="s">
        <v>39</v>
      </c>
      <c r="S1640" s="1" t="s">
        <v>39</v>
      </c>
      <c r="T1640" s="1" t="s">
        <v>39</v>
      </c>
      <c r="U1640" t="s">
        <v>2990</v>
      </c>
      <c r="V1640" s="6" t="s">
        <v>39</v>
      </c>
      <c r="W1640" s="6" t="s">
        <v>39</v>
      </c>
      <c r="X1640" s="6">
        <v>25</v>
      </c>
      <c r="Y1640" s="6" t="s">
        <v>2973</v>
      </c>
      <c r="Z1640" s="6">
        <v>0</v>
      </c>
      <c r="AA1640" s="6" t="s">
        <v>2608</v>
      </c>
      <c r="AB1640" s="6" t="s">
        <v>2991</v>
      </c>
      <c r="AC1640" s="6" t="s">
        <v>2992</v>
      </c>
      <c r="AD1640" s="6" t="s">
        <v>40</v>
      </c>
      <c r="AE1640" s="6" t="s">
        <v>39</v>
      </c>
      <c r="AF1640" s="6" t="s">
        <v>42</v>
      </c>
      <c r="AG1640" s="6" t="s">
        <v>2983</v>
      </c>
      <c r="AH1640" s="6" t="s">
        <v>2984</v>
      </c>
      <c r="AI1640" s="6" t="s">
        <v>39</v>
      </c>
      <c r="AJ1640" s="6" t="s">
        <v>43</v>
      </c>
      <c r="AK1640" s="20">
        <v>89.516000000000005</v>
      </c>
      <c r="AL1640" s="6" t="s">
        <v>136</v>
      </c>
      <c r="AM1640" s="19">
        <v>3.39</v>
      </c>
      <c r="AN1640">
        <v>6</v>
      </c>
      <c r="AO1640">
        <v>25</v>
      </c>
      <c r="AP1640" s="20">
        <v>12.327</v>
      </c>
      <c r="AQ1640" t="s">
        <v>39</v>
      </c>
      <c r="AR1640" t="s">
        <v>2642</v>
      </c>
      <c r="AS1640" t="s">
        <v>3030</v>
      </c>
    </row>
    <row r="1641" spans="1:45" x14ac:dyDescent="0.35">
      <c r="A1641" t="s">
        <v>1808</v>
      </c>
      <c r="B1641" t="s">
        <v>2672</v>
      </c>
      <c r="C1641" t="s">
        <v>2592</v>
      </c>
      <c r="D1641" t="s">
        <v>579</v>
      </c>
      <c r="E1641" t="s">
        <v>1807</v>
      </c>
      <c r="F1641" t="s">
        <v>2968</v>
      </c>
      <c r="G1641" t="s">
        <v>42</v>
      </c>
      <c r="H1641" t="s">
        <v>40</v>
      </c>
      <c r="I1641" t="s">
        <v>2969</v>
      </c>
      <c r="J1641" t="s">
        <v>39</v>
      </c>
      <c r="K1641" t="s">
        <v>39</v>
      </c>
      <c r="L1641" t="s">
        <v>39</v>
      </c>
      <c r="M1641" t="s">
        <v>39</v>
      </c>
      <c r="N1641" t="s">
        <v>39</v>
      </c>
      <c r="O1641" t="s">
        <v>39</v>
      </c>
      <c r="P1641" t="s">
        <v>39</v>
      </c>
      <c r="Q1641" s="1" t="s">
        <v>39</v>
      </c>
      <c r="R1641" s="1" t="s">
        <v>39</v>
      </c>
      <c r="S1641" s="1" t="s">
        <v>39</v>
      </c>
      <c r="T1641" s="1" t="s">
        <v>39</v>
      </c>
      <c r="U1641" t="s">
        <v>2990</v>
      </c>
      <c r="V1641" s="6" t="s">
        <v>39</v>
      </c>
      <c r="W1641" s="6" t="s">
        <v>39</v>
      </c>
      <c r="X1641" s="6">
        <v>25</v>
      </c>
      <c r="Y1641" s="6" t="s">
        <v>2973</v>
      </c>
      <c r="Z1641" s="6">
        <v>0</v>
      </c>
      <c r="AA1641" s="6" t="s">
        <v>2608</v>
      </c>
      <c r="AB1641" s="6" t="s">
        <v>2991</v>
      </c>
      <c r="AC1641" s="6" t="s">
        <v>2992</v>
      </c>
      <c r="AD1641" s="6" t="s">
        <v>40</v>
      </c>
      <c r="AE1641" s="6" t="s">
        <v>39</v>
      </c>
      <c r="AF1641" s="6" t="s">
        <v>42</v>
      </c>
      <c r="AG1641" s="6" t="s">
        <v>2983</v>
      </c>
      <c r="AH1641" s="6" t="s">
        <v>2984</v>
      </c>
      <c r="AI1641" s="6" t="s">
        <v>39</v>
      </c>
      <c r="AJ1641" s="6" t="s">
        <v>43</v>
      </c>
      <c r="AK1641" s="14">
        <v>89.177999999999997</v>
      </c>
      <c r="AL1641" s="6" t="s">
        <v>136</v>
      </c>
      <c r="AM1641">
        <v>3.8969999999999998</v>
      </c>
      <c r="AN1641">
        <v>6</v>
      </c>
      <c r="AO1641">
        <v>25</v>
      </c>
      <c r="AP1641" s="14">
        <v>13.348000000000001</v>
      </c>
      <c r="AQ1641" t="s">
        <v>39</v>
      </c>
      <c r="AR1641" t="s">
        <v>2642</v>
      </c>
      <c r="AS1641" t="s">
        <v>3030</v>
      </c>
    </row>
    <row r="1642" spans="1:45" s="13" customFormat="1" x14ac:dyDescent="0.35">
      <c r="A1642" s="13" t="s">
        <v>1808</v>
      </c>
      <c r="B1642" s="13" t="s">
        <v>2672</v>
      </c>
      <c r="C1642" s="13" t="s">
        <v>2592</v>
      </c>
      <c r="D1642" s="13" t="s">
        <v>579</v>
      </c>
      <c r="E1642" s="13" t="s">
        <v>1807</v>
      </c>
      <c r="F1642" s="13" t="s">
        <v>2968</v>
      </c>
      <c r="G1642" s="13" t="s">
        <v>42</v>
      </c>
      <c r="H1642" s="13" t="s">
        <v>40</v>
      </c>
      <c r="I1642" s="13" t="s">
        <v>2969</v>
      </c>
      <c r="J1642" s="13" t="s">
        <v>39</v>
      </c>
      <c r="K1642" s="13" t="s">
        <v>39</v>
      </c>
      <c r="L1642" s="13" t="s">
        <v>39</v>
      </c>
      <c r="M1642" s="13" t="s">
        <v>39</v>
      </c>
      <c r="N1642" s="13" t="s">
        <v>39</v>
      </c>
      <c r="O1642" s="13" t="s">
        <v>39</v>
      </c>
      <c r="P1642" s="13" t="s">
        <v>39</v>
      </c>
      <c r="Q1642" s="28" t="s">
        <v>39</v>
      </c>
      <c r="R1642" s="28" t="s">
        <v>39</v>
      </c>
      <c r="S1642" s="28" t="s">
        <v>39</v>
      </c>
      <c r="T1642" s="28" t="s">
        <v>39</v>
      </c>
      <c r="U1642" s="13" t="s">
        <v>2990</v>
      </c>
      <c r="V1642" s="16" t="s">
        <v>39</v>
      </c>
      <c r="W1642" s="16" t="s">
        <v>39</v>
      </c>
      <c r="X1642" s="16">
        <v>25</v>
      </c>
      <c r="Y1642" s="16" t="s">
        <v>2973</v>
      </c>
      <c r="Z1642" s="16">
        <v>0</v>
      </c>
      <c r="AA1642" s="16" t="s">
        <v>2608</v>
      </c>
      <c r="AB1642" s="16" t="s">
        <v>2991</v>
      </c>
      <c r="AC1642" s="16" t="s">
        <v>2992</v>
      </c>
      <c r="AD1642" s="16" t="s">
        <v>40</v>
      </c>
      <c r="AE1642" s="16" t="s">
        <v>39</v>
      </c>
      <c r="AF1642" s="16" t="s">
        <v>42</v>
      </c>
      <c r="AG1642" s="16" t="s">
        <v>2983</v>
      </c>
      <c r="AH1642" s="16" t="s">
        <v>2984</v>
      </c>
      <c r="AI1642" s="16" t="s">
        <v>39</v>
      </c>
      <c r="AJ1642" s="16" t="s">
        <v>43</v>
      </c>
      <c r="AK1642" s="15">
        <v>89.177999999999997</v>
      </c>
      <c r="AL1642" s="16" t="s">
        <v>136</v>
      </c>
      <c r="AM1642" s="13">
        <v>4.0940000000000003</v>
      </c>
      <c r="AN1642" s="13">
        <v>6</v>
      </c>
      <c r="AO1642" s="13">
        <v>25</v>
      </c>
      <c r="AP1642" s="15">
        <v>14.423</v>
      </c>
      <c r="AQ1642" s="13" t="s">
        <v>39</v>
      </c>
      <c r="AR1642" s="13" t="s">
        <v>2642</v>
      </c>
      <c r="AS1642" s="13" t="s">
        <v>3030</v>
      </c>
    </row>
    <row r="1643" spans="1:45" x14ac:dyDescent="0.35">
      <c r="A1643" t="s">
        <v>1866</v>
      </c>
      <c r="B1643" t="s">
        <v>2672</v>
      </c>
      <c r="C1643" t="s">
        <v>2592</v>
      </c>
      <c r="D1643" t="s">
        <v>1865</v>
      </c>
      <c r="E1643" t="s">
        <v>253</v>
      </c>
      <c r="F1643" t="s">
        <v>39</v>
      </c>
      <c r="G1643" t="s">
        <v>42</v>
      </c>
      <c r="H1643" t="s">
        <v>40</v>
      </c>
      <c r="I1643" t="s">
        <v>3043</v>
      </c>
      <c r="J1643" t="s">
        <v>39</v>
      </c>
      <c r="K1643" t="s">
        <v>39</v>
      </c>
      <c r="L1643" t="s">
        <v>39</v>
      </c>
      <c r="M1643" t="s">
        <v>41</v>
      </c>
      <c r="N1643" t="s">
        <v>39</v>
      </c>
      <c r="O1643">
        <v>2005</v>
      </c>
      <c r="P1643">
        <v>2006</v>
      </c>
      <c r="Q1643" s="1" t="s">
        <v>133</v>
      </c>
      <c r="R1643">
        <f>365*2+31+31+30+31</f>
        <v>853</v>
      </c>
      <c r="S1643" s="1" t="s">
        <v>39</v>
      </c>
      <c r="T1643">
        <v>5</v>
      </c>
      <c r="U1643" t="s">
        <v>48</v>
      </c>
      <c r="V1643" s="6" t="s">
        <v>39</v>
      </c>
      <c r="W1643" s="6" t="s">
        <v>39</v>
      </c>
      <c r="X1643" s="6" t="s">
        <v>3041</v>
      </c>
      <c r="Y1643" t="s">
        <v>39</v>
      </c>
      <c r="Z1643" s="6" t="s">
        <v>39</v>
      </c>
      <c r="AA1643" s="6" t="s">
        <v>39</v>
      </c>
      <c r="AB1643" s="6" t="s">
        <v>39</v>
      </c>
      <c r="AC1643" s="6" t="s">
        <v>39</v>
      </c>
      <c r="AD1643" s="6" t="s">
        <v>40</v>
      </c>
      <c r="AE1643" s="6" t="s">
        <v>39</v>
      </c>
      <c r="AF1643" s="6" t="s">
        <v>42</v>
      </c>
      <c r="AG1643" s="6" t="s">
        <v>2850</v>
      </c>
      <c r="AH1643">
        <v>3</v>
      </c>
      <c r="AI1643" s="6" t="s">
        <v>39</v>
      </c>
      <c r="AJ1643" s="6" t="s">
        <v>2837</v>
      </c>
      <c r="AK1643" s="20">
        <v>1</v>
      </c>
      <c r="AL1643" s="6" t="s">
        <v>39</v>
      </c>
      <c r="AM1643" t="s">
        <v>39</v>
      </c>
      <c r="AN1643">
        <v>3</v>
      </c>
      <c r="AO1643">
        <v>100</v>
      </c>
      <c r="AP1643">
        <v>98</v>
      </c>
      <c r="AQ1643" t="s">
        <v>39</v>
      </c>
      <c r="AR1643" t="s">
        <v>2627</v>
      </c>
      <c r="AS1643" t="s">
        <v>3042</v>
      </c>
    </row>
    <row r="1644" spans="1:45" x14ac:dyDescent="0.35">
      <c r="A1644" t="s">
        <v>1866</v>
      </c>
      <c r="B1644" t="s">
        <v>2672</v>
      </c>
      <c r="C1644" t="s">
        <v>2592</v>
      </c>
      <c r="D1644" t="s">
        <v>1865</v>
      </c>
      <c r="E1644" t="s">
        <v>253</v>
      </c>
      <c r="F1644" t="s">
        <v>39</v>
      </c>
      <c r="G1644" t="s">
        <v>42</v>
      </c>
      <c r="H1644" t="s">
        <v>40</v>
      </c>
      <c r="I1644" t="s">
        <v>3043</v>
      </c>
      <c r="J1644" t="s">
        <v>39</v>
      </c>
      <c r="K1644" t="s">
        <v>39</v>
      </c>
      <c r="L1644" t="s">
        <v>39</v>
      </c>
      <c r="M1644" t="s">
        <v>41</v>
      </c>
      <c r="N1644" t="s">
        <v>39</v>
      </c>
      <c r="O1644">
        <v>2005</v>
      </c>
      <c r="P1644">
        <v>2006</v>
      </c>
      <c r="Q1644" s="1" t="s">
        <v>133</v>
      </c>
      <c r="R1644">
        <f t="shared" ref="R1644:R1693" si="11">365*2+31+31+30+31</f>
        <v>853</v>
      </c>
      <c r="S1644" s="1" t="s">
        <v>39</v>
      </c>
      <c r="T1644">
        <v>5</v>
      </c>
      <c r="U1644" t="s">
        <v>2628</v>
      </c>
      <c r="V1644" s="6" t="s">
        <v>2643</v>
      </c>
      <c r="W1644">
        <v>0</v>
      </c>
      <c r="X1644" s="6" t="s">
        <v>3041</v>
      </c>
      <c r="Y1644" t="s">
        <v>3037</v>
      </c>
      <c r="Z1644" s="6" t="s">
        <v>39</v>
      </c>
      <c r="AA1644" s="6" t="s">
        <v>39</v>
      </c>
      <c r="AB1644" s="6" t="s">
        <v>39</v>
      </c>
      <c r="AC1644" s="6" t="s">
        <v>39</v>
      </c>
      <c r="AD1644" s="6" t="s">
        <v>40</v>
      </c>
      <c r="AE1644" s="6" t="s">
        <v>39</v>
      </c>
      <c r="AF1644" s="6" t="s">
        <v>42</v>
      </c>
      <c r="AG1644" s="6" t="s">
        <v>2850</v>
      </c>
      <c r="AH1644">
        <v>3</v>
      </c>
      <c r="AI1644" s="6" t="s">
        <v>39</v>
      </c>
      <c r="AJ1644" s="6" t="s">
        <v>2837</v>
      </c>
      <c r="AK1644" s="20">
        <v>26</v>
      </c>
      <c r="AL1644" s="6" t="s">
        <v>39</v>
      </c>
      <c r="AM1644" t="s">
        <v>39</v>
      </c>
      <c r="AN1644">
        <v>3</v>
      </c>
      <c r="AO1644">
        <v>100</v>
      </c>
      <c r="AP1644">
        <v>56</v>
      </c>
      <c r="AQ1644" t="s">
        <v>39</v>
      </c>
      <c r="AR1644" t="s">
        <v>2627</v>
      </c>
    </row>
    <row r="1645" spans="1:45" x14ac:dyDescent="0.35">
      <c r="A1645" t="s">
        <v>1866</v>
      </c>
      <c r="B1645" t="s">
        <v>2672</v>
      </c>
      <c r="C1645" t="s">
        <v>2592</v>
      </c>
      <c r="D1645" t="s">
        <v>1865</v>
      </c>
      <c r="E1645" t="s">
        <v>253</v>
      </c>
      <c r="F1645" t="s">
        <v>39</v>
      </c>
      <c r="G1645" t="s">
        <v>42</v>
      </c>
      <c r="H1645" t="s">
        <v>40</v>
      </c>
      <c r="I1645" t="s">
        <v>3043</v>
      </c>
      <c r="J1645" t="s">
        <v>39</v>
      </c>
      <c r="K1645" t="s">
        <v>39</v>
      </c>
      <c r="L1645" t="s">
        <v>39</v>
      </c>
      <c r="M1645" t="s">
        <v>41</v>
      </c>
      <c r="N1645" t="s">
        <v>39</v>
      </c>
      <c r="O1645">
        <v>2005</v>
      </c>
      <c r="P1645">
        <v>2006</v>
      </c>
      <c r="Q1645" s="1" t="s">
        <v>133</v>
      </c>
      <c r="R1645">
        <f t="shared" si="11"/>
        <v>853</v>
      </c>
      <c r="S1645" s="1" t="s">
        <v>39</v>
      </c>
      <c r="T1645">
        <v>5</v>
      </c>
      <c r="U1645" t="s">
        <v>2628</v>
      </c>
      <c r="V1645" s="6" t="s">
        <v>2643</v>
      </c>
      <c r="W1645">
        <v>0</v>
      </c>
      <c r="X1645" s="6" t="s">
        <v>3041</v>
      </c>
      <c r="Y1645" t="s">
        <v>3038</v>
      </c>
      <c r="Z1645" s="6" t="s">
        <v>39</v>
      </c>
      <c r="AA1645" s="6" t="s">
        <v>39</v>
      </c>
      <c r="AB1645" s="6" t="s">
        <v>39</v>
      </c>
      <c r="AC1645" s="6" t="s">
        <v>39</v>
      </c>
      <c r="AD1645" s="6" t="s">
        <v>40</v>
      </c>
      <c r="AE1645" s="6" t="s">
        <v>39</v>
      </c>
      <c r="AF1645" s="6" t="s">
        <v>42</v>
      </c>
      <c r="AG1645" s="6" t="s">
        <v>2850</v>
      </c>
      <c r="AH1645">
        <v>3</v>
      </c>
      <c r="AI1645" s="6" t="s">
        <v>39</v>
      </c>
      <c r="AJ1645" s="6" t="s">
        <v>2837</v>
      </c>
      <c r="AK1645" s="20">
        <v>1</v>
      </c>
      <c r="AL1645" s="6" t="s">
        <v>39</v>
      </c>
      <c r="AM1645" t="s">
        <v>39</v>
      </c>
      <c r="AN1645">
        <v>3</v>
      </c>
      <c r="AO1645">
        <v>100</v>
      </c>
      <c r="AP1645">
        <v>61</v>
      </c>
      <c r="AQ1645" t="s">
        <v>39</v>
      </c>
      <c r="AR1645" t="s">
        <v>2627</v>
      </c>
    </row>
    <row r="1646" spans="1:45" x14ac:dyDescent="0.35">
      <c r="A1646" t="s">
        <v>1866</v>
      </c>
      <c r="B1646" t="s">
        <v>2672</v>
      </c>
      <c r="C1646" t="s">
        <v>2592</v>
      </c>
      <c r="D1646" t="s">
        <v>1865</v>
      </c>
      <c r="E1646" t="s">
        <v>253</v>
      </c>
      <c r="F1646" t="s">
        <v>39</v>
      </c>
      <c r="G1646" t="s">
        <v>42</v>
      </c>
      <c r="H1646" t="s">
        <v>40</v>
      </c>
      <c r="I1646" t="s">
        <v>3043</v>
      </c>
      <c r="J1646" t="s">
        <v>39</v>
      </c>
      <c r="K1646" t="s">
        <v>39</v>
      </c>
      <c r="L1646" t="s">
        <v>39</v>
      </c>
      <c r="M1646" t="s">
        <v>41</v>
      </c>
      <c r="N1646" t="s">
        <v>39</v>
      </c>
      <c r="O1646">
        <v>2005</v>
      </c>
      <c r="P1646">
        <v>2006</v>
      </c>
      <c r="Q1646" s="1" t="s">
        <v>133</v>
      </c>
      <c r="R1646">
        <f t="shared" si="11"/>
        <v>853</v>
      </c>
      <c r="S1646" s="1" t="s">
        <v>39</v>
      </c>
      <c r="T1646">
        <v>5</v>
      </c>
      <c r="U1646" t="s">
        <v>2628</v>
      </c>
      <c r="V1646" s="6" t="s">
        <v>2643</v>
      </c>
      <c r="W1646">
        <v>0</v>
      </c>
      <c r="X1646" s="6" t="s">
        <v>3041</v>
      </c>
      <c r="Y1646" t="s">
        <v>3039</v>
      </c>
      <c r="Z1646" s="6" t="s">
        <v>39</v>
      </c>
      <c r="AA1646" s="6" t="s">
        <v>39</v>
      </c>
      <c r="AB1646" s="6" t="s">
        <v>39</v>
      </c>
      <c r="AC1646" s="6" t="s">
        <v>39</v>
      </c>
      <c r="AD1646" s="6" t="s">
        <v>40</v>
      </c>
      <c r="AE1646" s="6" t="s">
        <v>39</v>
      </c>
      <c r="AF1646" s="6" t="s">
        <v>42</v>
      </c>
      <c r="AG1646" s="6" t="s">
        <v>2850</v>
      </c>
      <c r="AH1646">
        <v>3</v>
      </c>
      <c r="AI1646" s="6" t="s">
        <v>39</v>
      </c>
      <c r="AJ1646" s="6" t="s">
        <v>2837</v>
      </c>
      <c r="AK1646" s="20">
        <v>0</v>
      </c>
      <c r="AL1646" s="6" t="s">
        <v>39</v>
      </c>
      <c r="AM1646" t="s">
        <v>39</v>
      </c>
      <c r="AN1646">
        <v>3</v>
      </c>
      <c r="AO1646">
        <v>100</v>
      </c>
      <c r="AP1646">
        <v>65</v>
      </c>
      <c r="AQ1646" t="s">
        <v>39</v>
      </c>
      <c r="AR1646" t="s">
        <v>2627</v>
      </c>
    </row>
    <row r="1647" spans="1:45" x14ac:dyDescent="0.35">
      <c r="A1647" t="s">
        <v>1866</v>
      </c>
      <c r="B1647" t="s">
        <v>2672</v>
      </c>
      <c r="C1647" t="s">
        <v>2592</v>
      </c>
      <c r="D1647" t="s">
        <v>1865</v>
      </c>
      <c r="E1647" t="s">
        <v>253</v>
      </c>
      <c r="F1647" t="s">
        <v>39</v>
      </c>
      <c r="G1647" t="s">
        <v>42</v>
      </c>
      <c r="H1647" t="s">
        <v>40</v>
      </c>
      <c r="I1647" t="s">
        <v>3043</v>
      </c>
      <c r="J1647" t="s">
        <v>39</v>
      </c>
      <c r="K1647" t="s">
        <v>39</v>
      </c>
      <c r="L1647" t="s">
        <v>39</v>
      </c>
      <c r="M1647" t="s">
        <v>41</v>
      </c>
      <c r="N1647" t="s">
        <v>39</v>
      </c>
      <c r="O1647">
        <v>2005</v>
      </c>
      <c r="P1647">
        <v>2006</v>
      </c>
      <c r="Q1647" s="1" t="s">
        <v>133</v>
      </c>
      <c r="R1647">
        <f t="shared" si="11"/>
        <v>853</v>
      </c>
      <c r="S1647" s="1" t="s">
        <v>39</v>
      </c>
      <c r="T1647">
        <v>5</v>
      </c>
      <c r="U1647" t="s">
        <v>2628</v>
      </c>
      <c r="V1647" s="6" t="s">
        <v>2643</v>
      </c>
      <c r="W1647">
        <v>0</v>
      </c>
      <c r="X1647" s="6" t="s">
        <v>3041</v>
      </c>
      <c r="Y1647" t="s">
        <v>3040</v>
      </c>
      <c r="Z1647" s="6" t="s">
        <v>39</v>
      </c>
      <c r="AA1647" s="6" t="s">
        <v>39</v>
      </c>
      <c r="AB1647" s="6" t="s">
        <v>39</v>
      </c>
      <c r="AC1647" s="6" t="s">
        <v>39</v>
      </c>
      <c r="AD1647" s="6" t="s">
        <v>40</v>
      </c>
      <c r="AE1647" s="6" t="s">
        <v>39</v>
      </c>
      <c r="AF1647" s="6" t="s">
        <v>42</v>
      </c>
      <c r="AG1647" s="6" t="s">
        <v>2850</v>
      </c>
      <c r="AH1647">
        <v>3</v>
      </c>
      <c r="AI1647" s="6" t="s">
        <v>39</v>
      </c>
      <c r="AJ1647" s="6" t="s">
        <v>2837</v>
      </c>
      <c r="AK1647" s="20">
        <v>0</v>
      </c>
      <c r="AL1647" s="6" t="s">
        <v>39</v>
      </c>
      <c r="AM1647" t="s">
        <v>39</v>
      </c>
      <c r="AN1647">
        <v>3</v>
      </c>
      <c r="AO1647">
        <v>100</v>
      </c>
      <c r="AP1647">
        <v>67</v>
      </c>
      <c r="AQ1647" t="s">
        <v>39</v>
      </c>
      <c r="AR1647" t="s">
        <v>2627</v>
      </c>
    </row>
    <row r="1648" spans="1:45" x14ac:dyDescent="0.35">
      <c r="A1648" t="s">
        <v>1866</v>
      </c>
      <c r="B1648" t="s">
        <v>2672</v>
      </c>
      <c r="C1648" t="s">
        <v>2592</v>
      </c>
      <c r="D1648" t="s">
        <v>1865</v>
      </c>
      <c r="E1648" t="s">
        <v>253</v>
      </c>
      <c r="F1648" t="s">
        <v>39</v>
      </c>
      <c r="G1648" t="s">
        <v>42</v>
      </c>
      <c r="H1648" t="s">
        <v>40</v>
      </c>
      <c r="I1648" t="s">
        <v>3043</v>
      </c>
      <c r="J1648" t="s">
        <v>39</v>
      </c>
      <c r="K1648" t="s">
        <v>39</v>
      </c>
      <c r="L1648" t="s">
        <v>39</v>
      </c>
      <c r="M1648" t="s">
        <v>41</v>
      </c>
      <c r="N1648" t="s">
        <v>39</v>
      </c>
      <c r="O1648">
        <v>2005</v>
      </c>
      <c r="P1648">
        <v>2006</v>
      </c>
      <c r="Q1648" s="1" t="s">
        <v>133</v>
      </c>
      <c r="R1648">
        <f t="shared" si="11"/>
        <v>853</v>
      </c>
      <c r="S1648" s="1" t="s">
        <v>39</v>
      </c>
      <c r="T1648">
        <v>5</v>
      </c>
      <c r="U1648" t="s">
        <v>2628</v>
      </c>
      <c r="V1648" s="6" t="s">
        <v>2643</v>
      </c>
      <c r="W1648">
        <v>30</v>
      </c>
      <c r="X1648" s="6" t="s">
        <v>3041</v>
      </c>
      <c r="Y1648" t="s">
        <v>3037</v>
      </c>
      <c r="Z1648" s="6" t="s">
        <v>39</v>
      </c>
      <c r="AA1648" s="6" t="s">
        <v>39</v>
      </c>
      <c r="AB1648" s="6" t="s">
        <v>39</v>
      </c>
      <c r="AC1648" s="6" t="s">
        <v>39</v>
      </c>
      <c r="AD1648" s="6" t="s">
        <v>40</v>
      </c>
      <c r="AE1648" s="6" t="s">
        <v>39</v>
      </c>
      <c r="AF1648" s="6" t="s">
        <v>42</v>
      </c>
      <c r="AG1648" s="6" t="s">
        <v>2850</v>
      </c>
      <c r="AH1648">
        <v>3</v>
      </c>
      <c r="AI1648" s="6" t="s">
        <v>39</v>
      </c>
      <c r="AJ1648" s="6" t="s">
        <v>2837</v>
      </c>
      <c r="AK1648" s="20">
        <v>79</v>
      </c>
      <c r="AL1648" s="6" t="s">
        <v>39</v>
      </c>
      <c r="AM1648" t="s">
        <v>39</v>
      </c>
      <c r="AN1648">
        <v>3</v>
      </c>
      <c r="AO1648">
        <v>100</v>
      </c>
      <c r="AP1648">
        <v>41</v>
      </c>
      <c r="AQ1648" t="s">
        <v>39</v>
      </c>
      <c r="AR1648" t="s">
        <v>2627</v>
      </c>
    </row>
    <row r="1649" spans="1:44" x14ac:dyDescent="0.35">
      <c r="A1649" t="s">
        <v>1866</v>
      </c>
      <c r="B1649" t="s">
        <v>2672</v>
      </c>
      <c r="C1649" t="s">
        <v>2592</v>
      </c>
      <c r="D1649" t="s">
        <v>1865</v>
      </c>
      <c r="E1649" t="s">
        <v>253</v>
      </c>
      <c r="F1649" t="s">
        <v>39</v>
      </c>
      <c r="G1649" t="s">
        <v>42</v>
      </c>
      <c r="H1649" t="s">
        <v>40</v>
      </c>
      <c r="I1649" t="s">
        <v>3043</v>
      </c>
      <c r="J1649" t="s">
        <v>39</v>
      </c>
      <c r="K1649" t="s">
        <v>39</v>
      </c>
      <c r="L1649" t="s">
        <v>39</v>
      </c>
      <c r="M1649" t="s">
        <v>41</v>
      </c>
      <c r="N1649" t="s">
        <v>39</v>
      </c>
      <c r="O1649">
        <v>2005</v>
      </c>
      <c r="P1649">
        <v>2006</v>
      </c>
      <c r="Q1649" s="1" t="s">
        <v>133</v>
      </c>
      <c r="R1649">
        <f t="shared" si="11"/>
        <v>853</v>
      </c>
      <c r="S1649" s="1" t="s">
        <v>39</v>
      </c>
      <c r="T1649">
        <v>5</v>
      </c>
      <c r="U1649" t="s">
        <v>2628</v>
      </c>
      <c r="V1649" s="6" t="s">
        <v>2643</v>
      </c>
      <c r="W1649">
        <v>30</v>
      </c>
      <c r="X1649" s="6" t="s">
        <v>3041</v>
      </c>
      <c r="Y1649" t="s">
        <v>3038</v>
      </c>
      <c r="Z1649" s="6" t="s">
        <v>39</v>
      </c>
      <c r="AA1649" s="6" t="s">
        <v>39</v>
      </c>
      <c r="AB1649" s="6" t="s">
        <v>39</v>
      </c>
      <c r="AC1649" s="6" t="s">
        <v>39</v>
      </c>
      <c r="AD1649" s="6" t="s">
        <v>40</v>
      </c>
      <c r="AE1649" s="6" t="s">
        <v>39</v>
      </c>
      <c r="AF1649" s="6" t="s">
        <v>42</v>
      </c>
      <c r="AG1649" s="6" t="s">
        <v>2850</v>
      </c>
      <c r="AH1649">
        <v>3</v>
      </c>
      <c r="AI1649" s="6" t="s">
        <v>39</v>
      </c>
      <c r="AJ1649" s="6" t="s">
        <v>2837</v>
      </c>
      <c r="AK1649" s="20">
        <v>77</v>
      </c>
      <c r="AL1649" s="6" t="s">
        <v>39</v>
      </c>
      <c r="AM1649" t="s">
        <v>39</v>
      </c>
      <c r="AN1649">
        <v>3</v>
      </c>
      <c r="AO1649">
        <v>100</v>
      </c>
      <c r="AP1649">
        <v>43</v>
      </c>
      <c r="AQ1649" t="s">
        <v>39</v>
      </c>
      <c r="AR1649" t="s">
        <v>2627</v>
      </c>
    </row>
    <row r="1650" spans="1:44" x14ac:dyDescent="0.35">
      <c r="A1650" t="s">
        <v>1866</v>
      </c>
      <c r="B1650" t="s">
        <v>2672</v>
      </c>
      <c r="C1650" t="s">
        <v>2592</v>
      </c>
      <c r="D1650" t="s">
        <v>1865</v>
      </c>
      <c r="E1650" t="s">
        <v>253</v>
      </c>
      <c r="F1650" t="s">
        <v>39</v>
      </c>
      <c r="G1650" t="s">
        <v>42</v>
      </c>
      <c r="H1650" t="s">
        <v>40</v>
      </c>
      <c r="I1650" t="s">
        <v>3043</v>
      </c>
      <c r="J1650" t="s">
        <v>39</v>
      </c>
      <c r="K1650" t="s">
        <v>39</v>
      </c>
      <c r="L1650" t="s">
        <v>39</v>
      </c>
      <c r="M1650" t="s">
        <v>41</v>
      </c>
      <c r="N1650" t="s">
        <v>39</v>
      </c>
      <c r="O1650">
        <v>2005</v>
      </c>
      <c r="P1650">
        <v>2006</v>
      </c>
      <c r="Q1650" s="1" t="s">
        <v>133</v>
      </c>
      <c r="R1650">
        <f t="shared" si="11"/>
        <v>853</v>
      </c>
      <c r="S1650" s="1" t="s">
        <v>39</v>
      </c>
      <c r="T1650">
        <v>5</v>
      </c>
      <c r="U1650" t="s">
        <v>2628</v>
      </c>
      <c r="V1650" s="6" t="s">
        <v>2643</v>
      </c>
      <c r="W1650">
        <v>30</v>
      </c>
      <c r="X1650" s="6" t="s">
        <v>3041</v>
      </c>
      <c r="Y1650" t="s">
        <v>3039</v>
      </c>
      <c r="Z1650" s="6" t="s">
        <v>39</v>
      </c>
      <c r="AA1650" s="6" t="s">
        <v>39</v>
      </c>
      <c r="AB1650" s="6" t="s">
        <v>39</v>
      </c>
      <c r="AC1650" s="6" t="s">
        <v>39</v>
      </c>
      <c r="AD1650" s="6" t="s">
        <v>40</v>
      </c>
      <c r="AE1650" s="6" t="s">
        <v>39</v>
      </c>
      <c r="AF1650" s="6" t="s">
        <v>42</v>
      </c>
      <c r="AG1650" s="6" t="s">
        <v>2850</v>
      </c>
      <c r="AH1650">
        <v>3</v>
      </c>
      <c r="AI1650" s="6" t="s">
        <v>39</v>
      </c>
      <c r="AJ1650" s="6" t="s">
        <v>2837</v>
      </c>
      <c r="AK1650" s="20">
        <v>66</v>
      </c>
      <c r="AL1650" s="6" t="s">
        <v>39</v>
      </c>
      <c r="AM1650" t="s">
        <v>39</v>
      </c>
      <c r="AN1650">
        <v>3</v>
      </c>
      <c r="AO1650">
        <v>100</v>
      </c>
      <c r="AP1650">
        <v>45</v>
      </c>
      <c r="AQ1650" t="s">
        <v>39</v>
      </c>
      <c r="AR1650" t="s">
        <v>2627</v>
      </c>
    </row>
    <row r="1651" spans="1:44" x14ac:dyDescent="0.35">
      <c r="A1651" t="s">
        <v>1866</v>
      </c>
      <c r="B1651" t="s">
        <v>2672</v>
      </c>
      <c r="C1651" t="s">
        <v>2592</v>
      </c>
      <c r="D1651" t="s">
        <v>1865</v>
      </c>
      <c r="E1651" t="s">
        <v>253</v>
      </c>
      <c r="F1651" t="s">
        <v>39</v>
      </c>
      <c r="G1651" t="s">
        <v>42</v>
      </c>
      <c r="H1651" t="s">
        <v>40</v>
      </c>
      <c r="I1651" t="s">
        <v>3043</v>
      </c>
      <c r="J1651" t="s">
        <v>39</v>
      </c>
      <c r="K1651" t="s">
        <v>39</v>
      </c>
      <c r="L1651" t="s">
        <v>39</v>
      </c>
      <c r="M1651" t="s">
        <v>41</v>
      </c>
      <c r="N1651" t="s">
        <v>39</v>
      </c>
      <c r="O1651">
        <v>2005</v>
      </c>
      <c r="P1651">
        <v>2006</v>
      </c>
      <c r="Q1651" s="1" t="s">
        <v>133</v>
      </c>
      <c r="R1651">
        <f t="shared" si="11"/>
        <v>853</v>
      </c>
      <c r="S1651" s="1" t="s">
        <v>39</v>
      </c>
      <c r="T1651">
        <v>5</v>
      </c>
      <c r="U1651" t="s">
        <v>2628</v>
      </c>
      <c r="V1651" s="6" t="s">
        <v>2643</v>
      </c>
      <c r="W1651">
        <v>30</v>
      </c>
      <c r="X1651" s="6" t="s">
        <v>3041</v>
      </c>
      <c r="Y1651" t="s">
        <v>3040</v>
      </c>
      <c r="Z1651" s="6" t="s">
        <v>39</v>
      </c>
      <c r="AA1651" s="6" t="s">
        <v>39</v>
      </c>
      <c r="AB1651" s="6" t="s">
        <v>39</v>
      </c>
      <c r="AC1651" s="6" t="s">
        <v>39</v>
      </c>
      <c r="AD1651" s="6" t="s">
        <v>40</v>
      </c>
      <c r="AE1651" s="6" t="s">
        <v>39</v>
      </c>
      <c r="AF1651" s="6" t="s">
        <v>42</v>
      </c>
      <c r="AG1651" s="6" t="s">
        <v>2850</v>
      </c>
      <c r="AH1651">
        <v>3</v>
      </c>
      <c r="AI1651" s="6" t="s">
        <v>39</v>
      </c>
      <c r="AJ1651" s="6" t="s">
        <v>2837</v>
      </c>
      <c r="AK1651" s="20">
        <v>61</v>
      </c>
      <c r="AL1651" s="6" t="s">
        <v>39</v>
      </c>
      <c r="AM1651" t="s">
        <v>39</v>
      </c>
      <c r="AN1651">
        <v>3</v>
      </c>
      <c r="AO1651">
        <v>100</v>
      </c>
      <c r="AP1651">
        <v>45</v>
      </c>
      <c r="AQ1651" t="s">
        <v>39</v>
      </c>
      <c r="AR1651" t="s">
        <v>2627</v>
      </c>
    </row>
    <row r="1652" spans="1:44" x14ac:dyDescent="0.35">
      <c r="A1652" t="s">
        <v>1866</v>
      </c>
      <c r="B1652" t="s">
        <v>2672</v>
      </c>
      <c r="C1652" t="s">
        <v>2592</v>
      </c>
      <c r="D1652" t="s">
        <v>1865</v>
      </c>
      <c r="E1652" t="s">
        <v>253</v>
      </c>
      <c r="F1652" t="s">
        <v>39</v>
      </c>
      <c r="G1652" t="s">
        <v>42</v>
      </c>
      <c r="H1652" t="s">
        <v>40</v>
      </c>
      <c r="I1652" t="s">
        <v>3043</v>
      </c>
      <c r="J1652" t="s">
        <v>39</v>
      </c>
      <c r="K1652" t="s">
        <v>39</v>
      </c>
      <c r="L1652" t="s">
        <v>39</v>
      </c>
      <c r="M1652" t="s">
        <v>41</v>
      </c>
      <c r="N1652" t="s">
        <v>39</v>
      </c>
      <c r="O1652">
        <v>2005</v>
      </c>
      <c r="P1652">
        <v>2006</v>
      </c>
      <c r="Q1652" s="1" t="s">
        <v>133</v>
      </c>
      <c r="R1652">
        <f t="shared" si="11"/>
        <v>853</v>
      </c>
      <c r="S1652" s="1" t="s">
        <v>39</v>
      </c>
      <c r="T1652">
        <v>5</v>
      </c>
      <c r="U1652" t="s">
        <v>2628</v>
      </c>
      <c r="V1652" s="6" t="s">
        <v>2643</v>
      </c>
      <c r="W1652">
        <v>60</v>
      </c>
      <c r="X1652" s="6" t="s">
        <v>3041</v>
      </c>
      <c r="Y1652" t="s">
        <v>3037</v>
      </c>
      <c r="Z1652" s="6" t="s">
        <v>39</v>
      </c>
      <c r="AA1652" s="6" t="s">
        <v>39</v>
      </c>
      <c r="AB1652" s="6" t="s">
        <v>39</v>
      </c>
      <c r="AC1652" s="6" t="s">
        <v>39</v>
      </c>
      <c r="AD1652" s="6" t="s">
        <v>40</v>
      </c>
      <c r="AE1652" s="6" t="s">
        <v>39</v>
      </c>
      <c r="AF1652" s="6" t="s">
        <v>42</v>
      </c>
      <c r="AG1652" s="6" t="s">
        <v>2850</v>
      </c>
      <c r="AH1652">
        <v>3</v>
      </c>
      <c r="AI1652" s="6" t="s">
        <v>39</v>
      </c>
      <c r="AJ1652" s="6" t="s">
        <v>2837</v>
      </c>
      <c r="AK1652" s="20">
        <v>92</v>
      </c>
      <c r="AL1652" s="6" t="s">
        <v>39</v>
      </c>
      <c r="AM1652" t="s">
        <v>39</v>
      </c>
      <c r="AN1652">
        <v>3</v>
      </c>
      <c r="AO1652">
        <v>100</v>
      </c>
      <c r="AP1652">
        <v>33</v>
      </c>
      <c r="AQ1652" t="s">
        <v>39</v>
      </c>
      <c r="AR1652" t="s">
        <v>2627</v>
      </c>
    </row>
    <row r="1653" spans="1:44" x14ac:dyDescent="0.35">
      <c r="A1653" t="s">
        <v>1866</v>
      </c>
      <c r="B1653" t="s">
        <v>2672</v>
      </c>
      <c r="C1653" t="s">
        <v>2592</v>
      </c>
      <c r="D1653" t="s">
        <v>1865</v>
      </c>
      <c r="E1653" t="s">
        <v>253</v>
      </c>
      <c r="F1653" t="s">
        <v>39</v>
      </c>
      <c r="G1653" t="s">
        <v>42</v>
      </c>
      <c r="H1653" t="s">
        <v>40</v>
      </c>
      <c r="I1653" t="s">
        <v>3043</v>
      </c>
      <c r="J1653" t="s">
        <v>39</v>
      </c>
      <c r="K1653" t="s">
        <v>39</v>
      </c>
      <c r="L1653" t="s">
        <v>39</v>
      </c>
      <c r="M1653" t="s">
        <v>41</v>
      </c>
      <c r="N1653" t="s">
        <v>39</v>
      </c>
      <c r="O1653">
        <v>2005</v>
      </c>
      <c r="P1653">
        <v>2006</v>
      </c>
      <c r="Q1653" s="1" t="s">
        <v>133</v>
      </c>
      <c r="R1653">
        <f t="shared" si="11"/>
        <v>853</v>
      </c>
      <c r="S1653" s="1" t="s">
        <v>39</v>
      </c>
      <c r="T1653">
        <v>5</v>
      </c>
      <c r="U1653" t="s">
        <v>2628</v>
      </c>
      <c r="V1653" s="6" t="s">
        <v>2643</v>
      </c>
      <c r="W1653">
        <v>60</v>
      </c>
      <c r="X1653" s="6" t="s">
        <v>3041</v>
      </c>
      <c r="Y1653" t="s">
        <v>3038</v>
      </c>
      <c r="Z1653" s="6" t="s">
        <v>39</v>
      </c>
      <c r="AA1653" s="6" t="s">
        <v>39</v>
      </c>
      <c r="AB1653" s="6" t="s">
        <v>39</v>
      </c>
      <c r="AC1653" s="6" t="s">
        <v>39</v>
      </c>
      <c r="AD1653" s="6" t="s">
        <v>40</v>
      </c>
      <c r="AE1653" s="6" t="s">
        <v>39</v>
      </c>
      <c r="AF1653" s="6" t="s">
        <v>42</v>
      </c>
      <c r="AG1653" s="6" t="s">
        <v>2850</v>
      </c>
      <c r="AH1653">
        <v>3</v>
      </c>
      <c r="AI1653" s="6" t="s">
        <v>39</v>
      </c>
      <c r="AJ1653" s="6" t="s">
        <v>2837</v>
      </c>
      <c r="AK1653" s="20">
        <v>92</v>
      </c>
      <c r="AL1653" s="6" t="s">
        <v>39</v>
      </c>
      <c r="AM1653" t="s">
        <v>39</v>
      </c>
      <c r="AN1653">
        <v>3</v>
      </c>
      <c r="AO1653">
        <v>100</v>
      </c>
      <c r="AP1653">
        <v>33</v>
      </c>
      <c r="AQ1653" t="s">
        <v>39</v>
      </c>
      <c r="AR1653" t="s">
        <v>2627</v>
      </c>
    </row>
    <row r="1654" spans="1:44" x14ac:dyDescent="0.35">
      <c r="A1654" t="s">
        <v>1866</v>
      </c>
      <c r="B1654" t="s">
        <v>2672</v>
      </c>
      <c r="C1654" t="s">
        <v>2592</v>
      </c>
      <c r="D1654" t="s">
        <v>1865</v>
      </c>
      <c r="E1654" t="s">
        <v>253</v>
      </c>
      <c r="F1654" t="s">
        <v>39</v>
      </c>
      <c r="G1654" t="s">
        <v>42</v>
      </c>
      <c r="H1654" t="s">
        <v>40</v>
      </c>
      <c r="I1654" t="s">
        <v>3043</v>
      </c>
      <c r="J1654" t="s">
        <v>39</v>
      </c>
      <c r="K1654" t="s">
        <v>39</v>
      </c>
      <c r="L1654" t="s">
        <v>39</v>
      </c>
      <c r="M1654" t="s">
        <v>41</v>
      </c>
      <c r="N1654" t="s">
        <v>39</v>
      </c>
      <c r="O1654">
        <v>2005</v>
      </c>
      <c r="P1654">
        <v>2006</v>
      </c>
      <c r="Q1654" s="1" t="s">
        <v>133</v>
      </c>
      <c r="R1654">
        <f t="shared" si="11"/>
        <v>853</v>
      </c>
      <c r="S1654" s="1" t="s">
        <v>39</v>
      </c>
      <c r="T1654">
        <v>5</v>
      </c>
      <c r="U1654" t="s">
        <v>2628</v>
      </c>
      <c r="V1654" s="6" t="s">
        <v>2643</v>
      </c>
      <c r="W1654">
        <v>60</v>
      </c>
      <c r="X1654" s="6" t="s">
        <v>3041</v>
      </c>
      <c r="Y1654" t="s">
        <v>3039</v>
      </c>
      <c r="Z1654" s="6" t="s">
        <v>39</v>
      </c>
      <c r="AA1654" s="6" t="s">
        <v>39</v>
      </c>
      <c r="AB1654" s="6" t="s">
        <v>39</v>
      </c>
      <c r="AC1654" s="6" t="s">
        <v>39</v>
      </c>
      <c r="AD1654" s="6" t="s">
        <v>40</v>
      </c>
      <c r="AE1654" s="6" t="s">
        <v>39</v>
      </c>
      <c r="AF1654" s="6" t="s">
        <v>42</v>
      </c>
      <c r="AG1654" s="6" t="s">
        <v>2850</v>
      </c>
      <c r="AH1654">
        <v>3</v>
      </c>
      <c r="AI1654" s="6" t="s">
        <v>39</v>
      </c>
      <c r="AJ1654" s="6" t="s">
        <v>2837</v>
      </c>
      <c r="AK1654" s="20">
        <v>92</v>
      </c>
      <c r="AL1654" s="6" t="s">
        <v>39</v>
      </c>
      <c r="AM1654" t="s">
        <v>39</v>
      </c>
      <c r="AN1654">
        <v>3</v>
      </c>
      <c r="AO1654">
        <v>100</v>
      </c>
      <c r="AP1654">
        <v>35</v>
      </c>
      <c r="AQ1654" t="s">
        <v>39</v>
      </c>
      <c r="AR1654" t="s">
        <v>2627</v>
      </c>
    </row>
    <row r="1655" spans="1:44" x14ac:dyDescent="0.35">
      <c r="A1655" t="s">
        <v>1866</v>
      </c>
      <c r="B1655" t="s">
        <v>2672</v>
      </c>
      <c r="C1655" t="s">
        <v>2592</v>
      </c>
      <c r="D1655" t="s">
        <v>1865</v>
      </c>
      <c r="E1655" t="s">
        <v>253</v>
      </c>
      <c r="F1655" t="s">
        <v>39</v>
      </c>
      <c r="G1655" t="s">
        <v>42</v>
      </c>
      <c r="H1655" t="s">
        <v>40</v>
      </c>
      <c r="I1655" t="s">
        <v>3043</v>
      </c>
      <c r="J1655" t="s">
        <v>39</v>
      </c>
      <c r="K1655" t="s">
        <v>39</v>
      </c>
      <c r="L1655" t="s">
        <v>39</v>
      </c>
      <c r="M1655" t="s">
        <v>41</v>
      </c>
      <c r="N1655" t="s">
        <v>39</v>
      </c>
      <c r="O1655">
        <v>2005</v>
      </c>
      <c r="P1655">
        <v>2006</v>
      </c>
      <c r="Q1655" s="1" t="s">
        <v>133</v>
      </c>
      <c r="R1655">
        <f t="shared" si="11"/>
        <v>853</v>
      </c>
      <c r="S1655" s="1" t="s">
        <v>39</v>
      </c>
      <c r="T1655">
        <v>5</v>
      </c>
      <c r="U1655" t="s">
        <v>2628</v>
      </c>
      <c r="V1655" s="6" t="s">
        <v>2643</v>
      </c>
      <c r="W1655">
        <v>60</v>
      </c>
      <c r="X1655" s="6" t="s">
        <v>3041</v>
      </c>
      <c r="Y1655" t="s">
        <v>3040</v>
      </c>
      <c r="Z1655" s="6" t="s">
        <v>39</v>
      </c>
      <c r="AA1655" s="6" t="s">
        <v>39</v>
      </c>
      <c r="AB1655" s="6" t="s">
        <v>39</v>
      </c>
      <c r="AC1655" s="6" t="s">
        <v>39</v>
      </c>
      <c r="AD1655" s="6" t="s">
        <v>40</v>
      </c>
      <c r="AE1655" s="6" t="s">
        <v>39</v>
      </c>
      <c r="AF1655" s="6" t="s">
        <v>42</v>
      </c>
      <c r="AG1655" s="6" t="s">
        <v>2850</v>
      </c>
      <c r="AH1655">
        <v>3</v>
      </c>
      <c r="AI1655" s="6" t="s">
        <v>39</v>
      </c>
      <c r="AJ1655" s="6" t="s">
        <v>2837</v>
      </c>
      <c r="AK1655" s="20">
        <v>91</v>
      </c>
      <c r="AL1655" s="6" t="s">
        <v>39</v>
      </c>
      <c r="AM1655" t="s">
        <v>39</v>
      </c>
      <c r="AN1655">
        <v>3</v>
      </c>
      <c r="AO1655">
        <v>100</v>
      </c>
      <c r="AP1655">
        <v>34</v>
      </c>
      <c r="AQ1655" t="s">
        <v>39</v>
      </c>
      <c r="AR1655" t="s">
        <v>2627</v>
      </c>
    </row>
    <row r="1656" spans="1:44" x14ac:dyDescent="0.35">
      <c r="A1656" t="s">
        <v>1866</v>
      </c>
      <c r="B1656" t="s">
        <v>2672</v>
      </c>
      <c r="C1656" t="s">
        <v>2592</v>
      </c>
      <c r="D1656" t="s">
        <v>1865</v>
      </c>
      <c r="E1656" t="s">
        <v>253</v>
      </c>
      <c r="F1656" t="s">
        <v>39</v>
      </c>
      <c r="G1656" t="s">
        <v>42</v>
      </c>
      <c r="H1656" t="s">
        <v>40</v>
      </c>
      <c r="I1656" t="s">
        <v>3043</v>
      </c>
      <c r="J1656" t="s">
        <v>39</v>
      </c>
      <c r="K1656" t="s">
        <v>39</v>
      </c>
      <c r="L1656" t="s">
        <v>39</v>
      </c>
      <c r="M1656" t="s">
        <v>41</v>
      </c>
      <c r="N1656" t="s">
        <v>39</v>
      </c>
      <c r="O1656">
        <v>2005</v>
      </c>
      <c r="P1656">
        <v>2006</v>
      </c>
      <c r="Q1656" s="1" t="s">
        <v>133</v>
      </c>
      <c r="R1656">
        <f t="shared" si="11"/>
        <v>853</v>
      </c>
      <c r="S1656" s="1" t="s">
        <v>39</v>
      </c>
      <c r="T1656">
        <v>5</v>
      </c>
      <c r="U1656" t="s">
        <v>2628</v>
      </c>
      <c r="V1656" s="6" t="s">
        <v>2643</v>
      </c>
      <c r="W1656">
        <v>90</v>
      </c>
      <c r="X1656" s="6" t="s">
        <v>3041</v>
      </c>
      <c r="Y1656" t="s">
        <v>3037</v>
      </c>
      <c r="Z1656" s="6" t="s">
        <v>39</v>
      </c>
      <c r="AA1656" s="6" t="s">
        <v>39</v>
      </c>
      <c r="AB1656" s="6" t="s">
        <v>39</v>
      </c>
      <c r="AC1656" s="6" t="s">
        <v>39</v>
      </c>
      <c r="AD1656" s="6" t="s">
        <v>40</v>
      </c>
      <c r="AE1656" s="6" t="s">
        <v>39</v>
      </c>
      <c r="AF1656" s="6" t="s">
        <v>42</v>
      </c>
      <c r="AG1656" s="6" t="s">
        <v>2850</v>
      </c>
      <c r="AH1656">
        <v>3</v>
      </c>
      <c r="AI1656" s="6" t="s">
        <v>39</v>
      </c>
      <c r="AJ1656" s="6" t="s">
        <v>2837</v>
      </c>
      <c r="AK1656" s="20">
        <v>89</v>
      </c>
      <c r="AL1656" s="6" t="s">
        <v>39</v>
      </c>
      <c r="AM1656" t="s">
        <v>39</v>
      </c>
      <c r="AN1656">
        <v>3</v>
      </c>
      <c r="AO1656">
        <v>100</v>
      </c>
      <c r="AP1656">
        <v>34</v>
      </c>
      <c r="AQ1656" t="s">
        <v>39</v>
      </c>
      <c r="AR1656" t="s">
        <v>2627</v>
      </c>
    </row>
    <row r="1657" spans="1:44" x14ac:dyDescent="0.35">
      <c r="A1657" t="s">
        <v>1866</v>
      </c>
      <c r="B1657" t="s">
        <v>2672</v>
      </c>
      <c r="C1657" t="s">
        <v>2592</v>
      </c>
      <c r="D1657" t="s">
        <v>1865</v>
      </c>
      <c r="E1657" t="s">
        <v>253</v>
      </c>
      <c r="F1657" t="s">
        <v>39</v>
      </c>
      <c r="G1657" t="s">
        <v>42</v>
      </c>
      <c r="H1657" t="s">
        <v>40</v>
      </c>
      <c r="I1657" t="s">
        <v>3043</v>
      </c>
      <c r="J1657" t="s">
        <v>39</v>
      </c>
      <c r="K1657" t="s">
        <v>39</v>
      </c>
      <c r="L1657" t="s">
        <v>39</v>
      </c>
      <c r="M1657" t="s">
        <v>41</v>
      </c>
      <c r="N1657" t="s">
        <v>39</v>
      </c>
      <c r="O1657">
        <v>2005</v>
      </c>
      <c r="P1657">
        <v>2006</v>
      </c>
      <c r="Q1657" s="1" t="s">
        <v>133</v>
      </c>
      <c r="R1657">
        <f t="shared" si="11"/>
        <v>853</v>
      </c>
      <c r="S1657" s="1" t="s">
        <v>39</v>
      </c>
      <c r="T1657">
        <v>5</v>
      </c>
      <c r="U1657" t="s">
        <v>2628</v>
      </c>
      <c r="V1657" s="6" t="s">
        <v>2643</v>
      </c>
      <c r="W1657">
        <v>90</v>
      </c>
      <c r="X1657" s="6" t="s">
        <v>3041</v>
      </c>
      <c r="Y1657" t="s">
        <v>3038</v>
      </c>
      <c r="Z1657" s="6" t="s">
        <v>39</v>
      </c>
      <c r="AA1657" s="6" t="s">
        <v>39</v>
      </c>
      <c r="AB1657" s="6" t="s">
        <v>39</v>
      </c>
      <c r="AC1657" s="6" t="s">
        <v>39</v>
      </c>
      <c r="AD1657" s="6" t="s">
        <v>40</v>
      </c>
      <c r="AE1657" s="6" t="s">
        <v>39</v>
      </c>
      <c r="AF1657" s="6" t="s">
        <v>42</v>
      </c>
      <c r="AG1657" s="6" t="s">
        <v>2850</v>
      </c>
      <c r="AH1657">
        <v>3</v>
      </c>
      <c r="AI1657" s="6" t="s">
        <v>39</v>
      </c>
      <c r="AJ1657" s="6" t="s">
        <v>2837</v>
      </c>
      <c r="AK1657" s="20">
        <v>90</v>
      </c>
      <c r="AL1657" s="6" t="s">
        <v>39</v>
      </c>
      <c r="AM1657" t="s">
        <v>39</v>
      </c>
      <c r="AN1657">
        <v>3</v>
      </c>
      <c r="AO1657">
        <v>100</v>
      </c>
      <c r="AP1657">
        <v>34</v>
      </c>
      <c r="AQ1657" t="s">
        <v>39</v>
      </c>
      <c r="AR1657" t="s">
        <v>2627</v>
      </c>
    </row>
    <row r="1658" spans="1:44" x14ac:dyDescent="0.35">
      <c r="A1658" t="s">
        <v>1866</v>
      </c>
      <c r="B1658" t="s">
        <v>2672</v>
      </c>
      <c r="C1658" t="s">
        <v>2592</v>
      </c>
      <c r="D1658" t="s">
        <v>1865</v>
      </c>
      <c r="E1658" t="s">
        <v>253</v>
      </c>
      <c r="F1658" t="s">
        <v>39</v>
      </c>
      <c r="G1658" t="s">
        <v>42</v>
      </c>
      <c r="H1658" t="s">
        <v>40</v>
      </c>
      <c r="I1658" t="s">
        <v>3043</v>
      </c>
      <c r="J1658" t="s">
        <v>39</v>
      </c>
      <c r="K1658" t="s">
        <v>39</v>
      </c>
      <c r="L1658" t="s">
        <v>39</v>
      </c>
      <c r="M1658" t="s">
        <v>41</v>
      </c>
      <c r="N1658" t="s">
        <v>39</v>
      </c>
      <c r="O1658">
        <v>2005</v>
      </c>
      <c r="P1658">
        <v>2006</v>
      </c>
      <c r="Q1658" s="1" t="s">
        <v>133</v>
      </c>
      <c r="R1658">
        <f t="shared" si="11"/>
        <v>853</v>
      </c>
      <c r="S1658" s="1" t="s">
        <v>39</v>
      </c>
      <c r="T1658">
        <v>5</v>
      </c>
      <c r="U1658" t="s">
        <v>2628</v>
      </c>
      <c r="V1658" s="6" t="s">
        <v>2643</v>
      </c>
      <c r="W1658">
        <v>90</v>
      </c>
      <c r="X1658" s="6" t="s">
        <v>3041</v>
      </c>
      <c r="Y1658" t="s">
        <v>3039</v>
      </c>
      <c r="Z1658" s="6" t="s">
        <v>39</v>
      </c>
      <c r="AA1658" s="6" t="s">
        <v>39</v>
      </c>
      <c r="AB1658" s="6" t="s">
        <v>39</v>
      </c>
      <c r="AC1658" s="6" t="s">
        <v>39</v>
      </c>
      <c r="AD1658" s="6" t="s">
        <v>40</v>
      </c>
      <c r="AE1658" s="6" t="s">
        <v>39</v>
      </c>
      <c r="AF1658" s="6" t="s">
        <v>42</v>
      </c>
      <c r="AG1658" s="6" t="s">
        <v>2850</v>
      </c>
      <c r="AH1658">
        <v>3</v>
      </c>
      <c r="AI1658" s="6" t="s">
        <v>39</v>
      </c>
      <c r="AJ1658" s="6" t="s">
        <v>2837</v>
      </c>
      <c r="AK1658" s="20">
        <v>90</v>
      </c>
      <c r="AL1658" s="6" t="s">
        <v>39</v>
      </c>
      <c r="AM1658" t="s">
        <v>39</v>
      </c>
      <c r="AN1658">
        <v>3</v>
      </c>
      <c r="AO1658">
        <v>100</v>
      </c>
      <c r="AP1658">
        <v>33</v>
      </c>
      <c r="AQ1658" t="s">
        <v>39</v>
      </c>
      <c r="AR1658" t="s">
        <v>2627</v>
      </c>
    </row>
    <row r="1659" spans="1:44" x14ac:dyDescent="0.35">
      <c r="A1659" t="s">
        <v>1866</v>
      </c>
      <c r="B1659" t="s">
        <v>2672</v>
      </c>
      <c r="C1659" t="s">
        <v>2592</v>
      </c>
      <c r="D1659" t="s">
        <v>1865</v>
      </c>
      <c r="E1659" t="s">
        <v>253</v>
      </c>
      <c r="F1659" t="s">
        <v>39</v>
      </c>
      <c r="G1659" t="s">
        <v>42</v>
      </c>
      <c r="H1659" t="s">
        <v>40</v>
      </c>
      <c r="I1659" t="s">
        <v>3043</v>
      </c>
      <c r="J1659" t="s">
        <v>39</v>
      </c>
      <c r="K1659" t="s">
        <v>39</v>
      </c>
      <c r="L1659" t="s">
        <v>39</v>
      </c>
      <c r="M1659" t="s">
        <v>41</v>
      </c>
      <c r="N1659" t="s">
        <v>39</v>
      </c>
      <c r="O1659">
        <v>2005</v>
      </c>
      <c r="P1659">
        <v>2006</v>
      </c>
      <c r="Q1659" s="1" t="s">
        <v>133</v>
      </c>
      <c r="R1659">
        <f t="shared" si="11"/>
        <v>853</v>
      </c>
      <c r="S1659" s="1" t="s">
        <v>39</v>
      </c>
      <c r="T1659">
        <v>5</v>
      </c>
      <c r="U1659" t="s">
        <v>2628</v>
      </c>
      <c r="V1659" s="6" t="s">
        <v>2643</v>
      </c>
      <c r="W1659">
        <v>90</v>
      </c>
      <c r="X1659" s="6" t="s">
        <v>3041</v>
      </c>
      <c r="Y1659" t="s">
        <v>3040</v>
      </c>
      <c r="Z1659" s="6" t="s">
        <v>39</v>
      </c>
      <c r="AA1659" s="6" t="s">
        <v>39</v>
      </c>
      <c r="AB1659" s="6" t="s">
        <v>39</v>
      </c>
      <c r="AC1659" s="6" t="s">
        <v>39</v>
      </c>
      <c r="AD1659" s="6" t="s">
        <v>40</v>
      </c>
      <c r="AE1659" s="6" t="s">
        <v>39</v>
      </c>
      <c r="AF1659" s="6" t="s">
        <v>42</v>
      </c>
      <c r="AG1659" s="6" t="s">
        <v>2850</v>
      </c>
      <c r="AH1659">
        <v>3</v>
      </c>
      <c r="AI1659" s="6" t="s">
        <v>39</v>
      </c>
      <c r="AJ1659" s="6" t="s">
        <v>3075</v>
      </c>
      <c r="AK1659" s="20">
        <v>90</v>
      </c>
      <c r="AL1659" s="6" t="s">
        <v>39</v>
      </c>
      <c r="AM1659" t="s">
        <v>39</v>
      </c>
      <c r="AN1659">
        <v>3</v>
      </c>
      <c r="AO1659">
        <v>100</v>
      </c>
      <c r="AP1659">
        <v>33</v>
      </c>
      <c r="AQ1659" t="s">
        <v>39</v>
      </c>
      <c r="AR1659" t="s">
        <v>2627</v>
      </c>
    </row>
    <row r="1660" spans="1:44" x14ac:dyDescent="0.35">
      <c r="A1660" t="s">
        <v>1866</v>
      </c>
      <c r="B1660" t="s">
        <v>2672</v>
      </c>
      <c r="C1660" t="s">
        <v>2592</v>
      </c>
      <c r="D1660" t="s">
        <v>1865</v>
      </c>
      <c r="E1660" t="s">
        <v>253</v>
      </c>
      <c r="F1660" t="s">
        <v>39</v>
      </c>
      <c r="G1660" t="s">
        <v>42</v>
      </c>
      <c r="H1660" t="s">
        <v>40</v>
      </c>
      <c r="I1660" t="s">
        <v>3043</v>
      </c>
      <c r="J1660" t="s">
        <v>39</v>
      </c>
      <c r="K1660" t="s">
        <v>39</v>
      </c>
      <c r="L1660" t="s">
        <v>39</v>
      </c>
      <c r="M1660" t="s">
        <v>41</v>
      </c>
      <c r="N1660" t="s">
        <v>39</v>
      </c>
      <c r="O1660">
        <v>2005</v>
      </c>
      <c r="P1660">
        <v>2006</v>
      </c>
      <c r="Q1660" s="1" t="s">
        <v>133</v>
      </c>
      <c r="R1660">
        <f>365*2+31+31+30+31</f>
        <v>853</v>
      </c>
      <c r="S1660" s="1" t="s">
        <v>39</v>
      </c>
      <c r="T1660">
        <v>5</v>
      </c>
      <c r="U1660" t="s">
        <v>48</v>
      </c>
      <c r="V1660" s="6" t="s">
        <v>39</v>
      </c>
      <c r="W1660" s="6" t="s">
        <v>39</v>
      </c>
      <c r="X1660" s="6" t="s">
        <v>3041</v>
      </c>
      <c r="Y1660" t="s">
        <v>39</v>
      </c>
      <c r="Z1660" s="6" t="s">
        <v>39</v>
      </c>
      <c r="AA1660" s="6" t="s">
        <v>39</v>
      </c>
      <c r="AB1660" s="6" t="s">
        <v>39</v>
      </c>
      <c r="AC1660" s="6" t="s">
        <v>39</v>
      </c>
      <c r="AD1660" s="6" t="s">
        <v>40</v>
      </c>
      <c r="AE1660" s="6" t="s">
        <v>39</v>
      </c>
      <c r="AF1660" s="6" t="s">
        <v>42</v>
      </c>
      <c r="AG1660" s="6" t="s">
        <v>2850</v>
      </c>
      <c r="AH1660">
        <v>3</v>
      </c>
      <c r="AI1660" s="6" t="s">
        <v>39</v>
      </c>
      <c r="AJ1660" s="6" t="s">
        <v>3075</v>
      </c>
      <c r="AK1660" s="20">
        <v>53</v>
      </c>
      <c r="AL1660" s="6" t="s">
        <v>39</v>
      </c>
      <c r="AM1660" t="s">
        <v>39</v>
      </c>
      <c r="AN1660">
        <v>3</v>
      </c>
      <c r="AO1660">
        <v>100</v>
      </c>
      <c r="AP1660" t="s">
        <v>39</v>
      </c>
      <c r="AQ1660" t="s">
        <v>39</v>
      </c>
      <c r="AR1660" t="s">
        <v>2627</v>
      </c>
    </row>
    <row r="1661" spans="1:44" x14ac:dyDescent="0.35">
      <c r="A1661" t="s">
        <v>1866</v>
      </c>
      <c r="B1661" t="s">
        <v>2672</v>
      </c>
      <c r="C1661" t="s">
        <v>2592</v>
      </c>
      <c r="D1661" t="s">
        <v>1865</v>
      </c>
      <c r="E1661" t="s">
        <v>253</v>
      </c>
      <c r="F1661" t="s">
        <v>39</v>
      </c>
      <c r="G1661" t="s">
        <v>42</v>
      </c>
      <c r="H1661" t="s">
        <v>40</v>
      </c>
      <c r="I1661" t="s">
        <v>3043</v>
      </c>
      <c r="J1661" t="s">
        <v>39</v>
      </c>
      <c r="K1661" t="s">
        <v>39</v>
      </c>
      <c r="L1661" t="s">
        <v>39</v>
      </c>
      <c r="M1661" t="s">
        <v>41</v>
      </c>
      <c r="N1661" t="s">
        <v>39</v>
      </c>
      <c r="O1661">
        <v>2005</v>
      </c>
      <c r="P1661">
        <v>2006</v>
      </c>
      <c r="Q1661" s="1" t="s">
        <v>133</v>
      </c>
      <c r="R1661">
        <f t="shared" si="11"/>
        <v>853</v>
      </c>
      <c r="S1661" s="1" t="s">
        <v>39</v>
      </c>
      <c r="T1661">
        <v>5</v>
      </c>
      <c r="U1661" t="s">
        <v>2628</v>
      </c>
      <c r="V1661" s="6" t="s">
        <v>2643</v>
      </c>
      <c r="W1661">
        <v>0</v>
      </c>
      <c r="X1661" s="6" t="s">
        <v>3041</v>
      </c>
      <c r="Y1661" t="s">
        <v>3037</v>
      </c>
      <c r="Z1661" s="6" t="s">
        <v>39</v>
      </c>
      <c r="AA1661" s="6" t="s">
        <v>39</v>
      </c>
      <c r="AB1661" s="6" t="s">
        <v>39</v>
      </c>
      <c r="AC1661" s="6" t="s">
        <v>39</v>
      </c>
      <c r="AD1661" s="6" t="s">
        <v>40</v>
      </c>
      <c r="AE1661" s="6" t="s">
        <v>39</v>
      </c>
      <c r="AF1661" s="6" t="s">
        <v>42</v>
      </c>
      <c r="AG1661" s="6" t="s">
        <v>2850</v>
      </c>
      <c r="AH1661">
        <v>3</v>
      </c>
      <c r="AI1661" s="6" t="s">
        <v>39</v>
      </c>
      <c r="AJ1661" s="6" t="s">
        <v>3075</v>
      </c>
      <c r="AK1661" s="20">
        <v>22</v>
      </c>
      <c r="AL1661" s="6" t="s">
        <v>39</v>
      </c>
      <c r="AM1661" t="s">
        <v>39</v>
      </c>
      <c r="AN1661">
        <v>3</v>
      </c>
      <c r="AO1661">
        <v>100</v>
      </c>
      <c r="AP1661" t="s">
        <v>39</v>
      </c>
      <c r="AQ1661" t="s">
        <v>39</v>
      </c>
      <c r="AR1661" t="s">
        <v>2627</v>
      </c>
    </row>
    <row r="1662" spans="1:44" x14ac:dyDescent="0.35">
      <c r="A1662" t="s">
        <v>1866</v>
      </c>
      <c r="B1662" t="s">
        <v>2672</v>
      </c>
      <c r="C1662" t="s">
        <v>2592</v>
      </c>
      <c r="D1662" t="s">
        <v>1865</v>
      </c>
      <c r="E1662" t="s">
        <v>253</v>
      </c>
      <c r="F1662" t="s">
        <v>39</v>
      </c>
      <c r="G1662" t="s">
        <v>42</v>
      </c>
      <c r="H1662" t="s">
        <v>40</v>
      </c>
      <c r="I1662" t="s">
        <v>3043</v>
      </c>
      <c r="J1662" t="s">
        <v>39</v>
      </c>
      <c r="K1662" t="s">
        <v>39</v>
      </c>
      <c r="L1662" t="s">
        <v>39</v>
      </c>
      <c r="M1662" t="s">
        <v>41</v>
      </c>
      <c r="N1662" t="s">
        <v>39</v>
      </c>
      <c r="O1662">
        <v>2005</v>
      </c>
      <c r="P1662">
        <v>2006</v>
      </c>
      <c r="Q1662" s="1" t="s">
        <v>133</v>
      </c>
      <c r="R1662">
        <f t="shared" si="11"/>
        <v>853</v>
      </c>
      <c r="S1662" s="1" t="s">
        <v>39</v>
      </c>
      <c r="T1662">
        <v>5</v>
      </c>
      <c r="U1662" t="s">
        <v>2628</v>
      </c>
      <c r="V1662" s="6" t="s">
        <v>2643</v>
      </c>
      <c r="W1662">
        <v>0</v>
      </c>
      <c r="X1662" s="6" t="s">
        <v>3041</v>
      </c>
      <c r="Y1662" t="s">
        <v>3038</v>
      </c>
      <c r="Z1662" s="6" t="s">
        <v>39</v>
      </c>
      <c r="AA1662" s="6" t="s">
        <v>39</v>
      </c>
      <c r="AB1662" s="6" t="s">
        <v>39</v>
      </c>
      <c r="AC1662" s="6" t="s">
        <v>39</v>
      </c>
      <c r="AD1662" s="6" t="s">
        <v>40</v>
      </c>
      <c r="AE1662" s="6" t="s">
        <v>39</v>
      </c>
      <c r="AF1662" s="6" t="s">
        <v>42</v>
      </c>
      <c r="AG1662" s="6" t="s">
        <v>2850</v>
      </c>
      <c r="AH1662">
        <v>3</v>
      </c>
      <c r="AI1662" s="6" t="s">
        <v>39</v>
      </c>
      <c r="AJ1662" s="6" t="s">
        <v>3075</v>
      </c>
      <c r="AK1662" s="20">
        <v>35</v>
      </c>
      <c r="AL1662" s="6" t="s">
        <v>39</v>
      </c>
      <c r="AM1662" t="s">
        <v>39</v>
      </c>
      <c r="AN1662">
        <v>3</v>
      </c>
      <c r="AO1662">
        <v>100</v>
      </c>
      <c r="AP1662" t="s">
        <v>39</v>
      </c>
      <c r="AQ1662" t="s">
        <v>39</v>
      </c>
      <c r="AR1662" t="s">
        <v>2627</v>
      </c>
    </row>
    <row r="1663" spans="1:44" x14ac:dyDescent="0.35">
      <c r="A1663" t="s">
        <v>1866</v>
      </c>
      <c r="B1663" t="s">
        <v>2672</v>
      </c>
      <c r="C1663" t="s">
        <v>2592</v>
      </c>
      <c r="D1663" t="s">
        <v>1865</v>
      </c>
      <c r="E1663" t="s">
        <v>253</v>
      </c>
      <c r="F1663" t="s">
        <v>39</v>
      </c>
      <c r="G1663" t="s">
        <v>42</v>
      </c>
      <c r="H1663" t="s">
        <v>40</v>
      </c>
      <c r="I1663" t="s">
        <v>3043</v>
      </c>
      <c r="J1663" t="s">
        <v>39</v>
      </c>
      <c r="K1663" t="s">
        <v>39</v>
      </c>
      <c r="L1663" t="s">
        <v>39</v>
      </c>
      <c r="M1663" t="s">
        <v>41</v>
      </c>
      <c r="N1663" t="s">
        <v>39</v>
      </c>
      <c r="O1663">
        <v>2005</v>
      </c>
      <c r="P1663">
        <v>2006</v>
      </c>
      <c r="Q1663" s="1" t="s">
        <v>133</v>
      </c>
      <c r="R1663">
        <f t="shared" si="11"/>
        <v>853</v>
      </c>
      <c r="S1663" s="1" t="s">
        <v>39</v>
      </c>
      <c r="T1663">
        <v>5</v>
      </c>
      <c r="U1663" t="s">
        <v>2628</v>
      </c>
      <c r="V1663" s="6" t="s">
        <v>2643</v>
      </c>
      <c r="W1663">
        <v>0</v>
      </c>
      <c r="X1663" s="6" t="s">
        <v>3041</v>
      </c>
      <c r="Y1663" t="s">
        <v>3039</v>
      </c>
      <c r="Z1663" s="6" t="s">
        <v>39</v>
      </c>
      <c r="AA1663" s="6" t="s">
        <v>39</v>
      </c>
      <c r="AB1663" s="6" t="s">
        <v>39</v>
      </c>
      <c r="AC1663" s="6" t="s">
        <v>39</v>
      </c>
      <c r="AD1663" s="6" t="s">
        <v>40</v>
      </c>
      <c r="AE1663" s="6" t="s">
        <v>39</v>
      </c>
      <c r="AF1663" s="6" t="s">
        <v>42</v>
      </c>
      <c r="AG1663" s="6" t="s">
        <v>2850</v>
      </c>
      <c r="AH1663">
        <v>3</v>
      </c>
      <c r="AI1663" s="6" t="s">
        <v>39</v>
      </c>
      <c r="AJ1663" s="6" t="s">
        <v>3075</v>
      </c>
      <c r="AK1663" s="20">
        <v>49</v>
      </c>
      <c r="AL1663" s="6" t="s">
        <v>39</v>
      </c>
      <c r="AM1663" t="s">
        <v>39</v>
      </c>
      <c r="AN1663">
        <v>3</v>
      </c>
      <c r="AO1663">
        <v>100</v>
      </c>
      <c r="AP1663" t="s">
        <v>39</v>
      </c>
      <c r="AQ1663" t="s">
        <v>39</v>
      </c>
      <c r="AR1663" t="s">
        <v>2627</v>
      </c>
    </row>
    <row r="1664" spans="1:44" x14ac:dyDescent="0.35">
      <c r="A1664" t="s">
        <v>1866</v>
      </c>
      <c r="B1664" t="s">
        <v>2672</v>
      </c>
      <c r="C1664" t="s">
        <v>2592</v>
      </c>
      <c r="D1664" t="s">
        <v>1865</v>
      </c>
      <c r="E1664" t="s">
        <v>253</v>
      </c>
      <c r="F1664" t="s">
        <v>39</v>
      </c>
      <c r="G1664" t="s">
        <v>42</v>
      </c>
      <c r="H1664" t="s">
        <v>40</v>
      </c>
      <c r="I1664" t="s">
        <v>3043</v>
      </c>
      <c r="J1664" t="s">
        <v>39</v>
      </c>
      <c r="K1664" t="s">
        <v>39</v>
      </c>
      <c r="L1664" t="s">
        <v>39</v>
      </c>
      <c r="M1664" t="s">
        <v>41</v>
      </c>
      <c r="N1664" t="s">
        <v>39</v>
      </c>
      <c r="O1664">
        <v>2005</v>
      </c>
      <c r="P1664">
        <v>2006</v>
      </c>
      <c r="Q1664" s="1" t="s">
        <v>133</v>
      </c>
      <c r="R1664">
        <f t="shared" si="11"/>
        <v>853</v>
      </c>
      <c r="S1664" s="1" t="s">
        <v>39</v>
      </c>
      <c r="T1664">
        <v>5</v>
      </c>
      <c r="U1664" t="s">
        <v>2628</v>
      </c>
      <c r="V1664" s="6" t="s">
        <v>2643</v>
      </c>
      <c r="W1664">
        <v>0</v>
      </c>
      <c r="X1664" s="6" t="s">
        <v>3041</v>
      </c>
      <c r="Y1664" t="s">
        <v>3040</v>
      </c>
      <c r="Z1664" s="6" t="s">
        <v>39</v>
      </c>
      <c r="AA1664" s="6" t="s">
        <v>39</v>
      </c>
      <c r="AB1664" s="6" t="s">
        <v>39</v>
      </c>
      <c r="AC1664" s="6" t="s">
        <v>39</v>
      </c>
      <c r="AD1664" s="6" t="s">
        <v>40</v>
      </c>
      <c r="AE1664" s="6" t="s">
        <v>39</v>
      </c>
      <c r="AF1664" s="6" t="s">
        <v>42</v>
      </c>
      <c r="AG1664" s="6" t="s">
        <v>2850</v>
      </c>
      <c r="AH1664">
        <v>3</v>
      </c>
      <c r="AI1664" s="6" t="s">
        <v>39</v>
      </c>
      <c r="AJ1664" s="6" t="s">
        <v>3075</v>
      </c>
      <c r="AK1664" s="20">
        <v>53</v>
      </c>
      <c r="AL1664" s="6" t="s">
        <v>39</v>
      </c>
      <c r="AM1664" t="s">
        <v>39</v>
      </c>
      <c r="AN1664">
        <v>3</v>
      </c>
      <c r="AO1664">
        <v>100</v>
      </c>
      <c r="AP1664" t="s">
        <v>39</v>
      </c>
      <c r="AQ1664" t="s">
        <v>39</v>
      </c>
      <c r="AR1664" t="s">
        <v>2627</v>
      </c>
    </row>
    <row r="1665" spans="1:44" x14ac:dyDescent="0.35">
      <c r="A1665" t="s">
        <v>1866</v>
      </c>
      <c r="B1665" t="s">
        <v>2672</v>
      </c>
      <c r="C1665" t="s">
        <v>2592</v>
      </c>
      <c r="D1665" t="s">
        <v>1865</v>
      </c>
      <c r="E1665" t="s">
        <v>253</v>
      </c>
      <c r="F1665" t="s">
        <v>39</v>
      </c>
      <c r="G1665" t="s">
        <v>42</v>
      </c>
      <c r="H1665" t="s">
        <v>40</v>
      </c>
      <c r="I1665" t="s">
        <v>3043</v>
      </c>
      <c r="J1665" t="s">
        <v>39</v>
      </c>
      <c r="K1665" t="s">
        <v>39</v>
      </c>
      <c r="L1665" t="s">
        <v>39</v>
      </c>
      <c r="M1665" t="s">
        <v>41</v>
      </c>
      <c r="N1665" t="s">
        <v>39</v>
      </c>
      <c r="O1665">
        <v>2005</v>
      </c>
      <c r="P1665">
        <v>2006</v>
      </c>
      <c r="Q1665" s="1" t="s">
        <v>133</v>
      </c>
      <c r="R1665">
        <f t="shared" si="11"/>
        <v>853</v>
      </c>
      <c r="S1665" s="1" t="s">
        <v>39</v>
      </c>
      <c r="T1665">
        <v>5</v>
      </c>
      <c r="U1665" t="s">
        <v>2628</v>
      </c>
      <c r="V1665" s="6" t="s">
        <v>2643</v>
      </c>
      <c r="W1665">
        <v>30</v>
      </c>
      <c r="X1665" s="6" t="s">
        <v>3041</v>
      </c>
      <c r="Y1665" t="s">
        <v>3037</v>
      </c>
      <c r="Z1665" s="6" t="s">
        <v>39</v>
      </c>
      <c r="AA1665" s="6" t="s">
        <v>39</v>
      </c>
      <c r="AB1665" s="6" t="s">
        <v>39</v>
      </c>
      <c r="AC1665" s="6" t="s">
        <v>39</v>
      </c>
      <c r="AD1665" s="6" t="s">
        <v>40</v>
      </c>
      <c r="AE1665" s="6" t="s">
        <v>39</v>
      </c>
      <c r="AF1665" s="6" t="s">
        <v>42</v>
      </c>
      <c r="AG1665" s="6" t="s">
        <v>2850</v>
      </c>
      <c r="AH1665">
        <v>3</v>
      </c>
      <c r="AI1665" s="6" t="s">
        <v>39</v>
      </c>
      <c r="AJ1665" s="6" t="s">
        <v>3075</v>
      </c>
      <c r="AK1665" s="20">
        <v>15</v>
      </c>
      <c r="AL1665" s="6" t="s">
        <v>39</v>
      </c>
      <c r="AM1665" t="s">
        <v>39</v>
      </c>
      <c r="AN1665">
        <v>3</v>
      </c>
      <c r="AO1665">
        <v>100</v>
      </c>
      <c r="AP1665" t="s">
        <v>39</v>
      </c>
      <c r="AQ1665" t="s">
        <v>39</v>
      </c>
      <c r="AR1665" t="s">
        <v>2627</v>
      </c>
    </row>
    <row r="1666" spans="1:44" x14ac:dyDescent="0.35">
      <c r="A1666" t="s">
        <v>1866</v>
      </c>
      <c r="B1666" t="s">
        <v>2672</v>
      </c>
      <c r="C1666" t="s">
        <v>2592</v>
      </c>
      <c r="D1666" t="s">
        <v>1865</v>
      </c>
      <c r="E1666" t="s">
        <v>253</v>
      </c>
      <c r="F1666" t="s">
        <v>39</v>
      </c>
      <c r="G1666" t="s">
        <v>42</v>
      </c>
      <c r="H1666" t="s">
        <v>40</v>
      </c>
      <c r="I1666" t="s">
        <v>3043</v>
      </c>
      <c r="J1666" t="s">
        <v>39</v>
      </c>
      <c r="K1666" t="s">
        <v>39</v>
      </c>
      <c r="L1666" t="s">
        <v>39</v>
      </c>
      <c r="M1666" t="s">
        <v>41</v>
      </c>
      <c r="N1666" t="s">
        <v>39</v>
      </c>
      <c r="O1666">
        <v>2005</v>
      </c>
      <c r="P1666">
        <v>2006</v>
      </c>
      <c r="Q1666" s="1" t="s">
        <v>133</v>
      </c>
      <c r="R1666">
        <f t="shared" si="11"/>
        <v>853</v>
      </c>
      <c r="S1666" s="1" t="s">
        <v>39</v>
      </c>
      <c r="T1666">
        <v>5</v>
      </c>
      <c r="U1666" t="s">
        <v>2628</v>
      </c>
      <c r="V1666" s="6" t="s">
        <v>2643</v>
      </c>
      <c r="W1666">
        <v>30</v>
      </c>
      <c r="X1666" s="6" t="s">
        <v>3041</v>
      </c>
      <c r="Y1666" t="s">
        <v>3038</v>
      </c>
      <c r="Z1666" s="6" t="s">
        <v>39</v>
      </c>
      <c r="AA1666" s="6" t="s">
        <v>39</v>
      </c>
      <c r="AB1666" s="6" t="s">
        <v>39</v>
      </c>
      <c r="AC1666" s="6" t="s">
        <v>39</v>
      </c>
      <c r="AD1666" s="6" t="s">
        <v>40</v>
      </c>
      <c r="AE1666" s="6" t="s">
        <v>39</v>
      </c>
      <c r="AF1666" s="6" t="s">
        <v>42</v>
      </c>
      <c r="AG1666" s="6" t="s">
        <v>2850</v>
      </c>
      <c r="AH1666">
        <v>3</v>
      </c>
      <c r="AI1666" s="6" t="s">
        <v>39</v>
      </c>
      <c r="AJ1666" s="6" t="s">
        <v>3075</v>
      </c>
      <c r="AK1666" s="20">
        <v>15</v>
      </c>
      <c r="AL1666" s="6" t="s">
        <v>39</v>
      </c>
      <c r="AM1666" t="s">
        <v>39</v>
      </c>
      <c r="AN1666">
        <v>3</v>
      </c>
      <c r="AO1666">
        <v>100</v>
      </c>
      <c r="AP1666" t="s">
        <v>39</v>
      </c>
      <c r="AQ1666" t="s">
        <v>39</v>
      </c>
      <c r="AR1666" t="s">
        <v>2627</v>
      </c>
    </row>
    <row r="1667" spans="1:44" x14ac:dyDescent="0.35">
      <c r="A1667" t="s">
        <v>1866</v>
      </c>
      <c r="B1667" t="s">
        <v>2672</v>
      </c>
      <c r="C1667" t="s">
        <v>2592</v>
      </c>
      <c r="D1667" t="s">
        <v>1865</v>
      </c>
      <c r="E1667" t="s">
        <v>253</v>
      </c>
      <c r="F1667" t="s">
        <v>39</v>
      </c>
      <c r="G1667" t="s">
        <v>42</v>
      </c>
      <c r="H1667" t="s">
        <v>40</v>
      </c>
      <c r="I1667" t="s">
        <v>3043</v>
      </c>
      <c r="J1667" t="s">
        <v>39</v>
      </c>
      <c r="K1667" t="s">
        <v>39</v>
      </c>
      <c r="L1667" t="s">
        <v>39</v>
      </c>
      <c r="M1667" t="s">
        <v>41</v>
      </c>
      <c r="N1667" t="s">
        <v>39</v>
      </c>
      <c r="O1667">
        <v>2005</v>
      </c>
      <c r="P1667">
        <v>2006</v>
      </c>
      <c r="Q1667" s="1" t="s">
        <v>133</v>
      </c>
      <c r="R1667">
        <f t="shared" si="11"/>
        <v>853</v>
      </c>
      <c r="S1667" s="1" t="s">
        <v>39</v>
      </c>
      <c r="T1667">
        <v>5</v>
      </c>
      <c r="U1667" t="s">
        <v>2628</v>
      </c>
      <c r="V1667" s="6" t="s">
        <v>2643</v>
      </c>
      <c r="W1667">
        <v>30</v>
      </c>
      <c r="X1667" s="6" t="s">
        <v>3041</v>
      </c>
      <c r="Y1667" t="s">
        <v>3039</v>
      </c>
      <c r="Z1667" s="6" t="s">
        <v>39</v>
      </c>
      <c r="AA1667" s="6" t="s">
        <v>39</v>
      </c>
      <c r="AB1667" s="6" t="s">
        <v>39</v>
      </c>
      <c r="AC1667" s="6" t="s">
        <v>39</v>
      </c>
      <c r="AD1667" s="6" t="s">
        <v>40</v>
      </c>
      <c r="AE1667" s="6" t="s">
        <v>39</v>
      </c>
      <c r="AF1667" s="6" t="s">
        <v>42</v>
      </c>
      <c r="AG1667" s="6" t="s">
        <v>2850</v>
      </c>
      <c r="AH1667">
        <v>3</v>
      </c>
      <c r="AI1667" s="6" t="s">
        <v>39</v>
      </c>
      <c r="AJ1667" s="6" t="s">
        <v>3075</v>
      </c>
      <c r="AK1667" s="20">
        <v>15</v>
      </c>
      <c r="AL1667" s="6" t="s">
        <v>39</v>
      </c>
      <c r="AM1667" t="s">
        <v>39</v>
      </c>
      <c r="AN1667">
        <v>3</v>
      </c>
      <c r="AO1667">
        <v>100</v>
      </c>
      <c r="AP1667" t="s">
        <v>39</v>
      </c>
      <c r="AQ1667" t="s">
        <v>39</v>
      </c>
      <c r="AR1667" t="s">
        <v>2627</v>
      </c>
    </row>
    <row r="1668" spans="1:44" x14ac:dyDescent="0.35">
      <c r="A1668" t="s">
        <v>1866</v>
      </c>
      <c r="B1668" t="s">
        <v>2672</v>
      </c>
      <c r="C1668" t="s">
        <v>2592</v>
      </c>
      <c r="D1668" t="s">
        <v>1865</v>
      </c>
      <c r="E1668" t="s">
        <v>253</v>
      </c>
      <c r="F1668" t="s">
        <v>39</v>
      </c>
      <c r="G1668" t="s">
        <v>42</v>
      </c>
      <c r="H1668" t="s">
        <v>40</v>
      </c>
      <c r="I1668" t="s">
        <v>3043</v>
      </c>
      <c r="J1668" t="s">
        <v>39</v>
      </c>
      <c r="K1668" t="s">
        <v>39</v>
      </c>
      <c r="L1668" t="s">
        <v>39</v>
      </c>
      <c r="M1668" t="s">
        <v>41</v>
      </c>
      <c r="N1668" t="s">
        <v>39</v>
      </c>
      <c r="O1668">
        <v>2005</v>
      </c>
      <c r="P1668">
        <v>2006</v>
      </c>
      <c r="Q1668" s="1" t="s">
        <v>133</v>
      </c>
      <c r="R1668">
        <f t="shared" si="11"/>
        <v>853</v>
      </c>
      <c r="S1668" s="1" t="s">
        <v>39</v>
      </c>
      <c r="T1668">
        <v>5</v>
      </c>
      <c r="U1668" t="s">
        <v>2628</v>
      </c>
      <c r="V1668" s="6" t="s">
        <v>2643</v>
      </c>
      <c r="W1668">
        <v>30</v>
      </c>
      <c r="X1668" s="6" t="s">
        <v>3041</v>
      </c>
      <c r="Y1668" t="s">
        <v>3040</v>
      </c>
      <c r="Z1668" s="6" t="s">
        <v>39</v>
      </c>
      <c r="AA1668" s="6" t="s">
        <v>39</v>
      </c>
      <c r="AB1668" s="6" t="s">
        <v>39</v>
      </c>
      <c r="AC1668" s="6" t="s">
        <v>39</v>
      </c>
      <c r="AD1668" s="6" t="s">
        <v>40</v>
      </c>
      <c r="AE1668" s="6" t="s">
        <v>39</v>
      </c>
      <c r="AF1668" s="6" t="s">
        <v>42</v>
      </c>
      <c r="AG1668" s="6" t="s">
        <v>2850</v>
      </c>
      <c r="AH1668">
        <v>3</v>
      </c>
      <c r="AI1668" s="6" t="s">
        <v>39</v>
      </c>
      <c r="AJ1668" s="6" t="s">
        <v>3075</v>
      </c>
      <c r="AK1668" s="20">
        <v>15</v>
      </c>
      <c r="AL1668" s="6" t="s">
        <v>39</v>
      </c>
      <c r="AM1668" t="s">
        <v>39</v>
      </c>
      <c r="AN1668">
        <v>3</v>
      </c>
      <c r="AO1668">
        <v>100</v>
      </c>
      <c r="AP1668" t="s">
        <v>39</v>
      </c>
      <c r="AQ1668" t="s">
        <v>39</v>
      </c>
      <c r="AR1668" t="s">
        <v>2627</v>
      </c>
    </row>
    <row r="1669" spans="1:44" x14ac:dyDescent="0.35">
      <c r="A1669" t="s">
        <v>1866</v>
      </c>
      <c r="B1669" t="s">
        <v>2672</v>
      </c>
      <c r="C1669" t="s">
        <v>2592</v>
      </c>
      <c r="D1669" t="s">
        <v>1865</v>
      </c>
      <c r="E1669" t="s">
        <v>253</v>
      </c>
      <c r="F1669" t="s">
        <v>39</v>
      </c>
      <c r="G1669" t="s">
        <v>42</v>
      </c>
      <c r="H1669" t="s">
        <v>40</v>
      </c>
      <c r="I1669" t="s">
        <v>3043</v>
      </c>
      <c r="J1669" t="s">
        <v>39</v>
      </c>
      <c r="K1669" t="s">
        <v>39</v>
      </c>
      <c r="L1669" t="s">
        <v>39</v>
      </c>
      <c r="M1669" t="s">
        <v>41</v>
      </c>
      <c r="N1669" t="s">
        <v>39</v>
      </c>
      <c r="O1669">
        <v>2005</v>
      </c>
      <c r="P1669">
        <v>2006</v>
      </c>
      <c r="Q1669" s="1" t="s">
        <v>133</v>
      </c>
      <c r="R1669">
        <f t="shared" si="11"/>
        <v>853</v>
      </c>
      <c r="S1669" s="1" t="s">
        <v>39</v>
      </c>
      <c r="T1669">
        <v>5</v>
      </c>
      <c r="U1669" t="s">
        <v>2628</v>
      </c>
      <c r="V1669" s="6" t="s">
        <v>2643</v>
      </c>
      <c r="W1669">
        <v>60</v>
      </c>
      <c r="X1669" s="6" t="s">
        <v>3041</v>
      </c>
      <c r="Y1669" t="s">
        <v>3037</v>
      </c>
      <c r="Z1669" s="6" t="s">
        <v>39</v>
      </c>
      <c r="AA1669" s="6" t="s">
        <v>39</v>
      </c>
      <c r="AB1669" s="6" t="s">
        <v>39</v>
      </c>
      <c r="AC1669" s="6" t="s">
        <v>39</v>
      </c>
      <c r="AD1669" s="6" t="s">
        <v>40</v>
      </c>
      <c r="AE1669" s="6" t="s">
        <v>39</v>
      </c>
      <c r="AF1669" s="6" t="s">
        <v>42</v>
      </c>
      <c r="AG1669" s="6" t="s">
        <v>2850</v>
      </c>
      <c r="AH1669">
        <v>3</v>
      </c>
      <c r="AI1669" s="6" t="s">
        <v>39</v>
      </c>
      <c r="AJ1669" s="6" t="s">
        <v>3075</v>
      </c>
      <c r="AK1669" s="20">
        <v>8</v>
      </c>
      <c r="AL1669" s="6" t="s">
        <v>39</v>
      </c>
      <c r="AM1669" t="s">
        <v>39</v>
      </c>
      <c r="AN1669">
        <v>3</v>
      </c>
      <c r="AO1669">
        <v>100</v>
      </c>
      <c r="AP1669" t="s">
        <v>39</v>
      </c>
      <c r="AQ1669" t="s">
        <v>39</v>
      </c>
      <c r="AR1669" t="s">
        <v>2627</v>
      </c>
    </row>
    <row r="1670" spans="1:44" x14ac:dyDescent="0.35">
      <c r="A1670" t="s">
        <v>1866</v>
      </c>
      <c r="B1670" t="s">
        <v>2672</v>
      </c>
      <c r="C1670" t="s">
        <v>2592</v>
      </c>
      <c r="D1670" t="s">
        <v>1865</v>
      </c>
      <c r="E1670" t="s">
        <v>253</v>
      </c>
      <c r="F1670" t="s">
        <v>39</v>
      </c>
      <c r="G1670" t="s">
        <v>42</v>
      </c>
      <c r="H1670" t="s">
        <v>40</v>
      </c>
      <c r="I1670" t="s">
        <v>3043</v>
      </c>
      <c r="J1670" t="s">
        <v>39</v>
      </c>
      <c r="K1670" t="s">
        <v>39</v>
      </c>
      <c r="L1670" t="s">
        <v>39</v>
      </c>
      <c r="M1670" t="s">
        <v>41</v>
      </c>
      <c r="N1670" t="s">
        <v>39</v>
      </c>
      <c r="O1670">
        <v>2005</v>
      </c>
      <c r="P1670">
        <v>2006</v>
      </c>
      <c r="Q1670" s="1" t="s">
        <v>133</v>
      </c>
      <c r="R1670">
        <f t="shared" si="11"/>
        <v>853</v>
      </c>
      <c r="S1670" s="1" t="s">
        <v>39</v>
      </c>
      <c r="T1670">
        <v>5</v>
      </c>
      <c r="U1670" t="s">
        <v>2628</v>
      </c>
      <c r="V1670" s="6" t="s">
        <v>2643</v>
      </c>
      <c r="W1670">
        <v>60</v>
      </c>
      <c r="X1670" s="6" t="s">
        <v>3041</v>
      </c>
      <c r="Y1670" t="s">
        <v>3038</v>
      </c>
      <c r="Z1670" s="6" t="s">
        <v>39</v>
      </c>
      <c r="AA1670" s="6" t="s">
        <v>39</v>
      </c>
      <c r="AB1670" s="6" t="s">
        <v>39</v>
      </c>
      <c r="AC1670" s="6" t="s">
        <v>39</v>
      </c>
      <c r="AD1670" s="6" t="s">
        <v>40</v>
      </c>
      <c r="AE1670" s="6" t="s">
        <v>39</v>
      </c>
      <c r="AF1670" s="6" t="s">
        <v>42</v>
      </c>
      <c r="AG1670" s="6" t="s">
        <v>2850</v>
      </c>
      <c r="AH1670">
        <v>3</v>
      </c>
      <c r="AI1670" s="6" t="s">
        <v>39</v>
      </c>
      <c r="AJ1670" s="6" t="s">
        <v>3075</v>
      </c>
      <c r="AK1670" s="20">
        <v>8</v>
      </c>
      <c r="AL1670" s="6" t="s">
        <v>39</v>
      </c>
      <c r="AM1670" t="s">
        <v>39</v>
      </c>
      <c r="AN1670">
        <v>3</v>
      </c>
      <c r="AO1670">
        <v>100</v>
      </c>
      <c r="AP1670" t="s">
        <v>39</v>
      </c>
      <c r="AQ1670" t="s">
        <v>39</v>
      </c>
      <c r="AR1670" t="s">
        <v>2627</v>
      </c>
    </row>
    <row r="1671" spans="1:44" x14ac:dyDescent="0.35">
      <c r="A1671" t="s">
        <v>1866</v>
      </c>
      <c r="B1671" t="s">
        <v>2672</v>
      </c>
      <c r="C1671" t="s">
        <v>2592</v>
      </c>
      <c r="D1671" t="s">
        <v>1865</v>
      </c>
      <c r="E1671" t="s">
        <v>253</v>
      </c>
      <c r="F1671" t="s">
        <v>39</v>
      </c>
      <c r="G1671" t="s">
        <v>42</v>
      </c>
      <c r="H1671" t="s">
        <v>40</v>
      </c>
      <c r="I1671" t="s">
        <v>3043</v>
      </c>
      <c r="J1671" t="s">
        <v>39</v>
      </c>
      <c r="K1671" t="s">
        <v>39</v>
      </c>
      <c r="L1671" t="s">
        <v>39</v>
      </c>
      <c r="M1671" t="s">
        <v>41</v>
      </c>
      <c r="N1671" t="s">
        <v>39</v>
      </c>
      <c r="O1671">
        <v>2005</v>
      </c>
      <c r="P1671">
        <v>2006</v>
      </c>
      <c r="Q1671" s="1" t="s">
        <v>133</v>
      </c>
      <c r="R1671">
        <f t="shared" si="11"/>
        <v>853</v>
      </c>
      <c r="S1671" s="1" t="s">
        <v>39</v>
      </c>
      <c r="T1671">
        <v>5</v>
      </c>
      <c r="U1671" t="s">
        <v>2628</v>
      </c>
      <c r="V1671" s="6" t="s">
        <v>2643</v>
      </c>
      <c r="W1671">
        <v>60</v>
      </c>
      <c r="X1671" s="6" t="s">
        <v>3041</v>
      </c>
      <c r="Y1671" t="s">
        <v>3039</v>
      </c>
      <c r="Z1671" s="6" t="s">
        <v>39</v>
      </c>
      <c r="AA1671" s="6" t="s">
        <v>39</v>
      </c>
      <c r="AB1671" s="6" t="s">
        <v>39</v>
      </c>
      <c r="AC1671" s="6" t="s">
        <v>39</v>
      </c>
      <c r="AD1671" s="6" t="s">
        <v>40</v>
      </c>
      <c r="AE1671" s="6" t="s">
        <v>39</v>
      </c>
      <c r="AF1671" s="6" t="s">
        <v>42</v>
      </c>
      <c r="AG1671" s="6" t="s">
        <v>2850</v>
      </c>
      <c r="AH1671">
        <v>3</v>
      </c>
      <c r="AI1671" s="6" t="s">
        <v>39</v>
      </c>
      <c r="AJ1671" s="6" t="s">
        <v>3075</v>
      </c>
      <c r="AK1671" s="20">
        <v>8</v>
      </c>
      <c r="AL1671" s="6" t="s">
        <v>39</v>
      </c>
      <c r="AM1671" t="s">
        <v>39</v>
      </c>
      <c r="AN1671">
        <v>3</v>
      </c>
      <c r="AO1671">
        <v>100</v>
      </c>
      <c r="AP1671" t="s">
        <v>39</v>
      </c>
      <c r="AQ1671" t="s">
        <v>39</v>
      </c>
      <c r="AR1671" t="s">
        <v>2627</v>
      </c>
    </row>
    <row r="1672" spans="1:44" x14ac:dyDescent="0.35">
      <c r="A1672" t="s">
        <v>1866</v>
      </c>
      <c r="B1672" t="s">
        <v>2672</v>
      </c>
      <c r="C1672" t="s">
        <v>2592</v>
      </c>
      <c r="D1672" t="s">
        <v>1865</v>
      </c>
      <c r="E1672" t="s">
        <v>253</v>
      </c>
      <c r="F1672" t="s">
        <v>39</v>
      </c>
      <c r="G1672" t="s">
        <v>42</v>
      </c>
      <c r="H1672" t="s">
        <v>40</v>
      </c>
      <c r="I1672" t="s">
        <v>3043</v>
      </c>
      <c r="J1672" t="s">
        <v>39</v>
      </c>
      <c r="K1672" t="s">
        <v>39</v>
      </c>
      <c r="L1672" t="s">
        <v>39</v>
      </c>
      <c r="M1672" t="s">
        <v>41</v>
      </c>
      <c r="N1672" t="s">
        <v>39</v>
      </c>
      <c r="O1672">
        <v>2005</v>
      </c>
      <c r="P1672">
        <v>2006</v>
      </c>
      <c r="Q1672" s="1" t="s">
        <v>133</v>
      </c>
      <c r="R1672">
        <f t="shared" si="11"/>
        <v>853</v>
      </c>
      <c r="S1672" s="1" t="s">
        <v>39</v>
      </c>
      <c r="T1672">
        <v>5</v>
      </c>
      <c r="U1672" t="s">
        <v>2628</v>
      </c>
      <c r="V1672" s="6" t="s">
        <v>2643</v>
      </c>
      <c r="W1672">
        <v>60</v>
      </c>
      <c r="X1672" s="6" t="s">
        <v>3041</v>
      </c>
      <c r="Y1672" t="s">
        <v>3040</v>
      </c>
      <c r="Z1672" s="6" t="s">
        <v>39</v>
      </c>
      <c r="AA1672" s="6" t="s">
        <v>39</v>
      </c>
      <c r="AB1672" s="6" t="s">
        <v>39</v>
      </c>
      <c r="AC1672" s="6" t="s">
        <v>39</v>
      </c>
      <c r="AD1672" s="6" t="s">
        <v>40</v>
      </c>
      <c r="AE1672" s="6" t="s">
        <v>39</v>
      </c>
      <c r="AF1672" s="6" t="s">
        <v>42</v>
      </c>
      <c r="AG1672" s="6" t="s">
        <v>2850</v>
      </c>
      <c r="AH1672">
        <v>3</v>
      </c>
      <c r="AI1672" s="6" t="s">
        <v>39</v>
      </c>
      <c r="AJ1672" s="6" t="s">
        <v>3075</v>
      </c>
      <c r="AK1672" s="20">
        <v>9</v>
      </c>
      <c r="AL1672" s="6" t="s">
        <v>39</v>
      </c>
      <c r="AM1672" t="s">
        <v>39</v>
      </c>
      <c r="AN1672">
        <v>3</v>
      </c>
      <c r="AO1672">
        <v>100</v>
      </c>
      <c r="AP1672" t="s">
        <v>39</v>
      </c>
      <c r="AQ1672" t="s">
        <v>39</v>
      </c>
      <c r="AR1672" t="s">
        <v>2627</v>
      </c>
    </row>
    <row r="1673" spans="1:44" x14ac:dyDescent="0.35">
      <c r="A1673" t="s">
        <v>1866</v>
      </c>
      <c r="B1673" t="s">
        <v>2672</v>
      </c>
      <c r="C1673" t="s">
        <v>2592</v>
      </c>
      <c r="D1673" t="s">
        <v>1865</v>
      </c>
      <c r="E1673" t="s">
        <v>253</v>
      </c>
      <c r="F1673" t="s">
        <v>39</v>
      </c>
      <c r="G1673" t="s">
        <v>42</v>
      </c>
      <c r="H1673" t="s">
        <v>40</v>
      </c>
      <c r="I1673" t="s">
        <v>3043</v>
      </c>
      <c r="J1673" t="s">
        <v>39</v>
      </c>
      <c r="K1673" t="s">
        <v>39</v>
      </c>
      <c r="L1673" t="s">
        <v>39</v>
      </c>
      <c r="M1673" t="s">
        <v>41</v>
      </c>
      <c r="N1673" t="s">
        <v>39</v>
      </c>
      <c r="O1673">
        <v>2005</v>
      </c>
      <c r="P1673">
        <v>2006</v>
      </c>
      <c r="Q1673" s="1" t="s">
        <v>133</v>
      </c>
      <c r="R1673">
        <f t="shared" si="11"/>
        <v>853</v>
      </c>
      <c r="S1673" s="1" t="s">
        <v>39</v>
      </c>
      <c r="T1673">
        <v>5</v>
      </c>
      <c r="U1673" t="s">
        <v>2628</v>
      </c>
      <c r="V1673" s="6" t="s">
        <v>2643</v>
      </c>
      <c r="W1673">
        <v>90</v>
      </c>
      <c r="X1673" s="6" t="s">
        <v>3041</v>
      </c>
      <c r="Y1673" t="s">
        <v>3037</v>
      </c>
      <c r="Z1673" s="6" t="s">
        <v>39</v>
      </c>
      <c r="AA1673" s="6" t="s">
        <v>39</v>
      </c>
      <c r="AB1673" s="6" t="s">
        <v>39</v>
      </c>
      <c r="AC1673" s="6" t="s">
        <v>39</v>
      </c>
      <c r="AD1673" s="6" t="s">
        <v>40</v>
      </c>
      <c r="AE1673" s="6" t="s">
        <v>39</v>
      </c>
      <c r="AF1673" s="6" t="s">
        <v>42</v>
      </c>
      <c r="AG1673" s="6" t="s">
        <v>2850</v>
      </c>
      <c r="AH1673">
        <v>3</v>
      </c>
      <c r="AI1673" s="6" t="s">
        <v>39</v>
      </c>
      <c r="AJ1673" s="6" t="s">
        <v>3075</v>
      </c>
      <c r="AK1673" s="20">
        <v>11</v>
      </c>
      <c r="AL1673" s="6" t="s">
        <v>39</v>
      </c>
      <c r="AM1673" t="s">
        <v>39</v>
      </c>
      <c r="AN1673">
        <v>3</v>
      </c>
      <c r="AO1673">
        <v>100</v>
      </c>
      <c r="AP1673" t="s">
        <v>39</v>
      </c>
      <c r="AQ1673" t="s">
        <v>39</v>
      </c>
      <c r="AR1673" t="s">
        <v>2627</v>
      </c>
    </row>
    <row r="1674" spans="1:44" x14ac:dyDescent="0.35">
      <c r="A1674" t="s">
        <v>1866</v>
      </c>
      <c r="B1674" t="s">
        <v>2672</v>
      </c>
      <c r="C1674" t="s">
        <v>2592</v>
      </c>
      <c r="D1674" t="s">
        <v>1865</v>
      </c>
      <c r="E1674" t="s">
        <v>253</v>
      </c>
      <c r="F1674" t="s">
        <v>39</v>
      </c>
      <c r="G1674" t="s">
        <v>42</v>
      </c>
      <c r="H1674" t="s">
        <v>40</v>
      </c>
      <c r="I1674" t="s">
        <v>3043</v>
      </c>
      <c r="J1674" t="s">
        <v>39</v>
      </c>
      <c r="K1674" t="s">
        <v>39</v>
      </c>
      <c r="L1674" t="s">
        <v>39</v>
      </c>
      <c r="M1674" t="s">
        <v>41</v>
      </c>
      <c r="N1674" t="s">
        <v>39</v>
      </c>
      <c r="O1674">
        <v>2005</v>
      </c>
      <c r="P1674">
        <v>2006</v>
      </c>
      <c r="Q1674" s="1" t="s">
        <v>133</v>
      </c>
      <c r="R1674">
        <f t="shared" si="11"/>
        <v>853</v>
      </c>
      <c r="S1674" s="1" t="s">
        <v>39</v>
      </c>
      <c r="T1674">
        <v>5</v>
      </c>
      <c r="U1674" t="s">
        <v>2628</v>
      </c>
      <c r="V1674" s="6" t="s">
        <v>2643</v>
      </c>
      <c r="W1674">
        <v>90</v>
      </c>
      <c r="X1674" s="6" t="s">
        <v>3041</v>
      </c>
      <c r="Y1674" t="s">
        <v>3038</v>
      </c>
      <c r="Z1674" s="6" t="s">
        <v>39</v>
      </c>
      <c r="AA1674" s="6" t="s">
        <v>39</v>
      </c>
      <c r="AB1674" s="6" t="s">
        <v>39</v>
      </c>
      <c r="AC1674" s="6" t="s">
        <v>39</v>
      </c>
      <c r="AD1674" s="6" t="s">
        <v>40</v>
      </c>
      <c r="AE1674" s="6" t="s">
        <v>39</v>
      </c>
      <c r="AF1674" s="6" t="s">
        <v>42</v>
      </c>
      <c r="AG1674" s="6" t="s">
        <v>2850</v>
      </c>
      <c r="AH1674">
        <v>3</v>
      </c>
      <c r="AI1674" s="6" t="s">
        <v>39</v>
      </c>
      <c r="AJ1674" s="6" t="s">
        <v>3075</v>
      </c>
      <c r="AK1674" s="20">
        <v>12</v>
      </c>
      <c r="AL1674" s="6" t="s">
        <v>39</v>
      </c>
      <c r="AM1674" t="s">
        <v>39</v>
      </c>
      <c r="AN1674">
        <v>3</v>
      </c>
      <c r="AO1674">
        <v>100</v>
      </c>
      <c r="AP1674" t="s">
        <v>39</v>
      </c>
      <c r="AQ1674" t="s">
        <v>39</v>
      </c>
      <c r="AR1674" t="s">
        <v>2627</v>
      </c>
    </row>
    <row r="1675" spans="1:44" x14ac:dyDescent="0.35">
      <c r="A1675" t="s">
        <v>1866</v>
      </c>
      <c r="B1675" t="s">
        <v>2672</v>
      </c>
      <c r="C1675" t="s">
        <v>2592</v>
      </c>
      <c r="D1675" t="s">
        <v>1865</v>
      </c>
      <c r="E1675" t="s">
        <v>253</v>
      </c>
      <c r="F1675" t="s">
        <v>39</v>
      </c>
      <c r="G1675" t="s">
        <v>42</v>
      </c>
      <c r="H1675" t="s">
        <v>40</v>
      </c>
      <c r="I1675" t="s">
        <v>3043</v>
      </c>
      <c r="J1675" t="s">
        <v>39</v>
      </c>
      <c r="K1675" t="s">
        <v>39</v>
      </c>
      <c r="L1675" t="s">
        <v>39</v>
      </c>
      <c r="M1675" t="s">
        <v>41</v>
      </c>
      <c r="N1675" t="s">
        <v>39</v>
      </c>
      <c r="O1675">
        <v>2005</v>
      </c>
      <c r="P1675">
        <v>2006</v>
      </c>
      <c r="Q1675" s="1" t="s">
        <v>133</v>
      </c>
      <c r="R1675">
        <f t="shared" si="11"/>
        <v>853</v>
      </c>
      <c r="S1675" s="1" t="s">
        <v>39</v>
      </c>
      <c r="T1675">
        <v>5</v>
      </c>
      <c r="U1675" t="s">
        <v>2628</v>
      </c>
      <c r="V1675" s="6" t="s">
        <v>2643</v>
      </c>
      <c r="W1675">
        <v>90</v>
      </c>
      <c r="X1675" s="6" t="s">
        <v>3041</v>
      </c>
      <c r="Y1675" t="s">
        <v>3039</v>
      </c>
      <c r="Z1675" s="6" t="s">
        <v>39</v>
      </c>
      <c r="AA1675" s="6" t="s">
        <v>39</v>
      </c>
      <c r="AB1675" s="6" t="s">
        <v>39</v>
      </c>
      <c r="AC1675" s="6" t="s">
        <v>39</v>
      </c>
      <c r="AD1675" s="6" t="s">
        <v>40</v>
      </c>
      <c r="AE1675" s="6" t="s">
        <v>39</v>
      </c>
      <c r="AF1675" s="6" t="s">
        <v>42</v>
      </c>
      <c r="AG1675" s="6" t="s">
        <v>2850</v>
      </c>
      <c r="AH1675">
        <v>3</v>
      </c>
      <c r="AI1675" s="6" t="s">
        <v>39</v>
      </c>
      <c r="AJ1675" s="6" t="s">
        <v>3075</v>
      </c>
      <c r="AK1675" s="20">
        <v>11</v>
      </c>
      <c r="AL1675" s="6" t="s">
        <v>39</v>
      </c>
      <c r="AM1675" t="s">
        <v>39</v>
      </c>
      <c r="AN1675">
        <v>3</v>
      </c>
      <c r="AO1675">
        <v>100</v>
      </c>
      <c r="AP1675" t="s">
        <v>39</v>
      </c>
      <c r="AQ1675" t="s">
        <v>39</v>
      </c>
      <c r="AR1675" t="s">
        <v>2627</v>
      </c>
    </row>
    <row r="1676" spans="1:44" x14ac:dyDescent="0.35">
      <c r="A1676" t="s">
        <v>1866</v>
      </c>
      <c r="B1676" t="s">
        <v>2672</v>
      </c>
      <c r="C1676" t="s">
        <v>2592</v>
      </c>
      <c r="D1676" t="s">
        <v>1865</v>
      </c>
      <c r="E1676" t="s">
        <v>253</v>
      </c>
      <c r="F1676" t="s">
        <v>39</v>
      </c>
      <c r="G1676" t="s">
        <v>42</v>
      </c>
      <c r="H1676" t="s">
        <v>40</v>
      </c>
      <c r="I1676" t="s">
        <v>3043</v>
      </c>
      <c r="J1676" t="s">
        <v>39</v>
      </c>
      <c r="K1676" t="s">
        <v>39</v>
      </c>
      <c r="L1676" t="s">
        <v>39</v>
      </c>
      <c r="M1676" t="s">
        <v>41</v>
      </c>
      <c r="N1676" t="s">
        <v>39</v>
      </c>
      <c r="O1676">
        <v>2005</v>
      </c>
      <c r="P1676">
        <v>2006</v>
      </c>
      <c r="Q1676" s="1" t="s">
        <v>133</v>
      </c>
      <c r="R1676">
        <f t="shared" si="11"/>
        <v>853</v>
      </c>
      <c r="S1676" s="1" t="s">
        <v>39</v>
      </c>
      <c r="T1676">
        <v>5</v>
      </c>
      <c r="U1676" t="s">
        <v>2628</v>
      </c>
      <c r="V1676" s="6" t="s">
        <v>2643</v>
      </c>
      <c r="W1676">
        <v>90</v>
      </c>
      <c r="X1676" s="6" t="s">
        <v>3041</v>
      </c>
      <c r="Y1676" t="s">
        <v>3040</v>
      </c>
      <c r="Z1676" s="6" t="s">
        <v>39</v>
      </c>
      <c r="AA1676" s="6" t="s">
        <v>39</v>
      </c>
      <c r="AB1676" s="6" t="s">
        <v>39</v>
      </c>
      <c r="AC1676" s="6" t="s">
        <v>39</v>
      </c>
      <c r="AD1676" s="6" t="s">
        <v>40</v>
      </c>
      <c r="AE1676" s="6" t="s">
        <v>39</v>
      </c>
      <c r="AF1676" s="6" t="s">
        <v>42</v>
      </c>
      <c r="AG1676" s="6" t="s">
        <v>2850</v>
      </c>
      <c r="AH1676">
        <v>3</v>
      </c>
      <c r="AI1676" s="6" t="s">
        <v>39</v>
      </c>
      <c r="AJ1676" s="6" t="s">
        <v>3075</v>
      </c>
      <c r="AK1676" s="20">
        <v>11</v>
      </c>
      <c r="AL1676" s="6" t="s">
        <v>39</v>
      </c>
      <c r="AM1676" t="s">
        <v>39</v>
      </c>
      <c r="AN1676">
        <v>3</v>
      </c>
      <c r="AO1676">
        <v>100</v>
      </c>
      <c r="AP1676" t="s">
        <v>39</v>
      </c>
      <c r="AQ1676" t="s">
        <v>39</v>
      </c>
      <c r="AR1676" t="s">
        <v>2627</v>
      </c>
    </row>
    <row r="1677" spans="1:44" x14ac:dyDescent="0.35">
      <c r="A1677" t="s">
        <v>1866</v>
      </c>
      <c r="B1677" t="s">
        <v>2672</v>
      </c>
      <c r="C1677" t="s">
        <v>2592</v>
      </c>
      <c r="D1677" t="s">
        <v>1865</v>
      </c>
      <c r="E1677" t="s">
        <v>253</v>
      </c>
      <c r="F1677" t="s">
        <v>39</v>
      </c>
      <c r="G1677" t="s">
        <v>42</v>
      </c>
      <c r="H1677" t="s">
        <v>40</v>
      </c>
      <c r="I1677" t="s">
        <v>3043</v>
      </c>
      <c r="J1677" t="s">
        <v>39</v>
      </c>
      <c r="K1677" t="s">
        <v>39</v>
      </c>
      <c r="L1677" t="s">
        <v>39</v>
      </c>
      <c r="M1677" t="s">
        <v>41</v>
      </c>
      <c r="N1677" t="s">
        <v>39</v>
      </c>
      <c r="O1677">
        <v>2005</v>
      </c>
      <c r="P1677">
        <v>2006</v>
      </c>
      <c r="Q1677" s="1" t="s">
        <v>133</v>
      </c>
      <c r="R1677">
        <f>365*2+31+31+30+31</f>
        <v>853</v>
      </c>
      <c r="S1677" s="1" t="s">
        <v>39</v>
      </c>
      <c r="T1677">
        <v>5</v>
      </c>
      <c r="U1677" t="s">
        <v>48</v>
      </c>
      <c r="V1677" s="6" t="s">
        <v>39</v>
      </c>
      <c r="W1677" s="6" t="s">
        <v>39</v>
      </c>
      <c r="X1677" s="6" t="s">
        <v>3041</v>
      </c>
      <c r="Y1677" t="s">
        <v>39</v>
      </c>
      <c r="Z1677" s="6" t="s">
        <v>39</v>
      </c>
      <c r="AA1677" s="6" t="s">
        <v>39</v>
      </c>
      <c r="AB1677" s="6" t="s">
        <v>39</v>
      </c>
      <c r="AC1677" s="6" t="s">
        <v>39</v>
      </c>
      <c r="AD1677" s="6" t="s">
        <v>40</v>
      </c>
      <c r="AE1677" s="6" t="s">
        <v>39</v>
      </c>
      <c r="AF1677" s="6" t="s">
        <v>42</v>
      </c>
      <c r="AG1677" s="6" t="s">
        <v>2850</v>
      </c>
      <c r="AH1677">
        <v>3</v>
      </c>
      <c r="AI1677" s="6" t="s">
        <v>39</v>
      </c>
      <c r="AJ1677" s="6" t="s">
        <v>3076</v>
      </c>
      <c r="AK1677" s="20">
        <v>84</v>
      </c>
      <c r="AL1677" s="6" t="s">
        <v>39</v>
      </c>
      <c r="AM1677" t="s">
        <v>39</v>
      </c>
      <c r="AN1677">
        <v>3</v>
      </c>
      <c r="AO1677">
        <v>100</v>
      </c>
      <c r="AP1677" t="s">
        <v>39</v>
      </c>
      <c r="AQ1677" t="s">
        <v>39</v>
      </c>
      <c r="AR1677" t="s">
        <v>2627</v>
      </c>
    </row>
    <row r="1678" spans="1:44" x14ac:dyDescent="0.35">
      <c r="A1678" t="s">
        <v>1866</v>
      </c>
      <c r="B1678" t="s">
        <v>2672</v>
      </c>
      <c r="C1678" t="s">
        <v>2592</v>
      </c>
      <c r="D1678" t="s">
        <v>1865</v>
      </c>
      <c r="E1678" t="s">
        <v>253</v>
      </c>
      <c r="F1678" t="s">
        <v>39</v>
      </c>
      <c r="G1678" t="s">
        <v>42</v>
      </c>
      <c r="H1678" t="s">
        <v>40</v>
      </c>
      <c r="I1678" t="s">
        <v>3043</v>
      </c>
      <c r="J1678" t="s">
        <v>39</v>
      </c>
      <c r="K1678" t="s">
        <v>39</v>
      </c>
      <c r="L1678" t="s">
        <v>39</v>
      </c>
      <c r="M1678" t="s">
        <v>41</v>
      </c>
      <c r="N1678" t="s">
        <v>39</v>
      </c>
      <c r="O1678">
        <v>2005</v>
      </c>
      <c r="P1678">
        <v>2006</v>
      </c>
      <c r="Q1678" s="1" t="s">
        <v>133</v>
      </c>
      <c r="R1678">
        <f t="shared" si="11"/>
        <v>853</v>
      </c>
      <c r="S1678" s="1" t="s">
        <v>39</v>
      </c>
      <c r="T1678">
        <v>5</v>
      </c>
      <c r="U1678" t="s">
        <v>2628</v>
      </c>
      <c r="V1678" s="6" t="s">
        <v>2643</v>
      </c>
      <c r="W1678">
        <v>0</v>
      </c>
      <c r="X1678" s="6" t="s">
        <v>3041</v>
      </c>
      <c r="Y1678" t="s">
        <v>3037</v>
      </c>
      <c r="Z1678" s="6" t="s">
        <v>39</v>
      </c>
      <c r="AA1678" s="6" t="s">
        <v>39</v>
      </c>
      <c r="AB1678" s="6" t="s">
        <v>39</v>
      </c>
      <c r="AC1678" s="6" t="s">
        <v>39</v>
      </c>
      <c r="AD1678" s="6" t="s">
        <v>40</v>
      </c>
      <c r="AE1678" s="6" t="s">
        <v>39</v>
      </c>
      <c r="AF1678" s="6" t="s">
        <v>42</v>
      </c>
      <c r="AG1678" s="6" t="s">
        <v>2850</v>
      </c>
      <c r="AH1678">
        <v>3</v>
      </c>
      <c r="AI1678" s="6" t="s">
        <v>39</v>
      </c>
      <c r="AJ1678" s="6" t="s">
        <v>3076</v>
      </c>
      <c r="AK1678" s="20">
        <v>42</v>
      </c>
      <c r="AL1678" s="6" t="s">
        <v>39</v>
      </c>
      <c r="AM1678" t="s">
        <v>39</v>
      </c>
      <c r="AN1678">
        <v>3</v>
      </c>
      <c r="AO1678">
        <v>100</v>
      </c>
      <c r="AP1678" t="s">
        <v>39</v>
      </c>
      <c r="AQ1678" t="s">
        <v>39</v>
      </c>
      <c r="AR1678" t="s">
        <v>2627</v>
      </c>
    </row>
    <row r="1679" spans="1:44" x14ac:dyDescent="0.35">
      <c r="A1679" t="s">
        <v>1866</v>
      </c>
      <c r="B1679" t="s">
        <v>2672</v>
      </c>
      <c r="C1679" t="s">
        <v>2592</v>
      </c>
      <c r="D1679" t="s">
        <v>1865</v>
      </c>
      <c r="E1679" t="s">
        <v>253</v>
      </c>
      <c r="F1679" t="s">
        <v>39</v>
      </c>
      <c r="G1679" t="s">
        <v>42</v>
      </c>
      <c r="H1679" t="s">
        <v>40</v>
      </c>
      <c r="I1679" t="s">
        <v>3043</v>
      </c>
      <c r="J1679" t="s">
        <v>39</v>
      </c>
      <c r="K1679" t="s">
        <v>39</v>
      </c>
      <c r="L1679" t="s">
        <v>39</v>
      </c>
      <c r="M1679" t="s">
        <v>41</v>
      </c>
      <c r="N1679" t="s">
        <v>39</v>
      </c>
      <c r="O1679">
        <v>2005</v>
      </c>
      <c r="P1679">
        <v>2006</v>
      </c>
      <c r="Q1679" s="1" t="s">
        <v>133</v>
      </c>
      <c r="R1679">
        <f t="shared" si="11"/>
        <v>853</v>
      </c>
      <c r="S1679" s="1" t="s">
        <v>39</v>
      </c>
      <c r="T1679">
        <v>5</v>
      </c>
      <c r="U1679" t="s">
        <v>2628</v>
      </c>
      <c r="V1679" s="6" t="s">
        <v>2643</v>
      </c>
      <c r="W1679">
        <v>0</v>
      </c>
      <c r="X1679" s="6" t="s">
        <v>3041</v>
      </c>
      <c r="Y1679" t="s">
        <v>3038</v>
      </c>
      <c r="Z1679" s="6" t="s">
        <v>39</v>
      </c>
      <c r="AA1679" s="6" t="s">
        <v>39</v>
      </c>
      <c r="AB1679" s="6" t="s">
        <v>39</v>
      </c>
      <c r="AC1679" s="6" t="s">
        <v>39</v>
      </c>
      <c r="AD1679" s="6" t="s">
        <v>40</v>
      </c>
      <c r="AE1679" s="6" t="s">
        <v>39</v>
      </c>
      <c r="AF1679" s="6" t="s">
        <v>42</v>
      </c>
      <c r="AG1679" s="6" t="s">
        <v>2850</v>
      </c>
      <c r="AH1679">
        <v>3</v>
      </c>
      <c r="AI1679" s="6" t="s">
        <v>39</v>
      </c>
      <c r="AJ1679" s="6" t="s">
        <v>3076</v>
      </c>
      <c r="AK1679" s="20">
        <v>47</v>
      </c>
      <c r="AL1679" s="6" t="s">
        <v>39</v>
      </c>
      <c r="AM1679" t="s">
        <v>39</v>
      </c>
      <c r="AN1679">
        <v>3</v>
      </c>
      <c r="AO1679">
        <v>100</v>
      </c>
      <c r="AP1679" t="s">
        <v>39</v>
      </c>
      <c r="AQ1679" t="s">
        <v>39</v>
      </c>
      <c r="AR1679" t="s">
        <v>2627</v>
      </c>
    </row>
    <row r="1680" spans="1:44" x14ac:dyDescent="0.35">
      <c r="A1680" t="s">
        <v>1866</v>
      </c>
      <c r="B1680" t="s">
        <v>2672</v>
      </c>
      <c r="C1680" t="s">
        <v>2592</v>
      </c>
      <c r="D1680" t="s">
        <v>1865</v>
      </c>
      <c r="E1680" t="s">
        <v>253</v>
      </c>
      <c r="F1680" t="s">
        <v>39</v>
      </c>
      <c r="G1680" t="s">
        <v>42</v>
      </c>
      <c r="H1680" t="s">
        <v>40</v>
      </c>
      <c r="I1680" t="s">
        <v>3043</v>
      </c>
      <c r="J1680" t="s">
        <v>39</v>
      </c>
      <c r="K1680" t="s">
        <v>39</v>
      </c>
      <c r="L1680" t="s">
        <v>39</v>
      </c>
      <c r="M1680" t="s">
        <v>41</v>
      </c>
      <c r="N1680" t="s">
        <v>39</v>
      </c>
      <c r="O1680">
        <v>2005</v>
      </c>
      <c r="P1680">
        <v>2006</v>
      </c>
      <c r="Q1680" s="1" t="s">
        <v>133</v>
      </c>
      <c r="R1680">
        <f t="shared" si="11"/>
        <v>853</v>
      </c>
      <c r="S1680" s="1" t="s">
        <v>39</v>
      </c>
      <c r="T1680">
        <v>5</v>
      </c>
      <c r="U1680" t="s">
        <v>2628</v>
      </c>
      <c r="V1680" s="6" t="s">
        <v>2643</v>
      </c>
      <c r="W1680">
        <v>0</v>
      </c>
      <c r="X1680" s="6" t="s">
        <v>3041</v>
      </c>
      <c r="Y1680" t="s">
        <v>3039</v>
      </c>
      <c r="Z1680" s="6" t="s">
        <v>39</v>
      </c>
      <c r="AA1680" s="6" t="s">
        <v>39</v>
      </c>
      <c r="AB1680" s="6" t="s">
        <v>39</v>
      </c>
      <c r="AC1680" s="6" t="s">
        <v>39</v>
      </c>
      <c r="AD1680" s="6" t="s">
        <v>40</v>
      </c>
      <c r="AE1680" s="6" t="s">
        <v>39</v>
      </c>
      <c r="AF1680" s="6" t="s">
        <v>42</v>
      </c>
      <c r="AG1680" s="6" t="s">
        <v>2850</v>
      </c>
      <c r="AH1680">
        <v>3</v>
      </c>
      <c r="AI1680" s="6" t="s">
        <v>39</v>
      </c>
      <c r="AJ1680" s="6" t="s">
        <v>3076</v>
      </c>
      <c r="AK1680" s="20">
        <v>51</v>
      </c>
      <c r="AL1680" s="6" t="s">
        <v>39</v>
      </c>
      <c r="AM1680" t="s">
        <v>39</v>
      </c>
      <c r="AN1680">
        <v>3</v>
      </c>
      <c r="AO1680">
        <v>100</v>
      </c>
      <c r="AP1680" t="s">
        <v>39</v>
      </c>
      <c r="AQ1680" t="s">
        <v>39</v>
      </c>
      <c r="AR1680" t="s">
        <v>2627</v>
      </c>
    </row>
    <row r="1681" spans="1:44" x14ac:dyDescent="0.35">
      <c r="A1681" t="s">
        <v>1866</v>
      </c>
      <c r="B1681" t="s">
        <v>2672</v>
      </c>
      <c r="C1681" t="s">
        <v>2592</v>
      </c>
      <c r="D1681" t="s">
        <v>1865</v>
      </c>
      <c r="E1681" t="s">
        <v>253</v>
      </c>
      <c r="F1681" t="s">
        <v>39</v>
      </c>
      <c r="G1681" t="s">
        <v>42</v>
      </c>
      <c r="H1681" t="s">
        <v>40</v>
      </c>
      <c r="I1681" t="s">
        <v>3043</v>
      </c>
      <c r="J1681" t="s">
        <v>39</v>
      </c>
      <c r="K1681" t="s">
        <v>39</v>
      </c>
      <c r="L1681" t="s">
        <v>39</v>
      </c>
      <c r="M1681" t="s">
        <v>41</v>
      </c>
      <c r="N1681" t="s">
        <v>39</v>
      </c>
      <c r="O1681">
        <v>2005</v>
      </c>
      <c r="P1681">
        <v>2006</v>
      </c>
      <c r="Q1681" s="1" t="s">
        <v>133</v>
      </c>
      <c r="R1681">
        <f t="shared" si="11"/>
        <v>853</v>
      </c>
      <c r="S1681" s="1" t="s">
        <v>39</v>
      </c>
      <c r="T1681">
        <v>5</v>
      </c>
      <c r="U1681" t="s">
        <v>2628</v>
      </c>
      <c r="V1681" s="6" t="s">
        <v>2643</v>
      </c>
      <c r="W1681">
        <v>0</v>
      </c>
      <c r="X1681" s="6" t="s">
        <v>3041</v>
      </c>
      <c r="Y1681" t="s">
        <v>3040</v>
      </c>
      <c r="Z1681" s="6" t="s">
        <v>39</v>
      </c>
      <c r="AA1681" s="6" t="s">
        <v>39</v>
      </c>
      <c r="AB1681" s="6" t="s">
        <v>39</v>
      </c>
      <c r="AC1681" s="6" t="s">
        <v>39</v>
      </c>
      <c r="AD1681" s="6" t="s">
        <v>40</v>
      </c>
      <c r="AE1681" s="6" t="s">
        <v>39</v>
      </c>
      <c r="AF1681" s="6" t="s">
        <v>42</v>
      </c>
      <c r="AG1681" s="6" t="s">
        <v>2850</v>
      </c>
      <c r="AH1681">
        <v>3</v>
      </c>
      <c r="AI1681" s="6" t="s">
        <v>39</v>
      </c>
      <c r="AJ1681" s="6" t="s">
        <v>3076</v>
      </c>
      <c r="AK1681" s="20">
        <v>53</v>
      </c>
      <c r="AL1681" s="6" t="s">
        <v>39</v>
      </c>
      <c r="AM1681" t="s">
        <v>39</v>
      </c>
      <c r="AN1681">
        <v>3</v>
      </c>
      <c r="AO1681">
        <v>100</v>
      </c>
      <c r="AP1681" t="s">
        <v>39</v>
      </c>
      <c r="AQ1681" t="s">
        <v>39</v>
      </c>
      <c r="AR1681" t="s">
        <v>2627</v>
      </c>
    </row>
    <row r="1682" spans="1:44" x14ac:dyDescent="0.35">
      <c r="A1682" t="s">
        <v>1866</v>
      </c>
      <c r="B1682" t="s">
        <v>2672</v>
      </c>
      <c r="C1682" t="s">
        <v>2592</v>
      </c>
      <c r="D1682" t="s">
        <v>1865</v>
      </c>
      <c r="E1682" t="s">
        <v>253</v>
      </c>
      <c r="F1682" t="s">
        <v>39</v>
      </c>
      <c r="G1682" t="s">
        <v>42</v>
      </c>
      <c r="H1682" t="s">
        <v>40</v>
      </c>
      <c r="I1682" t="s">
        <v>3043</v>
      </c>
      <c r="J1682" t="s">
        <v>39</v>
      </c>
      <c r="K1682" t="s">
        <v>39</v>
      </c>
      <c r="L1682" t="s">
        <v>39</v>
      </c>
      <c r="M1682" t="s">
        <v>41</v>
      </c>
      <c r="N1682" t="s">
        <v>39</v>
      </c>
      <c r="O1682">
        <v>2005</v>
      </c>
      <c r="P1682">
        <v>2006</v>
      </c>
      <c r="Q1682" s="1" t="s">
        <v>133</v>
      </c>
      <c r="R1682">
        <f t="shared" si="11"/>
        <v>853</v>
      </c>
      <c r="S1682" s="1" t="s">
        <v>39</v>
      </c>
      <c r="T1682">
        <v>5</v>
      </c>
      <c r="U1682" t="s">
        <v>2628</v>
      </c>
      <c r="V1682" s="6" t="s">
        <v>2643</v>
      </c>
      <c r="W1682">
        <v>30</v>
      </c>
      <c r="X1682" s="6" t="s">
        <v>3041</v>
      </c>
      <c r="Y1682" t="s">
        <v>3037</v>
      </c>
      <c r="Z1682" s="6" t="s">
        <v>39</v>
      </c>
      <c r="AA1682" s="6" t="s">
        <v>39</v>
      </c>
      <c r="AB1682" s="6" t="s">
        <v>39</v>
      </c>
      <c r="AC1682" s="6" t="s">
        <v>39</v>
      </c>
      <c r="AD1682" s="6" t="s">
        <v>40</v>
      </c>
      <c r="AE1682" s="6" t="s">
        <v>39</v>
      </c>
      <c r="AF1682" s="6" t="s">
        <v>42</v>
      </c>
      <c r="AG1682" s="6" t="s">
        <v>2850</v>
      </c>
      <c r="AH1682">
        <v>3</v>
      </c>
      <c r="AI1682" s="6" t="s">
        <v>39</v>
      </c>
      <c r="AJ1682" s="6" t="s">
        <v>3076</v>
      </c>
      <c r="AK1682" s="20">
        <v>27</v>
      </c>
      <c r="AL1682" s="6" t="s">
        <v>39</v>
      </c>
      <c r="AM1682" t="s">
        <v>39</v>
      </c>
      <c r="AN1682">
        <v>3</v>
      </c>
      <c r="AO1682">
        <v>100</v>
      </c>
      <c r="AP1682" t="s">
        <v>39</v>
      </c>
      <c r="AQ1682" t="s">
        <v>39</v>
      </c>
      <c r="AR1682" t="s">
        <v>2627</v>
      </c>
    </row>
    <row r="1683" spans="1:44" x14ac:dyDescent="0.35">
      <c r="A1683" t="s">
        <v>1866</v>
      </c>
      <c r="B1683" t="s">
        <v>2672</v>
      </c>
      <c r="C1683" t="s">
        <v>2592</v>
      </c>
      <c r="D1683" t="s">
        <v>1865</v>
      </c>
      <c r="E1683" t="s">
        <v>253</v>
      </c>
      <c r="F1683" t="s">
        <v>39</v>
      </c>
      <c r="G1683" t="s">
        <v>42</v>
      </c>
      <c r="H1683" t="s">
        <v>40</v>
      </c>
      <c r="I1683" t="s">
        <v>3043</v>
      </c>
      <c r="J1683" t="s">
        <v>39</v>
      </c>
      <c r="K1683" t="s">
        <v>39</v>
      </c>
      <c r="L1683" t="s">
        <v>39</v>
      </c>
      <c r="M1683" t="s">
        <v>41</v>
      </c>
      <c r="N1683" t="s">
        <v>39</v>
      </c>
      <c r="O1683">
        <v>2005</v>
      </c>
      <c r="P1683">
        <v>2006</v>
      </c>
      <c r="Q1683" s="1" t="s">
        <v>133</v>
      </c>
      <c r="R1683">
        <f t="shared" si="11"/>
        <v>853</v>
      </c>
      <c r="S1683" s="1" t="s">
        <v>39</v>
      </c>
      <c r="T1683">
        <v>5</v>
      </c>
      <c r="U1683" t="s">
        <v>2628</v>
      </c>
      <c r="V1683" s="6" t="s">
        <v>2643</v>
      </c>
      <c r="W1683">
        <v>30</v>
      </c>
      <c r="X1683" s="6" t="s">
        <v>3041</v>
      </c>
      <c r="Y1683" t="s">
        <v>3038</v>
      </c>
      <c r="Z1683" s="6" t="s">
        <v>39</v>
      </c>
      <c r="AA1683" s="6" t="s">
        <v>39</v>
      </c>
      <c r="AB1683" s="6" t="s">
        <v>39</v>
      </c>
      <c r="AC1683" s="6" t="s">
        <v>39</v>
      </c>
      <c r="AD1683" s="6" t="s">
        <v>40</v>
      </c>
      <c r="AE1683" s="6" t="s">
        <v>39</v>
      </c>
      <c r="AF1683" s="6" t="s">
        <v>42</v>
      </c>
      <c r="AG1683" s="6" t="s">
        <v>2850</v>
      </c>
      <c r="AH1683">
        <v>3</v>
      </c>
      <c r="AI1683" s="6" t="s">
        <v>39</v>
      </c>
      <c r="AJ1683" s="6" t="s">
        <v>3076</v>
      </c>
      <c r="AK1683" s="20">
        <v>29</v>
      </c>
      <c r="AL1683" s="6" t="s">
        <v>39</v>
      </c>
      <c r="AM1683" t="s">
        <v>39</v>
      </c>
      <c r="AN1683">
        <v>3</v>
      </c>
      <c r="AO1683">
        <v>100</v>
      </c>
      <c r="AP1683" t="s">
        <v>39</v>
      </c>
      <c r="AQ1683" t="s">
        <v>39</v>
      </c>
      <c r="AR1683" t="s">
        <v>2627</v>
      </c>
    </row>
    <row r="1684" spans="1:44" x14ac:dyDescent="0.35">
      <c r="A1684" t="s">
        <v>1866</v>
      </c>
      <c r="B1684" t="s">
        <v>2672</v>
      </c>
      <c r="C1684" t="s">
        <v>2592</v>
      </c>
      <c r="D1684" t="s">
        <v>1865</v>
      </c>
      <c r="E1684" t="s">
        <v>253</v>
      </c>
      <c r="F1684" t="s">
        <v>39</v>
      </c>
      <c r="G1684" t="s">
        <v>42</v>
      </c>
      <c r="H1684" t="s">
        <v>40</v>
      </c>
      <c r="I1684" t="s">
        <v>3043</v>
      </c>
      <c r="J1684" t="s">
        <v>39</v>
      </c>
      <c r="K1684" t="s">
        <v>39</v>
      </c>
      <c r="L1684" t="s">
        <v>39</v>
      </c>
      <c r="M1684" t="s">
        <v>41</v>
      </c>
      <c r="N1684" t="s">
        <v>39</v>
      </c>
      <c r="O1684">
        <v>2005</v>
      </c>
      <c r="P1684">
        <v>2006</v>
      </c>
      <c r="Q1684" s="1" t="s">
        <v>133</v>
      </c>
      <c r="R1684">
        <f t="shared" si="11"/>
        <v>853</v>
      </c>
      <c r="S1684" s="1" t="s">
        <v>39</v>
      </c>
      <c r="T1684">
        <v>5</v>
      </c>
      <c r="U1684" t="s">
        <v>2628</v>
      </c>
      <c r="V1684" s="6" t="s">
        <v>2643</v>
      </c>
      <c r="W1684">
        <v>30</v>
      </c>
      <c r="X1684" s="6" t="s">
        <v>3041</v>
      </c>
      <c r="Y1684" t="s">
        <v>3039</v>
      </c>
      <c r="Z1684" s="6" t="s">
        <v>39</v>
      </c>
      <c r="AA1684" s="6" t="s">
        <v>39</v>
      </c>
      <c r="AB1684" s="6" t="s">
        <v>39</v>
      </c>
      <c r="AC1684" s="6" t="s">
        <v>39</v>
      </c>
      <c r="AD1684" s="6" t="s">
        <v>40</v>
      </c>
      <c r="AE1684" s="6" t="s">
        <v>39</v>
      </c>
      <c r="AF1684" s="6" t="s">
        <v>42</v>
      </c>
      <c r="AG1684" s="6" t="s">
        <v>2850</v>
      </c>
      <c r="AH1684">
        <v>3</v>
      </c>
      <c r="AI1684" s="6" t="s">
        <v>39</v>
      </c>
      <c r="AJ1684" s="6" t="s">
        <v>3076</v>
      </c>
      <c r="AK1684" s="20">
        <v>31</v>
      </c>
      <c r="AL1684" s="6" t="s">
        <v>39</v>
      </c>
      <c r="AM1684" t="s">
        <v>39</v>
      </c>
      <c r="AN1684">
        <v>3</v>
      </c>
      <c r="AO1684">
        <v>100</v>
      </c>
      <c r="AP1684" t="s">
        <v>39</v>
      </c>
      <c r="AQ1684" t="s">
        <v>39</v>
      </c>
      <c r="AR1684" t="s">
        <v>2627</v>
      </c>
    </row>
    <row r="1685" spans="1:44" x14ac:dyDescent="0.35">
      <c r="A1685" t="s">
        <v>1866</v>
      </c>
      <c r="B1685" t="s">
        <v>2672</v>
      </c>
      <c r="C1685" t="s">
        <v>2592</v>
      </c>
      <c r="D1685" t="s">
        <v>1865</v>
      </c>
      <c r="E1685" t="s">
        <v>253</v>
      </c>
      <c r="F1685" t="s">
        <v>39</v>
      </c>
      <c r="G1685" t="s">
        <v>42</v>
      </c>
      <c r="H1685" t="s">
        <v>40</v>
      </c>
      <c r="I1685" t="s">
        <v>3043</v>
      </c>
      <c r="J1685" t="s">
        <v>39</v>
      </c>
      <c r="K1685" t="s">
        <v>39</v>
      </c>
      <c r="L1685" t="s">
        <v>39</v>
      </c>
      <c r="M1685" t="s">
        <v>41</v>
      </c>
      <c r="N1685" t="s">
        <v>39</v>
      </c>
      <c r="O1685">
        <v>2005</v>
      </c>
      <c r="P1685">
        <v>2006</v>
      </c>
      <c r="Q1685" s="1" t="s">
        <v>133</v>
      </c>
      <c r="R1685">
        <f t="shared" si="11"/>
        <v>853</v>
      </c>
      <c r="S1685" s="1" t="s">
        <v>39</v>
      </c>
      <c r="T1685">
        <v>5</v>
      </c>
      <c r="U1685" t="s">
        <v>2628</v>
      </c>
      <c r="V1685" s="6" t="s">
        <v>2643</v>
      </c>
      <c r="W1685">
        <v>30</v>
      </c>
      <c r="X1685" s="6" t="s">
        <v>3041</v>
      </c>
      <c r="Y1685" t="s">
        <v>3040</v>
      </c>
      <c r="Z1685" s="6" t="s">
        <v>39</v>
      </c>
      <c r="AA1685" s="6" t="s">
        <v>39</v>
      </c>
      <c r="AB1685" s="6" t="s">
        <v>39</v>
      </c>
      <c r="AC1685" s="6" t="s">
        <v>39</v>
      </c>
      <c r="AD1685" s="6" t="s">
        <v>40</v>
      </c>
      <c r="AE1685" s="6" t="s">
        <v>39</v>
      </c>
      <c r="AF1685" s="6" t="s">
        <v>42</v>
      </c>
      <c r="AG1685" s="6" t="s">
        <v>2850</v>
      </c>
      <c r="AH1685">
        <v>3</v>
      </c>
      <c r="AI1685" s="6" t="s">
        <v>39</v>
      </c>
      <c r="AJ1685" s="6" t="s">
        <v>3076</v>
      </c>
      <c r="AK1685" s="20">
        <v>31</v>
      </c>
      <c r="AL1685" s="6" t="s">
        <v>39</v>
      </c>
      <c r="AM1685" t="s">
        <v>39</v>
      </c>
      <c r="AN1685">
        <v>3</v>
      </c>
      <c r="AO1685">
        <v>100</v>
      </c>
      <c r="AP1685" t="s">
        <v>39</v>
      </c>
      <c r="AQ1685" t="s">
        <v>39</v>
      </c>
      <c r="AR1685" t="s">
        <v>2627</v>
      </c>
    </row>
    <row r="1686" spans="1:44" x14ac:dyDescent="0.35">
      <c r="A1686" t="s">
        <v>1866</v>
      </c>
      <c r="B1686" t="s">
        <v>2672</v>
      </c>
      <c r="C1686" t="s">
        <v>2592</v>
      </c>
      <c r="D1686" t="s">
        <v>1865</v>
      </c>
      <c r="E1686" t="s">
        <v>253</v>
      </c>
      <c r="F1686" t="s">
        <v>39</v>
      </c>
      <c r="G1686" t="s">
        <v>42</v>
      </c>
      <c r="H1686" t="s">
        <v>40</v>
      </c>
      <c r="I1686" t="s">
        <v>3043</v>
      </c>
      <c r="J1686" t="s">
        <v>39</v>
      </c>
      <c r="K1686" t="s">
        <v>39</v>
      </c>
      <c r="L1686" t="s">
        <v>39</v>
      </c>
      <c r="M1686" t="s">
        <v>41</v>
      </c>
      <c r="N1686" t="s">
        <v>39</v>
      </c>
      <c r="O1686">
        <v>2005</v>
      </c>
      <c r="P1686">
        <v>2006</v>
      </c>
      <c r="Q1686" s="1" t="s">
        <v>133</v>
      </c>
      <c r="R1686">
        <f t="shared" si="11"/>
        <v>853</v>
      </c>
      <c r="S1686" s="1" t="s">
        <v>39</v>
      </c>
      <c r="T1686">
        <v>5</v>
      </c>
      <c r="U1686" t="s">
        <v>2628</v>
      </c>
      <c r="V1686" s="6" t="s">
        <v>2643</v>
      </c>
      <c r="W1686">
        <v>60</v>
      </c>
      <c r="X1686" s="6" t="s">
        <v>3041</v>
      </c>
      <c r="Y1686" t="s">
        <v>3037</v>
      </c>
      <c r="Z1686" s="6" t="s">
        <v>39</v>
      </c>
      <c r="AA1686" s="6" t="s">
        <v>39</v>
      </c>
      <c r="AB1686" s="6" t="s">
        <v>39</v>
      </c>
      <c r="AC1686" s="6" t="s">
        <v>39</v>
      </c>
      <c r="AD1686" s="6" t="s">
        <v>40</v>
      </c>
      <c r="AE1686" s="6" t="s">
        <v>39</v>
      </c>
      <c r="AF1686" s="6" t="s">
        <v>42</v>
      </c>
      <c r="AG1686" s="6" t="s">
        <v>2850</v>
      </c>
      <c r="AH1686">
        <v>3</v>
      </c>
      <c r="AI1686" s="6" t="s">
        <v>39</v>
      </c>
      <c r="AJ1686" s="6" t="s">
        <v>3076</v>
      </c>
      <c r="AK1686" s="20">
        <v>19</v>
      </c>
      <c r="AL1686" s="6" t="s">
        <v>39</v>
      </c>
      <c r="AM1686" t="s">
        <v>39</v>
      </c>
      <c r="AN1686">
        <v>3</v>
      </c>
      <c r="AO1686">
        <v>100</v>
      </c>
      <c r="AP1686" t="s">
        <v>39</v>
      </c>
      <c r="AQ1686" t="s">
        <v>39</v>
      </c>
      <c r="AR1686" t="s">
        <v>2627</v>
      </c>
    </row>
    <row r="1687" spans="1:44" x14ac:dyDescent="0.35">
      <c r="A1687" t="s">
        <v>1866</v>
      </c>
      <c r="B1687" t="s">
        <v>2672</v>
      </c>
      <c r="C1687" t="s">
        <v>2592</v>
      </c>
      <c r="D1687" t="s">
        <v>1865</v>
      </c>
      <c r="E1687" t="s">
        <v>253</v>
      </c>
      <c r="F1687" t="s">
        <v>39</v>
      </c>
      <c r="G1687" t="s">
        <v>42</v>
      </c>
      <c r="H1687" t="s">
        <v>40</v>
      </c>
      <c r="I1687" t="s">
        <v>3043</v>
      </c>
      <c r="J1687" t="s">
        <v>39</v>
      </c>
      <c r="K1687" t="s">
        <v>39</v>
      </c>
      <c r="L1687" t="s">
        <v>39</v>
      </c>
      <c r="M1687" t="s">
        <v>41</v>
      </c>
      <c r="N1687" t="s">
        <v>39</v>
      </c>
      <c r="O1687">
        <v>2005</v>
      </c>
      <c r="P1687">
        <v>2006</v>
      </c>
      <c r="Q1687" s="1" t="s">
        <v>133</v>
      </c>
      <c r="R1687">
        <f t="shared" si="11"/>
        <v>853</v>
      </c>
      <c r="S1687" s="1" t="s">
        <v>39</v>
      </c>
      <c r="T1687">
        <v>5</v>
      </c>
      <c r="U1687" t="s">
        <v>2628</v>
      </c>
      <c r="V1687" s="6" t="s">
        <v>2643</v>
      </c>
      <c r="W1687">
        <v>60</v>
      </c>
      <c r="X1687" s="6" t="s">
        <v>3041</v>
      </c>
      <c r="Y1687" t="s">
        <v>3038</v>
      </c>
      <c r="Z1687" s="6" t="s">
        <v>39</v>
      </c>
      <c r="AA1687" s="6" t="s">
        <v>39</v>
      </c>
      <c r="AB1687" s="6" t="s">
        <v>39</v>
      </c>
      <c r="AC1687" s="6" t="s">
        <v>39</v>
      </c>
      <c r="AD1687" s="6" t="s">
        <v>40</v>
      </c>
      <c r="AE1687" s="6" t="s">
        <v>39</v>
      </c>
      <c r="AF1687" s="6" t="s">
        <v>42</v>
      </c>
      <c r="AG1687" s="6" t="s">
        <v>2850</v>
      </c>
      <c r="AH1687">
        <v>3</v>
      </c>
      <c r="AI1687" s="6" t="s">
        <v>39</v>
      </c>
      <c r="AJ1687" s="6" t="s">
        <v>3076</v>
      </c>
      <c r="AK1687" s="20">
        <v>19</v>
      </c>
      <c r="AL1687" s="6" t="s">
        <v>39</v>
      </c>
      <c r="AM1687" t="s">
        <v>39</v>
      </c>
      <c r="AN1687">
        <v>3</v>
      </c>
      <c r="AO1687">
        <v>100</v>
      </c>
      <c r="AP1687" t="s">
        <v>39</v>
      </c>
      <c r="AQ1687" t="s">
        <v>39</v>
      </c>
      <c r="AR1687" t="s">
        <v>2627</v>
      </c>
    </row>
    <row r="1688" spans="1:44" x14ac:dyDescent="0.35">
      <c r="A1688" t="s">
        <v>1866</v>
      </c>
      <c r="B1688" t="s">
        <v>2672</v>
      </c>
      <c r="C1688" t="s">
        <v>2592</v>
      </c>
      <c r="D1688" t="s">
        <v>1865</v>
      </c>
      <c r="E1688" t="s">
        <v>253</v>
      </c>
      <c r="F1688" t="s">
        <v>39</v>
      </c>
      <c r="G1688" t="s">
        <v>42</v>
      </c>
      <c r="H1688" t="s">
        <v>40</v>
      </c>
      <c r="I1688" t="s">
        <v>3043</v>
      </c>
      <c r="J1688" t="s">
        <v>39</v>
      </c>
      <c r="K1688" t="s">
        <v>39</v>
      </c>
      <c r="L1688" t="s">
        <v>39</v>
      </c>
      <c r="M1688" t="s">
        <v>41</v>
      </c>
      <c r="N1688" t="s">
        <v>39</v>
      </c>
      <c r="O1688">
        <v>2005</v>
      </c>
      <c r="P1688">
        <v>2006</v>
      </c>
      <c r="Q1688" s="1" t="s">
        <v>133</v>
      </c>
      <c r="R1688">
        <f t="shared" si="11"/>
        <v>853</v>
      </c>
      <c r="S1688" s="1" t="s">
        <v>39</v>
      </c>
      <c r="T1688">
        <v>5</v>
      </c>
      <c r="U1688" t="s">
        <v>2628</v>
      </c>
      <c r="V1688" s="6" t="s">
        <v>2643</v>
      </c>
      <c r="W1688">
        <v>60</v>
      </c>
      <c r="X1688" s="6" t="s">
        <v>3041</v>
      </c>
      <c r="Y1688" t="s">
        <v>3039</v>
      </c>
      <c r="Z1688" s="6" t="s">
        <v>39</v>
      </c>
      <c r="AA1688" s="6" t="s">
        <v>39</v>
      </c>
      <c r="AB1688" s="6" t="s">
        <v>39</v>
      </c>
      <c r="AC1688" s="6" t="s">
        <v>39</v>
      </c>
      <c r="AD1688" s="6" t="s">
        <v>40</v>
      </c>
      <c r="AE1688" s="6" t="s">
        <v>39</v>
      </c>
      <c r="AF1688" s="6" t="s">
        <v>42</v>
      </c>
      <c r="AG1688" s="6" t="s">
        <v>2850</v>
      </c>
      <c r="AH1688">
        <v>3</v>
      </c>
      <c r="AI1688" s="6" t="s">
        <v>39</v>
      </c>
      <c r="AJ1688" s="6" t="s">
        <v>3076</v>
      </c>
      <c r="AK1688" s="20">
        <v>21</v>
      </c>
      <c r="AL1688" s="6" t="s">
        <v>39</v>
      </c>
      <c r="AM1688" t="s">
        <v>39</v>
      </c>
      <c r="AN1688">
        <v>3</v>
      </c>
      <c r="AO1688">
        <v>100</v>
      </c>
      <c r="AP1688" t="s">
        <v>39</v>
      </c>
      <c r="AQ1688" t="s">
        <v>39</v>
      </c>
      <c r="AR1688" t="s">
        <v>2627</v>
      </c>
    </row>
    <row r="1689" spans="1:44" x14ac:dyDescent="0.35">
      <c r="A1689" t="s">
        <v>1866</v>
      </c>
      <c r="B1689" t="s">
        <v>2672</v>
      </c>
      <c r="C1689" t="s">
        <v>2592</v>
      </c>
      <c r="D1689" t="s">
        <v>1865</v>
      </c>
      <c r="E1689" t="s">
        <v>253</v>
      </c>
      <c r="F1689" t="s">
        <v>39</v>
      </c>
      <c r="G1689" t="s">
        <v>42</v>
      </c>
      <c r="H1689" t="s">
        <v>40</v>
      </c>
      <c r="I1689" t="s">
        <v>3043</v>
      </c>
      <c r="J1689" t="s">
        <v>39</v>
      </c>
      <c r="K1689" t="s">
        <v>39</v>
      </c>
      <c r="L1689" t="s">
        <v>39</v>
      </c>
      <c r="M1689" t="s">
        <v>41</v>
      </c>
      <c r="N1689" t="s">
        <v>39</v>
      </c>
      <c r="O1689">
        <v>2005</v>
      </c>
      <c r="P1689">
        <v>2006</v>
      </c>
      <c r="Q1689" s="1" t="s">
        <v>133</v>
      </c>
      <c r="R1689">
        <f t="shared" si="11"/>
        <v>853</v>
      </c>
      <c r="S1689" s="1" t="s">
        <v>39</v>
      </c>
      <c r="T1689">
        <v>5</v>
      </c>
      <c r="U1689" t="s">
        <v>2628</v>
      </c>
      <c r="V1689" s="6" t="s">
        <v>2643</v>
      </c>
      <c r="W1689">
        <v>60</v>
      </c>
      <c r="X1689" s="6" t="s">
        <v>3041</v>
      </c>
      <c r="Y1689" t="s">
        <v>3040</v>
      </c>
      <c r="Z1689" s="6" t="s">
        <v>39</v>
      </c>
      <c r="AA1689" s="6" t="s">
        <v>39</v>
      </c>
      <c r="AB1689" s="6" t="s">
        <v>39</v>
      </c>
      <c r="AC1689" s="6" t="s">
        <v>39</v>
      </c>
      <c r="AD1689" s="6" t="s">
        <v>40</v>
      </c>
      <c r="AE1689" s="6" t="s">
        <v>39</v>
      </c>
      <c r="AF1689" s="6" t="s">
        <v>42</v>
      </c>
      <c r="AG1689" s="6" t="s">
        <v>2850</v>
      </c>
      <c r="AH1689">
        <v>3</v>
      </c>
      <c r="AI1689" s="6" t="s">
        <v>39</v>
      </c>
      <c r="AJ1689" s="6" t="s">
        <v>3076</v>
      </c>
      <c r="AK1689" s="20">
        <v>20</v>
      </c>
      <c r="AL1689" s="6" t="s">
        <v>39</v>
      </c>
      <c r="AM1689" t="s">
        <v>39</v>
      </c>
      <c r="AN1689">
        <v>3</v>
      </c>
      <c r="AO1689">
        <v>100</v>
      </c>
      <c r="AP1689" t="s">
        <v>39</v>
      </c>
      <c r="AQ1689" t="s">
        <v>39</v>
      </c>
      <c r="AR1689" t="s">
        <v>2627</v>
      </c>
    </row>
    <row r="1690" spans="1:44" x14ac:dyDescent="0.35">
      <c r="A1690" t="s">
        <v>1866</v>
      </c>
      <c r="B1690" t="s">
        <v>2672</v>
      </c>
      <c r="C1690" t="s">
        <v>2592</v>
      </c>
      <c r="D1690" t="s">
        <v>1865</v>
      </c>
      <c r="E1690" t="s">
        <v>253</v>
      </c>
      <c r="F1690" t="s">
        <v>39</v>
      </c>
      <c r="G1690" t="s">
        <v>42</v>
      </c>
      <c r="H1690" t="s">
        <v>40</v>
      </c>
      <c r="I1690" t="s">
        <v>3043</v>
      </c>
      <c r="J1690" t="s">
        <v>39</v>
      </c>
      <c r="K1690" t="s">
        <v>39</v>
      </c>
      <c r="L1690" t="s">
        <v>39</v>
      </c>
      <c r="M1690" t="s">
        <v>41</v>
      </c>
      <c r="N1690" t="s">
        <v>39</v>
      </c>
      <c r="O1690">
        <v>2005</v>
      </c>
      <c r="P1690">
        <v>2006</v>
      </c>
      <c r="Q1690" s="1" t="s">
        <v>133</v>
      </c>
      <c r="R1690">
        <f t="shared" si="11"/>
        <v>853</v>
      </c>
      <c r="S1690" s="1" t="s">
        <v>39</v>
      </c>
      <c r="T1690">
        <v>5</v>
      </c>
      <c r="U1690" t="s">
        <v>2628</v>
      </c>
      <c r="V1690" s="6" t="s">
        <v>2643</v>
      </c>
      <c r="W1690">
        <v>90</v>
      </c>
      <c r="X1690" s="6" t="s">
        <v>3041</v>
      </c>
      <c r="Y1690" t="s">
        <v>3037</v>
      </c>
      <c r="Z1690" s="6" t="s">
        <v>39</v>
      </c>
      <c r="AA1690" s="6" t="s">
        <v>39</v>
      </c>
      <c r="AB1690" s="6" t="s">
        <v>39</v>
      </c>
      <c r="AC1690" s="6" t="s">
        <v>39</v>
      </c>
      <c r="AD1690" s="6" t="s">
        <v>40</v>
      </c>
      <c r="AE1690" s="6" t="s">
        <v>39</v>
      </c>
      <c r="AF1690" s="6" t="s">
        <v>42</v>
      </c>
      <c r="AG1690" s="6" t="s">
        <v>2850</v>
      </c>
      <c r="AH1690">
        <v>3</v>
      </c>
      <c r="AI1690" s="6" t="s">
        <v>39</v>
      </c>
      <c r="AJ1690" s="6" t="s">
        <v>3076</v>
      </c>
      <c r="AK1690" s="20">
        <v>20</v>
      </c>
      <c r="AL1690" s="6" t="s">
        <v>39</v>
      </c>
      <c r="AM1690" t="s">
        <v>39</v>
      </c>
      <c r="AN1690">
        <v>3</v>
      </c>
      <c r="AO1690">
        <v>100</v>
      </c>
      <c r="AP1690" t="s">
        <v>39</v>
      </c>
      <c r="AQ1690" t="s">
        <v>39</v>
      </c>
      <c r="AR1690" t="s">
        <v>2627</v>
      </c>
    </row>
    <row r="1691" spans="1:44" x14ac:dyDescent="0.35">
      <c r="A1691" t="s">
        <v>1866</v>
      </c>
      <c r="B1691" t="s">
        <v>2672</v>
      </c>
      <c r="C1691" t="s">
        <v>2592</v>
      </c>
      <c r="D1691" t="s">
        <v>1865</v>
      </c>
      <c r="E1691" t="s">
        <v>253</v>
      </c>
      <c r="F1691" t="s">
        <v>39</v>
      </c>
      <c r="G1691" t="s">
        <v>42</v>
      </c>
      <c r="H1691" t="s">
        <v>40</v>
      </c>
      <c r="I1691" t="s">
        <v>3043</v>
      </c>
      <c r="J1691" t="s">
        <v>39</v>
      </c>
      <c r="K1691" t="s">
        <v>39</v>
      </c>
      <c r="L1691" t="s">
        <v>39</v>
      </c>
      <c r="M1691" t="s">
        <v>41</v>
      </c>
      <c r="N1691" t="s">
        <v>39</v>
      </c>
      <c r="O1691">
        <v>2005</v>
      </c>
      <c r="P1691">
        <v>2006</v>
      </c>
      <c r="Q1691" s="1" t="s">
        <v>133</v>
      </c>
      <c r="R1691">
        <f t="shared" si="11"/>
        <v>853</v>
      </c>
      <c r="S1691" s="1" t="s">
        <v>39</v>
      </c>
      <c r="T1691">
        <v>5</v>
      </c>
      <c r="U1691" t="s">
        <v>2628</v>
      </c>
      <c r="V1691" s="6" t="s">
        <v>2643</v>
      </c>
      <c r="W1691">
        <v>90</v>
      </c>
      <c r="X1691" s="6" t="s">
        <v>3041</v>
      </c>
      <c r="Y1691" t="s">
        <v>3038</v>
      </c>
      <c r="Z1691" s="6" t="s">
        <v>39</v>
      </c>
      <c r="AA1691" s="6" t="s">
        <v>39</v>
      </c>
      <c r="AB1691" s="6" t="s">
        <v>39</v>
      </c>
      <c r="AC1691" s="6" t="s">
        <v>39</v>
      </c>
      <c r="AD1691" s="6" t="s">
        <v>40</v>
      </c>
      <c r="AE1691" s="6" t="s">
        <v>39</v>
      </c>
      <c r="AF1691" s="6" t="s">
        <v>42</v>
      </c>
      <c r="AG1691" s="6" t="s">
        <v>2850</v>
      </c>
      <c r="AH1691">
        <v>3</v>
      </c>
      <c r="AI1691" s="6" t="s">
        <v>39</v>
      </c>
      <c r="AJ1691" s="6" t="s">
        <v>3076</v>
      </c>
      <c r="AK1691" s="20">
        <v>20</v>
      </c>
      <c r="AL1691" s="6" t="s">
        <v>39</v>
      </c>
      <c r="AM1691" t="s">
        <v>39</v>
      </c>
      <c r="AN1691">
        <v>3</v>
      </c>
      <c r="AO1691">
        <v>100</v>
      </c>
      <c r="AP1691" t="s">
        <v>39</v>
      </c>
      <c r="AQ1691" t="s">
        <v>39</v>
      </c>
      <c r="AR1691" t="s">
        <v>2627</v>
      </c>
    </row>
    <row r="1692" spans="1:44" x14ac:dyDescent="0.35">
      <c r="A1692" t="s">
        <v>1866</v>
      </c>
      <c r="B1692" t="s">
        <v>2672</v>
      </c>
      <c r="C1692" t="s">
        <v>2592</v>
      </c>
      <c r="D1692" t="s">
        <v>1865</v>
      </c>
      <c r="E1692" t="s">
        <v>253</v>
      </c>
      <c r="F1692" t="s">
        <v>39</v>
      </c>
      <c r="G1692" t="s">
        <v>42</v>
      </c>
      <c r="H1692" t="s">
        <v>40</v>
      </c>
      <c r="I1692" t="s">
        <v>3043</v>
      </c>
      <c r="J1692" t="s">
        <v>39</v>
      </c>
      <c r="K1692" t="s">
        <v>39</v>
      </c>
      <c r="L1692" t="s">
        <v>39</v>
      </c>
      <c r="M1692" t="s">
        <v>41</v>
      </c>
      <c r="N1692" t="s">
        <v>39</v>
      </c>
      <c r="O1692">
        <v>2005</v>
      </c>
      <c r="P1692">
        <v>2006</v>
      </c>
      <c r="Q1692" s="1" t="s">
        <v>133</v>
      </c>
      <c r="R1692">
        <f t="shared" si="11"/>
        <v>853</v>
      </c>
      <c r="S1692" s="1" t="s">
        <v>39</v>
      </c>
      <c r="T1692">
        <v>5</v>
      </c>
      <c r="U1692" t="s">
        <v>2628</v>
      </c>
      <c r="V1692" s="6" t="s">
        <v>2643</v>
      </c>
      <c r="W1692">
        <v>90</v>
      </c>
      <c r="X1692" s="6" t="s">
        <v>3041</v>
      </c>
      <c r="Y1692" t="s">
        <v>3039</v>
      </c>
      <c r="Z1692" s="6" t="s">
        <v>39</v>
      </c>
      <c r="AA1692" s="6" t="s">
        <v>39</v>
      </c>
      <c r="AB1692" s="6" t="s">
        <v>39</v>
      </c>
      <c r="AC1692" s="6" t="s">
        <v>39</v>
      </c>
      <c r="AD1692" s="6" t="s">
        <v>40</v>
      </c>
      <c r="AE1692" s="6" t="s">
        <v>39</v>
      </c>
      <c r="AF1692" s="6" t="s">
        <v>42</v>
      </c>
      <c r="AG1692" s="6" t="s">
        <v>2850</v>
      </c>
      <c r="AH1692">
        <v>3</v>
      </c>
      <c r="AI1692" s="6" t="s">
        <v>39</v>
      </c>
      <c r="AJ1692" s="6" t="s">
        <v>3076</v>
      </c>
      <c r="AK1692" s="20">
        <v>19</v>
      </c>
      <c r="AL1692" s="6" t="s">
        <v>39</v>
      </c>
      <c r="AM1692" t="s">
        <v>39</v>
      </c>
      <c r="AN1692">
        <v>3</v>
      </c>
      <c r="AO1692">
        <v>100</v>
      </c>
      <c r="AP1692" t="s">
        <v>39</v>
      </c>
      <c r="AQ1692" t="s">
        <v>39</v>
      </c>
      <c r="AR1692" t="s">
        <v>2627</v>
      </c>
    </row>
    <row r="1693" spans="1:44" x14ac:dyDescent="0.35">
      <c r="A1693" t="s">
        <v>1866</v>
      </c>
      <c r="B1693" t="s">
        <v>2672</v>
      </c>
      <c r="C1693" t="s">
        <v>2592</v>
      </c>
      <c r="D1693" t="s">
        <v>1865</v>
      </c>
      <c r="E1693" t="s">
        <v>253</v>
      </c>
      <c r="F1693" t="s">
        <v>39</v>
      </c>
      <c r="G1693" t="s">
        <v>42</v>
      </c>
      <c r="H1693" t="s">
        <v>40</v>
      </c>
      <c r="I1693" t="s">
        <v>3043</v>
      </c>
      <c r="J1693" t="s">
        <v>39</v>
      </c>
      <c r="K1693" t="s">
        <v>39</v>
      </c>
      <c r="L1693" t="s">
        <v>39</v>
      </c>
      <c r="M1693" t="s">
        <v>41</v>
      </c>
      <c r="N1693" t="s">
        <v>39</v>
      </c>
      <c r="O1693">
        <v>2005</v>
      </c>
      <c r="P1693">
        <v>2006</v>
      </c>
      <c r="Q1693" s="1" t="s">
        <v>133</v>
      </c>
      <c r="R1693">
        <f t="shared" si="11"/>
        <v>853</v>
      </c>
      <c r="S1693" s="1" t="s">
        <v>39</v>
      </c>
      <c r="T1693">
        <v>5</v>
      </c>
      <c r="U1693" t="s">
        <v>2628</v>
      </c>
      <c r="V1693" s="6" t="s">
        <v>2643</v>
      </c>
      <c r="W1693">
        <v>90</v>
      </c>
      <c r="X1693" s="6" t="s">
        <v>3041</v>
      </c>
      <c r="Y1693" t="s">
        <v>3040</v>
      </c>
      <c r="Z1693" s="6" t="s">
        <v>39</v>
      </c>
      <c r="AA1693" s="6" t="s">
        <v>39</v>
      </c>
      <c r="AB1693" s="6" t="s">
        <v>39</v>
      </c>
      <c r="AC1693" s="6" t="s">
        <v>39</v>
      </c>
      <c r="AD1693" s="6" t="s">
        <v>40</v>
      </c>
      <c r="AE1693" s="6" t="s">
        <v>39</v>
      </c>
      <c r="AF1693" s="6" t="s">
        <v>42</v>
      </c>
      <c r="AG1693" s="6" t="s">
        <v>2850</v>
      </c>
      <c r="AH1693">
        <v>3</v>
      </c>
      <c r="AI1693" s="6" t="s">
        <v>39</v>
      </c>
      <c r="AJ1693" s="6" t="s">
        <v>3076</v>
      </c>
      <c r="AK1693" s="20">
        <v>19</v>
      </c>
      <c r="AL1693" s="6" t="s">
        <v>39</v>
      </c>
      <c r="AM1693" t="s">
        <v>39</v>
      </c>
      <c r="AN1693">
        <v>3</v>
      </c>
      <c r="AO1693">
        <v>100</v>
      </c>
      <c r="AP1693" t="s">
        <v>39</v>
      </c>
      <c r="AQ1693" t="s">
        <v>39</v>
      </c>
      <c r="AR1693" t="s">
        <v>2627</v>
      </c>
    </row>
    <row r="1694" spans="1:44" x14ac:dyDescent="0.35">
      <c r="A1694" t="s">
        <v>1866</v>
      </c>
      <c r="B1694" t="s">
        <v>2672</v>
      </c>
      <c r="C1694" t="s">
        <v>2592</v>
      </c>
      <c r="D1694" t="s">
        <v>1865</v>
      </c>
      <c r="E1694" t="s">
        <v>1008</v>
      </c>
      <c r="F1694" t="s">
        <v>3033</v>
      </c>
      <c r="G1694" t="s">
        <v>42</v>
      </c>
      <c r="H1694" t="s">
        <v>40</v>
      </c>
      <c r="I1694" t="s">
        <v>3034</v>
      </c>
      <c r="M1694" t="s">
        <v>2699</v>
      </c>
      <c r="N1694" t="s">
        <v>39</v>
      </c>
      <c r="O1694">
        <v>2003</v>
      </c>
      <c r="P1694">
        <v>2006</v>
      </c>
      <c r="Q1694" s="1" t="s">
        <v>3035</v>
      </c>
      <c r="R1694">
        <f>365+31</f>
        <v>396</v>
      </c>
      <c r="S1694" s="1" t="s">
        <v>39</v>
      </c>
      <c r="T1694">
        <v>5</v>
      </c>
      <c r="U1694" t="s">
        <v>48</v>
      </c>
      <c r="V1694" s="6" t="s">
        <v>39</v>
      </c>
      <c r="W1694" s="6" t="s">
        <v>39</v>
      </c>
      <c r="X1694" s="6" t="s">
        <v>3041</v>
      </c>
      <c r="Y1694" t="s">
        <v>39</v>
      </c>
      <c r="Z1694" s="6" t="s">
        <v>39</v>
      </c>
      <c r="AA1694" s="6" t="s">
        <v>39</v>
      </c>
      <c r="AB1694" s="6" t="s">
        <v>39</v>
      </c>
      <c r="AC1694" s="6" t="s">
        <v>39</v>
      </c>
      <c r="AD1694" s="6" t="s">
        <v>40</v>
      </c>
      <c r="AE1694" s="6" t="s">
        <v>39</v>
      </c>
      <c r="AF1694" s="6" t="s">
        <v>42</v>
      </c>
      <c r="AG1694" s="6" t="s">
        <v>2850</v>
      </c>
      <c r="AH1694">
        <v>3</v>
      </c>
      <c r="AI1694" s="6" t="s">
        <v>39</v>
      </c>
      <c r="AJ1694" s="6" t="s">
        <v>2837</v>
      </c>
      <c r="AK1694" s="20">
        <v>0</v>
      </c>
      <c r="AL1694" s="6" t="s">
        <v>39</v>
      </c>
      <c r="AM1694" t="s">
        <v>39</v>
      </c>
      <c r="AN1694">
        <v>3</v>
      </c>
      <c r="AO1694">
        <v>100</v>
      </c>
      <c r="AP1694">
        <v>14</v>
      </c>
      <c r="AQ1694" t="s">
        <v>39</v>
      </c>
      <c r="AR1694" t="s">
        <v>2627</v>
      </c>
    </row>
    <row r="1695" spans="1:44" x14ac:dyDescent="0.35">
      <c r="A1695" t="s">
        <v>1866</v>
      </c>
      <c r="B1695" t="s">
        <v>2672</v>
      </c>
      <c r="C1695" t="s">
        <v>2592</v>
      </c>
      <c r="D1695" t="s">
        <v>1865</v>
      </c>
      <c r="E1695" t="s">
        <v>1008</v>
      </c>
      <c r="F1695" t="s">
        <v>3033</v>
      </c>
      <c r="G1695" t="s">
        <v>42</v>
      </c>
      <c r="H1695" t="s">
        <v>40</v>
      </c>
      <c r="I1695" t="s">
        <v>3034</v>
      </c>
      <c r="M1695" t="s">
        <v>2699</v>
      </c>
      <c r="N1695" t="s">
        <v>39</v>
      </c>
      <c r="O1695">
        <v>2003</v>
      </c>
      <c r="P1695">
        <v>2006</v>
      </c>
      <c r="Q1695" s="1" t="s">
        <v>3035</v>
      </c>
      <c r="R1695">
        <f t="shared" ref="R1695:R1744" si="12">365+31</f>
        <v>396</v>
      </c>
      <c r="S1695" s="1" t="s">
        <v>39</v>
      </c>
      <c r="T1695">
        <v>5</v>
      </c>
      <c r="U1695" t="s">
        <v>2628</v>
      </c>
      <c r="V1695" s="6" t="s">
        <v>2643</v>
      </c>
      <c r="W1695">
        <v>0</v>
      </c>
      <c r="X1695" s="6" t="s">
        <v>3041</v>
      </c>
      <c r="Y1695" t="s">
        <v>3037</v>
      </c>
      <c r="Z1695" s="6" t="s">
        <v>39</v>
      </c>
      <c r="AA1695" s="6" t="s">
        <v>39</v>
      </c>
      <c r="AB1695" s="6" t="s">
        <v>39</v>
      </c>
      <c r="AC1695" s="6" t="s">
        <v>39</v>
      </c>
      <c r="AD1695" s="6" t="s">
        <v>40</v>
      </c>
      <c r="AE1695" s="6" t="s">
        <v>39</v>
      </c>
      <c r="AF1695" s="6" t="s">
        <v>42</v>
      </c>
      <c r="AG1695" s="6" t="s">
        <v>2850</v>
      </c>
      <c r="AH1695">
        <v>3</v>
      </c>
      <c r="AI1695" s="6" t="s">
        <v>39</v>
      </c>
      <c r="AJ1695" s="6" t="s">
        <v>2837</v>
      </c>
      <c r="AK1695" s="20">
        <v>0</v>
      </c>
      <c r="AL1695" s="6" t="s">
        <v>39</v>
      </c>
      <c r="AM1695" t="s">
        <v>39</v>
      </c>
      <c r="AN1695">
        <v>3</v>
      </c>
      <c r="AO1695">
        <v>100</v>
      </c>
      <c r="AP1695">
        <v>14</v>
      </c>
      <c r="AQ1695" t="s">
        <v>39</v>
      </c>
      <c r="AR1695" t="s">
        <v>2627</v>
      </c>
    </row>
    <row r="1696" spans="1:44" x14ac:dyDescent="0.35">
      <c r="A1696" t="s">
        <v>1866</v>
      </c>
      <c r="B1696" t="s">
        <v>2672</v>
      </c>
      <c r="C1696" t="s">
        <v>2592</v>
      </c>
      <c r="D1696" t="s">
        <v>1865</v>
      </c>
      <c r="E1696" t="s">
        <v>1008</v>
      </c>
      <c r="F1696" t="s">
        <v>3033</v>
      </c>
      <c r="G1696" t="s">
        <v>42</v>
      </c>
      <c r="H1696" t="s">
        <v>40</v>
      </c>
      <c r="I1696" t="s">
        <v>3034</v>
      </c>
      <c r="M1696" t="s">
        <v>2699</v>
      </c>
      <c r="N1696" t="s">
        <v>39</v>
      </c>
      <c r="O1696">
        <v>2003</v>
      </c>
      <c r="P1696">
        <v>2006</v>
      </c>
      <c r="Q1696" s="1" t="s">
        <v>3035</v>
      </c>
      <c r="R1696">
        <f t="shared" si="12"/>
        <v>396</v>
      </c>
      <c r="S1696" s="1" t="s">
        <v>39</v>
      </c>
      <c r="T1696">
        <v>5</v>
      </c>
      <c r="U1696" t="s">
        <v>2628</v>
      </c>
      <c r="V1696" s="6" t="s">
        <v>2643</v>
      </c>
      <c r="W1696">
        <v>0</v>
      </c>
      <c r="X1696" s="6" t="s">
        <v>3041</v>
      </c>
      <c r="Y1696" t="s">
        <v>3038</v>
      </c>
      <c r="Z1696" s="6" t="s">
        <v>39</v>
      </c>
      <c r="AA1696" s="6" t="s">
        <v>39</v>
      </c>
      <c r="AB1696" s="6" t="s">
        <v>39</v>
      </c>
      <c r="AC1696" s="6" t="s">
        <v>39</v>
      </c>
      <c r="AD1696" s="6" t="s">
        <v>40</v>
      </c>
      <c r="AE1696" s="6" t="s">
        <v>39</v>
      </c>
      <c r="AF1696" s="6" t="s">
        <v>42</v>
      </c>
      <c r="AG1696" s="6" t="s">
        <v>2850</v>
      </c>
      <c r="AH1696">
        <v>3</v>
      </c>
      <c r="AI1696" s="6" t="s">
        <v>39</v>
      </c>
      <c r="AJ1696" s="6" t="s">
        <v>2837</v>
      </c>
      <c r="AK1696" s="20">
        <v>0</v>
      </c>
      <c r="AL1696" s="6" t="s">
        <v>39</v>
      </c>
      <c r="AM1696" t="s">
        <v>39</v>
      </c>
      <c r="AN1696">
        <v>3</v>
      </c>
      <c r="AO1696">
        <v>100</v>
      </c>
      <c r="AP1696">
        <v>14</v>
      </c>
      <c r="AQ1696" t="s">
        <v>39</v>
      </c>
      <c r="AR1696" t="s">
        <v>2627</v>
      </c>
    </row>
    <row r="1697" spans="1:44" x14ac:dyDescent="0.35">
      <c r="A1697" t="s">
        <v>1866</v>
      </c>
      <c r="B1697" t="s">
        <v>2672</v>
      </c>
      <c r="C1697" t="s">
        <v>2592</v>
      </c>
      <c r="D1697" t="s">
        <v>1865</v>
      </c>
      <c r="E1697" t="s">
        <v>1008</v>
      </c>
      <c r="F1697" t="s">
        <v>3033</v>
      </c>
      <c r="G1697" t="s">
        <v>42</v>
      </c>
      <c r="H1697" t="s">
        <v>40</v>
      </c>
      <c r="I1697" t="s">
        <v>3034</v>
      </c>
      <c r="M1697" t="s">
        <v>2699</v>
      </c>
      <c r="N1697" t="s">
        <v>39</v>
      </c>
      <c r="O1697">
        <v>2003</v>
      </c>
      <c r="P1697">
        <v>2006</v>
      </c>
      <c r="Q1697" s="1" t="s">
        <v>3035</v>
      </c>
      <c r="R1697">
        <f t="shared" si="12"/>
        <v>396</v>
      </c>
      <c r="S1697" s="1" t="s">
        <v>39</v>
      </c>
      <c r="T1697">
        <v>5</v>
      </c>
      <c r="U1697" t="s">
        <v>2628</v>
      </c>
      <c r="V1697" s="6" t="s">
        <v>2643</v>
      </c>
      <c r="W1697">
        <v>0</v>
      </c>
      <c r="X1697" s="6" t="s">
        <v>3041</v>
      </c>
      <c r="Y1697" t="s">
        <v>3039</v>
      </c>
      <c r="Z1697" s="6" t="s">
        <v>39</v>
      </c>
      <c r="AA1697" s="6" t="s">
        <v>39</v>
      </c>
      <c r="AB1697" s="6" t="s">
        <v>39</v>
      </c>
      <c r="AC1697" s="6" t="s">
        <v>39</v>
      </c>
      <c r="AD1697" s="6" t="s">
        <v>40</v>
      </c>
      <c r="AE1697" s="6" t="s">
        <v>39</v>
      </c>
      <c r="AF1697" s="6" t="s">
        <v>42</v>
      </c>
      <c r="AG1697" s="6" t="s">
        <v>2850</v>
      </c>
      <c r="AH1697">
        <v>3</v>
      </c>
      <c r="AI1697" s="6" t="s">
        <v>39</v>
      </c>
      <c r="AJ1697" s="6" t="s">
        <v>2837</v>
      </c>
      <c r="AK1697" s="20">
        <v>0</v>
      </c>
      <c r="AL1697" s="6" t="s">
        <v>39</v>
      </c>
      <c r="AM1697" t="s">
        <v>39</v>
      </c>
      <c r="AN1697">
        <v>3</v>
      </c>
      <c r="AO1697">
        <v>100</v>
      </c>
      <c r="AP1697">
        <v>14</v>
      </c>
      <c r="AQ1697" t="s">
        <v>39</v>
      </c>
      <c r="AR1697" t="s">
        <v>2627</v>
      </c>
    </row>
    <row r="1698" spans="1:44" x14ac:dyDescent="0.35">
      <c r="A1698" t="s">
        <v>1866</v>
      </c>
      <c r="B1698" t="s">
        <v>2672</v>
      </c>
      <c r="C1698" t="s">
        <v>2592</v>
      </c>
      <c r="D1698" t="s">
        <v>1865</v>
      </c>
      <c r="E1698" t="s">
        <v>1008</v>
      </c>
      <c r="F1698" t="s">
        <v>3033</v>
      </c>
      <c r="G1698" t="s">
        <v>42</v>
      </c>
      <c r="H1698" t="s">
        <v>40</v>
      </c>
      <c r="I1698" t="s">
        <v>3034</v>
      </c>
      <c r="M1698" t="s">
        <v>2699</v>
      </c>
      <c r="N1698" t="s">
        <v>39</v>
      </c>
      <c r="O1698">
        <v>2003</v>
      </c>
      <c r="P1698">
        <v>2006</v>
      </c>
      <c r="Q1698" s="1" t="s">
        <v>3035</v>
      </c>
      <c r="R1698">
        <f t="shared" si="12"/>
        <v>396</v>
      </c>
      <c r="S1698" s="1" t="s">
        <v>39</v>
      </c>
      <c r="T1698">
        <v>5</v>
      </c>
      <c r="U1698" t="s">
        <v>2628</v>
      </c>
      <c r="V1698" s="6" t="s">
        <v>2643</v>
      </c>
      <c r="W1698">
        <v>0</v>
      </c>
      <c r="X1698" s="6" t="s">
        <v>3041</v>
      </c>
      <c r="Y1698" t="s">
        <v>3040</v>
      </c>
      <c r="Z1698" s="6" t="s">
        <v>39</v>
      </c>
      <c r="AA1698" s="6" t="s">
        <v>39</v>
      </c>
      <c r="AB1698" s="6" t="s">
        <v>39</v>
      </c>
      <c r="AC1698" s="6" t="s">
        <v>39</v>
      </c>
      <c r="AD1698" s="6" t="s">
        <v>40</v>
      </c>
      <c r="AE1698" s="6" t="s">
        <v>39</v>
      </c>
      <c r="AF1698" s="6" t="s">
        <v>42</v>
      </c>
      <c r="AG1698" s="6" t="s">
        <v>2850</v>
      </c>
      <c r="AH1698">
        <v>3</v>
      </c>
      <c r="AI1698" s="6" t="s">
        <v>39</v>
      </c>
      <c r="AJ1698" s="6" t="s">
        <v>2837</v>
      </c>
      <c r="AK1698" s="20">
        <v>0</v>
      </c>
      <c r="AL1698" s="6" t="s">
        <v>39</v>
      </c>
      <c r="AM1698" t="s">
        <v>39</v>
      </c>
      <c r="AN1698">
        <v>3</v>
      </c>
      <c r="AO1698">
        <v>100</v>
      </c>
      <c r="AP1698">
        <v>14</v>
      </c>
      <c r="AQ1698" t="s">
        <v>39</v>
      </c>
      <c r="AR1698" t="s">
        <v>2627</v>
      </c>
    </row>
    <row r="1699" spans="1:44" x14ac:dyDescent="0.35">
      <c r="A1699" t="s">
        <v>1866</v>
      </c>
      <c r="B1699" t="s">
        <v>2672</v>
      </c>
      <c r="C1699" t="s">
        <v>2592</v>
      </c>
      <c r="D1699" t="s">
        <v>1865</v>
      </c>
      <c r="E1699" t="s">
        <v>1008</v>
      </c>
      <c r="F1699" t="s">
        <v>3033</v>
      </c>
      <c r="G1699" t="s">
        <v>42</v>
      </c>
      <c r="H1699" t="s">
        <v>40</v>
      </c>
      <c r="I1699" t="s">
        <v>3034</v>
      </c>
      <c r="M1699" t="s">
        <v>2699</v>
      </c>
      <c r="N1699" t="s">
        <v>39</v>
      </c>
      <c r="O1699">
        <v>2003</v>
      </c>
      <c r="P1699">
        <v>2006</v>
      </c>
      <c r="Q1699" s="1" t="s">
        <v>3035</v>
      </c>
      <c r="R1699">
        <f t="shared" si="12"/>
        <v>396</v>
      </c>
      <c r="S1699" s="1" t="s">
        <v>39</v>
      </c>
      <c r="T1699">
        <v>5</v>
      </c>
      <c r="U1699" t="s">
        <v>2628</v>
      </c>
      <c r="V1699" s="6" t="s">
        <v>2643</v>
      </c>
      <c r="W1699">
        <v>30</v>
      </c>
      <c r="X1699" s="6" t="s">
        <v>3041</v>
      </c>
      <c r="Y1699" t="s">
        <v>3037</v>
      </c>
      <c r="Z1699" s="6" t="s">
        <v>39</v>
      </c>
      <c r="AA1699" s="6" t="s">
        <v>39</v>
      </c>
      <c r="AB1699" s="6" t="s">
        <v>39</v>
      </c>
      <c r="AC1699" s="6" t="s">
        <v>39</v>
      </c>
      <c r="AD1699" s="6" t="s">
        <v>40</v>
      </c>
      <c r="AE1699" s="6" t="s">
        <v>39</v>
      </c>
      <c r="AF1699" s="6" t="s">
        <v>42</v>
      </c>
      <c r="AG1699" s="6" t="s">
        <v>2850</v>
      </c>
      <c r="AH1699">
        <v>3</v>
      </c>
      <c r="AI1699" s="6" t="s">
        <v>39</v>
      </c>
      <c r="AJ1699" s="6" t="s">
        <v>2837</v>
      </c>
      <c r="AK1699" s="20">
        <v>0</v>
      </c>
      <c r="AL1699" s="6" t="s">
        <v>39</v>
      </c>
      <c r="AM1699" t="s">
        <v>39</v>
      </c>
      <c r="AN1699">
        <v>3</v>
      </c>
      <c r="AO1699">
        <v>100</v>
      </c>
      <c r="AP1699">
        <v>14</v>
      </c>
      <c r="AQ1699" t="s">
        <v>39</v>
      </c>
      <c r="AR1699" t="s">
        <v>2627</v>
      </c>
    </row>
    <row r="1700" spans="1:44" x14ac:dyDescent="0.35">
      <c r="A1700" t="s">
        <v>1866</v>
      </c>
      <c r="B1700" t="s">
        <v>2672</v>
      </c>
      <c r="C1700" t="s">
        <v>2592</v>
      </c>
      <c r="D1700" t="s">
        <v>1865</v>
      </c>
      <c r="E1700" t="s">
        <v>1008</v>
      </c>
      <c r="F1700" t="s">
        <v>3033</v>
      </c>
      <c r="G1700" t="s">
        <v>42</v>
      </c>
      <c r="H1700" t="s">
        <v>40</v>
      </c>
      <c r="I1700" t="s">
        <v>3034</v>
      </c>
      <c r="M1700" t="s">
        <v>2699</v>
      </c>
      <c r="N1700" t="s">
        <v>39</v>
      </c>
      <c r="O1700">
        <v>2003</v>
      </c>
      <c r="P1700">
        <v>2006</v>
      </c>
      <c r="Q1700" s="1" t="s">
        <v>3035</v>
      </c>
      <c r="R1700">
        <f t="shared" si="12"/>
        <v>396</v>
      </c>
      <c r="S1700" s="1" t="s">
        <v>39</v>
      </c>
      <c r="T1700">
        <v>5</v>
      </c>
      <c r="U1700" t="s">
        <v>2628</v>
      </c>
      <c r="V1700" s="6" t="s">
        <v>2643</v>
      </c>
      <c r="W1700">
        <v>30</v>
      </c>
      <c r="X1700" s="6" t="s">
        <v>3041</v>
      </c>
      <c r="Y1700" t="s">
        <v>3038</v>
      </c>
      <c r="Z1700" s="6" t="s">
        <v>39</v>
      </c>
      <c r="AA1700" s="6" t="s">
        <v>39</v>
      </c>
      <c r="AB1700" s="6" t="s">
        <v>39</v>
      </c>
      <c r="AC1700" s="6" t="s">
        <v>39</v>
      </c>
      <c r="AD1700" s="6" t="s">
        <v>40</v>
      </c>
      <c r="AE1700" s="6" t="s">
        <v>39</v>
      </c>
      <c r="AF1700" s="6" t="s">
        <v>42</v>
      </c>
      <c r="AG1700" s="6" t="s">
        <v>2850</v>
      </c>
      <c r="AH1700">
        <v>3</v>
      </c>
      <c r="AI1700" s="6" t="s">
        <v>39</v>
      </c>
      <c r="AJ1700" s="6" t="s">
        <v>2837</v>
      </c>
      <c r="AK1700" s="20">
        <v>0</v>
      </c>
      <c r="AL1700" s="6" t="s">
        <v>39</v>
      </c>
      <c r="AM1700" t="s">
        <v>39</v>
      </c>
      <c r="AN1700">
        <v>3</v>
      </c>
      <c r="AO1700">
        <v>100</v>
      </c>
      <c r="AP1700">
        <v>14</v>
      </c>
      <c r="AQ1700" t="s">
        <v>39</v>
      </c>
      <c r="AR1700" t="s">
        <v>2627</v>
      </c>
    </row>
    <row r="1701" spans="1:44" x14ac:dyDescent="0.35">
      <c r="A1701" t="s">
        <v>1866</v>
      </c>
      <c r="B1701" t="s">
        <v>2672</v>
      </c>
      <c r="C1701" t="s">
        <v>2592</v>
      </c>
      <c r="D1701" t="s">
        <v>1865</v>
      </c>
      <c r="E1701" t="s">
        <v>1008</v>
      </c>
      <c r="F1701" t="s">
        <v>3033</v>
      </c>
      <c r="G1701" t="s">
        <v>42</v>
      </c>
      <c r="H1701" t="s">
        <v>40</v>
      </c>
      <c r="I1701" t="s">
        <v>3034</v>
      </c>
      <c r="M1701" t="s">
        <v>2699</v>
      </c>
      <c r="N1701" t="s">
        <v>39</v>
      </c>
      <c r="O1701">
        <v>2003</v>
      </c>
      <c r="P1701">
        <v>2006</v>
      </c>
      <c r="Q1701" s="1" t="s">
        <v>3035</v>
      </c>
      <c r="R1701">
        <f t="shared" si="12"/>
        <v>396</v>
      </c>
      <c r="S1701" s="1" t="s">
        <v>39</v>
      </c>
      <c r="T1701">
        <v>5</v>
      </c>
      <c r="U1701" t="s">
        <v>2628</v>
      </c>
      <c r="V1701" s="6" t="s">
        <v>2643</v>
      </c>
      <c r="W1701">
        <v>30</v>
      </c>
      <c r="X1701" s="6" t="s">
        <v>3041</v>
      </c>
      <c r="Y1701" t="s">
        <v>3039</v>
      </c>
      <c r="Z1701" s="6" t="s">
        <v>39</v>
      </c>
      <c r="AA1701" s="6" t="s">
        <v>39</v>
      </c>
      <c r="AB1701" s="6" t="s">
        <v>39</v>
      </c>
      <c r="AC1701" s="6" t="s">
        <v>39</v>
      </c>
      <c r="AD1701" s="6" t="s">
        <v>40</v>
      </c>
      <c r="AE1701" s="6" t="s">
        <v>39</v>
      </c>
      <c r="AF1701" s="6" t="s">
        <v>42</v>
      </c>
      <c r="AG1701" s="6" t="s">
        <v>2850</v>
      </c>
      <c r="AH1701">
        <v>3</v>
      </c>
      <c r="AI1701" s="6" t="s">
        <v>39</v>
      </c>
      <c r="AJ1701" s="6" t="s">
        <v>2837</v>
      </c>
      <c r="AK1701" s="20">
        <v>0</v>
      </c>
      <c r="AL1701" s="6" t="s">
        <v>39</v>
      </c>
      <c r="AM1701" t="s">
        <v>39</v>
      </c>
      <c r="AN1701">
        <v>3</v>
      </c>
      <c r="AO1701">
        <v>100</v>
      </c>
      <c r="AP1701">
        <v>14</v>
      </c>
      <c r="AQ1701" t="s">
        <v>39</v>
      </c>
      <c r="AR1701" t="s">
        <v>2627</v>
      </c>
    </row>
    <row r="1702" spans="1:44" x14ac:dyDescent="0.35">
      <c r="A1702" t="s">
        <v>1866</v>
      </c>
      <c r="B1702" t="s">
        <v>2672</v>
      </c>
      <c r="C1702" t="s">
        <v>2592</v>
      </c>
      <c r="D1702" t="s">
        <v>1865</v>
      </c>
      <c r="E1702" t="s">
        <v>1008</v>
      </c>
      <c r="F1702" t="s">
        <v>3033</v>
      </c>
      <c r="G1702" t="s">
        <v>42</v>
      </c>
      <c r="H1702" t="s">
        <v>40</v>
      </c>
      <c r="I1702" t="s">
        <v>3034</v>
      </c>
      <c r="M1702" t="s">
        <v>2699</v>
      </c>
      <c r="N1702" t="s">
        <v>39</v>
      </c>
      <c r="O1702">
        <v>2003</v>
      </c>
      <c r="P1702">
        <v>2006</v>
      </c>
      <c r="Q1702" s="1" t="s">
        <v>3035</v>
      </c>
      <c r="R1702">
        <f t="shared" si="12"/>
        <v>396</v>
      </c>
      <c r="S1702" s="1" t="s">
        <v>39</v>
      </c>
      <c r="T1702">
        <v>5</v>
      </c>
      <c r="U1702" t="s">
        <v>2628</v>
      </c>
      <c r="V1702" s="6" t="s">
        <v>2643</v>
      </c>
      <c r="W1702">
        <v>30</v>
      </c>
      <c r="X1702" s="6" t="s">
        <v>3041</v>
      </c>
      <c r="Y1702" t="s">
        <v>3040</v>
      </c>
      <c r="Z1702" s="6" t="s">
        <v>39</v>
      </c>
      <c r="AA1702" s="6" t="s">
        <v>39</v>
      </c>
      <c r="AB1702" s="6" t="s">
        <v>39</v>
      </c>
      <c r="AC1702" s="6" t="s">
        <v>39</v>
      </c>
      <c r="AD1702" s="6" t="s">
        <v>40</v>
      </c>
      <c r="AE1702" s="6" t="s">
        <v>39</v>
      </c>
      <c r="AF1702" s="6" t="s">
        <v>42</v>
      </c>
      <c r="AG1702" s="6" t="s">
        <v>2850</v>
      </c>
      <c r="AH1702">
        <v>3</v>
      </c>
      <c r="AI1702" s="6" t="s">
        <v>39</v>
      </c>
      <c r="AJ1702" s="6" t="s">
        <v>2837</v>
      </c>
      <c r="AK1702" s="20">
        <v>0</v>
      </c>
      <c r="AL1702" s="6" t="s">
        <v>39</v>
      </c>
      <c r="AM1702" t="s">
        <v>39</v>
      </c>
      <c r="AN1702">
        <v>3</v>
      </c>
      <c r="AO1702">
        <v>100</v>
      </c>
      <c r="AP1702">
        <v>14</v>
      </c>
      <c r="AQ1702" t="s">
        <v>39</v>
      </c>
      <c r="AR1702" t="s">
        <v>2627</v>
      </c>
    </row>
    <row r="1703" spans="1:44" x14ac:dyDescent="0.35">
      <c r="A1703" t="s">
        <v>1866</v>
      </c>
      <c r="B1703" t="s">
        <v>2672</v>
      </c>
      <c r="C1703" t="s">
        <v>2592</v>
      </c>
      <c r="D1703" t="s">
        <v>1865</v>
      </c>
      <c r="E1703" t="s">
        <v>1008</v>
      </c>
      <c r="F1703" t="s">
        <v>3033</v>
      </c>
      <c r="G1703" t="s">
        <v>42</v>
      </c>
      <c r="H1703" t="s">
        <v>40</v>
      </c>
      <c r="I1703" t="s">
        <v>3034</v>
      </c>
      <c r="M1703" t="s">
        <v>2699</v>
      </c>
      <c r="N1703" t="s">
        <v>39</v>
      </c>
      <c r="O1703">
        <v>2003</v>
      </c>
      <c r="P1703">
        <v>2006</v>
      </c>
      <c r="Q1703" s="1" t="s">
        <v>3035</v>
      </c>
      <c r="R1703">
        <f t="shared" si="12"/>
        <v>396</v>
      </c>
      <c r="S1703" s="1" t="s">
        <v>39</v>
      </c>
      <c r="T1703">
        <v>5</v>
      </c>
      <c r="U1703" t="s">
        <v>2628</v>
      </c>
      <c r="V1703" s="6" t="s">
        <v>2643</v>
      </c>
      <c r="W1703">
        <v>60</v>
      </c>
      <c r="X1703" s="6" t="s">
        <v>3041</v>
      </c>
      <c r="Y1703" t="s">
        <v>3037</v>
      </c>
      <c r="Z1703" s="6" t="s">
        <v>39</v>
      </c>
      <c r="AA1703" s="6" t="s">
        <v>39</v>
      </c>
      <c r="AB1703" s="6" t="s">
        <v>39</v>
      </c>
      <c r="AC1703" s="6" t="s">
        <v>39</v>
      </c>
      <c r="AD1703" s="6" t="s">
        <v>40</v>
      </c>
      <c r="AE1703" s="6" t="s">
        <v>39</v>
      </c>
      <c r="AF1703" s="6" t="s">
        <v>42</v>
      </c>
      <c r="AG1703" s="6" t="s">
        <v>2850</v>
      </c>
      <c r="AH1703">
        <v>3</v>
      </c>
      <c r="AI1703" s="6" t="s">
        <v>39</v>
      </c>
      <c r="AJ1703" s="6" t="s">
        <v>2837</v>
      </c>
      <c r="AK1703" s="20">
        <v>8</v>
      </c>
      <c r="AL1703" s="6" t="s">
        <v>39</v>
      </c>
      <c r="AM1703" t="s">
        <v>39</v>
      </c>
      <c r="AN1703">
        <v>3</v>
      </c>
      <c r="AO1703">
        <v>100</v>
      </c>
      <c r="AP1703">
        <v>14</v>
      </c>
      <c r="AQ1703" t="s">
        <v>39</v>
      </c>
      <c r="AR1703" t="s">
        <v>2627</v>
      </c>
    </row>
    <row r="1704" spans="1:44" x14ac:dyDescent="0.35">
      <c r="A1704" t="s">
        <v>1866</v>
      </c>
      <c r="B1704" t="s">
        <v>2672</v>
      </c>
      <c r="C1704" t="s">
        <v>2592</v>
      </c>
      <c r="D1704" t="s">
        <v>1865</v>
      </c>
      <c r="E1704" t="s">
        <v>1008</v>
      </c>
      <c r="F1704" t="s">
        <v>3033</v>
      </c>
      <c r="G1704" t="s">
        <v>42</v>
      </c>
      <c r="H1704" t="s">
        <v>40</v>
      </c>
      <c r="I1704" t="s">
        <v>3034</v>
      </c>
      <c r="M1704" t="s">
        <v>2699</v>
      </c>
      <c r="N1704" t="s">
        <v>39</v>
      </c>
      <c r="O1704">
        <v>2003</v>
      </c>
      <c r="P1704">
        <v>2006</v>
      </c>
      <c r="Q1704" s="1" t="s">
        <v>3035</v>
      </c>
      <c r="R1704">
        <f t="shared" si="12"/>
        <v>396</v>
      </c>
      <c r="S1704" s="1" t="s">
        <v>39</v>
      </c>
      <c r="T1704">
        <v>5</v>
      </c>
      <c r="U1704" t="s">
        <v>2628</v>
      </c>
      <c r="V1704" s="6" t="s">
        <v>2643</v>
      </c>
      <c r="W1704">
        <v>60</v>
      </c>
      <c r="X1704" s="6" t="s">
        <v>3041</v>
      </c>
      <c r="Y1704" t="s">
        <v>3038</v>
      </c>
      <c r="Z1704" s="6" t="s">
        <v>39</v>
      </c>
      <c r="AA1704" s="6" t="s">
        <v>39</v>
      </c>
      <c r="AB1704" s="6" t="s">
        <v>39</v>
      </c>
      <c r="AC1704" s="6" t="s">
        <v>39</v>
      </c>
      <c r="AD1704" s="6" t="s">
        <v>40</v>
      </c>
      <c r="AE1704" s="6" t="s">
        <v>39</v>
      </c>
      <c r="AF1704" s="6" t="s">
        <v>42</v>
      </c>
      <c r="AG1704" s="6" t="s">
        <v>2850</v>
      </c>
      <c r="AH1704">
        <v>3</v>
      </c>
      <c r="AI1704" s="6" t="s">
        <v>39</v>
      </c>
      <c r="AJ1704" s="6" t="s">
        <v>2837</v>
      </c>
      <c r="AK1704" s="20">
        <v>12</v>
      </c>
      <c r="AL1704" s="6" t="s">
        <v>39</v>
      </c>
      <c r="AM1704" t="s">
        <v>39</v>
      </c>
      <c r="AN1704">
        <v>3</v>
      </c>
      <c r="AO1704">
        <v>100</v>
      </c>
      <c r="AP1704">
        <v>113</v>
      </c>
      <c r="AQ1704" t="s">
        <v>39</v>
      </c>
      <c r="AR1704" t="s">
        <v>2627</v>
      </c>
    </row>
    <row r="1705" spans="1:44" x14ac:dyDescent="0.35">
      <c r="A1705" t="s">
        <v>1866</v>
      </c>
      <c r="B1705" t="s">
        <v>2672</v>
      </c>
      <c r="C1705" t="s">
        <v>2592</v>
      </c>
      <c r="D1705" t="s">
        <v>1865</v>
      </c>
      <c r="E1705" t="s">
        <v>1008</v>
      </c>
      <c r="F1705" t="s">
        <v>3033</v>
      </c>
      <c r="G1705" t="s">
        <v>42</v>
      </c>
      <c r="H1705" t="s">
        <v>40</v>
      </c>
      <c r="I1705" t="s">
        <v>3034</v>
      </c>
      <c r="M1705" t="s">
        <v>2699</v>
      </c>
      <c r="N1705" t="s">
        <v>39</v>
      </c>
      <c r="O1705">
        <v>2003</v>
      </c>
      <c r="P1705">
        <v>2006</v>
      </c>
      <c r="Q1705" s="1" t="s">
        <v>3035</v>
      </c>
      <c r="R1705">
        <f t="shared" si="12"/>
        <v>396</v>
      </c>
      <c r="S1705" s="1" t="s">
        <v>39</v>
      </c>
      <c r="T1705">
        <v>5</v>
      </c>
      <c r="U1705" t="s">
        <v>2628</v>
      </c>
      <c r="V1705" s="6" t="s">
        <v>2643</v>
      </c>
      <c r="W1705">
        <v>60</v>
      </c>
      <c r="X1705" s="6" t="s">
        <v>3041</v>
      </c>
      <c r="Y1705" t="s">
        <v>3039</v>
      </c>
      <c r="Z1705" s="6" t="s">
        <v>39</v>
      </c>
      <c r="AA1705" s="6" t="s">
        <v>39</v>
      </c>
      <c r="AB1705" s="6" t="s">
        <v>39</v>
      </c>
      <c r="AC1705" s="6" t="s">
        <v>39</v>
      </c>
      <c r="AD1705" s="6" t="s">
        <v>40</v>
      </c>
      <c r="AE1705" s="6" t="s">
        <v>39</v>
      </c>
      <c r="AF1705" s="6" t="s">
        <v>42</v>
      </c>
      <c r="AG1705" s="6" t="s">
        <v>2850</v>
      </c>
      <c r="AH1705">
        <v>3</v>
      </c>
      <c r="AI1705" s="6" t="s">
        <v>39</v>
      </c>
      <c r="AJ1705" s="6" t="s">
        <v>2837</v>
      </c>
      <c r="AK1705" s="20">
        <v>32</v>
      </c>
      <c r="AL1705" s="6" t="s">
        <v>39</v>
      </c>
      <c r="AM1705" t="s">
        <v>39</v>
      </c>
      <c r="AN1705">
        <v>3</v>
      </c>
      <c r="AO1705">
        <v>100</v>
      </c>
      <c r="AP1705">
        <v>101</v>
      </c>
      <c r="AQ1705" t="s">
        <v>39</v>
      </c>
      <c r="AR1705" t="s">
        <v>2627</v>
      </c>
    </row>
    <row r="1706" spans="1:44" x14ac:dyDescent="0.35">
      <c r="A1706" t="s">
        <v>1866</v>
      </c>
      <c r="B1706" t="s">
        <v>2672</v>
      </c>
      <c r="C1706" t="s">
        <v>2592</v>
      </c>
      <c r="D1706" t="s">
        <v>1865</v>
      </c>
      <c r="E1706" t="s">
        <v>1008</v>
      </c>
      <c r="F1706" t="s">
        <v>3033</v>
      </c>
      <c r="G1706" t="s">
        <v>42</v>
      </c>
      <c r="H1706" t="s">
        <v>40</v>
      </c>
      <c r="I1706" t="s">
        <v>3034</v>
      </c>
      <c r="M1706" t="s">
        <v>2699</v>
      </c>
      <c r="N1706" t="s">
        <v>39</v>
      </c>
      <c r="O1706">
        <v>2003</v>
      </c>
      <c r="P1706">
        <v>2006</v>
      </c>
      <c r="Q1706" s="1" t="s">
        <v>3035</v>
      </c>
      <c r="R1706">
        <f t="shared" si="12"/>
        <v>396</v>
      </c>
      <c r="S1706" s="1" t="s">
        <v>39</v>
      </c>
      <c r="T1706">
        <v>5</v>
      </c>
      <c r="U1706" t="s">
        <v>2628</v>
      </c>
      <c r="V1706" s="6" t="s">
        <v>2643</v>
      </c>
      <c r="W1706">
        <v>60</v>
      </c>
      <c r="X1706" s="6" t="s">
        <v>3041</v>
      </c>
      <c r="Y1706" t="s">
        <v>3040</v>
      </c>
      <c r="Z1706" s="6" t="s">
        <v>39</v>
      </c>
      <c r="AA1706" s="6" t="s">
        <v>39</v>
      </c>
      <c r="AB1706" s="6" t="s">
        <v>39</v>
      </c>
      <c r="AC1706" s="6" t="s">
        <v>39</v>
      </c>
      <c r="AD1706" s="6" t="s">
        <v>40</v>
      </c>
      <c r="AE1706" s="6" t="s">
        <v>39</v>
      </c>
      <c r="AF1706" s="6" t="s">
        <v>42</v>
      </c>
      <c r="AG1706" s="6" t="s">
        <v>2850</v>
      </c>
      <c r="AH1706">
        <v>3</v>
      </c>
      <c r="AI1706" s="6" t="s">
        <v>39</v>
      </c>
      <c r="AJ1706" s="6" t="s">
        <v>2837</v>
      </c>
      <c r="AK1706" s="20">
        <v>21</v>
      </c>
      <c r="AL1706" s="6" t="s">
        <v>39</v>
      </c>
      <c r="AM1706" t="s">
        <v>39</v>
      </c>
      <c r="AN1706">
        <v>3</v>
      </c>
      <c r="AO1706">
        <v>100</v>
      </c>
      <c r="AP1706">
        <v>107</v>
      </c>
      <c r="AQ1706" t="s">
        <v>39</v>
      </c>
      <c r="AR1706" t="s">
        <v>2627</v>
      </c>
    </row>
    <row r="1707" spans="1:44" x14ac:dyDescent="0.35">
      <c r="A1707" t="s">
        <v>1866</v>
      </c>
      <c r="B1707" t="s">
        <v>2672</v>
      </c>
      <c r="C1707" t="s">
        <v>2592</v>
      </c>
      <c r="D1707" t="s">
        <v>1865</v>
      </c>
      <c r="E1707" t="s">
        <v>1008</v>
      </c>
      <c r="F1707" t="s">
        <v>3033</v>
      </c>
      <c r="G1707" t="s">
        <v>42</v>
      </c>
      <c r="H1707" t="s">
        <v>40</v>
      </c>
      <c r="I1707" t="s">
        <v>3034</v>
      </c>
      <c r="M1707" t="s">
        <v>2699</v>
      </c>
      <c r="N1707" t="s">
        <v>39</v>
      </c>
      <c r="O1707">
        <v>2003</v>
      </c>
      <c r="P1707">
        <v>2006</v>
      </c>
      <c r="Q1707" s="1" t="s">
        <v>3035</v>
      </c>
      <c r="R1707">
        <f t="shared" si="12"/>
        <v>396</v>
      </c>
      <c r="S1707" s="1" t="s">
        <v>39</v>
      </c>
      <c r="T1707">
        <v>5</v>
      </c>
      <c r="U1707" t="s">
        <v>2628</v>
      </c>
      <c r="V1707" s="6" t="s">
        <v>2643</v>
      </c>
      <c r="W1707">
        <v>90</v>
      </c>
      <c r="X1707" s="6" t="s">
        <v>3041</v>
      </c>
      <c r="Y1707" t="s">
        <v>3037</v>
      </c>
      <c r="Z1707" s="6" t="s">
        <v>39</v>
      </c>
      <c r="AA1707" s="6" t="s">
        <v>39</v>
      </c>
      <c r="AB1707" s="6" t="s">
        <v>39</v>
      </c>
      <c r="AC1707" s="6" t="s">
        <v>39</v>
      </c>
      <c r="AD1707" s="6" t="s">
        <v>40</v>
      </c>
      <c r="AE1707" s="6" t="s">
        <v>39</v>
      </c>
      <c r="AF1707" s="6" t="s">
        <v>42</v>
      </c>
      <c r="AG1707" s="6" t="s">
        <v>2850</v>
      </c>
      <c r="AH1707">
        <v>3</v>
      </c>
      <c r="AI1707" s="6" t="s">
        <v>39</v>
      </c>
      <c r="AJ1707" s="6" t="s">
        <v>2837</v>
      </c>
      <c r="AK1707" s="20">
        <v>13</v>
      </c>
      <c r="AL1707" s="6" t="s">
        <v>39</v>
      </c>
      <c r="AM1707" t="s">
        <v>39</v>
      </c>
      <c r="AN1707">
        <v>3</v>
      </c>
      <c r="AO1707">
        <v>100</v>
      </c>
      <c r="AP1707">
        <v>110</v>
      </c>
      <c r="AQ1707" t="s">
        <v>39</v>
      </c>
      <c r="AR1707" t="s">
        <v>2627</v>
      </c>
    </row>
    <row r="1708" spans="1:44" x14ac:dyDescent="0.35">
      <c r="A1708" t="s">
        <v>1866</v>
      </c>
      <c r="B1708" t="s">
        <v>2672</v>
      </c>
      <c r="C1708" t="s">
        <v>2592</v>
      </c>
      <c r="D1708" t="s">
        <v>1865</v>
      </c>
      <c r="E1708" t="s">
        <v>1008</v>
      </c>
      <c r="F1708" t="s">
        <v>3033</v>
      </c>
      <c r="G1708" t="s">
        <v>42</v>
      </c>
      <c r="H1708" t="s">
        <v>40</v>
      </c>
      <c r="I1708" t="s">
        <v>3034</v>
      </c>
      <c r="M1708" t="s">
        <v>2699</v>
      </c>
      <c r="N1708" t="s">
        <v>39</v>
      </c>
      <c r="O1708">
        <v>2003</v>
      </c>
      <c r="P1708">
        <v>2006</v>
      </c>
      <c r="Q1708" s="1" t="s">
        <v>3035</v>
      </c>
      <c r="R1708">
        <f t="shared" si="12"/>
        <v>396</v>
      </c>
      <c r="S1708" s="1" t="s">
        <v>39</v>
      </c>
      <c r="T1708">
        <v>5</v>
      </c>
      <c r="U1708" t="s">
        <v>2628</v>
      </c>
      <c r="V1708" s="6" t="s">
        <v>2643</v>
      </c>
      <c r="W1708">
        <v>90</v>
      </c>
      <c r="X1708" s="6" t="s">
        <v>3041</v>
      </c>
      <c r="Y1708" t="s">
        <v>3038</v>
      </c>
      <c r="Z1708" s="6" t="s">
        <v>39</v>
      </c>
      <c r="AA1708" s="6" t="s">
        <v>39</v>
      </c>
      <c r="AB1708" s="6" t="s">
        <v>39</v>
      </c>
      <c r="AC1708" s="6" t="s">
        <v>39</v>
      </c>
      <c r="AD1708" s="6" t="s">
        <v>40</v>
      </c>
      <c r="AE1708" s="6" t="s">
        <v>39</v>
      </c>
      <c r="AF1708" s="6" t="s">
        <v>42</v>
      </c>
      <c r="AG1708" s="6" t="s">
        <v>2850</v>
      </c>
      <c r="AH1708">
        <v>3</v>
      </c>
      <c r="AI1708" s="6" t="s">
        <v>39</v>
      </c>
      <c r="AJ1708" s="6" t="s">
        <v>2837</v>
      </c>
      <c r="AK1708" s="20">
        <v>15</v>
      </c>
      <c r="AL1708" s="6" t="s">
        <v>39</v>
      </c>
      <c r="AM1708" t="s">
        <v>39</v>
      </c>
      <c r="AN1708">
        <v>3</v>
      </c>
      <c r="AO1708">
        <v>100</v>
      </c>
      <c r="AP1708">
        <v>105</v>
      </c>
      <c r="AQ1708" t="s">
        <v>39</v>
      </c>
      <c r="AR1708" t="s">
        <v>2627</v>
      </c>
    </row>
    <row r="1709" spans="1:44" x14ac:dyDescent="0.35">
      <c r="A1709" t="s">
        <v>1866</v>
      </c>
      <c r="B1709" t="s">
        <v>2672</v>
      </c>
      <c r="C1709" t="s">
        <v>2592</v>
      </c>
      <c r="D1709" t="s">
        <v>1865</v>
      </c>
      <c r="E1709" t="s">
        <v>1008</v>
      </c>
      <c r="F1709" t="s">
        <v>3033</v>
      </c>
      <c r="G1709" t="s">
        <v>42</v>
      </c>
      <c r="H1709" t="s">
        <v>40</v>
      </c>
      <c r="I1709" t="s">
        <v>3034</v>
      </c>
      <c r="M1709" t="s">
        <v>2699</v>
      </c>
      <c r="N1709" t="s">
        <v>39</v>
      </c>
      <c r="O1709">
        <v>2003</v>
      </c>
      <c r="P1709">
        <v>2006</v>
      </c>
      <c r="Q1709" s="1" t="s">
        <v>3035</v>
      </c>
      <c r="R1709">
        <f t="shared" si="12"/>
        <v>396</v>
      </c>
      <c r="S1709" s="1" t="s">
        <v>39</v>
      </c>
      <c r="T1709">
        <v>5</v>
      </c>
      <c r="U1709" t="s">
        <v>2628</v>
      </c>
      <c r="V1709" s="6" t="s">
        <v>2643</v>
      </c>
      <c r="W1709">
        <v>90</v>
      </c>
      <c r="X1709" s="6" t="s">
        <v>3041</v>
      </c>
      <c r="Y1709" t="s">
        <v>3039</v>
      </c>
      <c r="Z1709" s="6" t="s">
        <v>39</v>
      </c>
      <c r="AA1709" s="6" t="s">
        <v>39</v>
      </c>
      <c r="AB1709" s="6" t="s">
        <v>39</v>
      </c>
      <c r="AC1709" s="6" t="s">
        <v>39</v>
      </c>
      <c r="AD1709" s="6" t="s">
        <v>40</v>
      </c>
      <c r="AE1709" s="6" t="s">
        <v>39</v>
      </c>
      <c r="AF1709" s="6" t="s">
        <v>42</v>
      </c>
      <c r="AG1709" s="6" t="s">
        <v>2850</v>
      </c>
      <c r="AH1709">
        <v>3</v>
      </c>
      <c r="AI1709" s="6" t="s">
        <v>39</v>
      </c>
      <c r="AJ1709" s="6" t="s">
        <v>2837</v>
      </c>
      <c r="AK1709" s="20">
        <v>29</v>
      </c>
      <c r="AL1709" s="6" t="s">
        <v>39</v>
      </c>
      <c r="AM1709" t="s">
        <v>39</v>
      </c>
      <c r="AN1709">
        <v>3</v>
      </c>
      <c r="AO1709">
        <v>100</v>
      </c>
      <c r="AP1709">
        <v>95</v>
      </c>
      <c r="AQ1709" t="s">
        <v>39</v>
      </c>
      <c r="AR1709" t="s">
        <v>2627</v>
      </c>
    </row>
    <row r="1710" spans="1:44" x14ac:dyDescent="0.35">
      <c r="A1710" t="s">
        <v>1866</v>
      </c>
      <c r="B1710" t="s">
        <v>2672</v>
      </c>
      <c r="C1710" t="s">
        <v>2592</v>
      </c>
      <c r="D1710" t="s">
        <v>1865</v>
      </c>
      <c r="E1710" t="s">
        <v>1008</v>
      </c>
      <c r="F1710" t="s">
        <v>3033</v>
      </c>
      <c r="G1710" t="s">
        <v>42</v>
      </c>
      <c r="H1710" t="s">
        <v>40</v>
      </c>
      <c r="I1710" t="s">
        <v>3034</v>
      </c>
      <c r="M1710" t="s">
        <v>2699</v>
      </c>
      <c r="N1710" t="s">
        <v>39</v>
      </c>
      <c r="O1710">
        <v>2003</v>
      </c>
      <c r="P1710">
        <v>2006</v>
      </c>
      <c r="Q1710" s="1" t="s">
        <v>3035</v>
      </c>
      <c r="R1710">
        <f t="shared" si="12"/>
        <v>396</v>
      </c>
      <c r="S1710" s="1" t="s">
        <v>39</v>
      </c>
      <c r="T1710">
        <v>5</v>
      </c>
      <c r="U1710" t="s">
        <v>2628</v>
      </c>
      <c r="V1710" s="6" t="s">
        <v>2643</v>
      </c>
      <c r="W1710">
        <v>90</v>
      </c>
      <c r="X1710" s="6" t="s">
        <v>3041</v>
      </c>
      <c r="Y1710" t="s">
        <v>3040</v>
      </c>
      <c r="Z1710" s="6" t="s">
        <v>39</v>
      </c>
      <c r="AA1710" s="6" t="s">
        <v>39</v>
      </c>
      <c r="AB1710" s="6" t="s">
        <v>39</v>
      </c>
      <c r="AC1710" s="6" t="s">
        <v>39</v>
      </c>
      <c r="AD1710" s="6" t="s">
        <v>40</v>
      </c>
      <c r="AE1710" s="6" t="s">
        <v>39</v>
      </c>
      <c r="AF1710" s="6" t="s">
        <v>42</v>
      </c>
      <c r="AG1710" s="6" t="s">
        <v>2850</v>
      </c>
      <c r="AH1710">
        <v>3</v>
      </c>
      <c r="AI1710" s="6" t="s">
        <v>39</v>
      </c>
      <c r="AJ1710" s="6" t="s">
        <v>2837</v>
      </c>
      <c r="AK1710" s="20">
        <v>28</v>
      </c>
      <c r="AL1710" s="6" t="s">
        <v>39</v>
      </c>
      <c r="AM1710" t="s">
        <v>39</v>
      </c>
      <c r="AN1710">
        <v>3</v>
      </c>
      <c r="AO1710">
        <v>100</v>
      </c>
      <c r="AP1710">
        <v>99</v>
      </c>
      <c r="AQ1710" t="s">
        <v>39</v>
      </c>
      <c r="AR1710" t="s">
        <v>2627</v>
      </c>
    </row>
    <row r="1711" spans="1:44" x14ac:dyDescent="0.35">
      <c r="A1711" t="s">
        <v>1866</v>
      </c>
      <c r="B1711" t="s">
        <v>2672</v>
      </c>
      <c r="C1711" t="s">
        <v>2592</v>
      </c>
      <c r="D1711" t="s">
        <v>1865</v>
      </c>
      <c r="E1711" t="s">
        <v>1008</v>
      </c>
      <c r="F1711" t="s">
        <v>3033</v>
      </c>
      <c r="G1711" t="s">
        <v>42</v>
      </c>
      <c r="H1711" t="s">
        <v>40</v>
      </c>
      <c r="I1711" t="s">
        <v>3034</v>
      </c>
      <c r="M1711" t="s">
        <v>2699</v>
      </c>
      <c r="N1711" t="s">
        <v>39</v>
      </c>
      <c r="O1711">
        <v>2003</v>
      </c>
      <c r="P1711">
        <v>2006</v>
      </c>
      <c r="Q1711" s="1" t="s">
        <v>3035</v>
      </c>
      <c r="R1711">
        <f>365+31</f>
        <v>396</v>
      </c>
      <c r="S1711" s="1" t="s">
        <v>39</v>
      </c>
      <c r="T1711">
        <v>5</v>
      </c>
      <c r="U1711" t="s">
        <v>48</v>
      </c>
      <c r="V1711" s="6" t="s">
        <v>39</v>
      </c>
      <c r="W1711" s="6" t="s">
        <v>39</v>
      </c>
      <c r="X1711" s="6" t="s">
        <v>3041</v>
      </c>
      <c r="Y1711" t="s">
        <v>39</v>
      </c>
      <c r="Z1711" s="6" t="s">
        <v>39</v>
      </c>
      <c r="AA1711" s="6" t="s">
        <v>39</v>
      </c>
      <c r="AB1711" s="6" t="s">
        <v>39</v>
      </c>
      <c r="AC1711" s="6" t="s">
        <v>39</v>
      </c>
      <c r="AD1711" s="6" t="s">
        <v>40</v>
      </c>
      <c r="AE1711" s="6" t="s">
        <v>39</v>
      </c>
      <c r="AF1711" s="6" t="s">
        <v>42</v>
      </c>
      <c r="AG1711" s="6" t="s">
        <v>2850</v>
      </c>
      <c r="AH1711">
        <v>3</v>
      </c>
      <c r="AI1711" s="6" t="s">
        <v>39</v>
      </c>
      <c r="AJ1711" s="6" t="s">
        <v>3075</v>
      </c>
      <c r="AK1711" s="20">
        <v>0</v>
      </c>
      <c r="AL1711" s="6" t="s">
        <v>39</v>
      </c>
      <c r="AM1711" t="s">
        <v>39</v>
      </c>
      <c r="AN1711">
        <v>3</v>
      </c>
      <c r="AO1711">
        <v>100</v>
      </c>
      <c r="AP1711">
        <v>33</v>
      </c>
      <c r="AQ1711" t="s">
        <v>39</v>
      </c>
      <c r="AR1711" t="s">
        <v>2627</v>
      </c>
    </row>
    <row r="1712" spans="1:44" x14ac:dyDescent="0.35">
      <c r="A1712" t="s">
        <v>1866</v>
      </c>
      <c r="B1712" t="s">
        <v>2672</v>
      </c>
      <c r="C1712" t="s">
        <v>2592</v>
      </c>
      <c r="D1712" t="s">
        <v>1865</v>
      </c>
      <c r="E1712" t="s">
        <v>1008</v>
      </c>
      <c r="F1712" t="s">
        <v>3033</v>
      </c>
      <c r="G1712" t="s">
        <v>42</v>
      </c>
      <c r="H1712" t="s">
        <v>40</v>
      </c>
      <c r="I1712" t="s">
        <v>3034</v>
      </c>
      <c r="M1712" t="s">
        <v>2699</v>
      </c>
      <c r="N1712" t="s">
        <v>39</v>
      </c>
      <c r="O1712">
        <v>2003</v>
      </c>
      <c r="P1712">
        <v>2006</v>
      </c>
      <c r="Q1712" s="1" t="s">
        <v>3035</v>
      </c>
      <c r="R1712">
        <f t="shared" si="12"/>
        <v>396</v>
      </c>
      <c r="S1712" s="1" t="s">
        <v>39</v>
      </c>
      <c r="T1712">
        <v>5</v>
      </c>
      <c r="U1712" t="s">
        <v>2628</v>
      </c>
      <c r="V1712" s="6" t="s">
        <v>2643</v>
      </c>
      <c r="W1712">
        <v>0</v>
      </c>
      <c r="X1712" s="6" t="s">
        <v>3041</v>
      </c>
      <c r="Y1712" t="s">
        <v>3037</v>
      </c>
      <c r="Z1712" s="6" t="s">
        <v>39</v>
      </c>
      <c r="AA1712" s="6" t="s">
        <v>39</v>
      </c>
      <c r="AB1712" s="6" t="s">
        <v>39</v>
      </c>
      <c r="AC1712" s="6" t="s">
        <v>39</v>
      </c>
      <c r="AD1712" s="6" t="s">
        <v>40</v>
      </c>
      <c r="AE1712" s="6" t="s">
        <v>39</v>
      </c>
      <c r="AF1712" s="6" t="s">
        <v>42</v>
      </c>
      <c r="AG1712" s="6" t="s">
        <v>2850</v>
      </c>
      <c r="AH1712">
        <v>3</v>
      </c>
      <c r="AI1712" s="6" t="s">
        <v>39</v>
      </c>
      <c r="AJ1712" s="6" t="s">
        <v>3075</v>
      </c>
      <c r="AK1712" s="20">
        <v>0</v>
      </c>
      <c r="AL1712" s="6" t="s">
        <v>39</v>
      </c>
      <c r="AM1712" t="s">
        <v>39</v>
      </c>
      <c r="AN1712">
        <v>3</v>
      </c>
      <c r="AO1712">
        <v>100</v>
      </c>
      <c r="AP1712" t="s">
        <v>39</v>
      </c>
      <c r="AQ1712" t="s">
        <v>39</v>
      </c>
      <c r="AR1712" t="s">
        <v>2627</v>
      </c>
    </row>
    <row r="1713" spans="1:44" x14ac:dyDescent="0.35">
      <c r="A1713" t="s">
        <v>1866</v>
      </c>
      <c r="B1713" t="s">
        <v>2672</v>
      </c>
      <c r="C1713" t="s">
        <v>2592</v>
      </c>
      <c r="D1713" t="s">
        <v>1865</v>
      </c>
      <c r="E1713" t="s">
        <v>1008</v>
      </c>
      <c r="F1713" t="s">
        <v>3033</v>
      </c>
      <c r="G1713" t="s">
        <v>42</v>
      </c>
      <c r="H1713" t="s">
        <v>40</v>
      </c>
      <c r="I1713" t="s">
        <v>3034</v>
      </c>
      <c r="M1713" t="s">
        <v>2699</v>
      </c>
      <c r="N1713" t="s">
        <v>39</v>
      </c>
      <c r="O1713">
        <v>2003</v>
      </c>
      <c r="P1713">
        <v>2006</v>
      </c>
      <c r="Q1713" s="1" t="s">
        <v>3035</v>
      </c>
      <c r="R1713">
        <f t="shared" si="12"/>
        <v>396</v>
      </c>
      <c r="S1713" s="1" t="s">
        <v>39</v>
      </c>
      <c r="T1713">
        <v>5</v>
      </c>
      <c r="U1713" t="s">
        <v>2628</v>
      </c>
      <c r="V1713" s="6" t="s">
        <v>2643</v>
      </c>
      <c r="W1713">
        <v>0</v>
      </c>
      <c r="X1713" s="6" t="s">
        <v>3041</v>
      </c>
      <c r="Y1713" t="s">
        <v>3038</v>
      </c>
      <c r="Z1713" s="6" t="s">
        <v>39</v>
      </c>
      <c r="AA1713" s="6" t="s">
        <v>39</v>
      </c>
      <c r="AB1713" s="6" t="s">
        <v>39</v>
      </c>
      <c r="AC1713" s="6" t="s">
        <v>39</v>
      </c>
      <c r="AD1713" s="6" t="s">
        <v>40</v>
      </c>
      <c r="AE1713" s="6" t="s">
        <v>39</v>
      </c>
      <c r="AF1713" s="6" t="s">
        <v>42</v>
      </c>
      <c r="AG1713" s="6" t="s">
        <v>2850</v>
      </c>
      <c r="AH1713">
        <v>3</v>
      </c>
      <c r="AI1713" s="6" t="s">
        <v>39</v>
      </c>
      <c r="AJ1713" s="6" t="s">
        <v>3075</v>
      </c>
      <c r="AK1713" s="20">
        <v>0</v>
      </c>
      <c r="AL1713" s="6" t="s">
        <v>39</v>
      </c>
      <c r="AM1713" t="s">
        <v>39</v>
      </c>
      <c r="AN1713">
        <v>3</v>
      </c>
      <c r="AO1713">
        <v>100</v>
      </c>
      <c r="AP1713" t="s">
        <v>39</v>
      </c>
      <c r="AQ1713" t="s">
        <v>39</v>
      </c>
      <c r="AR1713" t="s">
        <v>2627</v>
      </c>
    </row>
    <row r="1714" spans="1:44" x14ac:dyDescent="0.35">
      <c r="A1714" t="s">
        <v>1866</v>
      </c>
      <c r="B1714" t="s">
        <v>2672</v>
      </c>
      <c r="C1714" t="s">
        <v>2592</v>
      </c>
      <c r="D1714" t="s">
        <v>1865</v>
      </c>
      <c r="E1714" t="s">
        <v>1008</v>
      </c>
      <c r="F1714" t="s">
        <v>3033</v>
      </c>
      <c r="G1714" t="s">
        <v>42</v>
      </c>
      <c r="H1714" t="s">
        <v>40</v>
      </c>
      <c r="I1714" t="s">
        <v>3034</v>
      </c>
      <c r="M1714" t="s">
        <v>2699</v>
      </c>
      <c r="N1714" t="s">
        <v>39</v>
      </c>
      <c r="O1714">
        <v>2003</v>
      </c>
      <c r="P1714">
        <v>2006</v>
      </c>
      <c r="Q1714" s="1" t="s">
        <v>3035</v>
      </c>
      <c r="R1714">
        <f t="shared" si="12"/>
        <v>396</v>
      </c>
      <c r="S1714" s="1" t="s">
        <v>39</v>
      </c>
      <c r="T1714">
        <v>5</v>
      </c>
      <c r="U1714" t="s">
        <v>2628</v>
      </c>
      <c r="V1714" s="6" t="s">
        <v>2643</v>
      </c>
      <c r="W1714">
        <v>0</v>
      </c>
      <c r="X1714" s="6" t="s">
        <v>3041</v>
      </c>
      <c r="Y1714" t="s">
        <v>3039</v>
      </c>
      <c r="Z1714" s="6" t="s">
        <v>39</v>
      </c>
      <c r="AA1714" s="6" t="s">
        <v>39</v>
      </c>
      <c r="AB1714" s="6" t="s">
        <v>39</v>
      </c>
      <c r="AC1714" s="6" t="s">
        <v>39</v>
      </c>
      <c r="AD1714" s="6" t="s">
        <v>40</v>
      </c>
      <c r="AE1714" s="6" t="s">
        <v>39</v>
      </c>
      <c r="AF1714" s="6" t="s">
        <v>42</v>
      </c>
      <c r="AG1714" s="6" t="s">
        <v>2850</v>
      </c>
      <c r="AH1714">
        <v>3</v>
      </c>
      <c r="AI1714" s="6" t="s">
        <v>39</v>
      </c>
      <c r="AJ1714" s="6" t="s">
        <v>3075</v>
      </c>
      <c r="AK1714" s="20">
        <v>0</v>
      </c>
      <c r="AL1714" s="6" t="s">
        <v>39</v>
      </c>
      <c r="AM1714" t="s">
        <v>39</v>
      </c>
      <c r="AN1714">
        <v>3</v>
      </c>
      <c r="AO1714">
        <v>100</v>
      </c>
      <c r="AP1714" t="s">
        <v>39</v>
      </c>
      <c r="AQ1714" t="s">
        <v>39</v>
      </c>
      <c r="AR1714" t="s">
        <v>2627</v>
      </c>
    </row>
    <row r="1715" spans="1:44" x14ac:dyDescent="0.35">
      <c r="A1715" t="s">
        <v>1866</v>
      </c>
      <c r="B1715" t="s">
        <v>2672</v>
      </c>
      <c r="C1715" t="s">
        <v>2592</v>
      </c>
      <c r="D1715" t="s">
        <v>1865</v>
      </c>
      <c r="E1715" t="s">
        <v>1008</v>
      </c>
      <c r="F1715" t="s">
        <v>3033</v>
      </c>
      <c r="G1715" t="s">
        <v>42</v>
      </c>
      <c r="H1715" t="s">
        <v>40</v>
      </c>
      <c r="I1715" t="s">
        <v>3034</v>
      </c>
      <c r="M1715" t="s">
        <v>2699</v>
      </c>
      <c r="N1715" t="s">
        <v>39</v>
      </c>
      <c r="O1715">
        <v>2003</v>
      </c>
      <c r="P1715">
        <v>2006</v>
      </c>
      <c r="Q1715" s="1" t="s">
        <v>3035</v>
      </c>
      <c r="R1715">
        <f t="shared" si="12"/>
        <v>396</v>
      </c>
      <c r="S1715" s="1" t="s">
        <v>39</v>
      </c>
      <c r="T1715">
        <v>5</v>
      </c>
      <c r="U1715" t="s">
        <v>2628</v>
      </c>
      <c r="V1715" s="6" t="s">
        <v>2643</v>
      </c>
      <c r="W1715">
        <v>0</v>
      </c>
      <c r="X1715" s="6" t="s">
        <v>3041</v>
      </c>
      <c r="Y1715" t="s">
        <v>3040</v>
      </c>
      <c r="Z1715" s="6" t="s">
        <v>39</v>
      </c>
      <c r="AA1715" s="6" t="s">
        <v>39</v>
      </c>
      <c r="AB1715" s="6" t="s">
        <v>39</v>
      </c>
      <c r="AC1715" s="6" t="s">
        <v>39</v>
      </c>
      <c r="AD1715" s="6" t="s">
        <v>40</v>
      </c>
      <c r="AE1715" s="6" t="s">
        <v>39</v>
      </c>
      <c r="AF1715" s="6" t="s">
        <v>42</v>
      </c>
      <c r="AG1715" s="6" t="s">
        <v>2850</v>
      </c>
      <c r="AH1715">
        <v>3</v>
      </c>
      <c r="AI1715" s="6" t="s">
        <v>39</v>
      </c>
      <c r="AJ1715" s="6" t="s">
        <v>3075</v>
      </c>
      <c r="AK1715" s="20">
        <v>0</v>
      </c>
      <c r="AL1715" s="6" t="s">
        <v>39</v>
      </c>
      <c r="AM1715" t="s">
        <v>39</v>
      </c>
      <c r="AN1715">
        <v>3</v>
      </c>
      <c r="AO1715">
        <v>100</v>
      </c>
      <c r="AP1715" t="s">
        <v>39</v>
      </c>
      <c r="AQ1715" t="s">
        <v>39</v>
      </c>
      <c r="AR1715" t="s">
        <v>2627</v>
      </c>
    </row>
    <row r="1716" spans="1:44" x14ac:dyDescent="0.35">
      <c r="A1716" t="s">
        <v>1866</v>
      </c>
      <c r="B1716" t="s">
        <v>2672</v>
      </c>
      <c r="C1716" t="s">
        <v>2592</v>
      </c>
      <c r="D1716" t="s">
        <v>1865</v>
      </c>
      <c r="E1716" t="s">
        <v>1008</v>
      </c>
      <c r="F1716" t="s">
        <v>3033</v>
      </c>
      <c r="G1716" t="s">
        <v>42</v>
      </c>
      <c r="H1716" t="s">
        <v>40</v>
      </c>
      <c r="I1716" t="s">
        <v>3034</v>
      </c>
      <c r="M1716" t="s">
        <v>2699</v>
      </c>
      <c r="N1716" t="s">
        <v>39</v>
      </c>
      <c r="O1716">
        <v>2003</v>
      </c>
      <c r="P1716">
        <v>2006</v>
      </c>
      <c r="Q1716" s="1" t="s">
        <v>3035</v>
      </c>
      <c r="R1716">
        <f t="shared" si="12"/>
        <v>396</v>
      </c>
      <c r="S1716" s="1" t="s">
        <v>39</v>
      </c>
      <c r="T1716">
        <v>5</v>
      </c>
      <c r="U1716" t="s">
        <v>2628</v>
      </c>
      <c r="V1716" s="6" t="s">
        <v>2643</v>
      </c>
      <c r="W1716">
        <v>30</v>
      </c>
      <c r="X1716" s="6" t="s">
        <v>3041</v>
      </c>
      <c r="Y1716" t="s">
        <v>3037</v>
      </c>
      <c r="Z1716" s="6" t="s">
        <v>39</v>
      </c>
      <c r="AA1716" s="6" t="s">
        <v>39</v>
      </c>
      <c r="AB1716" s="6" t="s">
        <v>39</v>
      </c>
      <c r="AC1716" s="6" t="s">
        <v>39</v>
      </c>
      <c r="AD1716" s="6" t="s">
        <v>40</v>
      </c>
      <c r="AE1716" s="6" t="s">
        <v>39</v>
      </c>
      <c r="AF1716" s="6" t="s">
        <v>42</v>
      </c>
      <c r="AG1716" s="6" t="s">
        <v>2850</v>
      </c>
      <c r="AH1716">
        <v>3</v>
      </c>
      <c r="AI1716" s="6" t="s">
        <v>39</v>
      </c>
      <c r="AJ1716" s="6" t="s">
        <v>3075</v>
      </c>
      <c r="AK1716" s="20">
        <v>0</v>
      </c>
      <c r="AL1716" s="6" t="s">
        <v>39</v>
      </c>
      <c r="AM1716" t="s">
        <v>39</v>
      </c>
      <c r="AN1716">
        <v>3</v>
      </c>
      <c r="AO1716">
        <v>100</v>
      </c>
      <c r="AP1716" t="s">
        <v>39</v>
      </c>
      <c r="AQ1716" t="s">
        <v>39</v>
      </c>
      <c r="AR1716" t="s">
        <v>2627</v>
      </c>
    </row>
    <row r="1717" spans="1:44" x14ac:dyDescent="0.35">
      <c r="A1717" t="s">
        <v>1866</v>
      </c>
      <c r="B1717" t="s">
        <v>2672</v>
      </c>
      <c r="C1717" t="s">
        <v>2592</v>
      </c>
      <c r="D1717" t="s">
        <v>1865</v>
      </c>
      <c r="E1717" t="s">
        <v>1008</v>
      </c>
      <c r="F1717" t="s">
        <v>3033</v>
      </c>
      <c r="G1717" t="s">
        <v>42</v>
      </c>
      <c r="H1717" t="s">
        <v>40</v>
      </c>
      <c r="I1717" t="s">
        <v>3034</v>
      </c>
      <c r="M1717" t="s">
        <v>2699</v>
      </c>
      <c r="N1717" t="s">
        <v>39</v>
      </c>
      <c r="O1717">
        <v>2003</v>
      </c>
      <c r="P1717">
        <v>2006</v>
      </c>
      <c r="Q1717" s="1" t="s">
        <v>3035</v>
      </c>
      <c r="R1717">
        <f t="shared" si="12"/>
        <v>396</v>
      </c>
      <c r="S1717" s="1" t="s">
        <v>39</v>
      </c>
      <c r="T1717">
        <v>5</v>
      </c>
      <c r="U1717" t="s">
        <v>2628</v>
      </c>
      <c r="V1717" s="6" t="s">
        <v>2643</v>
      </c>
      <c r="W1717">
        <v>30</v>
      </c>
      <c r="X1717" s="6" t="s">
        <v>3041</v>
      </c>
      <c r="Y1717" t="s">
        <v>3038</v>
      </c>
      <c r="Z1717" s="6" t="s">
        <v>39</v>
      </c>
      <c r="AA1717" s="6" t="s">
        <v>39</v>
      </c>
      <c r="AB1717" s="6" t="s">
        <v>39</v>
      </c>
      <c r="AC1717" s="6" t="s">
        <v>39</v>
      </c>
      <c r="AD1717" s="6" t="s">
        <v>40</v>
      </c>
      <c r="AE1717" s="6" t="s">
        <v>39</v>
      </c>
      <c r="AF1717" s="6" t="s">
        <v>42</v>
      </c>
      <c r="AG1717" s="6" t="s">
        <v>2850</v>
      </c>
      <c r="AH1717">
        <v>3</v>
      </c>
      <c r="AI1717" s="6" t="s">
        <v>39</v>
      </c>
      <c r="AJ1717" s="6" t="s">
        <v>3075</v>
      </c>
      <c r="AK1717" s="20">
        <v>0</v>
      </c>
      <c r="AL1717" s="6" t="s">
        <v>39</v>
      </c>
      <c r="AM1717" t="s">
        <v>39</v>
      </c>
      <c r="AN1717">
        <v>3</v>
      </c>
      <c r="AO1717">
        <v>100</v>
      </c>
      <c r="AP1717" t="s">
        <v>39</v>
      </c>
      <c r="AQ1717" t="s">
        <v>39</v>
      </c>
      <c r="AR1717" t="s">
        <v>2627</v>
      </c>
    </row>
    <row r="1718" spans="1:44" x14ac:dyDescent="0.35">
      <c r="A1718" t="s">
        <v>1866</v>
      </c>
      <c r="B1718" t="s">
        <v>2672</v>
      </c>
      <c r="C1718" t="s">
        <v>2592</v>
      </c>
      <c r="D1718" t="s">
        <v>1865</v>
      </c>
      <c r="E1718" t="s">
        <v>1008</v>
      </c>
      <c r="F1718" t="s">
        <v>3033</v>
      </c>
      <c r="G1718" t="s">
        <v>42</v>
      </c>
      <c r="H1718" t="s">
        <v>40</v>
      </c>
      <c r="I1718" t="s">
        <v>3034</v>
      </c>
      <c r="M1718" t="s">
        <v>2699</v>
      </c>
      <c r="N1718" t="s">
        <v>39</v>
      </c>
      <c r="O1718">
        <v>2003</v>
      </c>
      <c r="P1718">
        <v>2006</v>
      </c>
      <c r="Q1718" s="1" t="s">
        <v>3035</v>
      </c>
      <c r="R1718">
        <f t="shared" si="12"/>
        <v>396</v>
      </c>
      <c r="S1718" s="1" t="s">
        <v>39</v>
      </c>
      <c r="T1718">
        <v>5</v>
      </c>
      <c r="U1718" t="s">
        <v>2628</v>
      </c>
      <c r="V1718" s="6" t="s">
        <v>2643</v>
      </c>
      <c r="W1718">
        <v>30</v>
      </c>
      <c r="X1718" s="6" t="s">
        <v>3041</v>
      </c>
      <c r="Y1718" t="s">
        <v>3039</v>
      </c>
      <c r="Z1718" s="6" t="s">
        <v>39</v>
      </c>
      <c r="AA1718" s="6" t="s">
        <v>39</v>
      </c>
      <c r="AB1718" s="6" t="s">
        <v>39</v>
      </c>
      <c r="AC1718" s="6" t="s">
        <v>39</v>
      </c>
      <c r="AD1718" s="6" t="s">
        <v>40</v>
      </c>
      <c r="AE1718" s="6" t="s">
        <v>39</v>
      </c>
      <c r="AF1718" s="6" t="s">
        <v>42</v>
      </c>
      <c r="AG1718" s="6" t="s">
        <v>2850</v>
      </c>
      <c r="AH1718">
        <v>3</v>
      </c>
      <c r="AI1718" s="6" t="s">
        <v>39</v>
      </c>
      <c r="AJ1718" s="6" t="s">
        <v>3075</v>
      </c>
      <c r="AK1718" s="20">
        <v>0</v>
      </c>
      <c r="AL1718" s="6" t="s">
        <v>39</v>
      </c>
      <c r="AM1718" t="s">
        <v>39</v>
      </c>
      <c r="AN1718">
        <v>3</v>
      </c>
      <c r="AO1718">
        <v>100</v>
      </c>
      <c r="AP1718" t="s">
        <v>39</v>
      </c>
      <c r="AQ1718" t="s">
        <v>39</v>
      </c>
      <c r="AR1718" t="s">
        <v>2627</v>
      </c>
    </row>
    <row r="1719" spans="1:44" x14ac:dyDescent="0.35">
      <c r="A1719" t="s">
        <v>1866</v>
      </c>
      <c r="B1719" t="s">
        <v>2672</v>
      </c>
      <c r="C1719" t="s">
        <v>2592</v>
      </c>
      <c r="D1719" t="s">
        <v>1865</v>
      </c>
      <c r="E1719" t="s">
        <v>1008</v>
      </c>
      <c r="F1719" t="s">
        <v>3033</v>
      </c>
      <c r="G1719" t="s">
        <v>42</v>
      </c>
      <c r="H1719" t="s">
        <v>40</v>
      </c>
      <c r="I1719" t="s">
        <v>3034</v>
      </c>
      <c r="M1719" t="s">
        <v>2699</v>
      </c>
      <c r="N1719" t="s">
        <v>39</v>
      </c>
      <c r="O1719">
        <v>2003</v>
      </c>
      <c r="P1719">
        <v>2006</v>
      </c>
      <c r="Q1719" s="1" t="s">
        <v>3035</v>
      </c>
      <c r="R1719">
        <f t="shared" si="12"/>
        <v>396</v>
      </c>
      <c r="S1719" s="1" t="s">
        <v>39</v>
      </c>
      <c r="T1719">
        <v>5</v>
      </c>
      <c r="U1719" t="s">
        <v>2628</v>
      </c>
      <c r="V1719" s="6" t="s">
        <v>2643</v>
      </c>
      <c r="W1719">
        <v>30</v>
      </c>
      <c r="X1719" s="6" t="s">
        <v>3041</v>
      </c>
      <c r="Y1719" t="s">
        <v>3040</v>
      </c>
      <c r="Z1719" s="6" t="s">
        <v>39</v>
      </c>
      <c r="AA1719" s="6" t="s">
        <v>39</v>
      </c>
      <c r="AB1719" s="6" t="s">
        <v>39</v>
      </c>
      <c r="AC1719" s="6" t="s">
        <v>39</v>
      </c>
      <c r="AD1719" s="6" t="s">
        <v>40</v>
      </c>
      <c r="AE1719" s="6" t="s">
        <v>39</v>
      </c>
      <c r="AF1719" s="6" t="s">
        <v>42</v>
      </c>
      <c r="AG1719" s="6" t="s">
        <v>2850</v>
      </c>
      <c r="AH1719">
        <v>3</v>
      </c>
      <c r="AI1719" s="6" t="s">
        <v>39</v>
      </c>
      <c r="AJ1719" s="6" t="s">
        <v>3075</v>
      </c>
      <c r="AK1719" s="20">
        <v>0</v>
      </c>
      <c r="AL1719" s="6" t="s">
        <v>39</v>
      </c>
      <c r="AM1719" t="s">
        <v>39</v>
      </c>
      <c r="AN1719">
        <v>3</v>
      </c>
      <c r="AO1719">
        <v>100</v>
      </c>
      <c r="AP1719" t="s">
        <v>39</v>
      </c>
      <c r="AQ1719" t="s">
        <v>39</v>
      </c>
      <c r="AR1719" t="s">
        <v>2627</v>
      </c>
    </row>
    <row r="1720" spans="1:44" x14ac:dyDescent="0.35">
      <c r="A1720" t="s">
        <v>1866</v>
      </c>
      <c r="B1720" t="s">
        <v>2672</v>
      </c>
      <c r="C1720" t="s">
        <v>2592</v>
      </c>
      <c r="D1720" t="s">
        <v>1865</v>
      </c>
      <c r="E1720" t="s">
        <v>1008</v>
      </c>
      <c r="F1720" t="s">
        <v>3033</v>
      </c>
      <c r="G1720" t="s">
        <v>42</v>
      </c>
      <c r="H1720" t="s">
        <v>40</v>
      </c>
      <c r="I1720" t="s">
        <v>3034</v>
      </c>
      <c r="M1720" t="s">
        <v>2699</v>
      </c>
      <c r="N1720" t="s">
        <v>39</v>
      </c>
      <c r="O1720">
        <v>2003</v>
      </c>
      <c r="P1720">
        <v>2006</v>
      </c>
      <c r="Q1720" s="1" t="s">
        <v>3035</v>
      </c>
      <c r="R1720">
        <f t="shared" si="12"/>
        <v>396</v>
      </c>
      <c r="S1720" s="1" t="s">
        <v>39</v>
      </c>
      <c r="T1720">
        <v>5</v>
      </c>
      <c r="U1720" t="s">
        <v>2628</v>
      </c>
      <c r="V1720" s="6" t="s">
        <v>2643</v>
      </c>
      <c r="W1720">
        <v>60</v>
      </c>
      <c r="X1720" s="6" t="s">
        <v>3041</v>
      </c>
      <c r="Y1720" t="s">
        <v>3037</v>
      </c>
      <c r="Z1720" s="6" t="s">
        <v>39</v>
      </c>
      <c r="AA1720" s="6" t="s">
        <v>39</v>
      </c>
      <c r="AB1720" s="6" t="s">
        <v>39</v>
      </c>
      <c r="AC1720" s="6" t="s">
        <v>39</v>
      </c>
      <c r="AD1720" s="6" t="s">
        <v>40</v>
      </c>
      <c r="AE1720" s="6" t="s">
        <v>39</v>
      </c>
      <c r="AF1720" s="6" t="s">
        <v>42</v>
      </c>
      <c r="AG1720" s="6" t="s">
        <v>2850</v>
      </c>
      <c r="AH1720">
        <v>3</v>
      </c>
      <c r="AI1720" s="6" t="s">
        <v>39</v>
      </c>
      <c r="AJ1720" s="6" t="s">
        <v>3075</v>
      </c>
      <c r="AK1720" s="20">
        <v>63</v>
      </c>
      <c r="AL1720" s="6" t="s">
        <v>39</v>
      </c>
      <c r="AM1720" t="s">
        <v>39</v>
      </c>
      <c r="AN1720">
        <v>3</v>
      </c>
      <c r="AO1720">
        <v>100</v>
      </c>
      <c r="AP1720" t="s">
        <v>39</v>
      </c>
      <c r="AQ1720" t="s">
        <v>39</v>
      </c>
      <c r="AR1720" t="s">
        <v>2627</v>
      </c>
    </row>
    <row r="1721" spans="1:44" x14ac:dyDescent="0.35">
      <c r="A1721" t="s">
        <v>1866</v>
      </c>
      <c r="B1721" t="s">
        <v>2672</v>
      </c>
      <c r="C1721" t="s">
        <v>2592</v>
      </c>
      <c r="D1721" t="s">
        <v>1865</v>
      </c>
      <c r="E1721" t="s">
        <v>1008</v>
      </c>
      <c r="F1721" t="s">
        <v>3033</v>
      </c>
      <c r="G1721" t="s">
        <v>42</v>
      </c>
      <c r="H1721" t="s">
        <v>40</v>
      </c>
      <c r="I1721" t="s">
        <v>3034</v>
      </c>
      <c r="M1721" t="s">
        <v>2699</v>
      </c>
      <c r="N1721" t="s">
        <v>39</v>
      </c>
      <c r="O1721">
        <v>2003</v>
      </c>
      <c r="P1721">
        <v>2006</v>
      </c>
      <c r="Q1721" s="1" t="s">
        <v>3035</v>
      </c>
      <c r="R1721">
        <f t="shared" si="12"/>
        <v>396</v>
      </c>
      <c r="S1721" s="1" t="s">
        <v>39</v>
      </c>
      <c r="T1721">
        <v>5</v>
      </c>
      <c r="U1721" t="s">
        <v>2628</v>
      </c>
      <c r="V1721" s="6" t="s">
        <v>2643</v>
      </c>
      <c r="W1721">
        <v>60</v>
      </c>
      <c r="X1721" s="6" t="s">
        <v>3041</v>
      </c>
      <c r="Y1721" t="s">
        <v>3038</v>
      </c>
      <c r="Z1721" s="6" t="s">
        <v>39</v>
      </c>
      <c r="AA1721" s="6" t="s">
        <v>39</v>
      </c>
      <c r="AB1721" s="6" t="s">
        <v>39</v>
      </c>
      <c r="AC1721" s="6" t="s">
        <v>39</v>
      </c>
      <c r="AD1721" s="6" t="s">
        <v>40</v>
      </c>
      <c r="AE1721" s="6" t="s">
        <v>39</v>
      </c>
      <c r="AF1721" s="6" t="s">
        <v>42</v>
      </c>
      <c r="AG1721" s="6" t="s">
        <v>2850</v>
      </c>
      <c r="AH1721">
        <v>3</v>
      </c>
      <c r="AI1721" s="6" t="s">
        <v>39</v>
      </c>
      <c r="AJ1721" s="6" t="s">
        <v>3075</v>
      </c>
      <c r="AK1721" s="20">
        <v>68</v>
      </c>
      <c r="AL1721" s="6" t="s">
        <v>39</v>
      </c>
      <c r="AM1721" t="s">
        <v>39</v>
      </c>
      <c r="AN1721">
        <v>3</v>
      </c>
      <c r="AO1721">
        <v>100</v>
      </c>
      <c r="AP1721" t="s">
        <v>39</v>
      </c>
      <c r="AQ1721" t="s">
        <v>39</v>
      </c>
      <c r="AR1721" t="s">
        <v>2627</v>
      </c>
    </row>
    <row r="1722" spans="1:44" x14ac:dyDescent="0.35">
      <c r="A1722" t="s">
        <v>1866</v>
      </c>
      <c r="B1722" t="s">
        <v>2672</v>
      </c>
      <c r="C1722" t="s">
        <v>2592</v>
      </c>
      <c r="D1722" t="s">
        <v>1865</v>
      </c>
      <c r="E1722" t="s">
        <v>1008</v>
      </c>
      <c r="F1722" t="s">
        <v>3033</v>
      </c>
      <c r="G1722" t="s">
        <v>42</v>
      </c>
      <c r="H1722" t="s">
        <v>40</v>
      </c>
      <c r="I1722" t="s">
        <v>3034</v>
      </c>
      <c r="M1722" t="s">
        <v>2699</v>
      </c>
      <c r="N1722" t="s">
        <v>39</v>
      </c>
      <c r="O1722">
        <v>2003</v>
      </c>
      <c r="P1722">
        <v>2006</v>
      </c>
      <c r="Q1722" s="1" t="s">
        <v>3035</v>
      </c>
      <c r="R1722">
        <f t="shared" si="12"/>
        <v>396</v>
      </c>
      <c r="S1722" s="1" t="s">
        <v>39</v>
      </c>
      <c r="T1722">
        <v>5</v>
      </c>
      <c r="U1722" t="s">
        <v>2628</v>
      </c>
      <c r="V1722" s="6" t="s">
        <v>2643</v>
      </c>
      <c r="W1722">
        <v>60</v>
      </c>
      <c r="X1722" s="6" t="s">
        <v>3041</v>
      </c>
      <c r="Y1722" t="s">
        <v>3039</v>
      </c>
      <c r="Z1722" s="6" t="s">
        <v>39</v>
      </c>
      <c r="AA1722" s="6" t="s">
        <v>39</v>
      </c>
      <c r="AB1722" s="6" t="s">
        <v>39</v>
      </c>
      <c r="AC1722" s="6" t="s">
        <v>39</v>
      </c>
      <c r="AD1722" s="6" t="s">
        <v>40</v>
      </c>
      <c r="AE1722" s="6" t="s">
        <v>39</v>
      </c>
      <c r="AF1722" s="6" t="s">
        <v>42</v>
      </c>
      <c r="AG1722" s="6" t="s">
        <v>2850</v>
      </c>
      <c r="AH1722">
        <v>3</v>
      </c>
      <c r="AI1722" s="6" t="s">
        <v>39</v>
      </c>
      <c r="AJ1722" s="6" t="s">
        <v>3075</v>
      </c>
      <c r="AK1722" s="20">
        <v>59</v>
      </c>
      <c r="AL1722" s="6" t="s">
        <v>39</v>
      </c>
      <c r="AM1722" t="s">
        <v>39</v>
      </c>
      <c r="AN1722">
        <v>3</v>
      </c>
      <c r="AO1722">
        <v>100</v>
      </c>
      <c r="AP1722" t="s">
        <v>39</v>
      </c>
      <c r="AQ1722" t="s">
        <v>39</v>
      </c>
      <c r="AR1722" t="s">
        <v>2627</v>
      </c>
    </row>
    <row r="1723" spans="1:44" x14ac:dyDescent="0.35">
      <c r="A1723" t="s">
        <v>1866</v>
      </c>
      <c r="B1723" t="s">
        <v>2672</v>
      </c>
      <c r="C1723" t="s">
        <v>2592</v>
      </c>
      <c r="D1723" t="s">
        <v>1865</v>
      </c>
      <c r="E1723" t="s">
        <v>1008</v>
      </c>
      <c r="F1723" t="s">
        <v>3033</v>
      </c>
      <c r="G1723" t="s">
        <v>42</v>
      </c>
      <c r="H1723" t="s">
        <v>40</v>
      </c>
      <c r="I1723" t="s">
        <v>3034</v>
      </c>
      <c r="M1723" t="s">
        <v>2699</v>
      </c>
      <c r="N1723" t="s">
        <v>39</v>
      </c>
      <c r="O1723">
        <v>2003</v>
      </c>
      <c r="P1723">
        <v>2006</v>
      </c>
      <c r="Q1723" s="1" t="s">
        <v>3035</v>
      </c>
      <c r="R1723">
        <f t="shared" si="12"/>
        <v>396</v>
      </c>
      <c r="S1723" s="1" t="s">
        <v>39</v>
      </c>
      <c r="T1723">
        <v>5</v>
      </c>
      <c r="U1723" t="s">
        <v>2628</v>
      </c>
      <c r="V1723" s="6" t="s">
        <v>2643</v>
      </c>
      <c r="W1723">
        <v>60</v>
      </c>
      <c r="X1723" s="6" t="s">
        <v>3041</v>
      </c>
      <c r="Y1723" t="s">
        <v>3040</v>
      </c>
      <c r="Z1723" s="6" t="s">
        <v>39</v>
      </c>
      <c r="AA1723" s="6" t="s">
        <v>39</v>
      </c>
      <c r="AB1723" s="6" t="s">
        <v>39</v>
      </c>
      <c r="AC1723" s="6" t="s">
        <v>39</v>
      </c>
      <c r="AD1723" s="6" t="s">
        <v>40</v>
      </c>
      <c r="AE1723" s="6" t="s">
        <v>39</v>
      </c>
      <c r="AF1723" s="6" t="s">
        <v>42</v>
      </c>
      <c r="AG1723" s="6" t="s">
        <v>2850</v>
      </c>
      <c r="AH1723">
        <v>3</v>
      </c>
      <c r="AI1723" s="6" t="s">
        <v>39</v>
      </c>
      <c r="AJ1723" s="6" t="s">
        <v>3075</v>
      </c>
      <c r="AK1723" s="20">
        <v>61</v>
      </c>
      <c r="AL1723" s="6" t="s">
        <v>39</v>
      </c>
      <c r="AM1723" t="s">
        <v>39</v>
      </c>
      <c r="AN1723">
        <v>3</v>
      </c>
      <c r="AO1723">
        <v>100</v>
      </c>
      <c r="AP1723" t="s">
        <v>39</v>
      </c>
      <c r="AQ1723" t="s">
        <v>39</v>
      </c>
      <c r="AR1723" t="s">
        <v>2627</v>
      </c>
    </row>
    <row r="1724" spans="1:44" x14ac:dyDescent="0.35">
      <c r="A1724" t="s">
        <v>1866</v>
      </c>
      <c r="B1724" t="s">
        <v>2672</v>
      </c>
      <c r="C1724" t="s">
        <v>2592</v>
      </c>
      <c r="D1724" t="s">
        <v>1865</v>
      </c>
      <c r="E1724" t="s">
        <v>1008</v>
      </c>
      <c r="F1724" t="s">
        <v>3033</v>
      </c>
      <c r="G1724" t="s">
        <v>42</v>
      </c>
      <c r="H1724" t="s">
        <v>40</v>
      </c>
      <c r="I1724" t="s">
        <v>3034</v>
      </c>
      <c r="M1724" t="s">
        <v>2699</v>
      </c>
      <c r="N1724" t="s">
        <v>39</v>
      </c>
      <c r="O1724">
        <v>2003</v>
      </c>
      <c r="P1724">
        <v>2006</v>
      </c>
      <c r="Q1724" s="1" t="s">
        <v>3035</v>
      </c>
      <c r="R1724">
        <f t="shared" si="12"/>
        <v>396</v>
      </c>
      <c r="S1724" s="1" t="s">
        <v>39</v>
      </c>
      <c r="T1724">
        <v>5</v>
      </c>
      <c r="U1724" t="s">
        <v>2628</v>
      </c>
      <c r="V1724" s="6" t="s">
        <v>2643</v>
      </c>
      <c r="W1724">
        <v>90</v>
      </c>
      <c r="X1724" s="6" t="s">
        <v>3041</v>
      </c>
      <c r="Y1724" t="s">
        <v>3037</v>
      </c>
      <c r="Z1724" s="6" t="s">
        <v>39</v>
      </c>
      <c r="AA1724" s="6" t="s">
        <v>39</v>
      </c>
      <c r="AB1724" s="6" t="s">
        <v>39</v>
      </c>
      <c r="AC1724" s="6" t="s">
        <v>39</v>
      </c>
      <c r="AD1724" s="6" t="s">
        <v>40</v>
      </c>
      <c r="AE1724" s="6" t="s">
        <v>39</v>
      </c>
      <c r="AF1724" s="6" t="s">
        <v>42</v>
      </c>
      <c r="AG1724" s="6" t="s">
        <v>2850</v>
      </c>
      <c r="AH1724">
        <v>3</v>
      </c>
      <c r="AI1724" s="6" t="s">
        <v>39</v>
      </c>
      <c r="AJ1724" s="6" t="s">
        <v>3075</v>
      </c>
      <c r="AK1724" s="20">
        <v>65</v>
      </c>
      <c r="AL1724" s="6" t="s">
        <v>39</v>
      </c>
      <c r="AM1724" t="s">
        <v>39</v>
      </c>
      <c r="AN1724">
        <v>3</v>
      </c>
      <c r="AO1724">
        <v>100</v>
      </c>
      <c r="AP1724" t="s">
        <v>39</v>
      </c>
      <c r="AQ1724" t="s">
        <v>39</v>
      </c>
      <c r="AR1724" t="s">
        <v>2627</v>
      </c>
    </row>
    <row r="1725" spans="1:44" x14ac:dyDescent="0.35">
      <c r="A1725" t="s">
        <v>1866</v>
      </c>
      <c r="B1725" t="s">
        <v>2672</v>
      </c>
      <c r="C1725" t="s">
        <v>2592</v>
      </c>
      <c r="D1725" t="s">
        <v>1865</v>
      </c>
      <c r="E1725" t="s">
        <v>1008</v>
      </c>
      <c r="F1725" t="s">
        <v>3033</v>
      </c>
      <c r="G1725" t="s">
        <v>42</v>
      </c>
      <c r="H1725" t="s">
        <v>40</v>
      </c>
      <c r="I1725" t="s">
        <v>3034</v>
      </c>
      <c r="M1725" t="s">
        <v>2699</v>
      </c>
      <c r="N1725" t="s">
        <v>39</v>
      </c>
      <c r="O1725">
        <v>2003</v>
      </c>
      <c r="P1725">
        <v>2006</v>
      </c>
      <c r="Q1725" s="1" t="s">
        <v>3035</v>
      </c>
      <c r="R1725">
        <f t="shared" si="12"/>
        <v>396</v>
      </c>
      <c r="S1725" s="1" t="s">
        <v>39</v>
      </c>
      <c r="T1725">
        <v>5</v>
      </c>
      <c r="U1725" t="s">
        <v>2628</v>
      </c>
      <c r="V1725" s="6" t="s">
        <v>2643</v>
      </c>
      <c r="W1725">
        <v>90</v>
      </c>
      <c r="X1725" s="6" t="s">
        <v>3041</v>
      </c>
      <c r="Y1725" t="s">
        <v>3038</v>
      </c>
      <c r="Z1725" s="6" t="s">
        <v>39</v>
      </c>
      <c r="AA1725" s="6" t="s">
        <v>39</v>
      </c>
      <c r="AB1725" s="6" t="s">
        <v>39</v>
      </c>
      <c r="AC1725" s="6" t="s">
        <v>39</v>
      </c>
      <c r="AD1725" s="6" t="s">
        <v>40</v>
      </c>
      <c r="AE1725" s="6" t="s">
        <v>39</v>
      </c>
      <c r="AF1725" s="6" t="s">
        <v>42</v>
      </c>
      <c r="AG1725" s="6" t="s">
        <v>2850</v>
      </c>
      <c r="AH1725">
        <v>3</v>
      </c>
      <c r="AI1725" s="6" t="s">
        <v>39</v>
      </c>
      <c r="AJ1725" s="6" t="s">
        <v>3075</v>
      </c>
      <c r="AK1725" s="20">
        <v>67</v>
      </c>
      <c r="AL1725" s="6" t="s">
        <v>39</v>
      </c>
      <c r="AM1725" t="s">
        <v>39</v>
      </c>
      <c r="AN1725">
        <v>3</v>
      </c>
      <c r="AO1725">
        <v>100</v>
      </c>
      <c r="AP1725" t="s">
        <v>39</v>
      </c>
      <c r="AQ1725" t="s">
        <v>39</v>
      </c>
      <c r="AR1725" t="s">
        <v>2627</v>
      </c>
    </row>
    <row r="1726" spans="1:44" x14ac:dyDescent="0.35">
      <c r="A1726" t="s">
        <v>1866</v>
      </c>
      <c r="B1726" t="s">
        <v>2672</v>
      </c>
      <c r="C1726" t="s">
        <v>2592</v>
      </c>
      <c r="D1726" t="s">
        <v>1865</v>
      </c>
      <c r="E1726" t="s">
        <v>1008</v>
      </c>
      <c r="F1726" t="s">
        <v>3033</v>
      </c>
      <c r="G1726" t="s">
        <v>42</v>
      </c>
      <c r="H1726" t="s">
        <v>40</v>
      </c>
      <c r="I1726" t="s">
        <v>3034</v>
      </c>
      <c r="M1726" t="s">
        <v>2699</v>
      </c>
      <c r="N1726" t="s">
        <v>39</v>
      </c>
      <c r="O1726">
        <v>2003</v>
      </c>
      <c r="P1726">
        <v>2006</v>
      </c>
      <c r="Q1726" s="1" t="s">
        <v>3035</v>
      </c>
      <c r="R1726">
        <f t="shared" si="12"/>
        <v>396</v>
      </c>
      <c r="S1726" s="1" t="s">
        <v>39</v>
      </c>
      <c r="T1726">
        <v>5</v>
      </c>
      <c r="U1726" t="s">
        <v>2628</v>
      </c>
      <c r="V1726" s="6" t="s">
        <v>2643</v>
      </c>
      <c r="W1726">
        <v>90</v>
      </c>
      <c r="X1726" s="6" t="s">
        <v>3041</v>
      </c>
      <c r="Y1726" t="s">
        <v>3039</v>
      </c>
      <c r="Z1726" s="6" t="s">
        <v>39</v>
      </c>
      <c r="AA1726" s="6" t="s">
        <v>39</v>
      </c>
      <c r="AB1726" s="6" t="s">
        <v>39</v>
      </c>
      <c r="AC1726" s="6" t="s">
        <v>39</v>
      </c>
      <c r="AD1726" s="6" t="s">
        <v>40</v>
      </c>
      <c r="AE1726" s="6" t="s">
        <v>39</v>
      </c>
      <c r="AF1726" s="6" t="s">
        <v>42</v>
      </c>
      <c r="AG1726" s="6" t="s">
        <v>2850</v>
      </c>
      <c r="AH1726">
        <v>3</v>
      </c>
      <c r="AI1726" s="6" t="s">
        <v>39</v>
      </c>
      <c r="AJ1726" s="6" t="s">
        <v>3075</v>
      </c>
      <c r="AK1726" s="20">
        <v>57</v>
      </c>
      <c r="AL1726" s="6" t="s">
        <v>39</v>
      </c>
      <c r="AM1726" t="s">
        <v>39</v>
      </c>
      <c r="AN1726">
        <v>3</v>
      </c>
      <c r="AO1726">
        <v>100</v>
      </c>
      <c r="AP1726" t="s">
        <v>39</v>
      </c>
      <c r="AQ1726" t="s">
        <v>39</v>
      </c>
      <c r="AR1726" t="s">
        <v>2627</v>
      </c>
    </row>
    <row r="1727" spans="1:44" x14ac:dyDescent="0.35">
      <c r="A1727" t="s">
        <v>1866</v>
      </c>
      <c r="B1727" t="s">
        <v>2672</v>
      </c>
      <c r="C1727" t="s">
        <v>2592</v>
      </c>
      <c r="D1727" t="s">
        <v>1865</v>
      </c>
      <c r="E1727" t="s">
        <v>1008</v>
      </c>
      <c r="F1727" t="s">
        <v>3033</v>
      </c>
      <c r="G1727" t="s">
        <v>42</v>
      </c>
      <c r="H1727" t="s">
        <v>40</v>
      </c>
      <c r="I1727" t="s">
        <v>3034</v>
      </c>
      <c r="M1727" t="s">
        <v>2699</v>
      </c>
      <c r="N1727" t="s">
        <v>39</v>
      </c>
      <c r="O1727">
        <v>2003</v>
      </c>
      <c r="P1727">
        <v>2006</v>
      </c>
      <c r="Q1727" s="1" t="s">
        <v>3035</v>
      </c>
      <c r="R1727">
        <f t="shared" si="12"/>
        <v>396</v>
      </c>
      <c r="S1727" s="1" t="s">
        <v>39</v>
      </c>
      <c r="T1727">
        <v>5</v>
      </c>
      <c r="U1727" t="s">
        <v>2628</v>
      </c>
      <c r="V1727" s="6" t="s">
        <v>2643</v>
      </c>
      <c r="W1727">
        <v>90</v>
      </c>
      <c r="X1727" s="6" t="s">
        <v>3041</v>
      </c>
      <c r="Y1727" t="s">
        <v>3040</v>
      </c>
      <c r="Z1727" s="6" t="s">
        <v>39</v>
      </c>
      <c r="AA1727" s="6" t="s">
        <v>39</v>
      </c>
      <c r="AB1727" s="6" t="s">
        <v>39</v>
      </c>
      <c r="AC1727" s="6" t="s">
        <v>39</v>
      </c>
      <c r="AD1727" s="6" t="s">
        <v>40</v>
      </c>
      <c r="AE1727" s="6" t="s">
        <v>39</v>
      </c>
      <c r="AF1727" s="6" t="s">
        <v>42</v>
      </c>
      <c r="AG1727" s="6" t="s">
        <v>2850</v>
      </c>
      <c r="AH1727">
        <v>3</v>
      </c>
      <c r="AI1727" s="6" t="s">
        <v>39</v>
      </c>
      <c r="AJ1727" s="6" t="s">
        <v>3075</v>
      </c>
      <c r="AK1727" s="20">
        <v>59</v>
      </c>
      <c r="AL1727" s="6" t="s">
        <v>39</v>
      </c>
      <c r="AM1727" t="s">
        <v>39</v>
      </c>
      <c r="AN1727">
        <v>3</v>
      </c>
      <c r="AO1727">
        <v>100</v>
      </c>
      <c r="AP1727" t="s">
        <v>39</v>
      </c>
      <c r="AQ1727" t="s">
        <v>39</v>
      </c>
      <c r="AR1727" t="s">
        <v>2627</v>
      </c>
    </row>
    <row r="1728" spans="1:44" x14ac:dyDescent="0.35">
      <c r="A1728" t="s">
        <v>1866</v>
      </c>
      <c r="B1728" t="s">
        <v>2672</v>
      </c>
      <c r="C1728" t="s">
        <v>2592</v>
      </c>
      <c r="D1728" t="s">
        <v>1865</v>
      </c>
      <c r="E1728" t="s">
        <v>1008</v>
      </c>
      <c r="F1728" t="s">
        <v>3033</v>
      </c>
      <c r="G1728" t="s">
        <v>42</v>
      </c>
      <c r="H1728" t="s">
        <v>40</v>
      </c>
      <c r="I1728" t="s">
        <v>3034</v>
      </c>
      <c r="M1728" t="s">
        <v>2699</v>
      </c>
      <c r="N1728" t="s">
        <v>39</v>
      </c>
      <c r="O1728">
        <v>2003</v>
      </c>
      <c r="P1728">
        <v>2006</v>
      </c>
      <c r="Q1728" s="1" t="s">
        <v>3035</v>
      </c>
      <c r="R1728">
        <f>365+31</f>
        <v>396</v>
      </c>
      <c r="S1728" s="1" t="s">
        <v>39</v>
      </c>
      <c r="T1728">
        <v>5</v>
      </c>
      <c r="U1728" t="s">
        <v>48</v>
      </c>
      <c r="V1728" s="6" t="s">
        <v>39</v>
      </c>
      <c r="W1728" s="6" t="s">
        <v>39</v>
      </c>
      <c r="X1728" s="6" t="s">
        <v>3041</v>
      </c>
      <c r="Y1728" t="s">
        <v>39</v>
      </c>
      <c r="Z1728" s="6" t="s">
        <v>39</v>
      </c>
      <c r="AA1728" s="6" t="s">
        <v>39</v>
      </c>
      <c r="AB1728" s="6" t="s">
        <v>39</v>
      </c>
      <c r="AC1728" s="6" t="s">
        <v>39</v>
      </c>
      <c r="AD1728" s="6" t="s">
        <v>40</v>
      </c>
      <c r="AE1728" s="6" t="s">
        <v>39</v>
      </c>
      <c r="AF1728" s="6" t="s">
        <v>42</v>
      </c>
      <c r="AG1728" s="6" t="s">
        <v>2850</v>
      </c>
      <c r="AH1728">
        <v>3</v>
      </c>
      <c r="AI1728" s="6" t="s">
        <v>39</v>
      </c>
      <c r="AJ1728" s="6" t="s">
        <v>3076</v>
      </c>
      <c r="AK1728">
        <v>0</v>
      </c>
      <c r="AL1728" s="6" t="s">
        <v>39</v>
      </c>
      <c r="AM1728" t="s">
        <v>39</v>
      </c>
      <c r="AN1728">
        <v>3</v>
      </c>
      <c r="AO1728">
        <v>100</v>
      </c>
      <c r="AP1728" t="s">
        <v>39</v>
      </c>
      <c r="AQ1728" t="s">
        <v>39</v>
      </c>
      <c r="AR1728" t="s">
        <v>2627</v>
      </c>
    </row>
    <row r="1729" spans="1:44" x14ac:dyDescent="0.35">
      <c r="A1729" t="s">
        <v>1866</v>
      </c>
      <c r="B1729" t="s">
        <v>2672</v>
      </c>
      <c r="C1729" t="s">
        <v>2592</v>
      </c>
      <c r="D1729" t="s">
        <v>1865</v>
      </c>
      <c r="E1729" t="s">
        <v>1008</v>
      </c>
      <c r="F1729" t="s">
        <v>3033</v>
      </c>
      <c r="G1729" t="s">
        <v>42</v>
      </c>
      <c r="H1729" t="s">
        <v>40</v>
      </c>
      <c r="I1729" t="s">
        <v>3034</v>
      </c>
      <c r="M1729" t="s">
        <v>2699</v>
      </c>
      <c r="N1729" t="s">
        <v>39</v>
      </c>
      <c r="O1729">
        <v>2003</v>
      </c>
      <c r="P1729">
        <v>2006</v>
      </c>
      <c r="Q1729" s="1" t="s">
        <v>3035</v>
      </c>
      <c r="R1729">
        <f t="shared" si="12"/>
        <v>396</v>
      </c>
      <c r="S1729" s="1" t="s">
        <v>39</v>
      </c>
      <c r="T1729">
        <v>5</v>
      </c>
      <c r="U1729" t="s">
        <v>2628</v>
      </c>
      <c r="V1729" s="6" t="s">
        <v>2643</v>
      </c>
      <c r="W1729">
        <v>0</v>
      </c>
      <c r="X1729" s="6" t="s">
        <v>3041</v>
      </c>
      <c r="Y1729" t="s">
        <v>3037</v>
      </c>
      <c r="Z1729" s="6" t="s">
        <v>39</v>
      </c>
      <c r="AA1729" s="6" t="s">
        <v>39</v>
      </c>
      <c r="AB1729" s="6" t="s">
        <v>39</v>
      </c>
      <c r="AC1729" s="6" t="s">
        <v>39</v>
      </c>
      <c r="AD1729" s="6" t="s">
        <v>40</v>
      </c>
      <c r="AE1729" s="6" t="s">
        <v>39</v>
      </c>
      <c r="AF1729" s="6" t="s">
        <v>42</v>
      </c>
      <c r="AG1729" s="6" t="s">
        <v>2850</v>
      </c>
      <c r="AH1729">
        <v>3</v>
      </c>
      <c r="AI1729" s="6" t="s">
        <v>39</v>
      </c>
      <c r="AJ1729" s="6" t="s">
        <v>3076</v>
      </c>
      <c r="AK1729">
        <v>0</v>
      </c>
      <c r="AL1729" s="6" t="s">
        <v>39</v>
      </c>
      <c r="AM1729" t="s">
        <v>39</v>
      </c>
      <c r="AN1729">
        <v>3</v>
      </c>
      <c r="AO1729">
        <v>100</v>
      </c>
      <c r="AP1729" t="s">
        <v>39</v>
      </c>
      <c r="AQ1729" t="s">
        <v>39</v>
      </c>
      <c r="AR1729" t="s">
        <v>2627</v>
      </c>
    </row>
    <row r="1730" spans="1:44" x14ac:dyDescent="0.35">
      <c r="A1730" t="s">
        <v>1866</v>
      </c>
      <c r="B1730" t="s">
        <v>2672</v>
      </c>
      <c r="C1730" t="s">
        <v>2592</v>
      </c>
      <c r="D1730" t="s">
        <v>1865</v>
      </c>
      <c r="E1730" t="s">
        <v>1008</v>
      </c>
      <c r="F1730" t="s">
        <v>3033</v>
      </c>
      <c r="G1730" t="s">
        <v>42</v>
      </c>
      <c r="H1730" t="s">
        <v>40</v>
      </c>
      <c r="I1730" t="s">
        <v>3034</v>
      </c>
      <c r="M1730" t="s">
        <v>2699</v>
      </c>
      <c r="N1730" t="s">
        <v>39</v>
      </c>
      <c r="O1730">
        <v>2003</v>
      </c>
      <c r="P1730">
        <v>2006</v>
      </c>
      <c r="Q1730" s="1" t="s">
        <v>3035</v>
      </c>
      <c r="R1730">
        <f t="shared" si="12"/>
        <v>396</v>
      </c>
      <c r="S1730" s="1" t="s">
        <v>39</v>
      </c>
      <c r="T1730">
        <v>5</v>
      </c>
      <c r="U1730" t="s">
        <v>2628</v>
      </c>
      <c r="V1730" s="6" t="s">
        <v>2643</v>
      </c>
      <c r="W1730">
        <v>0</v>
      </c>
      <c r="X1730" s="6" t="s">
        <v>3041</v>
      </c>
      <c r="Y1730" t="s">
        <v>3038</v>
      </c>
      <c r="Z1730" s="6" t="s">
        <v>39</v>
      </c>
      <c r="AA1730" s="6" t="s">
        <v>39</v>
      </c>
      <c r="AB1730" s="6" t="s">
        <v>39</v>
      </c>
      <c r="AC1730" s="6" t="s">
        <v>39</v>
      </c>
      <c r="AD1730" s="6" t="s">
        <v>40</v>
      </c>
      <c r="AE1730" s="6" t="s">
        <v>39</v>
      </c>
      <c r="AF1730" s="6" t="s">
        <v>42</v>
      </c>
      <c r="AG1730" s="6" t="s">
        <v>2850</v>
      </c>
      <c r="AH1730">
        <v>3</v>
      </c>
      <c r="AI1730" s="6" t="s">
        <v>39</v>
      </c>
      <c r="AJ1730" s="6" t="s">
        <v>3076</v>
      </c>
      <c r="AK1730">
        <v>0</v>
      </c>
      <c r="AL1730" s="6" t="s">
        <v>39</v>
      </c>
      <c r="AM1730" t="s">
        <v>39</v>
      </c>
      <c r="AN1730">
        <v>3</v>
      </c>
      <c r="AO1730">
        <v>100</v>
      </c>
      <c r="AP1730" t="s">
        <v>39</v>
      </c>
      <c r="AQ1730" t="s">
        <v>39</v>
      </c>
      <c r="AR1730" t="s">
        <v>2627</v>
      </c>
    </row>
    <row r="1731" spans="1:44" x14ac:dyDescent="0.35">
      <c r="A1731" t="s">
        <v>1866</v>
      </c>
      <c r="B1731" t="s">
        <v>2672</v>
      </c>
      <c r="C1731" t="s">
        <v>2592</v>
      </c>
      <c r="D1731" t="s">
        <v>1865</v>
      </c>
      <c r="E1731" t="s">
        <v>1008</v>
      </c>
      <c r="F1731" t="s">
        <v>3033</v>
      </c>
      <c r="G1731" t="s">
        <v>42</v>
      </c>
      <c r="H1731" t="s">
        <v>40</v>
      </c>
      <c r="I1731" t="s">
        <v>3034</v>
      </c>
      <c r="M1731" t="s">
        <v>2699</v>
      </c>
      <c r="N1731" t="s">
        <v>39</v>
      </c>
      <c r="O1731">
        <v>2003</v>
      </c>
      <c r="P1731">
        <v>2006</v>
      </c>
      <c r="Q1731" s="1" t="s">
        <v>3035</v>
      </c>
      <c r="R1731">
        <f t="shared" si="12"/>
        <v>396</v>
      </c>
      <c r="S1731" s="1" t="s">
        <v>39</v>
      </c>
      <c r="T1731">
        <v>5</v>
      </c>
      <c r="U1731" t="s">
        <v>2628</v>
      </c>
      <c r="V1731" s="6" t="s">
        <v>2643</v>
      </c>
      <c r="W1731">
        <v>0</v>
      </c>
      <c r="X1731" s="6" t="s">
        <v>3041</v>
      </c>
      <c r="Y1731" t="s">
        <v>3039</v>
      </c>
      <c r="Z1731" s="6" t="s">
        <v>39</v>
      </c>
      <c r="AA1731" s="6" t="s">
        <v>39</v>
      </c>
      <c r="AB1731" s="6" t="s">
        <v>39</v>
      </c>
      <c r="AC1731" s="6" t="s">
        <v>39</v>
      </c>
      <c r="AD1731" s="6" t="s">
        <v>40</v>
      </c>
      <c r="AE1731" s="6" t="s">
        <v>39</v>
      </c>
      <c r="AF1731" s="6" t="s">
        <v>42</v>
      </c>
      <c r="AG1731" s="6" t="s">
        <v>2850</v>
      </c>
      <c r="AH1731">
        <v>3</v>
      </c>
      <c r="AI1731" s="6" t="s">
        <v>39</v>
      </c>
      <c r="AJ1731" s="6" t="s">
        <v>3076</v>
      </c>
      <c r="AK1731">
        <v>0</v>
      </c>
      <c r="AL1731" s="6" t="s">
        <v>39</v>
      </c>
      <c r="AM1731" t="s">
        <v>39</v>
      </c>
      <c r="AN1731">
        <v>3</v>
      </c>
      <c r="AO1731">
        <v>100</v>
      </c>
      <c r="AP1731" t="s">
        <v>39</v>
      </c>
      <c r="AQ1731" t="s">
        <v>39</v>
      </c>
      <c r="AR1731" t="s">
        <v>2627</v>
      </c>
    </row>
    <row r="1732" spans="1:44" x14ac:dyDescent="0.35">
      <c r="A1732" t="s">
        <v>1866</v>
      </c>
      <c r="B1732" t="s">
        <v>2672</v>
      </c>
      <c r="C1732" t="s">
        <v>2592</v>
      </c>
      <c r="D1732" t="s">
        <v>1865</v>
      </c>
      <c r="E1732" t="s">
        <v>1008</v>
      </c>
      <c r="F1732" t="s">
        <v>3033</v>
      </c>
      <c r="G1732" t="s">
        <v>42</v>
      </c>
      <c r="H1732" t="s">
        <v>40</v>
      </c>
      <c r="I1732" t="s">
        <v>3034</v>
      </c>
      <c r="M1732" t="s">
        <v>2699</v>
      </c>
      <c r="N1732" t="s">
        <v>39</v>
      </c>
      <c r="O1732">
        <v>2003</v>
      </c>
      <c r="P1732">
        <v>2006</v>
      </c>
      <c r="Q1732" s="1" t="s">
        <v>3035</v>
      </c>
      <c r="R1732">
        <f t="shared" si="12"/>
        <v>396</v>
      </c>
      <c r="S1732" s="1" t="s">
        <v>39</v>
      </c>
      <c r="T1732">
        <v>5</v>
      </c>
      <c r="U1732" t="s">
        <v>2628</v>
      </c>
      <c r="V1732" s="6" t="s">
        <v>2643</v>
      </c>
      <c r="W1732">
        <v>0</v>
      </c>
      <c r="X1732" s="6" t="s">
        <v>3041</v>
      </c>
      <c r="Y1732" t="s">
        <v>3040</v>
      </c>
      <c r="Z1732" s="6" t="s">
        <v>39</v>
      </c>
      <c r="AA1732" s="6" t="s">
        <v>39</v>
      </c>
      <c r="AB1732" s="6" t="s">
        <v>39</v>
      </c>
      <c r="AC1732" s="6" t="s">
        <v>39</v>
      </c>
      <c r="AD1732" s="6" t="s">
        <v>40</v>
      </c>
      <c r="AE1732" s="6" t="s">
        <v>39</v>
      </c>
      <c r="AF1732" s="6" t="s">
        <v>42</v>
      </c>
      <c r="AG1732" s="6" t="s">
        <v>2850</v>
      </c>
      <c r="AH1732">
        <v>3</v>
      </c>
      <c r="AI1732" s="6" t="s">
        <v>39</v>
      </c>
      <c r="AJ1732" s="6" t="s">
        <v>3076</v>
      </c>
      <c r="AK1732">
        <v>0</v>
      </c>
      <c r="AL1732" s="6" t="s">
        <v>39</v>
      </c>
      <c r="AM1732" t="s">
        <v>39</v>
      </c>
      <c r="AN1732">
        <v>3</v>
      </c>
      <c r="AO1732">
        <v>100</v>
      </c>
      <c r="AP1732" t="s">
        <v>39</v>
      </c>
      <c r="AQ1732" t="s">
        <v>39</v>
      </c>
      <c r="AR1732" t="s">
        <v>2627</v>
      </c>
    </row>
    <row r="1733" spans="1:44" x14ac:dyDescent="0.35">
      <c r="A1733" t="s">
        <v>1866</v>
      </c>
      <c r="B1733" t="s">
        <v>2672</v>
      </c>
      <c r="C1733" t="s">
        <v>2592</v>
      </c>
      <c r="D1733" t="s">
        <v>1865</v>
      </c>
      <c r="E1733" t="s">
        <v>1008</v>
      </c>
      <c r="F1733" t="s">
        <v>3033</v>
      </c>
      <c r="G1733" t="s">
        <v>42</v>
      </c>
      <c r="H1733" t="s">
        <v>40</v>
      </c>
      <c r="I1733" t="s">
        <v>3034</v>
      </c>
      <c r="M1733" t="s">
        <v>2699</v>
      </c>
      <c r="N1733" t="s">
        <v>39</v>
      </c>
      <c r="O1733">
        <v>2003</v>
      </c>
      <c r="P1733">
        <v>2006</v>
      </c>
      <c r="Q1733" s="1" t="s">
        <v>3035</v>
      </c>
      <c r="R1733">
        <f t="shared" si="12"/>
        <v>396</v>
      </c>
      <c r="S1733" s="1" t="s">
        <v>39</v>
      </c>
      <c r="T1733">
        <v>5</v>
      </c>
      <c r="U1733" t="s">
        <v>2628</v>
      </c>
      <c r="V1733" s="6" t="s">
        <v>2643</v>
      </c>
      <c r="W1733">
        <v>30</v>
      </c>
      <c r="X1733" s="6" t="s">
        <v>3041</v>
      </c>
      <c r="Y1733" t="s">
        <v>3037</v>
      </c>
      <c r="Z1733" s="6" t="s">
        <v>39</v>
      </c>
      <c r="AA1733" s="6" t="s">
        <v>39</v>
      </c>
      <c r="AB1733" s="6" t="s">
        <v>39</v>
      </c>
      <c r="AC1733" s="6" t="s">
        <v>39</v>
      </c>
      <c r="AD1733" s="6" t="s">
        <v>40</v>
      </c>
      <c r="AE1733" s="6" t="s">
        <v>39</v>
      </c>
      <c r="AF1733" s="6" t="s">
        <v>42</v>
      </c>
      <c r="AG1733" s="6" t="s">
        <v>2850</v>
      </c>
      <c r="AH1733">
        <v>3</v>
      </c>
      <c r="AI1733" s="6" t="s">
        <v>39</v>
      </c>
      <c r="AJ1733" s="6" t="s">
        <v>3076</v>
      </c>
      <c r="AK1733">
        <v>0</v>
      </c>
      <c r="AL1733" s="6" t="s">
        <v>39</v>
      </c>
      <c r="AM1733" t="s">
        <v>39</v>
      </c>
      <c r="AN1733">
        <v>3</v>
      </c>
      <c r="AO1733">
        <v>100</v>
      </c>
      <c r="AP1733" t="s">
        <v>39</v>
      </c>
      <c r="AQ1733" t="s">
        <v>39</v>
      </c>
      <c r="AR1733" t="s">
        <v>2627</v>
      </c>
    </row>
    <row r="1734" spans="1:44" x14ac:dyDescent="0.35">
      <c r="A1734" t="s">
        <v>1866</v>
      </c>
      <c r="B1734" t="s">
        <v>2672</v>
      </c>
      <c r="C1734" t="s">
        <v>2592</v>
      </c>
      <c r="D1734" t="s">
        <v>1865</v>
      </c>
      <c r="E1734" t="s">
        <v>1008</v>
      </c>
      <c r="F1734" t="s">
        <v>3033</v>
      </c>
      <c r="G1734" t="s">
        <v>42</v>
      </c>
      <c r="H1734" t="s">
        <v>40</v>
      </c>
      <c r="I1734" t="s">
        <v>3034</v>
      </c>
      <c r="M1734" t="s">
        <v>2699</v>
      </c>
      <c r="N1734" t="s">
        <v>39</v>
      </c>
      <c r="O1734">
        <v>2003</v>
      </c>
      <c r="P1734">
        <v>2006</v>
      </c>
      <c r="Q1734" s="1" t="s">
        <v>3035</v>
      </c>
      <c r="R1734">
        <f t="shared" si="12"/>
        <v>396</v>
      </c>
      <c r="S1734" s="1" t="s">
        <v>39</v>
      </c>
      <c r="T1734">
        <v>5</v>
      </c>
      <c r="U1734" t="s">
        <v>2628</v>
      </c>
      <c r="V1734" s="6" t="s">
        <v>2643</v>
      </c>
      <c r="W1734">
        <v>30</v>
      </c>
      <c r="X1734" s="6" t="s">
        <v>3041</v>
      </c>
      <c r="Y1734" t="s">
        <v>3038</v>
      </c>
      <c r="Z1734" s="6" t="s">
        <v>39</v>
      </c>
      <c r="AA1734" s="6" t="s">
        <v>39</v>
      </c>
      <c r="AB1734" s="6" t="s">
        <v>39</v>
      </c>
      <c r="AC1734" s="6" t="s">
        <v>39</v>
      </c>
      <c r="AD1734" s="6" t="s">
        <v>40</v>
      </c>
      <c r="AE1734" s="6" t="s">
        <v>39</v>
      </c>
      <c r="AF1734" s="6" t="s">
        <v>42</v>
      </c>
      <c r="AG1734" s="6" t="s">
        <v>2850</v>
      </c>
      <c r="AH1734">
        <v>3</v>
      </c>
      <c r="AI1734" s="6" t="s">
        <v>39</v>
      </c>
      <c r="AJ1734" s="6" t="s">
        <v>3076</v>
      </c>
      <c r="AK1734">
        <v>0</v>
      </c>
      <c r="AL1734" s="6" t="s">
        <v>39</v>
      </c>
      <c r="AM1734" t="s">
        <v>39</v>
      </c>
      <c r="AN1734">
        <v>3</v>
      </c>
      <c r="AO1734">
        <v>100</v>
      </c>
      <c r="AP1734" t="s">
        <v>39</v>
      </c>
      <c r="AQ1734" t="s">
        <v>39</v>
      </c>
      <c r="AR1734" t="s">
        <v>2627</v>
      </c>
    </row>
    <row r="1735" spans="1:44" x14ac:dyDescent="0.35">
      <c r="A1735" t="s">
        <v>1866</v>
      </c>
      <c r="B1735" t="s">
        <v>2672</v>
      </c>
      <c r="C1735" t="s">
        <v>2592</v>
      </c>
      <c r="D1735" t="s">
        <v>1865</v>
      </c>
      <c r="E1735" t="s">
        <v>1008</v>
      </c>
      <c r="F1735" t="s">
        <v>3033</v>
      </c>
      <c r="G1735" t="s">
        <v>42</v>
      </c>
      <c r="H1735" t="s">
        <v>40</v>
      </c>
      <c r="I1735" t="s">
        <v>3034</v>
      </c>
      <c r="M1735" t="s">
        <v>2699</v>
      </c>
      <c r="N1735" t="s">
        <v>39</v>
      </c>
      <c r="O1735">
        <v>2003</v>
      </c>
      <c r="P1735">
        <v>2006</v>
      </c>
      <c r="Q1735" s="1" t="s">
        <v>3035</v>
      </c>
      <c r="R1735">
        <f t="shared" si="12"/>
        <v>396</v>
      </c>
      <c r="S1735" s="1" t="s">
        <v>39</v>
      </c>
      <c r="T1735">
        <v>5</v>
      </c>
      <c r="U1735" t="s">
        <v>2628</v>
      </c>
      <c r="V1735" s="6" t="s">
        <v>2643</v>
      </c>
      <c r="W1735">
        <v>30</v>
      </c>
      <c r="X1735" s="6" t="s">
        <v>3041</v>
      </c>
      <c r="Y1735" t="s">
        <v>3039</v>
      </c>
      <c r="Z1735" s="6" t="s">
        <v>39</v>
      </c>
      <c r="AA1735" s="6" t="s">
        <v>39</v>
      </c>
      <c r="AB1735" s="6" t="s">
        <v>39</v>
      </c>
      <c r="AC1735" s="6" t="s">
        <v>39</v>
      </c>
      <c r="AD1735" s="6" t="s">
        <v>40</v>
      </c>
      <c r="AE1735" s="6" t="s">
        <v>39</v>
      </c>
      <c r="AF1735" s="6" t="s">
        <v>42</v>
      </c>
      <c r="AG1735" s="6" t="s">
        <v>2850</v>
      </c>
      <c r="AH1735">
        <v>3</v>
      </c>
      <c r="AI1735" s="6" t="s">
        <v>39</v>
      </c>
      <c r="AJ1735" s="6" t="s">
        <v>3076</v>
      </c>
      <c r="AK1735">
        <v>0</v>
      </c>
      <c r="AL1735" s="6" t="s">
        <v>39</v>
      </c>
      <c r="AM1735" t="s">
        <v>39</v>
      </c>
      <c r="AN1735">
        <v>3</v>
      </c>
      <c r="AO1735">
        <v>100</v>
      </c>
      <c r="AP1735" t="s">
        <v>39</v>
      </c>
      <c r="AQ1735" t="s">
        <v>39</v>
      </c>
      <c r="AR1735" t="s">
        <v>2627</v>
      </c>
    </row>
    <row r="1736" spans="1:44" x14ac:dyDescent="0.35">
      <c r="A1736" t="s">
        <v>1866</v>
      </c>
      <c r="B1736" t="s">
        <v>2672</v>
      </c>
      <c r="C1736" t="s">
        <v>2592</v>
      </c>
      <c r="D1736" t="s">
        <v>1865</v>
      </c>
      <c r="E1736" t="s">
        <v>1008</v>
      </c>
      <c r="F1736" t="s">
        <v>3033</v>
      </c>
      <c r="G1736" t="s">
        <v>42</v>
      </c>
      <c r="H1736" t="s">
        <v>40</v>
      </c>
      <c r="I1736" t="s">
        <v>3034</v>
      </c>
      <c r="M1736" t="s">
        <v>2699</v>
      </c>
      <c r="N1736" t="s">
        <v>39</v>
      </c>
      <c r="O1736">
        <v>2003</v>
      </c>
      <c r="P1736">
        <v>2006</v>
      </c>
      <c r="Q1736" s="1" t="s">
        <v>3035</v>
      </c>
      <c r="R1736">
        <f t="shared" si="12"/>
        <v>396</v>
      </c>
      <c r="S1736" s="1" t="s">
        <v>39</v>
      </c>
      <c r="T1736">
        <v>5</v>
      </c>
      <c r="U1736" t="s">
        <v>2628</v>
      </c>
      <c r="V1736" s="6" t="s">
        <v>2643</v>
      </c>
      <c r="W1736">
        <v>30</v>
      </c>
      <c r="X1736" s="6" t="s">
        <v>3041</v>
      </c>
      <c r="Y1736" t="s">
        <v>3040</v>
      </c>
      <c r="Z1736" s="6" t="s">
        <v>39</v>
      </c>
      <c r="AA1736" s="6" t="s">
        <v>39</v>
      </c>
      <c r="AB1736" s="6" t="s">
        <v>39</v>
      </c>
      <c r="AC1736" s="6" t="s">
        <v>39</v>
      </c>
      <c r="AD1736" s="6" t="s">
        <v>40</v>
      </c>
      <c r="AE1736" s="6" t="s">
        <v>39</v>
      </c>
      <c r="AF1736" s="6" t="s">
        <v>42</v>
      </c>
      <c r="AG1736" s="6" t="s">
        <v>2850</v>
      </c>
      <c r="AH1736">
        <v>3</v>
      </c>
      <c r="AI1736" s="6" t="s">
        <v>39</v>
      </c>
      <c r="AJ1736" s="6" t="s">
        <v>3076</v>
      </c>
      <c r="AK1736">
        <v>0</v>
      </c>
      <c r="AL1736" s="6" t="s">
        <v>39</v>
      </c>
      <c r="AM1736" t="s">
        <v>39</v>
      </c>
      <c r="AN1736">
        <v>3</v>
      </c>
      <c r="AO1736">
        <v>100</v>
      </c>
      <c r="AP1736" t="s">
        <v>39</v>
      </c>
      <c r="AQ1736" t="s">
        <v>39</v>
      </c>
      <c r="AR1736" t="s">
        <v>2627</v>
      </c>
    </row>
    <row r="1737" spans="1:44" x14ac:dyDescent="0.35">
      <c r="A1737" t="s">
        <v>1866</v>
      </c>
      <c r="B1737" t="s">
        <v>2672</v>
      </c>
      <c r="C1737" t="s">
        <v>2592</v>
      </c>
      <c r="D1737" t="s">
        <v>1865</v>
      </c>
      <c r="E1737" t="s">
        <v>1008</v>
      </c>
      <c r="F1737" t="s">
        <v>3033</v>
      </c>
      <c r="G1737" t="s">
        <v>42</v>
      </c>
      <c r="H1737" t="s">
        <v>40</v>
      </c>
      <c r="I1737" t="s">
        <v>3034</v>
      </c>
      <c r="M1737" t="s">
        <v>2699</v>
      </c>
      <c r="N1737" t="s">
        <v>39</v>
      </c>
      <c r="O1737">
        <v>2003</v>
      </c>
      <c r="P1737">
        <v>2006</v>
      </c>
      <c r="Q1737" s="1" t="s">
        <v>3035</v>
      </c>
      <c r="R1737">
        <f t="shared" si="12"/>
        <v>396</v>
      </c>
      <c r="S1737" s="1" t="s">
        <v>39</v>
      </c>
      <c r="T1737">
        <v>5</v>
      </c>
      <c r="U1737" t="s">
        <v>2628</v>
      </c>
      <c r="V1737" s="6" t="s">
        <v>2643</v>
      </c>
      <c r="W1737">
        <v>60</v>
      </c>
      <c r="X1737" s="6" t="s">
        <v>3041</v>
      </c>
      <c r="Y1737" t="s">
        <v>3037</v>
      </c>
      <c r="Z1737" s="6" t="s">
        <v>39</v>
      </c>
      <c r="AA1737" s="6" t="s">
        <v>39</v>
      </c>
      <c r="AB1737" s="6" t="s">
        <v>39</v>
      </c>
      <c r="AC1737" s="6" t="s">
        <v>39</v>
      </c>
      <c r="AD1737" s="6" t="s">
        <v>40</v>
      </c>
      <c r="AE1737" s="6" t="s">
        <v>39</v>
      </c>
      <c r="AF1737" s="6" t="s">
        <v>42</v>
      </c>
      <c r="AG1737" s="6" t="s">
        <v>2850</v>
      </c>
      <c r="AH1737">
        <v>3</v>
      </c>
      <c r="AI1737" s="6" t="s">
        <v>39</v>
      </c>
      <c r="AJ1737" s="6" t="s">
        <v>3076</v>
      </c>
      <c r="AK1737">
        <v>102</v>
      </c>
      <c r="AL1737" s="6" t="s">
        <v>39</v>
      </c>
      <c r="AM1737" t="s">
        <v>39</v>
      </c>
      <c r="AN1737">
        <v>3</v>
      </c>
      <c r="AO1737">
        <v>100</v>
      </c>
      <c r="AP1737" t="s">
        <v>39</v>
      </c>
      <c r="AQ1737" t="s">
        <v>39</v>
      </c>
      <c r="AR1737" t="s">
        <v>2627</v>
      </c>
    </row>
    <row r="1738" spans="1:44" x14ac:dyDescent="0.35">
      <c r="A1738" t="s">
        <v>1866</v>
      </c>
      <c r="B1738" t="s">
        <v>2672</v>
      </c>
      <c r="C1738" t="s">
        <v>2592</v>
      </c>
      <c r="D1738" t="s">
        <v>1865</v>
      </c>
      <c r="E1738" t="s">
        <v>1008</v>
      </c>
      <c r="F1738" t="s">
        <v>3033</v>
      </c>
      <c r="G1738" t="s">
        <v>42</v>
      </c>
      <c r="H1738" t="s">
        <v>40</v>
      </c>
      <c r="I1738" t="s">
        <v>3034</v>
      </c>
      <c r="M1738" t="s">
        <v>2699</v>
      </c>
      <c r="N1738" t="s">
        <v>39</v>
      </c>
      <c r="O1738">
        <v>2003</v>
      </c>
      <c r="P1738">
        <v>2006</v>
      </c>
      <c r="Q1738" s="1" t="s">
        <v>3035</v>
      </c>
      <c r="R1738">
        <f t="shared" si="12"/>
        <v>396</v>
      </c>
      <c r="S1738" s="1" t="s">
        <v>39</v>
      </c>
      <c r="T1738">
        <v>5</v>
      </c>
      <c r="U1738" t="s">
        <v>2628</v>
      </c>
      <c r="V1738" s="6" t="s">
        <v>2643</v>
      </c>
      <c r="W1738">
        <v>60</v>
      </c>
      <c r="X1738" s="6" t="s">
        <v>3041</v>
      </c>
      <c r="Y1738" t="s">
        <v>3038</v>
      </c>
      <c r="Z1738" s="6" t="s">
        <v>39</v>
      </c>
      <c r="AA1738" s="6" t="s">
        <v>39</v>
      </c>
      <c r="AB1738" s="6" t="s">
        <v>39</v>
      </c>
      <c r="AC1738" s="6" t="s">
        <v>39</v>
      </c>
      <c r="AD1738" s="6" t="s">
        <v>40</v>
      </c>
      <c r="AE1738" s="6" t="s">
        <v>39</v>
      </c>
      <c r="AF1738" s="6" t="s">
        <v>42</v>
      </c>
      <c r="AG1738" s="6" t="s">
        <v>2850</v>
      </c>
      <c r="AH1738">
        <v>3</v>
      </c>
      <c r="AI1738" s="6" t="s">
        <v>39</v>
      </c>
      <c r="AJ1738" s="6" t="s">
        <v>3076</v>
      </c>
      <c r="AK1738">
        <v>99</v>
      </c>
      <c r="AL1738" s="6" t="s">
        <v>39</v>
      </c>
      <c r="AM1738" t="s">
        <v>39</v>
      </c>
      <c r="AN1738">
        <v>3</v>
      </c>
      <c r="AO1738">
        <v>100</v>
      </c>
      <c r="AP1738" t="s">
        <v>39</v>
      </c>
      <c r="AQ1738" t="s">
        <v>39</v>
      </c>
      <c r="AR1738" t="s">
        <v>2627</v>
      </c>
    </row>
    <row r="1739" spans="1:44" x14ac:dyDescent="0.35">
      <c r="A1739" t="s">
        <v>1866</v>
      </c>
      <c r="B1739" t="s">
        <v>2672</v>
      </c>
      <c r="C1739" t="s">
        <v>2592</v>
      </c>
      <c r="D1739" t="s">
        <v>1865</v>
      </c>
      <c r="E1739" t="s">
        <v>1008</v>
      </c>
      <c r="F1739" t="s">
        <v>3033</v>
      </c>
      <c r="G1739" t="s">
        <v>42</v>
      </c>
      <c r="H1739" t="s">
        <v>40</v>
      </c>
      <c r="I1739" t="s">
        <v>3034</v>
      </c>
      <c r="M1739" t="s">
        <v>2699</v>
      </c>
      <c r="N1739" t="s">
        <v>39</v>
      </c>
      <c r="O1739">
        <v>2003</v>
      </c>
      <c r="P1739">
        <v>2006</v>
      </c>
      <c r="Q1739" s="1" t="s">
        <v>3035</v>
      </c>
      <c r="R1739">
        <f t="shared" si="12"/>
        <v>396</v>
      </c>
      <c r="S1739" s="1" t="s">
        <v>39</v>
      </c>
      <c r="T1739">
        <v>5</v>
      </c>
      <c r="U1739" t="s">
        <v>2628</v>
      </c>
      <c r="V1739" s="6" t="s">
        <v>2643</v>
      </c>
      <c r="W1739">
        <v>60</v>
      </c>
      <c r="X1739" s="6" t="s">
        <v>3041</v>
      </c>
      <c r="Y1739" t="s">
        <v>3039</v>
      </c>
      <c r="Z1739" s="6" t="s">
        <v>39</v>
      </c>
      <c r="AA1739" s="6" t="s">
        <v>39</v>
      </c>
      <c r="AB1739" s="6" t="s">
        <v>39</v>
      </c>
      <c r="AC1739" s="6" t="s">
        <v>39</v>
      </c>
      <c r="AD1739" s="6" t="s">
        <v>40</v>
      </c>
      <c r="AE1739" s="6" t="s">
        <v>39</v>
      </c>
      <c r="AF1739" s="6" t="s">
        <v>42</v>
      </c>
      <c r="AG1739" s="6" t="s">
        <v>2850</v>
      </c>
      <c r="AH1739">
        <v>3</v>
      </c>
      <c r="AI1739" s="6" t="s">
        <v>39</v>
      </c>
      <c r="AJ1739" s="6" t="s">
        <v>3076</v>
      </c>
      <c r="AK1739">
        <v>87</v>
      </c>
      <c r="AL1739" s="6" t="s">
        <v>39</v>
      </c>
      <c r="AM1739" t="s">
        <v>39</v>
      </c>
      <c r="AN1739">
        <v>3</v>
      </c>
      <c r="AO1739">
        <v>100</v>
      </c>
      <c r="AP1739" t="s">
        <v>39</v>
      </c>
      <c r="AQ1739" t="s">
        <v>39</v>
      </c>
      <c r="AR1739" t="s">
        <v>2627</v>
      </c>
    </row>
    <row r="1740" spans="1:44" x14ac:dyDescent="0.35">
      <c r="A1740" t="s">
        <v>1866</v>
      </c>
      <c r="B1740" t="s">
        <v>2672</v>
      </c>
      <c r="C1740" t="s">
        <v>2592</v>
      </c>
      <c r="D1740" t="s">
        <v>1865</v>
      </c>
      <c r="E1740" t="s">
        <v>1008</v>
      </c>
      <c r="F1740" t="s">
        <v>3033</v>
      </c>
      <c r="G1740" t="s">
        <v>42</v>
      </c>
      <c r="H1740" t="s">
        <v>40</v>
      </c>
      <c r="I1740" t="s">
        <v>3034</v>
      </c>
      <c r="M1740" t="s">
        <v>2699</v>
      </c>
      <c r="N1740" t="s">
        <v>39</v>
      </c>
      <c r="O1740">
        <v>2003</v>
      </c>
      <c r="P1740">
        <v>2006</v>
      </c>
      <c r="Q1740" s="1" t="s">
        <v>3035</v>
      </c>
      <c r="R1740">
        <f t="shared" si="12"/>
        <v>396</v>
      </c>
      <c r="S1740" s="1" t="s">
        <v>39</v>
      </c>
      <c r="T1740">
        <v>5</v>
      </c>
      <c r="U1740" t="s">
        <v>2628</v>
      </c>
      <c r="V1740" s="6" t="s">
        <v>2643</v>
      </c>
      <c r="W1740">
        <v>60</v>
      </c>
      <c r="X1740" s="6" t="s">
        <v>3041</v>
      </c>
      <c r="Y1740" t="s">
        <v>3040</v>
      </c>
      <c r="Z1740" s="6" t="s">
        <v>39</v>
      </c>
      <c r="AA1740" s="6" t="s">
        <v>39</v>
      </c>
      <c r="AB1740" s="6" t="s">
        <v>39</v>
      </c>
      <c r="AC1740" s="6" t="s">
        <v>39</v>
      </c>
      <c r="AD1740" s="6" t="s">
        <v>40</v>
      </c>
      <c r="AE1740" s="6" t="s">
        <v>39</v>
      </c>
      <c r="AF1740" s="6" t="s">
        <v>42</v>
      </c>
      <c r="AG1740" s="6" t="s">
        <v>2850</v>
      </c>
      <c r="AH1740">
        <v>3</v>
      </c>
      <c r="AI1740" s="6" t="s">
        <v>39</v>
      </c>
      <c r="AJ1740" s="6" t="s">
        <v>3076</v>
      </c>
      <c r="AK1740">
        <v>93</v>
      </c>
      <c r="AL1740" s="6" t="s">
        <v>39</v>
      </c>
      <c r="AM1740" t="s">
        <v>39</v>
      </c>
      <c r="AN1740">
        <v>3</v>
      </c>
      <c r="AO1740">
        <v>100</v>
      </c>
      <c r="AP1740" t="s">
        <v>39</v>
      </c>
      <c r="AQ1740" t="s">
        <v>39</v>
      </c>
      <c r="AR1740" t="s">
        <v>2627</v>
      </c>
    </row>
    <row r="1741" spans="1:44" x14ac:dyDescent="0.35">
      <c r="A1741" t="s">
        <v>1866</v>
      </c>
      <c r="B1741" t="s">
        <v>2672</v>
      </c>
      <c r="C1741" t="s">
        <v>2592</v>
      </c>
      <c r="D1741" t="s">
        <v>1865</v>
      </c>
      <c r="E1741" t="s">
        <v>1008</v>
      </c>
      <c r="F1741" t="s">
        <v>3033</v>
      </c>
      <c r="G1741" t="s">
        <v>42</v>
      </c>
      <c r="H1741" t="s">
        <v>40</v>
      </c>
      <c r="I1741" t="s">
        <v>3034</v>
      </c>
      <c r="M1741" t="s">
        <v>2699</v>
      </c>
      <c r="N1741" t="s">
        <v>39</v>
      </c>
      <c r="O1741">
        <v>2003</v>
      </c>
      <c r="P1741">
        <v>2006</v>
      </c>
      <c r="Q1741" s="1" t="s">
        <v>3035</v>
      </c>
      <c r="R1741">
        <f t="shared" si="12"/>
        <v>396</v>
      </c>
      <c r="S1741" s="1" t="s">
        <v>39</v>
      </c>
      <c r="T1741">
        <v>5</v>
      </c>
      <c r="U1741" t="s">
        <v>2628</v>
      </c>
      <c r="V1741" s="6" t="s">
        <v>2643</v>
      </c>
      <c r="W1741">
        <v>90</v>
      </c>
      <c r="X1741" s="6" t="s">
        <v>3041</v>
      </c>
      <c r="Y1741" t="s">
        <v>3037</v>
      </c>
      <c r="Z1741" s="6" t="s">
        <v>39</v>
      </c>
      <c r="AA1741" s="6" t="s">
        <v>39</v>
      </c>
      <c r="AB1741" s="6" t="s">
        <v>39</v>
      </c>
      <c r="AC1741" s="6" t="s">
        <v>39</v>
      </c>
      <c r="AD1741" s="6" t="s">
        <v>40</v>
      </c>
      <c r="AE1741" s="6" t="s">
        <v>39</v>
      </c>
      <c r="AF1741" s="6" t="s">
        <v>42</v>
      </c>
      <c r="AG1741" s="6" t="s">
        <v>2850</v>
      </c>
      <c r="AH1741">
        <v>3</v>
      </c>
      <c r="AI1741" s="6" t="s">
        <v>39</v>
      </c>
      <c r="AJ1741" s="6" t="s">
        <v>3076</v>
      </c>
      <c r="AK1741">
        <v>96</v>
      </c>
      <c r="AL1741" s="6" t="s">
        <v>39</v>
      </c>
      <c r="AM1741" t="s">
        <v>39</v>
      </c>
      <c r="AN1741">
        <v>3</v>
      </c>
      <c r="AO1741">
        <v>100</v>
      </c>
      <c r="AP1741" t="s">
        <v>39</v>
      </c>
      <c r="AQ1741" t="s">
        <v>39</v>
      </c>
      <c r="AR1741" t="s">
        <v>2627</v>
      </c>
    </row>
    <row r="1742" spans="1:44" x14ac:dyDescent="0.35">
      <c r="A1742" t="s">
        <v>1866</v>
      </c>
      <c r="B1742" t="s">
        <v>2672</v>
      </c>
      <c r="C1742" t="s">
        <v>2592</v>
      </c>
      <c r="D1742" t="s">
        <v>1865</v>
      </c>
      <c r="E1742" t="s">
        <v>1008</v>
      </c>
      <c r="F1742" t="s">
        <v>3033</v>
      </c>
      <c r="G1742" t="s">
        <v>42</v>
      </c>
      <c r="H1742" t="s">
        <v>40</v>
      </c>
      <c r="I1742" t="s">
        <v>3034</v>
      </c>
      <c r="M1742" t="s">
        <v>2699</v>
      </c>
      <c r="N1742" t="s">
        <v>39</v>
      </c>
      <c r="O1742">
        <v>2003</v>
      </c>
      <c r="P1742">
        <v>2006</v>
      </c>
      <c r="Q1742" s="1" t="s">
        <v>3035</v>
      </c>
      <c r="R1742">
        <f t="shared" si="12"/>
        <v>396</v>
      </c>
      <c r="S1742" s="1" t="s">
        <v>39</v>
      </c>
      <c r="T1742">
        <v>5</v>
      </c>
      <c r="U1742" t="s">
        <v>2628</v>
      </c>
      <c r="V1742" s="6" t="s">
        <v>2643</v>
      </c>
      <c r="W1742">
        <v>90</v>
      </c>
      <c r="X1742" s="6" t="s">
        <v>3041</v>
      </c>
      <c r="Y1742" t="s">
        <v>3038</v>
      </c>
      <c r="Z1742" s="6" t="s">
        <v>39</v>
      </c>
      <c r="AA1742" s="6" t="s">
        <v>39</v>
      </c>
      <c r="AB1742" s="6" t="s">
        <v>39</v>
      </c>
      <c r="AC1742" s="6" t="s">
        <v>39</v>
      </c>
      <c r="AD1742" s="6" t="s">
        <v>40</v>
      </c>
      <c r="AE1742" s="6" t="s">
        <v>39</v>
      </c>
      <c r="AF1742" s="6" t="s">
        <v>42</v>
      </c>
      <c r="AG1742" s="6" t="s">
        <v>2850</v>
      </c>
      <c r="AH1742">
        <v>3</v>
      </c>
      <c r="AI1742" s="6" t="s">
        <v>39</v>
      </c>
      <c r="AJ1742" s="6" t="s">
        <v>3076</v>
      </c>
      <c r="AK1742">
        <v>91</v>
      </c>
      <c r="AL1742" s="6" t="s">
        <v>39</v>
      </c>
      <c r="AM1742" t="s">
        <v>39</v>
      </c>
      <c r="AN1742">
        <v>3</v>
      </c>
      <c r="AO1742">
        <v>100</v>
      </c>
      <c r="AP1742" t="s">
        <v>39</v>
      </c>
      <c r="AQ1742" t="s">
        <v>39</v>
      </c>
      <c r="AR1742" t="s">
        <v>2627</v>
      </c>
    </row>
    <row r="1743" spans="1:44" x14ac:dyDescent="0.35">
      <c r="A1743" t="s">
        <v>1866</v>
      </c>
      <c r="B1743" t="s">
        <v>2672</v>
      </c>
      <c r="C1743" t="s">
        <v>2592</v>
      </c>
      <c r="D1743" t="s">
        <v>1865</v>
      </c>
      <c r="E1743" t="s">
        <v>1008</v>
      </c>
      <c r="F1743" t="s">
        <v>3033</v>
      </c>
      <c r="G1743" t="s">
        <v>42</v>
      </c>
      <c r="H1743" t="s">
        <v>40</v>
      </c>
      <c r="I1743" t="s">
        <v>3034</v>
      </c>
      <c r="M1743" t="s">
        <v>2699</v>
      </c>
      <c r="N1743" t="s">
        <v>39</v>
      </c>
      <c r="O1743">
        <v>2003</v>
      </c>
      <c r="P1743">
        <v>2006</v>
      </c>
      <c r="Q1743" s="1" t="s">
        <v>3035</v>
      </c>
      <c r="R1743">
        <f t="shared" si="12"/>
        <v>396</v>
      </c>
      <c r="S1743" s="1" t="s">
        <v>39</v>
      </c>
      <c r="T1743">
        <v>5</v>
      </c>
      <c r="U1743" t="s">
        <v>2628</v>
      </c>
      <c r="V1743" s="6" t="s">
        <v>2643</v>
      </c>
      <c r="W1743">
        <v>90</v>
      </c>
      <c r="X1743" s="6" t="s">
        <v>3041</v>
      </c>
      <c r="Y1743" t="s">
        <v>3039</v>
      </c>
      <c r="Z1743" s="6" t="s">
        <v>39</v>
      </c>
      <c r="AA1743" s="6" t="s">
        <v>39</v>
      </c>
      <c r="AB1743" s="6" t="s">
        <v>39</v>
      </c>
      <c r="AC1743" s="6" t="s">
        <v>39</v>
      </c>
      <c r="AD1743" s="6" t="s">
        <v>40</v>
      </c>
      <c r="AE1743" s="6" t="s">
        <v>39</v>
      </c>
      <c r="AF1743" s="6" t="s">
        <v>42</v>
      </c>
      <c r="AG1743" s="6" t="s">
        <v>2850</v>
      </c>
      <c r="AH1743">
        <v>3</v>
      </c>
      <c r="AI1743" s="6" t="s">
        <v>39</v>
      </c>
      <c r="AJ1743" s="6" t="s">
        <v>3076</v>
      </c>
      <c r="AK1743">
        <v>81</v>
      </c>
      <c r="AL1743" s="6" t="s">
        <v>39</v>
      </c>
      <c r="AM1743" t="s">
        <v>39</v>
      </c>
      <c r="AN1743">
        <v>3</v>
      </c>
      <c r="AO1743">
        <v>100</v>
      </c>
      <c r="AP1743" t="s">
        <v>39</v>
      </c>
      <c r="AQ1743" t="s">
        <v>39</v>
      </c>
      <c r="AR1743" t="s">
        <v>2627</v>
      </c>
    </row>
    <row r="1744" spans="1:44" s="13" customFormat="1" x14ac:dyDescent="0.35">
      <c r="A1744" s="13" t="s">
        <v>1866</v>
      </c>
      <c r="B1744" s="13" t="s">
        <v>2672</v>
      </c>
      <c r="C1744" s="13" t="s">
        <v>2592</v>
      </c>
      <c r="D1744" s="13" t="s">
        <v>1865</v>
      </c>
      <c r="E1744" s="13" t="s">
        <v>1008</v>
      </c>
      <c r="F1744" s="13" t="s">
        <v>3033</v>
      </c>
      <c r="G1744" s="13" t="s">
        <v>42</v>
      </c>
      <c r="H1744" s="13" t="s">
        <v>40</v>
      </c>
      <c r="I1744" s="13" t="s">
        <v>3034</v>
      </c>
      <c r="M1744" s="13" t="s">
        <v>2699</v>
      </c>
      <c r="N1744" s="13" t="s">
        <v>39</v>
      </c>
      <c r="O1744" s="13">
        <v>2003</v>
      </c>
      <c r="P1744" s="13">
        <v>2006</v>
      </c>
      <c r="Q1744" s="28" t="s">
        <v>3035</v>
      </c>
      <c r="R1744" s="13">
        <f t="shared" si="12"/>
        <v>396</v>
      </c>
      <c r="S1744" s="28" t="s">
        <v>39</v>
      </c>
      <c r="T1744" s="13">
        <v>5</v>
      </c>
      <c r="U1744" s="13" t="s">
        <v>2628</v>
      </c>
      <c r="V1744" s="16" t="s">
        <v>2643</v>
      </c>
      <c r="W1744" s="13">
        <v>90</v>
      </c>
      <c r="X1744" s="16" t="s">
        <v>3041</v>
      </c>
      <c r="Y1744" s="13" t="s">
        <v>3040</v>
      </c>
      <c r="Z1744" s="16" t="s">
        <v>39</v>
      </c>
      <c r="AA1744" s="16" t="s">
        <v>39</v>
      </c>
      <c r="AB1744" s="16" t="s">
        <v>39</v>
      </c>
      <c r="AC1744" s="16" t="s">
        <v>39</v>
      </c>
      <c r="AD1744" s="16" t="s">
        <v>40</v>
      </c>
      <c r="AE1744" s="16" t="s">
        <v>39</v>
      </c>
      <c r="AF1744" s="16" t="s">
        <v>42</v>
      </c>
      <c r="AG1744" s="16" t="s">
        <v>2850</v>
      </c>
      <c r="AH1744" s="13">
        <v>3</v>
      </c>
      <c r="AI1744" s="16" t="s">
        <v>39</v>
      </c>
      <c r="AJ1744" s="16" t="s">
        <v>3076</v>
      </c>
      <c r="AK1744" s="13">
        <v>85</v>
      </c>
      <c r="AL1744" s="16" t="s">
        <v>39</v>
      </c>
      <c r="AM1744" s="13" t="s">
        <v>39</v>
      </c>
      <c r="AN1744" s="13">
        <v>3</v>
      </c>
      <c r="AO1744" s="13">
        <v>100</v>
      </c>
      <c r="AP1744" s="13" t="s">
        <v>39</v>
      </c>
      <c r="AQ1744" s="13" t="s">
        <v>39</v>
      </c>
      <c r="AR1744" s="13" t="s">
        <v>2627</v>
      </c>
    </row>
    <row r="1745" spans="1:44" x14ac:dyDescent="0.35">
      <c r="A1745" t="s">
        <v>1869</v>
      </c>
      <c r="B1745" t="s">
        <v>2707</v>
      </c>
      <c r="C1745" t="s">
        <v>2592</v>
      </c>
      <c r="D1745" t="s">
        <v>432</v>
      </c>
      <c r="E1745" t="s">
        <v>433</v>
      </c>
      <c r="F1745" t="s">
        <v>39</v>
      </c>
      <c r="G1745" t="s">
        <v>40</v>
      </c>
      <c r="H1745" t="s">
        <v>40</v>
      </c>
      <c r="I1745" t="s">
        <v>3045</v>
      </c>
      <c r="J1745" t="s">
        <v>39</v>
      </c>
      <c r="K1745" t="s">
        <v>39</v>
      </c>
      <c r="L1745" t="s">
        <v>39</v>
      </c>
      <c r="M1745" t="s">
        <v>2699</v>
      </c>
      <c r="N1745" t="s">
        <v>39</v>
      </c>
      <c r="O1745" t="s">
        <v>39</v>
      </c>
      <c r="P1745" t="s">
        <v>3046</v>
      </c>
      <c r="Q1745" s="1" t="s">
        <v>39</v>
      </c>
      <c r="R1745" s="1" t="s">
        <v>39</v>
      </c>
      <c r="S1745" s="1" t="s">
        <v>39</v>
      </c>
      <c r="T1745" s="1" t="s">
        <v>39</v>
      </c>
      <c r="U1745" s="1" t="s">
        <v>3048</v>
      </c>
      <c r="V1745" s="6" t="s">
        <v>39</v>
      </c>
      <c r="W1745" s="6" t="s">
        <v>39</v>
      </c>
      <c r="X1745" s="6">
        <v>25</v>
      </c>
      <c r="Y1745" t="s">
        <v>39</v>
      </c>
      <c r="Z1745" s="6">
        <v>0</v>
      </c>
      <c r="AA1745" s="6" t="s">
        <v>39</v>
      </c>
      <c r="AB1745" s="6" t="s">
        <v>39</v>
      </c>
      <c r="AC1745" s="6" t="s">
        <v>39</v>
      </c>
      <c r="AD1745" s="6" t="s">
        <v>40</v>
      </c>
      <c r="AE1745" s="6" t="s">
        <v>39</v>
      </c>
      <c r="AF1745" s="6" t="s">
        <v>40</v>
      </c>
      <c r="AG1745" s="6" t="s">
        <v>39</v>
      </c>
      <c r="AH1745" s="6" t="s">
        <v>39</v>
      </c>
      <c r="AI1745" s="6" t="s">
        <v>39</v>
      </c>
      <c r="AJ1745" s="6" t="s">
        <v>43</v>
      </c>
      <c r="AK1745">
        <v>59.938000000000002</v>
      </c>
      <c r="AL1745" s="6" t="s">
        <v>136</v>
      </c>
      <c r="AM1745">
        <v>4.1399999999999997</v>
      </c>
      <c r="AN1745">
        <v>3</v>
      </c>
      <c r="AO1745">
        <v>50</v>
      </c>
      <c r="AP1745">
        <v>10</v>
      </c>
      <c r="AQ1745">
        <v>3</v>
      </c>
      <c r="AR1745" t="s">
        <v>2641</v>
      </c>
    </row>
    <row r="1746" spans="1:44" x14ac:dyDescent="0.35">
      <c r="A1746" t="s">
        <v>1869</v>
      </c>
      <c r="B1746" t="s">
        <v>2707</v>
      </c>
      <c r="C1746" t="s">
        <v>2592</v>
      </c>
      <c r="D1746" t="s">
        <v>432</v>
      </c>
      <c r="E1746" t="s">
        <v>433</v>
      </c>
      <c r="F1746" t="s">
        <v>39</v>
      </c>
      <c r="G1746" t="s">
        <v>40</v>
      </c>
      <c r="H1746" t="s">
        <v>40</v>
      </c>
      <c r="I1746" t="s">
        <v>3045</v>
      </c>
      <c r="J1746" t="s">
        <v>39</v>
      </c>
      <c r="K1746" t="s">
        <v>39</v>
      </c>
      <c r="L1746" t="s">
        <v>39</v>
      </c>
      <c r="M1746" t="s">
        <v>2699</v>
      </c>
      <c r="N1746" t="s">
        <v>39</v>
      </c>
      <c r="O1746" t="s">
        <v>39</v>
      </c>
      <c r="P1746" t="s">
        <v>3046</v>
      </c>
      <c r="Q1746" s="1" t="s">
        <v>39</v>
      </c>
      <c r="R1746" s="1" t="s">
        <v>39</v>
      </c>
      <c r="S1746" s="1" t="s">
        <v>39</v>
      </c>
      <c r="T1746" s="1" t="s">
        <v>39</v>
      </c>
      <c r="U1746" s="1" t="s">
        <v>3048</v>
      </c>
      <c r="V1746" s="6" t="s">
        <v>39</v>
      </c>
      <c r="W1746" s="6" t="s">
        <v>39</v>
      </c>
      <c r="X1746" s="6">
        <v>25</v>
      </c>
      <c r="Y1746" t="s">
        <v>39</v>
      </c>
      <c r="Z1746" s="6">
        <v>24</v>
      </c>
      <c r="AA1746" s="6" t="s">
        <v>39</v>
      </c>
      <c r="AB1746" s="6" t="s">
        <v>39</v>
      </c>
      <c r="AC1746" s="6" t="s">
        <v>39</v>
      </c>
      <c r="AD1746" s="6" t="s">
        <v>40</v>
      </c>
      <c r="AE1746" s="6" t="s">
        <v>39</v>
      </c>
      <c r="AF1746" s="6" t="s">
        <v>40</v>
      </c>
      <c r="AG1746" s="6" t="s">
        <v>39</v>
      </c>
      <c r="AH1746" s="6" t="s">
        <v>39</v>
      </c>
      <c r="AI1746" s="6" t="s">
        <v>39</v>
      </c>
      <c r="AJ1746" s="6" t="s">
        <v>43</v>
      </c>
      <c r="AK1746">
        <v>69.388000000000005</v>
      </c>
      <c r="AL1746" s="6" t="s">
        <v>136</v>
      </c>
      <c r="AM1746">
        <v>4.5</v>
      </c>
      <c r="AN1746">
        <v>3</v>
      </c>
      <c r="AO1746">
        <v>50</v>
      </c>
      <c r="AP1746">
        <v>10</v>
      </c>
      <c r="AQ1746">
        <v>3</v>
      </c>
      <c r="AR1746" t="s">
        <v>2641</v>
      </c>
    </row>
    <row r="1747" spans="1:44" x14ac:dyDescent="0.35">
      <c r="A1747" t="s">
        <v>1869</v>
      </c>
      <c r="B1747" t="s">
        <v>2707</v>
      </c>
      <c r="C1747" t="s">
        <v>2592</v>
      </c>
      <c r="D1747" t="s">
        <v>432</v>
      </c>
      <c r="E1747" t="s">
        <v>433</v>
      </c>
      <c r="F1747" t="s">
        <v>39</v>
      </c>
      <c r="G1747" t="s">
        <v>40</v>
      </c>
      <c r="H1747" t="s">
        <v>40</v>
      </c>
      <c r="I1747" t="s">
        <v>3045</v>
      </c>
      <c r="J1747" t="s">
        <v>39</v>
      </c>
      <c r="K1747" t="s">
        <v>39</v>
      </c>
      <c r="L1747" t="s">
        <v>39</v>
      </c>
      <c r="M1747" t="s">
        <v>2699</v>
      </c>
      <c r="N1747" t="s">
        <v>39</v>
      </c>
      <c r="O1747" t="s">
        <v>39</v>
      </c>
      <c r="P1747" t="s">
        <v>3046</v>
      </c>
      <c r="Q1747" s="1" t="s">
        <v>39</v>
      </c>
      <c r="R1747" s="1" t="s">
        <v>39</v>
      </c>
      <c r="S1747" s="1" t="s">
        <v>39</v>
      </c>
      <c r="T1747" s="1" t="s">
        <v>39</v>
      </c>
      <c r="U1747" s="1" t="s">
        <v>3048</v>
      </c>
      <c r="V1747" s="6" t="s">
        <v>39</v>
      </c>
      <c r="W1747" s="6" t="s">
        <v>39</v>
      </c>
      <c r="X1747" s="6">
        <v>25</v>
      </c>
      <c r="Y1747" t="s">
        <v>39</v>
      </c>
      <c r="Z1747" s="6" t="s">
        <v>2635</v>
      </c>
      <c r="AA1747" s="6" t="s">
        <v>39</v>
      </c>
      <c r="AB1747" s="6" t="s">
        <v>39</v>
      </c>
      <c r="AC1747" s="6" t="s">
        <v>39</v>
      </c>
      <c r="AD1747" s="6" t="s">
        <v>40</v>
      </c>
      <c r="AE1747" s="6" t="s">
        <v>39</v>
      </c>
      <c r="AF1747" s="6" t="s">
        <v>40</v>
      </c>
      <c r="AG1747" s="6" t="s">
        <v>39</v>
      </c>
      <c r="AH1747" s="6" t="s">
        <v>39</v>
      </c>
      <c r="AI1747" s="6" t="s">
        <v>39</v>
      </c>
      <c r="AJ1747" s="6" t="s">
        <v>43</v>
      </c>
      <c r="AK1747">
        <v>68.847999999999999</v>
      </c>
      <c r="AL1747" s="6" t="s">
        <v>136</v>
      </c>
      <c r="AM1747" s="19">
        <v>3.78</v>
      </c>
      <c r="AN1747">
        <v>3</v>
      </c>
      <c r="AO1747">
        <v>50</v>
      </c>
      <c r="AP1747">
        <v>10</v>
      </c>
      <c r="AQ1747">
        <v>3</v>
      </c>
      <c r="AR1747" t="s">
        <v>2641</v>
      </c>
    </row>
    <row r="1748" spans="1:44" x14ac:dyDescent="0.35">
      <c r="A1748" t="s">
        <v>1869</v>
      </c>
      <c r="B1748" t="s">
        <v>2707</v>
      </c>
      <c r="C1748" t="s">
        <v>2592</v>
      </c>
      <c r="D1748" t="s">
        <v>432</v>
      </c>
      <c r="E1748" t="s">
        <v>1348</v>
      </c>
      <c r="F1748" t="s">
        <v>39</v>
      </c>
      <c r="G1748" t="s">
        <v>40</v>
      </c>
      <c r="H1748" t="s">
        <v>40</v>
      </c>
      <c r="I1748" t="s">
        <v>3045</v>
      </c>
      <c r="J1748" t="s">
        <v>39</v>
      </c>
      <c r="K1748" t="s">
        <v>39</v>
      </c>
      <c r="L1748" t="s">
        <v>39</v>
      </c>
      <c r="M1748" t="s">
        <v>2699</v>
      </c>
      <c r="N1748" t="s">
        <v>39</v>
      </c>
      <c r="O1748" t="s">
        <v>39</v>
      </c>
      <c r="P1748" t="s">
        <v>3046</v>
      </c>
      <c r="Q1748" s="1" t="s">
        <v>39</v>
      </c>
      <c r="R1748" s="1" t="s">
        <v>39</v>
      </c>
      <c r="S1748" s="1" t="s">
        <v>39</v>
      </c>
      <c r="T1748" s="1" t="s">
        <v>39</v>
      </c>
      <c r="U1748" s="1" t="s">
        <v>3048</v>
      </c>
      <c r="V1748" s="6" t="s">
        <v>39</v>
      </c>
      <c r="W1748" s="6" t="s">
        <v>39</v>
      </c>
      <c r="X1748" s="6">
        <v>25</v>
      </c>
      <c r="Y1748" t="s">
        <v>39</v>
      </c>
      <c r="Z1748" s="6">
        <v>0</v>
      </c>
      <c r="AA1748" s="6" t="s">
        <v>39</v>
      </c>
      <c r="AB1748" s="6" t="s">
        <v>39</v>
      </c>
      <c r="AC1748" s="6" t="s">
        <v>39</v>
      </c>
      <c r="AD1748" s="6" t="s">
        <v>40</v>
      </c>
      <c r="AE1748" s="6" t="s">
        <v>39</v>
      </c>
      <c r="AF1748" s="6" t="s">
        <v>40</v>
      </c>
      <c r="AG1748" s="6" t="s">
        <v>39</v>
      </c>
      <c r="AH1748" s="6" t="s">
        <v>39</v>
      </c>
      <c r="AI1748" s="6" t="s">
        <v>39</v>
      </c>
      <c r="AJ1748" s="6" t="s">
        <v>43</v>
      </c>
      <c r="AK1748" s="14">
        <v>76.587999999999994</v>
      </c>
      <c r="AL1748" s="6" t="s">
        <v>136</v>
      </c>
      <c r="AM1748" s="19">
        <v>5.4029999999999996</v>
      </c>
      <c r="AN1748">
        <v>3</v>
      </c>
      <c r="AO1748">
        <v>50</v>
      </c>
      <c r="AP1748">
        <v>10</v>
      </c>
      <c r="AQ1748">
        <v>3</v>
      </c>
      <c r="AR1748" t="s">
        <v>2641</v>
      </c>
    </row>
    <row r="1749" spans="1:44" x14ac:dyDescent="0.35">
      <c r="A1749" t="s">
        <v>1869</v>
      </c>
      <c r="B1749" t="s">
        <v>2707</v>
      </c>
      <c r="C1749" t="s">
        <v>2592</v>
      </c>
      <c r="D1749" t="s">
        <v>432</v>
      </c>
      <c r="E1749" t="s">
        <v>1348</v>
      </c>
      <c r="F1749" t="s">
        <v>39</v>
      </c>
      <c r="G1749" t="s">
        <v>40</v>
      </c>
      <c r="H1749" t="s">
        <v>40</v>
      </c>
      <c r="I1749" t="s">
        <v>3045</v>
      </c>
      <c r="J1749" t="s">
        <v>39</v>
      </c>
      <c r="K1749" t="s">
        <v>39</v>
      </c>
      <c r="L1749" t="s">
        <v>39</v>
      </c>
      <c r="M1749" t="s">
        <v>2699</v>
      </c>
      <c r="N1749" t="s">
        <v>39</v>
      </c>
      <c r="O1749" t="s">
        <v>39</v>
      </c>
      <c r="P1749" t="s">
        <v>3046</v>
      </c>
      <c r="Q1749" s="1" t="s">
        <v>39</v>
      </c>
      <c r="R1749" s="1" t="s">
        <v>39</v>
      </c>
      <c r="S1749" s="1" t="s">
        <v>39</v>
      </c>
      <c r="T1749" s="1" t="s">
        <v>39</v>
      </c>
      <c r="U1749" s="1" t="s">
        <v>3048</v>
      </c>
      <c r="V1749" s="6" t="s">
        <v>39</v>
      </c>
      <c r="W1749" s="6" t="s">
        <v>39</v>
      </c>
      <c r="X1749" s="6">
        <v>25</v>
      </c>
      <c r="Y1749" t="s">
        <v>39</v>
      </c>
      <c r="Z1749" s="6">
        <v>24</v>
      </c>
      <c r="AA1749" s="6" t="s">
        <v>39</v>
      </c>
      <c r="AB1749" s="6" t="s">
        <v>39</v>
      </c>
      <c r="AC1749" s="6" t="s">
        <v>39</v>
      </c>
      <c r="AD1749" s="6" t="s">
        <v>40</v>
      </c>
      <c r="AE1749" s="6" t="s">
        <v>39</v>
      </c>
      <c r="AF1749" s="6" t="s">
        <v>40</v>
      </c>
      <c r="AG1749" s="6" t="s">
        <v>39</v>
      </c>
      <c r="AH1749" s="6" t="s">
        <v>39</v>
      </c>
      <c r="AI1749" s="6" t="s">
        <v>39</v>
      </c>
      <c r="AJ1749" s="6" t="s">
        <v>43</v>
      </c>
      <c r="AK1749" s="14">
        <v>77.668000000000006</v>
      </c>
      <c r="AL1749" s="6" t="s">
        <v>136</v>
      </c>
      <c r="AM1749" s="19">
        <v>2.16</v>
      </c>
      <c r="AN1749">
        <v>3</v>
      </c>
      <c r="AO1749">
        <v>50</v>
      </c>
      <c r="AP1749">
        <v>10</v>
      </c>
      <c r="AQ1749">
        <v>3</v>
      </c>
      <c r="AR1749" t="s">
        <v>2641</v>
      </c>
    </row>
    <row r="1750" spans="1:44" x14ac:dyDescent="0.35">
      <c r="A1750" t="s">
        <v>1869</v>
      </c>
      <c r="B1750" t="s">
        <v>2707</v>
      </c>
      <c r="C1750" t="s">
        <v>2592</v>
      </c>
      <c r="D1750" t="s">
        <v>432</v>
      </c>
      <c r="E1750" t="s">
        <v>1348</v>
      </c>
      <c r="F1750" t="s">
        <v>39</v>
      </c>
      <c r="G1750" t="s">
        <v>40</v>
      </c>
      <c r="H1750" t="s">
        <v>40</v>
      </c>
      <c r="I1750" t="s">
        <v>3045</v>
      </c>
      <c r="J1750" t="s">
        <v>39</v>
      </c>
      <c r="K1750" t="s">
        <v>39</v>
      </c>
      <c r="L1750" t="s">
        <v>39</v>
      </c>
      <c r="M1750" t="s">
        <v>2699</v>
      </c>
      <c r="N1750" t="s">
        <v>39</v>
      </c>
      <c r="O1750" t="s">
        <v>39</v>
      </c>
      <c r="P1750" t="s">
        <v>3046</v>
      </c>
      <c r="Q1750" s="1" t="s">
        <v>39</v>
      </c>
      <c r="R1750" s="1" t="s">
        <v>39</v>
      </c>
      <c r="S1750" s="1" t="s">
        <v>39</v>
      </c>
      <c r="T1750" s="1" t="s">
        <v>39</v>
      </c>
      <c r="U1750" s="1" t="s">
        <v>3048</v>
      </c>
      <c r="V1750" s="6" t="s">
        <v>39</v>
      </c>
      <c r="W1750" s="6" t="s">
        <v>39</v>
      </c>
      <c r="X1750" s="6">
        <v>25</v>
      </c>
      <c r="Y1750" t="s">
        <v>39</v>
      </c>
      <c r="Z1750" s="6" t="s">
        <v>2635</v>
      </c>
      <c r="AA1750" s="6" t="s">
        <v>39</v>
      </c>
      <c r="AB1750" s="6" t="s">
        <v>39</v>
      </c>
      <c r="AC1750" s="6" t="s">
        <v>39</v>
      </c>
      <c r="AD1750" s="6" t="s">
        <v>40</v>
      </c>
      <c r="AE1750" s="6" t="s">
        <v>39</v>
      </c>
      <c r="AF1750" s="6" t="s">
        <v>40</v>
      </c>
      <c r="AG1750" s="6" t="s">
        <v>39</v>
      </c>
      <c r="AH1750" s="6" t="s">
        <v>39</v>
      </c>
      <c r="AI1750" s="6" t="s">
        <v>39</v>
      </c>
      <c r="AJ1750" s="6" t="s">
        <v>43</v>
      </c>
      <c r="AK1750" s="14">
        <v>80.906999999999996</v>
      </c>
      <c r="AL1750" s="6" t="s">
        <v>136</v>
      </c>
      <c r="AM1750" s="19">
        <v>4.3239999999999998</v>
      </c>
      <c r="AN1750">
        <v>3</v>
      </c>
      <c r="AO1750">
        <v>50</v>
      </c>
      <c r="AP1750">
        <v>10</v>
      </c>
      <c r="AQ1750">
        <v>3</v>
      </c>
      <c r="AR1750" t="s">
        <v>2641</v>
      </c>
    </row>
    <row r="1751" spans="1:44" x14ac:dyDescent="0.35">
      <c r="A1751" t="s">
        <v>1869</v>
      </c>
      <c r="B1751" t="s">
        <v>2707</v>
      </c>
      <c r="C1751" t="s">
        <v>2592</v>
      </c>
      <c r="D1751" t="s">
        <v>432</v>
      </c>
      <c r="E1751" t="s">
        <v>3044</v>
      </c>
      <c r="F1751" t="s">
        <v>39</v>
      </c>
      <c r="G1751" t="s">
        <v>40</v>
      </c>
      <c r="H1751" t="s">
        <v>40</v>
      </c>
      <c r="I1751" t="s">
        <v>3045</v>
      </c>
      <c r="J1751" t="s">
        <v>39</v>
      </c>
      <c r="K1751" t="s">
        <v>39</v>
      </c>
      <c r="L1751" t="s">
        <v>39</v>
      </c>
      <c r="M1751" t="s">
        <v>2699</v>
      </c>
      <c r="N1751" t="s">
        <v>39</v>
      </c>
      <c r="O1751" t="s">
        <v>39</v>
      </c>
      <c r="P1751" t="s">
        <v>3046</v>
      </c>
      <c r="Q1751" s="1" t="s">
        <v>39</v>
      </c>
      <c r="R1751" s="1" t="s">
        <v>39</v>
      </c>
      <c r="S1751" s="1" t="s">
        <v>39</v>
      </c>
      <c r="T1751" s="1" t="s">
        <v>39</v>
      </c>
      <c r="U1751" s="1" t="s">
        <v>3048</v>
      </c>
      <c r="V1751" s="6" t="s">
        <v>39</v>
      </c>
      <c r="W1751" s="6" t="s">
        <v>39</v>
      </c>
      <c r="X1751" s="6">
        <v>25</v>
      </c>
      <c r="Y1751" t="s">
        <v>39</v>
      </c>
      <c r="Z1751" s="6">
        <v>0</v>
      </c>
      <c r="AA1751" s="6" t="s">
        <v>39</v>
      </c>
      <c r="AB1751" s="6" t="s">
        <v>39</v>
      </c>
      <c r="AC1751" s="6" t="s">
        <v>39</v>
      </c>
      <c r="AD1751" s="6" t="s">
        <v>40</v>
      </c>
      <c r="AE1751" s="6" t="s">
        <v>39</v>
      </c>
      <c r="AF1751" s="6" t="s">
        <v>40</v>
      </c>
      <c r="AG1751" s="6" t="s">
        <v>39</v>
      </c>
      <c r="AH1751" s="6" t="s">
        <v>39</v>
      </c>
      <c r="AI1751" s="6" t="s">
        <v>39</v>
      </c>
      <c r="AJ1751" s="6" t="s">
        <v>43</v>
      </c>
      <c r="AK1751" s="14">
        <v>77.308000000000007</v>
      </c>
      <c r="AL1751" s="6" t="s">
        <v>136</v>
      </c>
      <c r="AM1751" s="19">
        <v>2.52</v>
      </c>
      <c r="AN1751">
        <v>3</v>
      </c>
      <c r="AO1751">
        <v>50</v>
      </c>
      <c r="AP1751">
        <v>10</v>
      </c>
      <c r="AQ1751">
        <v>3</v>
      </c>
      <c r="AR1751" t="s">
        <v>2641</v>
      </c>
    </row>
    <row r="1752" spans="1:44" x14ac:dyDescent="0.35">
      <c r="A1752" t="s">
        <v>1869</v>
      </c>
      <c r="B1752" t="s">
        <v>2707</v>
      </c>
      <c r="C1752" t="s">
        <v>2592</v>
      </c>
      <c r="D1752" t="s">
        <v>432</v>
      </c>
      <c r="E1752" t="s">
        <v>3044</v>
      </c>
      <c r="F1752" t="s">
        <v>39</v>
      </c>
      <c r="G1752" t="s">
        <v>40</v>
      </c>
      <c r="H1752" t="s">
        <v>40</v>
      </c>
      <c r="I1752" t="s">
        <v>3045</v>
      </c>
      <c r="J1752" t="s">
        <v>39</v>
      </c>
      <c r="K1752" t="s">
        <v>39</v>
      </c>
      <c r="L1752" t="s">
        <v>39</v>
      </c>
      <c r="M1752" t="s">
        <v>2699</v>
      </c>
      <c r="N1752" t="s">
        <v>39</v>
      </c>
      <c r="O1752" t="s">
        <v>39</v>
      </c>
      <c r="P1752" t="s">
        <v>3046</v>
      </c>
      <c r="Q1752" s="1" t="s">
        <v>39</v>
      </c>
      <c r="R1752" s="1" t="s">
        <v>39</v>
      </c>
      <c r="S1752" s="1" t="s">
        <v>39</v>
      </c>
      <c r="T1752" s="1" t="s">
        <v>39</v>
      </c>
      <c r="U1752" s="1" t="s">
        <v>3048</v>
      </c>
      <c r="V1752" s="6" t="s">
        <v>39</v>
      </c>
      <c r="W1752" s="6" t="s">
        <v>39</v>
      </c>
      <c r="X1752" s="6">
        <v>25</v>
      </c>
      <c r="Y1752" t="s">
        <v>39</v>
      </c>
      <c r="Z1752" s="6">
        <v>24</v>
      </c>
      <c r="AA1752" s="6" t="s">
        <v>39</v>
      </c>
      <c r="AB1752" s="6" t="s">
        <v>39</v>
      </c>
      <c r="AC1752" s="6" t="s">
        <v>39</v>
      </c>
      <c r="AD1752" s="6" t="s">
        <v>40</v>
      </c>
      <c r="AE1752" s="6" t="s">
        <v>39</v>
      </c>
      <c r="AF1752" s="6" t="s">
        <v>40</v>
      </c>
      <c r="AG1752" s="6" t="s">
        <v>39</v>
      </c>
      <c r="AH1752" s="6" t="s">
        <v>39</v>
      </c>
      <c r="AI1752" s="6" t="s">
        <v>39</v>
      </c>
      <c r="AJ1752" s="6" t="s">
        <v>43</v>
      </c>
      <c r="AK1752" s="14">
        <v>69.748000000000005</v>
      </c>
      <c r="AL1752" s="6" t="s">
        <v>136</v>
      </c>
      <c r="AM1752" s="19">
        <v>7.56</v>
      </c>
      <c r="AN1752">
        <v>3</v>
      </c>
      <c r="AO1752">
        <v>50</v>
      </c>
      <c r="AP1752">
        <v>10</v>
      </c>
      <c r="AQ1752">
        <v>3</v>
      </c>
      <c r="AR1752" t="s">
        <v>2641</v>
      </c>
    </row>
    <row r="1753" spans="1:44" x14ac:dyDescent="0.35">
      <c r="A1753" t="s">
        <v>1869</v>
      </c>
      <c r="B1753" t="s">
        <v>2707</v>
      </c>
      <c r="C1753" t="s">
        <v>2592</v>
      </c>
      <c r="D1753" t="s">
        <v>432</v>
      </c>
      <c r="E1753" t="s">
        <v>3044</v>
      </c>
      <c r="F1753" t="s">
        <v>39</v>
      </c>
      <c r="G1753" t="s">
        <v>40</v>
      </c>
      <c r="H1753" t="s">
        <v>40</v>
      </c>
      <c r="I1753" t="s">
        <v>3045</v>
      </c>
      <c r="J1753" t="s">
        <v>39</v>
      </c>
      <c r="K1753" t="s">
        <v>39</v>
      </c>
      <c r="L1753" t="s">
        <v>39</v>
      </c>
      <c r="M1753" t="s">
        <v>2699</v>
      </c>
      <c r="N1753" t="s">
        <v>39</v>
      </c>
      <c r="O1753" t="s">
        <v>39</v>
      </c>
      <c r="P1753" t="s">
        <v>3046</v>
      </c>
      <c r="Q1753" s="1" t="s">
        <v>39</v>
      </c>
      <c r="R1753" s="1" t="s">
        <v>39</v>
      </c>
      <c r="S1753" s="1" t="s">
        <v>39</v>
      </c>
      <c r="T1753" s="1" t="s">
        <v>39</v>
      </c>
      <c r="U1753" s="1" t="s">
        <v>3048</v>
      </c>
      <c r="V1753" s="6" t="s">
        <v>39</v>
      </c>
      <c r="W1753" s="6" t="s">
        <v>39</v>
      </c>
      <c r="X1753" s="6">
        <v>25</v>
      </c>
      <c r="Y1753" t="s">
        <v>39</v>
      </c>
      <c r="Z1753" s="6" t="s">
        <v>2635</v>
      </c>
      <c r="AA1753" s="6" t="s">
        <v>39</v>
      </c>
      <c r="AB1753" s="6" t="s">
        <v>39</v>
      </c>
      <c r="AC1753" s="6" t="s">
        <v>39</v>
      </c>
      <c r="AD1753" s="6" t="s">
        <v>40</v>
      </c>
      <c r="AE1753" s="6" t="s">
        <v>39</v>
      </c>
      <c r="AF1753" s="6" t="s">
        <v>40</v>
      </c>
      <c r="AG1753" s="6" t="s">
        <v>39</v>
      </c>
      <c r="AH1753" s="6" t="s">
        <v>39</v>
      </c>
      <c r="AI1753" s="6" t="s">
        <v>39</v>
      </c>
      <c r="AJ1753" s="6" t="s">
        <v>43</v>
      </c>
      <c r="AK1753" s="19">
        <v>70.828000000000003</v>
      </c>
      <c r="AL1753" s="6" t="s">
        <v>136</v>
      </c>
      <c r="AM1753" s="19">
        <v>5.5830000000000002</v>
      </c>
      <c r="AN1753">
        <v>3</v>
      </c>
      <c r="AO1753">
        <v>50</v>
      </c>
      <c r="AP1753">
        <v>10</v>
      </c>
      <c r="AQ1753">
        <v>3</v>
      </c>
      <c r="AR1753" t="s">
        <v>2641</v>
      </c>
    </row>
    <row r="1754" spans="1:44" x14ac:dyDescent="0.35">
      <c r="A1754" t="s">
        <v>1869</v>
      </c>
      <c r="B1754" t="s">
        <v>2708</v>
      </c>
      <c r="C1754" t="s">
        <v>2592</v>
      </c>
      <c r="D1754" t="s">
        <v>432</v>
      </c>
      <c r="E1754" t="s">
        <v>3053</v>
      </c>
      <c r="F1754" t="s">
        <v>39</v>
      </c>
      <c r="G1754" t="s">
        <v>40</v>
      </c>
      <c r="H1754" t="s">
        <v>40</v>
      </c>
      <c r="I1754" t="s">
        <v>3045</v>
      </c>
      <c r="J1754" t="s">
        <v>39</v>
      </c>
      <c r="K1754" t="s">
        <v>39</v>
      </c>
      <c r="L1754" t="s">
        <v>39</v>
      </c>
      <c r="M1754" t="s">
        <v>2699</v>
      </c>
      <c r="N1754" t="s">
        <v>39</v>
      </c>
      <c r="O1754" t="s">
        <v>39</v>
      </c>
      <c r="P1754" t="s">
        <v>3047</v>
      </c>
      <c r="Q1754" s="1" t="s">
        <v>39</v>
      </c>
      <c r="R1754" s="1" t="s">
        <v>39</v>
      </c>
      <c r="S1754" s="1" t="s">
        <v>39</v>
      </c>
      <c r="T1754" s="1" t="s">
        <v>39</v>
      </c>
      <c r="U1754" s="1" t="s">
        <v>48</v>
      </c>
      <c r="V1754" s="6" t="s">
        <v>39</v>
      </c>
      <c r="W1754" s="6" t="s">
        <v>39</v>
      </c>
      <c r="X1754" s="6">
        <v>25</v>
      </c>
      <c r="Y1754" t="s">
        <v>39</v>
      </c>
      <c r="Z1754" s="6" t="s">
        <v>2635</v>
      </c>
      <c r="AA1754" s="6" t="s">
        <v>39</v>
      </c>
      <c r="AB1754" s="6" t="s">
        <v>39</v>
      </c>
      <c r="AC1754" s="6" t="s">
        <v>39</v>
      </c>
      <c r="AD1754" s="6" t="s">
        <v>40</v>
      </c>
      <c r="AE1754" s="6" t="s">
        <v>39</v>
      </c>
      <c r="AF1754" s="6" t="s">
        <v>40</v>
      </c>
      <c r="AG1754" s="6" t="s">
        <v>39</v>
      </c>
      <c r="AH1754" s="6" t="s">
        <v>39</v>
      </c>
      <c r="AI1754" s="6" t="s">
        <v>39</v>
      </c>
      <c r="AJ1754" s="6" t="s">
        <v>43</v>
      </c>
      <c r="AK1754">
        <v>21.276</v>
      </c>
      <c r="AL1754" s="6" t="s">
        <v>136</v>
      </c>
      <c r="AM1754" s="20">
        <v>12.244</v>
      </c>
      <c r="AN1754">
        <v>3</v>
      </c>
      <c r="AO1754">
        <v>50</v>
      </c>
      <c r="AP1754">
        <v>3</v>
      </c>
      <c r="AQ1754" t="s">
        <v>39</v>
      </c>
      <c r="AR1754" t="s">
        <v>2686</v>
      </c>
    </row>
    <row r="1755" spans="1:44" x14ac:dyDescent="0.35">
      <c r="A1755" t="s">
        <v>1869</v>
      </c>
      <c r="B1755" t="s">
        <v>2708</v>
      </c>
      <c r="C1755" t="s">
        <v>2592</v>
      </c>
      <c r="D1755" t="s">
        <v>432</v>
      </c>
      <c r="E1755" t="s">
        <v>3053</v>
      </c>
      <c r="F1755" t="s">
        <v>39</v>
      </c>
      <c r="G1755" t="s">
        <v>40</v>
      </c>
      <c r="H1755" t="s">
        <v>40</v>
      </c>
      <c r="I1755" t="s">
        <v>3045</v>
      </c>
      <c r="J1755" t="s">
        <v>39</v>
      </c>
      <c r="K1755" t="s">
        <v>39</v>
      </c>
      <c r="L1755" t="s">
        <v>39</v>
      </c>
      <c r="M1755" t="s">
        <v>2699</v>
      </c>
      <c r="N1755" t="s">
        <v>39</v>
      </c>
      <c r="O1755" t="s">
        <v>39</v>
      </c>
      <c r="P1755" t="s">
        <v>3047</v>
      </c>
      <c r="Q1755" s="1" t="s">
        <v>39</v>
      </c>
      <c r="R1755" s="1" t="s">
        <v>39</v>
      </c>
      <c r="S1755" s="1" t="s">
        <v>39</v>
      </c>
      <c r="T1755" s="1" t="s">
        <v>39</v>
      </c>
      <c r="U1755" s="1" t="s">
        <v>3049</v>
      </c>
      <c r="V1755">
        <v>4</v>
      </c>
      <c r="W1755">
        <v>28</v>
      </c>
      <c r="X1755" s="6">
        <v>25</v>
      </c>
      <c r="Y1755" t="s">
        <v>3050</v>
      </c>
      <c r="AA1755" s="6" t="s">
        <v>39</v>
      </c>
      <c r="AB1755" s="6" t="s">
        <v>39</v>
      </c>
      <c r="AC1755" s="6" t="s">
        <v>39</v>
      </c>
      <c r="AD1755" s="6" t="s">
        <v>40</v>
      </c>
      <c r="AE1755" s="6" t="s">
        <v>39</v>
      </c>
      <c r="AF1755" s="6" t="s">
        <v>40</v>
      </c>
      <c r="AG1755" s="6" t="s">
        <v>39</v>
      </c>
      <c r="AH1755" s="6" t="s">
        <v>39</v>
      </c>
      <c r="AI1755" s="6" t="s">
        <v>39</v>
      </c>
      <c r="AJ1755" s="6" t="s">
        <v>43</v>
      </c>
      <c r="AK1755">
        <v>68.253</v>
      </c>
      <c r="AL1755" s="6" t="s">
        <v>136</v>
      </c>
      <c r="AM1755" s="19">
        <v>5.8369999999999997</v>
      </c>
      <c r="AN1755">
        <v>3</v>
      </c>
      <c r="AO1755">
        <v>50</v>
      </c>
      <c r="AP1755">
        <v>3</v>
      </c>
      <c r="AQ1755" t="s">
        <v>39</v>
      </c>
      <c r="AR1755" t="s">
        <v>2686</v>
      </c>
    </row>
    <row r="1756" spans="1:44" x14ac:dyDescent="0.35">
      <c r="A1756" t="s">
        <v>1869</v>
      </c>
      <c r="B1756" t="s">
        <v>2708</v>
      </c>
      <c r="C1756" t="s">
        <v>2592</v>
      </c>
      <c r="D1756" t="s">
        <v>432</v>
      </c>
      <c r="E1756" t="s">
        <v>3053</v>
      </c>
      <c r="F1756" t="s">
        <v>39</v>
      </c>
      <c r="G1756" t="s">
        <v>40</v>
      </c>
      <c r="H1756" t="s">
        <v>40</v>
      </c>
      <c r="I1756" t="s">
        <v>3045</v>
      </c>
      <c r="J1756" t="s">
        <v>39</v>
      </c>
      <c r="K1756" t="s">
        <v>39</v>
      </c>
      <c r="L1756" t="s">
        <v>39</v>
      </c>
      <c r="M1756" t="s">
        <v>2699</v>
      </c>
      <c r="N1756" t="s">
        <v>39</v>
      </c>
      <c r="O1756" t="s">
        <v>39</v>
      </c>
      <c r="P1756" t="s">
        <v>3047</v>
      </c>
      <c r="Q1756" s="1" t="s">
        <v>39</v>
      </c>
      <c r="R1756" s="1" t="s">
        <v>39</v>
      </c>
      <c r="S1756" s="1" t="s">
        <v>39</v>
      </c>
      <c r="T1756" s="1" t="s">
        <v>39</v>
      </c>
      <c r="U1756" s="1" t="s">
        <v>3049</v>
      </c>
      <c r="V1756">
        <v>4</v>
      </c>
      <c r="W1756">
        <v>28</v>
      </c>
      <c r="X1756" s="6">
        <v>25</v>
      </c>
      <c r="Y1756" t="s">
        <v>3051</v>
      </c>
      <c r="AA1756" s="6" t="s">
        <v>39</v>
      </c>
      <c r="AB1756" s="6" t="s">
        <v>39</v>
      </c>
      <c r="AC1756" s="6" t="s">
        <v>39</v>
      </c>
      <c r="AD1756" s="6" t="s">
        <v>40</v>
      </c>
      <c r="AE1756" s="6" t="s">
        <v>39</v>
      </c>
      <c r="AF1756" s="6" t="s">
        <v>40</v>
      </c>
      <c r="AG1756" s="6" t="s">
        <v>39</v>
      </c>
      <c r="AH1756" s="6" t="s">
        <v>39</v>
      </c>
      <c r="AI1756" s="6" t="s">
        <v>39</v>
      </c>
      <c r="AJ1756" s="6" t="s">
        <v>43</v>
      </c>
      <c r="AK1756" s="20">
        <v>82.186000000000007</v>
      </c>
      <c r="AL1756" s="6" t="s">
        <v>136</v>
      </c>
      <c r="AM1756" s="19">
        <v>6.0250000000000004</v>
      </c>
      <c r="AN1756">
        <v>3</v>
      </c>
      <c r="AO1756">
        <v>50</v>
      </c>
      <c r="AP1756">
        <v>3</v>
      </c>
      <c r="AQ1756" t="s">
        <v>39</v>
      </c>
      <c r="AR1756" t="s">
        <v>2686</v>
      </c>
    </row>
    <row r="1757" spans="1:44" x14ac:dyDescent="0.35">
      <c r="A1757" t="s">
        <v>1869</v>
      </c>
      <c r="B1757" t="s">
        <v>2708</v>
      </c>
      <c r="C1757" t="s">
        <v>2592</v>
      </c>
      <c r="D1757" t="s">
        <v>432</v>
      </c>
      <c r="E1757" t="s">
        <v>3053</v>
      </c>
      <c r="F1757" t="s">
        <v>39</v>
      </c>
      <c r="G1757" t="s">
        <v>40</v>
      </c>
      <c r="H1757" t="s">
        <v>40</v>
      </c>
      <c r="I1757" t="s">
        <v>3045</v>
      </c>
      <c r="J1757" t="s">
        <v>39</v>
      </c>
      <c r="K1757" t="s">
        <v>39</v>
      </c>
      <c r="L1757" t="s">
        <v>39</v>
      </c>
      <c r="M1757" t="s">
        <v>2699</v>
      </c>
      <c r="N1757" t="s">
        <v>39</v>
      </c>
      <c r="O1757" t="s">
        <v>39</v>
      </c>
      <c r="P1757" t="s">
        <v>3047</v>
      </c>
      <c r="Q1757" s="1" t="s">
        <v>39</v>
      </c>
      <c r="R1757" s="1" t="s">
        <v>39</v>
      </c>
      <c r="S1757" s="1" t="s">
        <v>39</v>
      </c>
      <c r="T1757" s="1" t="s">
        <v>39</v>
      </c>
      <c r="U1757" s="1" t="s">
        <v>3049</v>
      </c>
      <c r="V1757">
        <v>4</v>
      </c>
      <c r="W1757">
        <v>28</v>
      </c>
      <c r="X1757" s="6">
        <v>25</v>
      </c>
      <c r="Y1757" t="s">
        <v>3052</v>
      </c>
      <c r="AA1757" s="6" t="s">
        <v>39</v>
      </c>
      <c r="AB1757" s="6" t="s">
        <v>39</v>
      </c>
      <c r="AC1757" s="6" t="s">
        <v>39</v>
      </c>
      <c r="AD1757" s="6" t="s">
        <v>40</v>
      </c>
      <c r="AE1757" s="6" t="s">
        <v>39</v>
      </c>
      <c r="AF1757" s="6" t="s">
        <v>40</v>
      </c>
      <c r="AG1757" s="6" t="s">
        <v>39</v>
      </c>
      <c r="AH1757" s="6" t="s">
        <v>39</v>
      </c>
      <c r="AI1757" s="6" t="s">
        <v>39</v>
      </c>
      <c r="AJ1757" s="6" t="s">
        <v>43</v>
      </c>
      <c r="AK1757" s="14">
        <v>80.114999999999995</v>
      </c>
      <c r="AL1757" s="6" t="s">
        <v>136</v>
      </c>
      <c r="AM1757" s="19">
        <v>8.6609999999999996</v>
      </c>
      <c r="AN1757">
        <v>3</v>
      </c>
      <c r="AO1757">
        <v>50</v>
      </c>
      <c r="AP1757">
        <v>3</v>
      </c>
      <c r="AQ1757" t="s">
        <v>39</v>
      </c>
      <c r="AR1757" t="s">
        <v>2686</v>
      </c>
    </row>
    <row r="1758" spans="1:44" x14ac:dyDescent="0.35">
      <c r="A1758" t="s">
        <v>1869</v>
      </c>
      <c r="B1758" t="s">
        <v>2708</v>
      </c>
      <c r="C1758" t="s">
        <v>2592</v>
      </c>
      <c r="D1758" t="s">
        <v>432</v>
      </c>
      <c r="E1758" t="s">
        <v>3053</v>
      </c>
      <c r="F1758" t="s">
        <v>39</v>
      </c>
      <c r="G1758" t="s">
        <v>40</v>
      </c>
      <c r="H1758" t="s">
        <v>40</v>
      </c>
      <c r="I1758" t="s">
        <v>3045</v>
      </c>
      <c r="J1758" t="s">
        <v>39</v>
      </c>
      <c r="K1758" t="s">
        <v>39</v>
      </c>
      <c r="L1758" t="s">
        <v>39</v>
      </c>
      <c r="M1758" t="s">
        <v>2699</v>
      </c>
      <c r="N1758" t="s">
        <v>39</v>
      </c>
      <c r="O1758" t="s">
        <v>39</v>
      </c>
      <c r="P1758" t="s">
        <v>3047</v>
      </c>
      <c r="Q1758" s="1" t="s">
        <v>39</v>
      </c>
      <c r="R1758" s="1" t="s">
        <v>39</v>
      </c>
      <c r="S1758" s="1" t="s">
        <v>39</v>
      </c>
      <c r="T1758" s="1" t="s">
        <v>39</v>
      </c>
      <c r="U1758" s="1" t="s">
        <v>48</v>
      </c>
      <c r="V1758" s="6" t="s">
        <v>39</v>
      </c>
      <c r="W1758" s="6" t="s">
        <v>39</v>
      </c>
      <c r="X1758" s="6">
        <v>25</v>
      </c>
      <c r="Y1758" t="s">
        <v>39</v>
      </c>
      <c r="Z1758" s="6" t="s">
        <v>2635</v>
      </c>
      <c r="AA1758" s="6" t="s">
        <v>39</v>
      </c>
      <c r="AB1758" s="6" t="s">
        <v>39</v>
      </c>
      <c r="AC1758" s="6" t="s">
        <v>39</v>
      </c>
      <c r="AD1758" s="6" t="s">
        <v>40</v>
      </c>
      <c r="AE1758" s="6" t="s">
        <v>39</v>
      </c>
      <c r="AF1758" s="6" t="s">
        <v>40</v>
      </c>
      <c r="AG1758" s="6" t="s">
        <v>39</v>
      </c>
      <c r="AH1758" s="6" t="s">
        <v>39</v>
      </c>
      <c r="AI1758" s="6" t="s">
        <v>39</v>
      </c>
      <c r="AJ1758" s="6" t="s">
        <v>43</v>
      </c>
      <c r="AK1758">
        <v>72.784000000000006</v>
      </c>
      <c r="AL1758" s="6" t="s">
        <v>136</v>
      </c>
      <c r="AM1758">
        <v>14.83</v>
      </c>
      <c r="AN1758">
        <v>3</v>
      </c>
      <c r="AO1758">
        <v>50</v>
      </c>
      <c r="AP1758">
        <v>10</v>
      </c>
      <c r="AQ1758" t="s">
        <v>39</v>
      </c>
      <c r="AR1758" t="s">
        <v>2686</v>
      </c>
    </row>
    <row r="1759" spans="1:44" x14ac:dyDescent="0.35">
      <c r="A1759" t="s">
        <v>1869</v>
      </c>
      <c r="B1759" t="s">
        <v>2708</v>
      </c>
      <c r="C1759" t="s">
        <v>2592</v>
      </c>
      <c r="D1759" t="s">
        <v>432</v>
      </c>
      <c r="E1759" t="s">
        <v>3053</v>
      </c>
      <c r="F1759" t="s">
        <v>39</v>
      </c>
      <c r="G1759" t="s">
        <v>40</v>
      </c>
      <c r="H1759" t="s">
        <v>40</v>
      </c>
      <c r="I1759" t="s">
        <v>3045</v>
      </c>
      <c r="J1759" t="s">
        <v>39</v>
      </c>
      <c r="K1759" t="s">
        <v>39</v>
      </c>
      <c r="L1759" t="s">
        <v>39</v>
      </c>
      <c r="M1759" t="s">
        <v>2699</v>
      </c>
      <c r="N1759" t="s">
        <v>39</v>
      </c>
      <c r="O1759" t="s">
        <v>39</v>
      </c>
      <c r="P1759" t="s">
        <v>3047</v>
      </c>
      <c r="Q1759" s="1" t="s">
        <v>39</v>
      </c>
      <c r="R1759" s="1" t="s">
        <v>39</v>
      </c>
      <c r="S1759" s="1" t="s">
        <v>39</v>
      </c>
      <c r="T1759" s="1" t="s">
        <v>39</v>
      </c>
      <c r="U1759" s="1" t="s">
        <v>3049</v>
      </c>
      <c r="V1759">
        <v>4</v>
      </c>
      <c r="W1759">
        <v>28</v>
      </c>
      <c r="X1759" s="6">
        <v>25</v>
      </c>
      <c r="Y1759" t="s">
        <v>3050</v>
      </c>
      <c r="AA1759" s="6" t="s">
        <v>39</v>
      </c>
      <c r="AB1759" s="6" t="s">
        <v>39</v>
      </c>
      <c r="AC1759" s="6" t="s">
        <v>39</v>
      </c>
      <c r="AD1759" s="6" t="s">
        <v>40</v>
      </c>
      <c r="AE1759" s="6" t="s">
        <v>39</v>
      </c>
      <c r="AF1759" s="6" t="s">
        <v>40</v>
      </c>
      <c r="AG1759" s="6" t="s">
        <v>39</v>
      </c>
      <c r="AH1759" s="6" t="s">
        <v>39</v>
      </c>
      <c r="AI1759" s="6" t="s">
        <v>39</v>
      </c>
      <c r="AJ1759" s="6" t="s">
        <v>43</v>
      </c>
      <c r="AK1759">
        <v>72.248999999999995</v>
      </c>
      <c r="AL1759" s="6" t="s">
        <v>136</v>
      </c>
      <c r="AM1759">
        <v>8.1839999999999993</v>
      </c>
      <c r="AN1759">
        <v>3</v>
      </c>
      <c r="AO1759">
        <v>50</v>
      </c>
      <c r="AP1759">
        <v>10</v>
      </c>
      <c r="AQ1759" t="s">
        <v>39</v>
      </c>
      <c r="AR1759" t="s">
        <v>2686</v>
      </c>
    </row>
    <row r="1760" spans="1:44" x14ac:dyDescent="0.35">
      <c r="A1760" t="s">
        <v>1869</v>
      </c>
      <c r="B1760" t="s">
        <v>2708</v>
      </c>
      <c r="C1760" t="s">
        <v>2592</v>
      </c>
      <c r="D1760" t="s">
        <v>432</v>
      </c>
      <c r="E1760" t="s">
        <v>3053</v>
      </c>
      <c r="F1760" t="s">
        <v>39</v>
      </c>
      <c r="G1760" t="s">
        <v>40</v>
      </c>
      <c r="H1760" t="s">
        <v>40</v>
      </c>
      <c r="I1760" t="s">
        <v>3045</v>
      </c>
      <c r="J1760" t="s">
        <v>39</v>
      </c>
      <c r="K1760" t="s">
        <v>39</v>
      </c>
      <c r="L1760" t="s">
        <v>39</v>
      </c>
      <c r="M1760" t="s">
        <v>2699</v>
      </c>
      <c r="N1760" t="s">
        <v>39</v>
      </c>
      <c r="O1760" t="s">
        <v>39</v>
      </c>
      <c r="P1760" t="s">
        <v>3047</v>
      </c>
      <c r="Q1760" s="1" t="s">
        <v>39</v>
      </c>
      <c r="R1760" s="1" t="s">
        <v>39</v>
      </c>
      <c r="S1760" s="1" t="s">
        <v>39</v>
      </c>
      <c r="T1760" s="1" t="s">
        <v>39</v>
      </c>
      <c r="U1760" s="1" t="s">
        <v>3049</v>
      </c>
      <c r="V1760">
        <v>4</v>
      </c>
      <c r="W1760">
        <v>28</v>
      </c>
      <c r="X1760" s="6">
        <v>25</v>
      </c>
      <c r="Y1760" t="s">
        <v>3051</v>
      </c>
      <c r="AA1760" s="6" t="s">
        <v>39</v>
      </c>
      <c r="AB1760" s="6" t="s">
        <v>39</v>
      </c>
      <c r="AC1760" s="6" t="s">
        <v>39</v>
      </c>
      <c r="AD1760" s="6" t="s">
        <v>40</v>
      </c>
      <c r="AE1760" s="6" t="s">
        <v>39</v>
      </c>
      <c r="AF1760" s="6" t="s">
        <v>40</v>
      </c>
      <c r="AG1760" s="6" t="s">
        <v>39</v>
      </c>
      <c r="AH1760" s="6" t="s">
        <v>39</v>
      </c>
      <c r="AI1760" s="6" t="s">
        <v>39</v>
      </c>
      <c r="AJ1760" s="6" t="s">
        <v>43</v>
      </c>
      <c r="AK1760" s="19">
        <v>83.307000000000002</v>
      </c>
      <c r="AL1760" s="6" t="s">
        <v>136</v>
      </c>
      <c r="AM1760" s="19">
        <v>5.6349999999999998</v>
      </c>
      <c r="AN1760">
        <v>3</v>
      </c>
      <c r="AO1760">
        <v>50</v>
      </c>
      <c r="AP1760">
        <v>10</v>
      </c>
      <c r="AQ1760" t="s">
        <v>39</v>
      </c>
      <c r="AR1760" t="s">
        <v>2686</v>
      </c>
    </row>
    <row r="1761" spans="1:44" s="13" customFormat="1" x14ac:dyDescent="0.35">
      <c r="A1761" s="13" t="s">
        <v>1869</v>
      </c>
      <c r="B1761" s="13" t="s">
        <v>2708</v>
      </c>
      <c r="C1761" s="13" t="s">
        <v>2592</v>
      </c>
      <c r="D1761" s="13" t="s">
        <v>432</v>
      </c>
      <c r="E1761" s="13" t="s">
        <v>3053</v>
      </c>
      <c r="F1761" s="13" t="s">
        <v>39</v>
      </c>
      <c r="G1761" s="13" t="s">
        <v>40</v>
      </c>
      <c r="H1761" s="13" t="s">
        <v>40</v>
      </c>
      <c r="I1761" s="13" t="s">
        <v>3045</v>
      </c>
      <c r="J1761" s="13" t="s">
        <v>39</v>
      </c>
      <c r="K1761" s="13" t="s">
        <v>39</v>
      </c>
      <c r="L1761" s="13" t="s">
        <v>39</v>
      </c>
      <c r="M1761" s="13" t="s">
        <v>2699</v>
      </c>
      <c r="N1761" s="13" t="s">
        <v>39</v>
      </c>
      <c r="O1761" s="13" t="s">
        <v>39</v>
      </c>
      <c r="P1761" s="13" t="s">
        <v>3047</v>
      </c>
      <c r="Q1761" s="28" t="s">
        <v>39</v>
      </c>
      <c r="R1761" s="28" t="s">
        <v>39</v>
      </c>
      <c r="S1761" s="28" t="s">
        <v>39</v>
      </c>
      <c r="T1761" s="28" t="s">
        <v>39</v>
      </c>
      <c r="U1761" s="28" t="s">
        <v>3049</v>
      </c>
      <c r="V1761" s="13">
        <v>4</v>
      </c>
      <c r="W1761" s="13">
        <v>28</v>
      </c>
      <c r="X1761" s="16">
        <v>25</v>
      </c>
      <c r="Y1761" s="13" t="s">
        <v>3052</v>
      </c>
      <c r="Z1761" s="16"/>
      <c r="AA1761" s="16" t="s">
        <v>39</v>
      </c>
      <c r="AB1761" s="16" t="s">
        <v>39</v>
      </c>
      <c r="AC1761" s="16" t="s">
        <v>39</v>
      </c>
      <c r="AD1761" s="16" t="s">
        <v>40</v>
      </c>
      <c r="AE1761" s="16" t="s">
        <v>39</v>
      </c>
      <c r="AF1761" s="16" t="s">
        <v>40</v>
      </c>
      <c r="AG1761" s="16" t="s">
        <v>39</v>
      </c>
      <c r="AH1761" s="16" t="s">
        <v>39</v>
      </c>
      <c r="AI1761" s="16" t="s">
        <v>39</v>
      </c>
      <c r="AJ1761" s="16" t="s">
        <v>43</v>
      </c>
      <c r="AK1761" s="32">
        <v>81.186000000000007</v>
      </c>
      <c r="AL1761" s="16" t="s">
        <v>136</v>
      </c>
      <c r="AM1761" s="32">
        <v>5.2839999999999998</v>
      </c>
      <c r="AN1761" s="13">
        <v>3</v>
      </c>
      <c r="AO1761" s="13">
        <v>50</v>
      </c>
      <c r="AP1761" s="13">
        <v>10</v>
      </c>
      <c r="AQ1761" s="13" t="s">
        <v>39</v>
      </c>
      <c r="AR1761" s="13" t="s">
        <v>2686</v>
      </c>
    </row>
    <row r="1762" spans="1:44" x14ac:dyDescent="0.35">
      <c r="A1762" t="s">
        <v>1878</v>
      </c>
      <c r="B1762" t="s">
        <v>2672</v>
      </c>
      <c r="C1762" t="s">
        <v>2592</v>
      </c>
      <c r="D1762" t="s">
        <v>510</v>
      </c>
      <c r="E1762" t="s">
        <v>1873</v>
      </c>
      <c r="F1762" t="s">
        <v>39</v>
      </c>
      <c r="G1762" t="s">
        <v>40</v>
      </c>
      <c r="H1762" t="s">
        <v>40</v>
      </c>
      <c r="I1762" t="s">
        <v>3055</v>
      </c>
      <c r="J1762" t="s">
        <v>39</v>
      </c>
      <c r="K1762" t="s">
        <v>39</v>
      </c>
      <c r="L1762" t="s">
        <v>39</v>
      </c>
      <c r="M1762" t="s">
        <v>2632</v>
      </c>
      <c r="N1762" t="s">
        <v>39</v>
      </c>
      <c r="O1762" t="s">
        <v>39</v>
      </c>
      <c r="P1762" t="s">
        <v>39</v>
      </c>
      <c r="Q1762" t="s">
        <v>39</v>
      </c>
      <c r="R1762" t="s">
        <v>39</v>
      </c>
      <c r="S1762" t="s">
        <v>39</v>
      </c>
      <c r="T1762" t="s">
        <v>39</v>
      </c>
      <c r="U1762" s="1" t="s">
        <v>48</v>
      </c>
      <c r="V1762" s="6" t="s">
        <v>39</v>
      </c>
      <c r="W1762" s="6" t="s">
        <v>39</v>
      </c>
      <c r="X1762" s="6" t="s">
        <v>39</v>
      </c>
      <c r="Y1762" t="s">
        <v>39</v>
      </c>
      <c r="Z1762" s="6" t="s">
        <v>39</v>
      </c>
      <c r="AA1762" s="6" t="s">
        <v>39</v>
      </c>
      <c r="AB1762" s="6" t="s">
        <v>39</v>
      </c>
      <c r="AC1762" s="6" t="s">
        <v>39</v>
      </c>
      <c r="AD1762" s="6" t="s">
        <v>40</v>
      </c>
      <c r="AE1762" s="6" t="s">
        <v>39</v>
      </c>
      <c r="AF1762" s="6" t="s">
        <v>40</v>
      </c>
      <c r="AG1762" s="6" t="s">
        <v>39</v>
      </c>
      <c r="AH1762" s="6" t="s">
        <v>39</v>
      </c>
      <c r="AI1762" s="27" t="s">
        <v>3063</v>
      </c>
      <c r="AJ1762" s="6" t="s">
        <v>43</v>
      </c>
      <c r="AK1762">
        <v>20</v>
      </c>
      <c r="AL1762" s="6" t="s">
        <v>39</v>
      </c>
      <c r="AM1762" t="s">
        <v>39</v>
      </c>
      <c r="AN1762">
        <v>3</v>
      </c>
      <c r="AO1762" t="s">
        <v>39</v>
      </c>
      <c r="AP1762" t="s">
        <v>39</v>
      </c>
      <c r="AQ1762" t="s">
        <v>39</v>
      </c>
      <c r="AR1762" t="s">
        <v>2693</v>
      </c>
    </row>
    <row r="1763" spans="1:44" x14ac:dyDescent="0.35">
      <c r="A1763" t="s">
        <v>1878</v>
      </c>
      <c r="B1763" t="s">
        <v>2672</v>
      </c>
      <c r="C1763" t="s">
        <v>2592</v>
      </c>
      <c r="D1763" t="s">
        <v>510</v>
      </c>
      <c r="E1763" t="s">
        <v>1873</v>
      </c>
      <c r="F1763" t="s">
        <v>39</v>
      </c>
      <c r="G1763" t="s">
        <v>40</v>
      </c>
      <c r="H1763" t="s">
        <v>40</v>
      </c>
      <c r="I1763" t="s">
        <v>3055</v>
      </c>
      <c r="J1763" t="s">
        <v>39</v>
      </c>
      <c r="K1763" t="s">
        <v>39</v>
      </c>
      <c r="L1763" t="s">
        <v>39</v>
      </c>
      <c r="M1763" t="s">
        <v>2632</v>
      </c>
      <c r="N1763" t="s">
        <v>39</v>
      </c>
      <c r="O1763" t="s">
        <v>39</v>
      </c>
      <c r="P1763" t="s">
        <v>39</v>
      </c>
      <c r="Q1763" t="s">
        <v>39</v>
      </c>
      <c r="R1763" t="s">
        <v>39</v>
      </c>
      <c r="S1763" t="s">
        <v>39</v>
      </c>
      <c r="T1763" t="s">
        <v>39</v>
      </c>
      <c r="U1763" s="1" t="s">
        <v>2628</v>
      </c>
      <c r="V1763" s="6" t="s">
        <v>2749</v>
      </c>
      <c r="W1763">
        <v>10</v>
      </c>
      <c r="X1763" s="6" t="s">
        <v>39</v>
      </c>
      <c r="Y1763" t="s">
        <v>3056</v>
      </c>
      <c r="Z1763" s="6" t="s">
        <v>39</v>
      </c>
      <c r="AA1763" s="6" t="s">
        <v>39</v>
      </c>
      <c r="AB1763" s="6" t="s">
        <v>39</v>
      </c>
      <c r="AC1763" s="6" t="s">
        <v>39</v>
      </c>
      <c r="AD1763" s="6" t="s">
        <v>42</v>
      </c>
      <c r="AE1763" s="6" t="s">
        <v>3057</v>
      </c>
      <c r="AF1763" s="6" t="s">
        <v>40</v>
      </c>
      <c r="AG1763" s="6" t="s">
        <v>39</v>
      </c>
      <c r="AH1763" s="6" t="s">
        <v>39</v>
      </c>
      <c r="AI1763" s="27" t="s">
        <v>3063</v>
      </c>
      <c r="AJ1763" s="6" t="s">
        <v>43</v>
      </c>
      <c r="AK1763">
        <v>20</v>
      </c>
      <c r="AL1763" s="6" t="s">
        <v>39</v>
      </c>
      <c r="AM1763" t="s">
        <v>39</v>
      </c>
      <c r="AN1763">
        <v>3</v>
      </c>
      <c r="AO1763" t="s">
        <v>39</v>
      </c>
      <c r="AP1763" t="s">
        <v>39</v>
      </c>
      <c r="AQ1763" t="s">
        <v>39</v>
      </c>
      <c r="AR1763" t="s">
        <v>2693</v>
      </c>
    </row>
    <row r="1764" spans="1:44" x14ac:dyDescent="0.35">
      <c r="A1764" t="s">
        <v>1878</v>
      </c>
      <c r="B1764" t="s">
        <v>2672</v>
      </c>
      <c r="C1764" t="s">
        <v>2592</v>
      </c>
      <c r="D1764" t="s">
        <v>510</v>
      </c>
      <c r="E1764" t="s">
        <v>1873</v>
      </c>
      <c r="F1764" t="s">
        <v>39</v>
      </c>
      <c r="G1764" t="s">
        <v>40</v>
      </c>
      <c r="H1764" t="s">
        <v>40</v>
      </c>
      <c r="I1764" t="s">
        <v>3055</v>
      </c>
      <c r="J1764" t="s">
        <v>39</v>
      </c>
      <c r="K1764" t="s">
        <v>39</v>
      </c>
      <c r="L1764" t="s">
        <v>39</v>
      </c>
      <c r="M1764" t="s">
        <v>2632</v>
      </c>
      <c r="N1764" t="s">
        <v>39</v>
      </c>
      <c r="O1764" t="s">
        <v>39</v>
      </c>
      <c r="P1764" t="s">
        <v>39</v>
      </c>
      <c r="Q1764" t="s">
        <v>39</v>
      </c>
      <c r="R1764" t="s">
        <v>39</v>
      </c>
      <c r="S1764" t="s">
        <v>39</v>
      </c>
      <c r="T1764" t="s">
        <v>39</v>
      </c>
      <c r="U1764" s="1" t="s">
        <v>2628</v>
      </c>
      <c r="V1764" s="6" t="s">
        <v>2749</v>
      </c>
      <c r="W1764">
        <v>20</v>
      </c>
      <c r="X1764" s="6" t="s">
        <v>39</v>
      </c>
      <c r="Y1764" t="s">
        <v>3056</v>
      </c>
      <c r="Z1764" s="6" t="s">
        <v>39</v>
      </c>
      <c r="AA1764" s="6" t="s">
        <v>39</v>
      </c>
      <c r="AB1764" s="6" t="s">
        <v>39</v>
      </c>
      <c r="AC1764" s="6" t="s">
        <v>39</v>
      </c>
      <c r="AD1764" s="6" t="s">
        <v>42</v>
      </c>
      <c r="AE1764" s="6" t="s">
        <v>3057</v>
      </c>
      <c r="AF1764" s="6" t="s">
        <v>40</v>
      </c>
      <c r="AG1764" s="6" t="s">
        <v>39</v>
      </c>
      <c r="AH1764" s="6" t="s">
        <v>39</v>
      </c>
      <c r="AI1764" s="27" t="s">
        <v>3063</v>
      </c>
      <c r="AJ1764" s="6" t="s">
        <v>43</v>
      </c>
      <c r="AK1764">
        <v>64</v>
      </c>
      <c r="AL1764" s="6" t="s">
        <v>39</v>
      </c>
      <c r="AM1764" t="s">
        <v>39</v>
      </c>
      <c r="AN1764">
        <v>3</v>
      </c>
      <c r="AO1764" t="s">
        <v>39</v>
      </c>
      <c r="AP1764" t="s">
        <v>39</v>
      </c>
      <c r="AQ1764" t="s">
        <v>39</v>
      </c>
      <c r="AR1764" t="s">
        <v>2693</v>
      </c>
    </row>
    <row r="1765" spans="1:44" x14ac:dyDescent="0.35">
      <c r="A1765" t="s">
        <v>1878</v>
      </c>
      <c r="B1765" t="s">
        <v>2672</v>
      </c>
      <c r="C1765" t="s">
        <v>2592</v>
      </c>
      <c r="D1765" t="s">
        <v>510</v>
      </c>
      <c r="E1765" t="s">
        <v>1873</v>
      </c>
      <c r="F1765" t="s">
        <v>39</v>
      </c>
      <c r="G1765" t="s">
        <v>40</v>
      </c>
      <c r="H1765" t="s">
        <v>40</v>
      </c>
      <c r="I1765" t="s">
        <v>3055</v>
      </c>
      <c r="J1765" t="s">
        <v>39</v>
      </c>
      <c r="K1765" t="s">
        <v>39</v>
      </c>
      <c r="L1765" t="s">
        <v>39</v>
      </c>
      <c r="M1765" t="s">
        <v>2632</v>
      </c>
      <c r="N1765" t="s">
        <v>39</v>
      </c>
      <c r="O1765" t="s">
        <v>39</v>
      </c>
      <c r="P1765" t="s">
        <v>39</v>
      </c>
      <c r="Q1765" t="s">
        <v>39</v>
      </c>
      <c r="R1765" t="s">
        <v>39</v>
      </c>
      <c r="S1765" t="s">
        <v>39</v>
      </c>
      <c r="T1765" t="s">
        <v>39</v>
      </c>
      <c r="U1765" s="1" t="s">
        <v>2628</v>
      </c>
      <c r="V1765" s="6" t="s">
        <v>2749</v>
      </c>
      <c r="W1765">
        <v>30</v>
      </c>
      <c r="X1765" s="6" t="s">
        <v>39</v>
      </c>
      <c r="Y1765" t="s">
        <v>3056</v>
      </c>
      <c r="Z1765" s="6" t="s">
        <v>39</v>
      </c>
      <c r="AA1765" s="6" t="s">
        <v>39</v>
      </c>
      <c r="AB1765" s="6" t="s">
        <v>39</v>
      </c>
      <c r="AC1765" s="6" t="s">
        <v>39</v>
      </c>
      <c r="AD1765" s="6" t="s">
        <v>42</v>
      </c>
      <c r="AE1765" s="6" t="s">
        <v>3057</v>
      </c>
      <c r="AF1765" s="6" t="s">
        <v>40</v>
      </c>
      <c r="AG1765" s="6" t="s">
        <v>39</v>
      </c>
      <c r="AH1765" s="6" t="s">
        <v>39</v>
      </c>
      <c r="AI1765" s="27" t="s">
        <v>3063</v>
      </c>
      <c r="AJ1765" s="6" t="s">
        <v>43</v>
      </c>
      <c r="AK1765">
        <v>50.67</v>
      </c>
      <c r="AL1765" s="6" t="s">
        <v>39</v>
      </c>
      <c r="AM1765" t="s">
        <v>39</v>
      </c>
      <c r="AN1765">
        <v>3</v>
      </c>
      <c r="AO1765" t="s">
        <v>39</v>
      </c>
      <c r="AP1765" t="s">
        <v>39</v>
      </c>
      <c r="AQ1765" t="s">
        <v>39</v>
      </c>
      <c r="AR1765" t="s">
        <v>2693</v>
      </c>
    </row>
    <row r="1766" spans="1:44" x14ac:dyDescent="0.35">
      <c r="A1766" t="s">
        <v>1878</v>
      </c>
      <c r="B1766" t="s">
        <v>2672</v>
      </c>
      <c r="C1766" t="s">
        <v>2592</v>
      </c>
      <c r="D1766" t="s">
        <v>510</v>
      </c>
      <c r="E1766" t="s">
        <v>1873</v>
      </c>
      <c r="F1766" t="s">
        <v>39</v>
      </c>
      <c r="G1766" t="s">
        <v>40</v>
      </c>
      <c r="H1766" t="s">
        <v>40</v>
      </c>
      <c r="I1766" t="s">
        <v>3055</v>
      </c>
      <c r="J1766" t="s">
        <v>39</v>
      </c>
      <c r="K1766" t="s">
        <v>39</v>
      </c>
      <c r="L1766" t="s">
        <v>39</v>
      </c>
      <c r="M1766" t="s">
        <v>2632</v>
      </c>
      <c r="N1766" t="s">
        <v>39</v>
      </c>
      <c r="O1766" t="s">
        <v>39</v>
      </c>
      <c r="P1766" t="s">
        <v>39</v>
      </c>
      <c r="Q1766" t="s">
        <v>39</v>
      </c>
      <c r="R1766" t="s">
        <v>39</v>
      </c>
      <c r="S1766" t="s">
        <v>39</v>
      </c>
      <c r="T1766" t="s">
        <v>39</v>
      </c>
      <c r="U1766" s="1" t="s">
        <v>2936</v>
      </c>
      <c r="V1766" s="6" t="s">
        <v>39</v>
      </c>
      <c r="W1766" s="6" t="s">
        <v>39</v>
      </c>
      <c r="X1766" s="6" t="s">
        <v>39</v>
      </c>
      <c r="Y1766" t="s">
        <v>3056</v>
      </c>
      <c r="Z1766" s="6" t="s">
        <v>39</v>
      </c>
      <c r="AA1766" s="6" t="s">
        <v>44</v>
      </c>
      <c r="AB1766" s="6" t="s">
        <v>3058</v>
      </c>
      <c r="AC1766" s="6" t="s">
        <v>3059</v>
      </c>
      <c r="AD1766" s="6" t="s">
        <v>42</v>
      </c>
      <c r="AE1766" s="6" t="s">
        <v>3057</v>
      </c>
      <c r="AF1766" s="6" t="s">
        <v>40</v>
      </c>
      <c r="AG1766" s="6" t="s">
        <v>39</v>
      </c>
      <c r="AH1766" s="6" t="s">
        <v>39</v>
      </c>
      <c r="AI1766" s="27" t="s">
        <v>3063</v>
      </c>
      <c r="AJ1766" s="6" t="s">
        <v>43</v>
      </c>
      <c r="AK1766">
        <v>54.67</v>
      </c>
      <c r="AL1766" s="6" t="s">
        <v>39</v>
      </c>
      <c r="AM1766" t="s">
        <v>39</v>
      </c>
      <c r="AN1766">
        <v>3</v>
      </c>
      <c r="AO1766" t="s">
        <v>39</v>
      </c>
      <c r="AP1766" t="s">
        <v>39</v>
      </c>
      <c r="AQ1766" t="s">
        <v>39</v>
      </c>
      <c r="AR1766" t="s">
        <v>2693</v>
      </c>
    </row>
    <row r="1767" spans="1:44" x14ac:dyDescent="0.35">
      <c r="A1767" t="s">
        <v>1878</v>
      </c>
      <c r="B1767" t="s">
        <v>2672</v>
      </c>
      <c r="C1767" t="s">
        <v>2592</v>
      </c>
      <c r="D1767" t="s">
        <v>510</v>
      </c>
      <c r="E1767" t="s">
        <v>1873</v>
      </c>
      <c r="F1767" t="s">
        <v>39</v>
      </c>
      <c r="G1767" t="s">
        <v>40</v>
      </c>
      <c r="H1767" t="s">
        <v>40</v>
      </c>
      <c r="I1767" t="s">
        <v>3055</v>
      </c>
      <c r="J1767" t="s">
        <v>39</v>
      </c>
      <c r="K1767" t="s">
        <v>39</v>
      </c>
      <c r="L1767" t="s">
        <v>39</v>
      </c>
      <c r="M1767" t="s">
        <v>2632</v>
      </c>
      <c r="N1767" t="s">
        <v>39</v>
      </c>
      <c r="O1767" t="s">
        <v>39</v>
      </c>
      <c r="P1767" t="s">
        <v>39</v>
      </c>
      <c r="Q1767" t="s">
        <v>39</v>
      </c>
      <c r="R1767" t="s">
        <v>39</v>
      </c>
      <c r="S1767" t="s">
        <v>39</v>
      </c>
      <c r="T1767" t="s">
        <v>39</v>
      </c>
      <c r="U1767" s="1" t="s">
        <v>2936</v>
      </c>
      <c r="V1767" s="6" t="s">
        <v>39</v>
      </c>
      <c r="W1767" s="6" t="s">
        <v>39</v>
      </c>
      <c r="X1767" s="6" t="s">
        <v>39</v>
      </c>
      <c r="Y1767" t="s">
        <v>3056</v>
      </c>
      <c r="Z1767" s="6" t="s">
        <v>39</v>
      </c>
      <c r="AA1767" s="6" t="s">
        <v>44</v>
      </c>
      <c r="AB1767" s="6" t="s">
        <v>3060</v>
      </c>
      <c r="AC1767" s="6" t="s">
        <v>3059</v>
      </c>
      <c r="AD1767" s="6" t="s">
        <v>42</v>
      </c>
      <c r="AE1767" s="6" t="s">
        <v>3057</v>
      </c>
      <c r="AF1767" s="6" t="s">
        <v>40</v>
      </c>
      <c r="AG1767" s="6" t="s">
        <v>39</v>
      </c>
      <c r="AH1767" s="6" t="s">
        <v>39</v>
      </c>
      <c r="AI1767" s="27" t="s">
        <v>3063</v>
      </c>
      <c r="AJ1767" s="6" t="s">
        <v>43</v>
      </c>
      <c r="AK1767">
        <v>45.33</v>
      </c>
      <c r="AL1767" s="6" t="s">
        <v>39</v>
      </c>
      <c r="AM1767" t="s">
        <v>39</v>
      </c>
      <c r="AN1767">
        <v>3</v>
      </c>
      <c r="AO1767" t="s">
        <v>39</v>
      </c>
      <c r="AP1767" t="s">
        <v>39</v>
      </c>
      <c r="AQ1767" t="s">
        <v>39</v>
      </c>
      <c r="AR1767" t="s">
        <v>2693</v>
      </c>
    </row>
    <row r="1768" spans="1:44" x14ac:dyDescent="0.35">
      <c r="A1768" t="s">
        <v>1878</v>
      </c>
      <c r="B1768" t="s">
        <v>2672</v>
      </c>
      <c r="C1768" t="s">
        <v>2592</v>
      </c>
      <c r="D1768" t="s">
        <v>510</v>
      </c>
      <c r="E1768" t="s">
        <v>1873</v>
      </c>
      <c r="F1768" t="s">
        <v>39</v>
      </c>
      <c r="G1768" t="s">
        <v>40</v>
      </c>
      <c r="H1768" t="s">
        <v>40</v>
      </c>
      <c r="I1768" t="s">
        <v>3055</v>
      </c>
      <c r="J1768" t="s">
        <v>39</v>
      </c>
      <c r="K1768" t="s">
        <v>39</v>
      </c>
      <c r="L1768" t="s">
        <v>39</v>
      </c>
      <c r="M1768" t="s">
        <v>2632</v>
      </c>
      <c r="N1768" t="s">
        <v>39</v>
      </c>
      <c r="O1768" t="s">
        <v>39</v>
      </c>
      <c r="P1768" t="s">
        <v>39</v>
      </c>
      <c r="Q1768" t="s">
        <v>39</v>
      </c>
      <c r="R1768" t="s">
        <v>39</v>
      </c>
      <c r="S1768" t="s">
        <v>39</v>
      </c>
      <c r="T1768" t="s">
        <v>39</v>
      </c>
      <c r="U1768" s="1" t="s">
        <v>2646</v>
      </c>
      <c r="V1768" s="6" t="s">
        <v>39</v>
      </c>
      <c r="W1768" s="6" t="s">
        <v>39</v>
      </c>
      <c r="X1768" s="6" t="s">
        <v>39</v>
      </c>
      <c r="Y1768" t="s">
        <v>39</v>
      </c>
      <c r="Z1768" s="6" t="s">
        <v>39</v>
      </c>
      <c r="AA1768" s="6" t="s">
        <v>2743</v>
      </c>
      <c r="AB1768" s="29">
        <f>9.6*997</f>
        <v>9571.1999999999989</v>
      </c>
      <c r="AC1768" s="31">
        <f>2/(24*60)</f>
        <v>1.3888888888888889E-3</v>
      </c>
      <c r="AD1768" s="6" t="s">
        <v>42</v>
      </c>
      <c r="AE1768" s="6" t="s">
        <v>2743</v>
      </c>
      <c r="AF1768" s="6" t="s">
        <v>40</v>
      </c>
      <c r="AG1768" s="6" t="s">
        <v>39</v>
      </c>
      <c r="AH1768" s="6" t="s">
        <v>39</v>
      </c>
      <c r="AI1768" s="27" t="s">
        <v>3063</v>
      </c>
      <c r="AJ1768" s="6" t="s">
        <v>43</v>
      </c>
      <c r="AK1768">
        <v>51.33</v>
      </c>
      <c r="AL1768" s="6" t="s">
        <v>39</v>
      </c>
      <c r="AM1768" t="s">
        <v>39</v>
      </c>
      <c r="AN1768">
        <v>3</v>
      </c>
      <c r="AO1768" t="s">
        <v>39</v>
      </c>
      <c r="AP1768" t="s">
        <v>39</v>
      </c>
      <c r="AQ1768" t="s">
        <v>39</v>
      </c>
      <c r="AR1768" t="s">
        <v>2693</v>
      </c>
    </row>
    <row r="1769" spans="1:44" x14ac:dyDescent="0.35">
      <c r="A1769" t="s">
        <v>1878</v>
      </c>
      <c r="B1769" t="s">
        <v>2672</v>
      </c>
      <c r="C1769" t="s">
        <v>2592</v>
      </c>
      <c r="D1769" t="s">
        <v>510</v>
      </c>
      <c r="E1769" t="s">
        <v>1873</v>
      </c>
      <c r="F1769" t="s">
        <v>39</v>
      </c>
      <c r="G1769" t="s">
        <v>40</v>
      </c>
      <c r="H1769" t="s">
        <v>40</v>
      </c>
      <c r="I1769" t="s">
        <v>3055</v>
      </c>
      <c r="J1769" t="s">
        <v>39</v>
      </c>
      <c r="K1769" t="s">
        <v>39</v>
      </c>
      <c r="L1769" t="s">
        <v>39</v>
      </c>
      <c r="M1769" t="s">
        <v>2632</v>
      </c>
      <c r="N1769" t="s">
        <v>39</v>
      </c>
      <c r="O1769" t="s">
        <v>39</v>
      </c>
      <c r="P1769" t="s">
        <v>39</v>
      </c>
      <c r="Q1769" t="s">
        <v>39</v>
      </c>
      <c r="R1769" t="s">
        <v>39</v>
      </c>
      <c r="S1769" t="s">
        <v>39</v>
      </c>
      <c r="T1769" t="s">
        <v>39</v>
      </c>
      <c r="U1769" s="1" t="s">
        <v>2646</v>
      </c>
      <c r="V1769" s="6" t="s">
        <v>39</v>
      </c>
      <c r="W1769" s="6" t="s">
        <v>39</v>
      </c>
      <c r="X1769" s="6" t="s">
        <v>39</v>
      </c>
      <c r="Y1769" t="s">
        <v>39</v>
      </c>
      <c r="Z1769" s="6" t="s">
        <v>39</v>
      </c>
      <c r="AA1769" s="6" t="s">
        <v>2743</v>
      </c>
      <c r="AB1769" s="29">
        <f>9.6*997</f>
        <v>9571.1999999999989</v>
      </c>
      <c r="AC1769" s="31">
        <f>4/(24*60)</f>
        <v>2.7777777777777779E-3</v>
      </c>
      <c r="AD1769" s="6" t="s">
        <v>42</v>
      </c>
      <c r="AE1769" s="6" t="s">
        <v>2743</v>
      </c>
      <c r="AF1769" s="6" t="s">
        <v>40</v>
      </c>
      <c r="AG1769" s="6" t="s">
        <v>39</v>
      </c>
      <c r="AH1769" s="6" t="s">
        <v>39</v>
      </c>
      <c r="AI1769" s="27" t="s">
        <v>3063</v>
      </c>
      <c r="AJ1769" s="6" t="s">
        <v>43</v>
      </c>
      <c r="AK1769">
        <v>51.33</v>
      </c>
      <c r="AL1769" s="6" t="s">
        <v>39</v>
      </c>
      <c r="AM1769" t="s">
        <v>39</v>
      </c>
      <c r="AN1769">
        <v>3</v>
      </c>
      <c r="AO1769" t="s">
        <v>39</v>
      </c>
      <c r="AP1769" t="s">
        <v>39</v>
      </c>
      <c r="AQ1769" t="s">
        <v>39</v>
      </c>
      <c r="AR1769" t="s">
        <v>2693</v>
      </c>
    </row>
    <row r="1770" spans="1:44" x14ac:dyDescent="0.35">
      <c r="A1770" t="s">
        <v>1878</v>
      </c>
      <c r="B1770" t="s">
        <v>2672</v>
      </c>
      <c r="C1770" t="s">
        <v>2592</v>
      </c>
      <c r="D1770" t="s">
        <v>510</v>
      </c>
      <c r="E1770" t="s">
        <v>1873</v>
      </c>
      <c r="F1770" t="s">
        <v>39</v>
      </c>
      <c r="G1770" t="s">
        <v>40</v>
      </c>
      <c r="H1770" t="s">
        <v>40</v>
      </c>
      <c r="I1770" t="s">
        <v>3055</v>
      </c>
      <c r="J1770" t="s">
        <v>39</v>
      </c>
      <c r="K1770" t="s">
        <v>39</v>
      </c>
      <c r="L1770" t="s">
        <v>39</v>
      </c>
      <c r="M1770" t="s">
        <v>2632</v>
      </c>
      <c r="N1770" t="s">
        <v>39</v>
      </c>
      <c r="O1770" t="s">
        <v>39</v>
      </c>
      <c r="P1770" t="s">
        <v>39</v>
      </c>
      <c r="Q1770" t="s">
        <v>39</v>
      </c>
      <c r="R1770" t="s">
        <v>39</v>
      </c>
      <c r="S1770" t="s">
        <v>39</v>
      </c>
      <c r="T1770" t="s">
        <v>39</v>
      </c>
      <c r="U1770" s="1" t="s">
        <v>2936</v>
      </c>
      <c r="V1770" s="6" t="s">
        <v>39</v>
      </c>
      <c r="W1770" s="6" t="s">
        <v>39</v>
      </c>
      <c r="X1770" s="6" t="s">
        <v>39</v>
      </c>
      <c r="Y1770" t="s">
        <v>3056</v>
      </c>
      <c r="Z1770" s="6" t="s">
        <v>39</v>
      </c>
      <c r="AA1770" s="6" t="s">
        <v>2607</v>
      </c>
      <c r="AB1770" s="29">
        <f>0.2*997</f>
        <v>199.4</v>
      </c>
      <c r="AC1770" s="6" t="s">
        <v>2953</v>
      </c>
      <c r="AD1770" s="6" t="s">
        <v>42</v>
      </c>
      <c r="AE1770" s="6" t="s">
        <v>3057</v>
      </c>
      <c r="AF1770" s="6" t="s">
        <v>40</v>
      </c>
      <c r="AG1770" s="6" t="s">
        <v>39</v>
      </c>
      <c r="AH1770" s="6" t="s">
        <v>39</v>
      </c>
      <c r="AI1770" s="27" t="s">
        <v>3063</v>
      </c>
      <c r="AJ1770" s="6" t="s">
        <v>43</v>
      </c>
      <c r="AK1770">
        <v>50</v>
      </c>
      <c r="AL1770" s="6" t="s">
        <v>39</v>
      </c>
      <c r="AM1770" t="s">
        <v>39</v>
      </c>
      <c r="AN1770">
        <v>3</v>
      </c>
      <c r="AO1770" t="s">
        <v>39</v>
      </c>
      <c r="AP1770" t="s">
        <v>39</v>
      </c>
      <c r="AQ1770" t="s">
        <v>39</v>
      </c>
      <c r="AR1770" t="s">
        <v>2693</v>
      </c>
    </row>
    <row r="1771" spans="1:44" x14ac:dyDescent="0.35">
      <c r="A1771" t="s">
        <v>1878</v>
      </c>
      <c r="B1771" t="s">
        <v>2672</v>
      </c>
      <c r="C1771" t="s">
        <v>2592</v>
      </c>
      <c r="D1771" t="s">
        <v>510</v>
      </c>
      <c r="E1771" t="s">
        <v>1873</v>
      </c>
      <c r="F1771" t="s">
        <v>39</v>
      </c>
      <c r="G1771" t="s">
        <v>40</v>
      </c>
      <c r="H1771" t="s">
        <v>40</v>
      </c>
      <c r="I1771" t="s">
        <v>3055</v>
      </c>
      <c r="J1771" t="s">
        <v>39</v>
      </c>
      <c r="K1771" t="s">
        <v>39</v>
      </c>
      <c r="L1771" t="s">
        <v>39</v>
      </c>
      <c r="M1771" t="s">
        <v>2632</v>
      </c>
      <c r="N1771" t="s">
        <v>39</v>
      </c>
      <c r="O1771" t="s">
        <v>39</v>
      </c>
      <c r="P1771" t="s">
        <v>39</v>
      </c>
      <c r="Q1771" t="s">
        <v>39</v>
      </c>
      <c r="R1771" t="s">
        <v>39</v>
      </c>
      <c r="S1771" t="s">
        <v>39</v>
      </c>
      <c r="T1771" t="s">
        <v>39</v>
      </c>
      <c r="U1771" s="1" t="s">
        <v>3061</v>
      </c>
      <c r="V1771" s="6" t="s">
        <v>2749</v>
      </c>
      <c r="W1771">
        <v>20</v>
      </c>
      <c r="X1771" s="6" t="s">
        <v>39</v>
      </c>
      <c r="Y1771" t="s">
        <v>3056</v>
      </c>
      <c r="Z1771" s="6" t="s">
        <v>39</v>
      </c>
      <c r="AA1771" s="6" t="s">
        <v>44</v>
      </c>
      <c r="AB1771" s="6" t="s">
        <v>3058</v>
      </c>
      <c r="AC1771" s="6" t="s">
        <v>3059</v>
      </c>
      <c r="AD1771" s="6" t="s">
        <v>42</v>
      </c>
      <c r="AE1771" s="6" t="s">
        <v>3057</v>
      </c>
      <c r="AF1771" s="6" t="s">
        <v>40</v>
      </c>
      <c r="AG1771" s="6" t="s">
        <v>39</v>
      </c>
      <c r="AH1771" s="6" t="s">
        <v>39</v>
      </c>
      <c r="AI1771" s="27" t="s">
        <v>3063</v>
      </c>
      <c r="AJ1771" s="6" t="s">
        <v>43</v>
      </c>
      <c r="AK1771">
        <v>84.67</v>
      </c>
      <c r="AL1771" s="6" t="s">
        <v>39</v>
      </c>
      <c r="AM1771" t="s">
        <v>39</v>
      </c>
      <c r="AN1771">
        <v>3</v>
      </c>
      <c r="AO1771" t="s">
        <v>39</v>
      </c>
      <c r="AP1771" t="s">
        <v>39</v>
      </c>
      <c r="AQ1771" t="s">
        <v>39</v>
      </c>
      <c r="AR1771" t="s">
        <v>2693</v>
      </c>
    </row>
    <row r="1772" spans="1:44" x14ac:dyDescent="0.35">
      <c r="A1772" t="s">
        <v>1878</v>
      </c>
      <c r="B1772" t="s">
        <v>2672</v>
      </c>
      <c r="C1772" t="s">
        <v>2592</v>
      </c>
      <c r="D1772" t="s">
        <v>510</v>
      </c>
      <c r="E1772" t="s">
        <v>1873</v>
      </c>
      <c r="F1772" t="s">
        <v>39</v>
      </c>
      <c r="G1772" t="s">
        <v>40</v>
      </c>
      <c r="H1772" t="s">
        <v>40</v>
      </c>
      <c r="I1772" t="s">
        <v>3062</v>
      </c>
      <c r="J1772" t="s">
        <v>39</v>
      </c>
      <c r="K1772" t="s">
        <v>39</v>
      </c>
      <c r="L1772" t="s">
        <v>39</v>
      </c>
      <c r="M1772" t="s">
        <v>2632</v>
      </c>
      <c r="N1772" t="s">
        <v>39</v>
      </c>
      <c r="O1772" t="s">
        <v>39</v>
      </c>
      <c r="P1772" t="s">
        <v>39</v>
      </c>
      <c r="Q1772" t="s">
        <v>39</v>
      </c>
      <c r="R1772" t="s">
        <v>39</v>
      </c>
      <c r="S1772" t="s">
        <v>39</v>
      </c>
      <c r="T1772" t="s">
        <v>39</v>
      </c>
      <c r="U1772" s="1" t="s">
        <v>48</v>
      </c>
      <c r="V1772" s="6" t="s">
        <v>39</v>
      </c>
      <c r="W1772" s="6" t="s">
        <v>39</v>
      </c>
      <c r="X1772" s="6" t="s">
        <v>39</v>
      </c>
      <c r="Y1772" t="s">
        <v>39</v>
      </c>
      <c r="Z1772" s="6" t="s">
        <v>39</v>
      </c>
      <c r="AA1772" s="6" t="s">
        <v>39</v>
      </c>
      <c r="AB1772" s="6" t="s">
        <v>39</v>
      </c>
      <c r="AC1772" s="6" t="s">
        <v>39</v>
      </c>
      <c r="AD1772" s="6" t="s">
        <v>40</v>
      </c>
      <c r="AE1772" s="6" t="s">
        <v>39</v>
      </c>
      <c r="AF1772" s="6" t="s">
        <v>40</v>
      </c>
      <c r="AG1772" s="6" t="s">
        <v>39</v>
      </c>
      <c r="AH1772" s="6" t="s">
        <v>39</v>
      </c>
      <c r="AI1772">
        <v>4.3200000000000001E-3</v>
      </c>
      <c r="AJ1772" s="6" t="s">
        <v>43</v>
      </c>
      <c r="AK1772">
        <v>18.329999999999998</v>
      </c>
      <c r="AL1772" s="6" t="s">
        <v>39</v>
      </c>
      <c r="AM1772" t="s">
        <v>39</v>
      </c>
      <c r="AN1772">
        <v>3</v>
      </c>
      <c r="AO1772" t="s">
        <v>39</v>
      </c>
      <c r="AP1772" t="s">
        <v>39</v>
      </c>
      <c r="AQ1772" t="s">
        <v>39</v>
      </c>
      <c r="AR1772" t="s">
        <v>2693</v>
      </c>
    </row>
    <row r="1773" spans="1:44" x14ac:dyDescent="0.35">
      <c r="A1773" t="s">
        <v>1878</v>
      </c>
      <c r="B1773" t="s">
        <v>2672</v>
      </c>
      <c r="C1773" t="s">
        <v>2592</v>
      </c>
      <c r="D1773" t="s">
        <v>510</v>
      </c>
      <c r="E1773" t="s">
        <v>1873</v>
      </c>
      <c r="F1773" t="s">
        <v>39</v>
      </c>
      <c r="G1773" t="s">
        <v>40</v>
      </c>
      <c r="H1773" t="s">
        <v>40</v>
      </c>
      <c r="I1773" t="s">
        <v>3062</v>
      </c>
      <c r="J1773" t="s">
        <v>39</v>
      </c>
      <c r="K1773" t="s">
        <v>39</v>
      </c>
      <c r="L1773" t="s">
        <v>39</v>
      </c>
      <c r="M1773" t="s">
        <v>2632</v>
      </c>
      <c r="N1773" t="s">
        <v>39</v>
      </c>
      <c r="O1773" t="s">
        <v>39</v>
      </c>
      <c r="P1773" t="s">
        <v>39</v>
      </c>
      <c r="Q1773" t="s">
        <v>39</v>
      </c>
      <c r="R1773" t="s">
        <v>39</v>
      </c>
      <c r="S1773" t="s">
        <v>39</v>
      </c>
      <c r="T1773" t="s">
        <v>39</v>
      </c>
      <c r="U1773" s="1" t="s">
        <v>2628</v>
      </c>
      <c r="V1773" s="6" t="s">
        <v>2749</v>
      </c>
      <c r="W1773">
        <v>10</v>
      </c>
      <c r="X1773" s="6" t="s">
        <v>39</v>
      </c>
      <c r="Y1773" t="s">
        <v>3056</v>
      </c>
      <c r="Z1773" s="6" t="s">
        <v>39</v>
      </c>
      <c r="AA1773" s="6" t="s">
        <v>39</v>
      </c>
      <c r="AB1773" s="6" t="s">
        <v>39</v>
      </c>
      <c r="AC1773" s="6" t="s">
        <v>39</v>
      </c>
      <c r="AD1773" s="6" t="s">
        <v>42</v>
      </c>
      <c r="AE1773" s="6" t="s">
        <v>3057</v>
      </c>
      <c r="AF1773" s="6" t="s">
        <v>40</v>
      </c>
      <c r="AG1773" s="6" t="s">
        <v>39</v>
      </c>
      <c r="AH1773" s="6" t="s">
        <v>39</v>
      </c>
      <c r="AI1773">
        <v>4.3200000000000001E-3</v>
      </c>
      <c r="AJ1773" s="6" t="s">
        <v>43</v>
      </c>
      <c r="AK1773">
        <v>18.670000000000002</v>
      </c>
      <c r="AL1773" s="6" t="s">
        <v>39</v>
      </c>
      <c r="AM1773" t="s">
        <v>39</v>
      </c>
      <c r="AN1773">
        <v>3</v>
      </c>
      <c r="AO1773" t="s">
        <v>39</v>
      </c>
      <c r="AP1773" t="s">
        <v>39</v>
      </c>
      <c r="AQ1773" t="s">
        <v>39</v>
      </c>
      <c r="AR1773" t="s">
        <v>2693</v>
      </c>
    </row>
    <row r="1774" spans="1:44" x14ac:dyDescent="0.35">
      <c r="A1774" t="s">
        <v>1878</v>
      </c>
      <c r="B1774" t="s">
        <v>2672</v>
      </c>
      <c r="C1774" t="s">
        <v>2592</v>
      </c>
      <c r="D1774" t="s">
        <v>510</v>
      </c>
      <c r="E1774" t="s">
        <v>1873</v>
      </c>
      <c r="F1774" t="s">
        <v>39</v>
      </c>
      <c r="G1774" t="s">
        <v>40</v>
      </c>
      <c r="H1774" t="s">
        <v>40</v>
      </c>
      <c r="I1774" t="s">
        <v>3062</v>
      </c>
      <c r="J1774" t="s">
        <v>39</v>
      </c>
      <c r="K1774" t="s">
        <v>39</v>
      </c>
      <c r="L1774" t="s">
        <v>39</v>
      </c>
      <c r="M1774" t="s">
        <v>2632</v>
      </c>
      <c r="N1774" t="s">
        <v>39</v>
      </c>
      <c r="O1774" t="s">
        <v>39</v>
      </c>
      <c r="P1774" t="s">
        <v>39</v>
      </c>
      <c r="Q1774" t="s">
        <v>39</v>
      </c>
      <c r="R1774" t="s">
        <v>39</v>
      </c>
      <c r="S1774" t="s">
        <v>39</v>
      </c>
      <c r="T1774" t="s">
        <v>39</v>
      </c>
      <c r="U1774" s="1" t="s">
        <v>2628</v>
      </c>
      <c r="V1774" s="6" t="s">
        <v>2749</v>
      </c>
      <c r="W1774">
        <v>20</v>
      </c>
      <c r="X1774" s="6" t="s">
        <v>39</v>
      </c>
      <c r="Y1774" t="s">
        <v>3056</v>
      </c>
      <c r="Z1774" s="6" t="s">
        <v>39</v>
      </c>
      <c r="AA1774" s="6" t="s">
        <v>39</v>
      </c>
      <c r="AB1774" s="6" t="s">
        <v>39</v>
      </c>
      <c r="AC1774" s="6" t="s">
        <v>39</v>
      </c>
      <c r="AD1774" s="6" t="s">
        <v>42</v>
      </c>
      <c r="AE1774" s="6" t="s">
        <v>3057</v>
      </c>
      <c r="AF1774" s="6" t="s">
        <v>40</v>
      </c>
      <c r="AG1774" s="6" t="s">
        <v>39</v>
      </c>
      <c r="AH1774" s="6" t="s">
        <v>39</v>
      </c>
      <c r="AI1774">
        <v>4.3200000000000001E-3</v>
      </c>
      <c r="AJ1774" s="6" t="s">
        <v>43</v>
      </c>
      <c r="AK1774">
        <v>70</v>
      </c>
      <c r="AL1774" s="6" t="s">
        <v>39</v>
      </c>
      <c r="AM1774" t="s">
        <v>39</v>
      </c>
      <c r="AN1774">
        <v>3</v>
      </c>
      <c r="AO1774" t="s">
        <v>39</v>
      </c>
      <c r="AP1774" t="s">
        <v>39</v>
      </c>
      <c r="AQ1774" t="s">
        <v>39</v>
      </c>
      <c r="AR1774" t="s">
        <v>2693</v>
      </c>
    </row>
    <row r="1775" spans="1:44" x14ac:dyDescent="0.35">
      <c r="A1775" t="s">
        <v>1878</v>
      </c>
      <c r="B1775" t="s">
        <v>2672</v>
      </c>
      <c r="C1775" t="s">
        <v>2592</v>
      </c>
      <c r="D1775" t="s">
        <v>510</v>
      </c>
      <c r="E1775" t="s">
        <v>1873</v>
      </c>
      <c r="F1775" t="s">
        <v>39</v>
      </c>
      <c r="G1775" t="s">
        <v>40</v>
      </c>
      <c r="H1775" t="s">
        <v>40</v>
      </c>
      <c r="I1775" t="s">
        <v>3062</v>
      </c>
      <c r="J1775" t="s">
        <v>39</v>
      </c>
      <c r="K1775" t="s">
        <v>39</v>
      </c>
      <c r="L1775" t="s">
        <v>39</v>
      </c>
      <c r="M1775" t="s">
        <v>2632</v>
      </c>
      <c r="N1775" t="s">
        <v>39</v>
      </c>
      <c r="O1775" t="s">
        <v>39</v>
      </c>
      <c r="P1775" t="s">
        <v>39</v>
      </c>
      <c r="Q1775" t="s">
        <v>39</v>
      </c>
      <c r="R1775" t="s">
        <v>39</v>
      </c>
      <c r="S1775" t="s">
        <v>39</v>
      </c>
      <c r="T1775" t="s">
        <v>39</v>
      </c>
      <c r="U1775" s="1" t="s">
        <v>2628</v>
      </c>
      <c r="V1775" s="6" t="s">
        <v>2749</v>
      </c>
      <c r="W1775">
        <v>30</v>
      </c>
      <c r="X1775" s="6" t="s">
        <v>39</v>
      </c>
      <c r="Y1775" t="s">
        <v>3056</v>
      </c>
      <c r="Z1775" s="6" t="s">
        <v>39</v>
      </c>
      <c r="AA1775" s="6" t="s">
        <v>39</v>
      </c>
      <c r="AB1775" s="6" t="s">
        <v>39</v>
      </c>
      <c r="AC1775" s="6" t="s">
        <v>39</v>
      </c>
      <c r="AD1775" s="6" t="s">
        <v>42</v>
      </c>
      <c r="AE1775" s="6" t="s">
        <v>3057</v>
      </c>
      <c r="AF1775" s="6" t="s">
        <v>40</v>
      </c>
      <c r="AG1775" s="6" t="s">
        <v>39</v>
      </c>
      <c r="AH1775" s="6" t="s">
        <v>39</v>
      </c>
      <c r="AI1775">
        <v>4.3200000000000001E-3</v>
      </c>
      <c r="AJ1775" s="6" t="s">
        <v>43</v>
      </c>
      <c r="AK1775">
        <v>66.67</v>
      </c>
      <c r="AL1775" s="6" t="s">
        <v>39</v>
      </c>
      <c r="AM1775" t="s">
        <v>39</v>
      </c>
      <c r="AN1775">
        <v>3</v>
      </c>
      <c r="AO1775" t="s">
        <v>39</v>
      </c>
      <c r="AP1775" t="s">
        <v>39</v>
      </c>
      <c r="AQ1775" t="s">
        <v>39</v>
      </c>
      <c r="AR1775" t="s">
        <v>2693</v>
      </c>
    </row>
    <row r="1776" spans="1:44" x14ac:dyDescent="0.35">
      <c r="A1776" t="s">
        <v>1878</v>
      </c>
      <c r="B1776" t="s">
        <v>2672</v>
      </c>
      <c r="C1776" t="s">
        <v>2592</v>
      </c>
      <c r="D1776" t="s">
        <v>510</v>
      </c>
      <c r="E1776" t="s">
        <v>1873</v>
      </c>
      <c r="F1776" t="s">
        <v>39</v>
      </c>
      <c r="G1776" t="s">
        <v>40</v>
      </c>
      <c r="H1776" t="s">
        <v>40</v>
      </c>
      <c r="I1776" t="s">
        <v>3062</v>
      </c>
      <c r="J1776" t="s">
        <v>39</v>
      </c>
      <c r="K1776" t="s">
        <v>39</v>
      </c>
      <c r="L1776" t="s">
        <v>39</v>
      </c>
      <c r="M1776" t="s">
        <v>2632</v>
      </c>
      <c r="N1776" t="s">
        <v>39</v>
      </c>
      <c r="O1776" t="s">
        <v>39</v>
      </c>
      <c r="P1776" t="s">
        <v>39</v>
      </c>
      <c r="Q1776" t="s">
        <v>39</v>
      </c>
      <c r="R1776" t="s">
        <v>39</v>
      </c>
      <c r="S1776" t="s">
        <v>39</v>
      </c>
      <c r="T1776" t="s">
        <v>39</v>
      </c>
      <c r="U1776" s="1" t="s">
        <v>2936</v>
      </c>
      <c r="V1776" s="6" t="s">
        <v>39</v>
      </c>
      <c r="W1776" s="6" t="s">
        <v>39</v>
      </c>
      <c r="X1776" s="6" t="s">
        <v>39</v>
      </c>
      <c r="Y1776" t="s">
        <v>3056</v>
      </c>
      <c r="Z1776" s="6" t="s">
        <v>39</v>
      </c>
      <c r="AA1776" s="6" t="s">
        <v>44</v>
      </c>
      <c r="AB1776" s="6" t="s">
        <v>3058</v>
      </c>
      <c r="AC1776" s="6" t="s">
        <v>3059</v>
      </c>
      <c r="AD1776" s="6" t="s">
        <v>42</v>
      </c>
      <c r="AE1776" s="6" t="s">
        <v>3057</v>
      </c>
      <c r="AF1776" s="6" t="s">
        <v>40</v>
      </c>
      <c r="AG1776" s="6" t="s">
        <v>39</v>
      </c>
      <c r="AH1776" s="6" t="s">
        <v>39</v>
      </c>
      <c r="AI1776">
        <v>4.3200000000000001E-3</v>
      </c>
      <c r="AJ1776" s="6" t="s">
        <v>43</v>
      </c>
      <c r="AK1776">
        <v>68</v>
      </c>
      <c r="AL1776" s="6" t="s">
        <v>39</v>
      </c>
      <c r="AM1776" t="s">
        <v>39</v>
      </c>
      <c r="AN1776">
        <v>3</v>
      </c>
      <c r="AO1776" t="s">
        <v>39</v>
      </c>
      <c r="AP1776" t="s">
        <v>39</v>
      </c>
      <c r="AQ1776" t="s">
        <v>39</v>
      </c>
      <c r="AR1776" t="s">
        <v>2693</v>
      </c>
    </row>
    <row r="1777" spans="1:44" x14ac:dyDescent="0.35">
      <c r="A1777" t="s">
        <v>1878</v>
      </c>
      <c r="B1777" t="s">
        <v>2672</v>
      </c>
      <c r="C1777" t="s">
        <v>2592</v>
      </c>
      <c r="D1777" t="s">
        <v>510</v>
      </c>
      <c r="E1777" t="s">
        <v>1873</v>
      </c>
      <c r="F1777" t="s">
        <v>39</v>
      </c>
      <c r="G1777" t="s">
        <v>40</v>
      </c>
      <c r="H1777" t="s">
        <v>40</v>
      </c>
      <c r="I1777" t="s">
        <v>3062</v>
      </c>
      <c r="J1777" t="s">
        <v>39</v>
      </c>
      <c r="K1777" t="s">
        <v>39</v>
      </c>
      <c r="L1777" t="s">
        <v>39</v>
      </c>
      <c r="M1777" t="s">
        <v>2632</v>
      </c>
      <c r="N1777" t="s">
        <v>39</v>
      </c>
      <c r="O1777" t="s">
        <v>39</v>
      </c>
      <c r="P1777" t="s">
        <v>39</v>
      </c>
      <c r="Q1777" t="s">
        <v>39</v>
      </c>
      <c r="R1777" t="s">
        <v>39</v>
      </c>
      <c r="S1777" t="s">
        <v>39</v>
      </c>
      <c r="T1777" t="s">
        <v>39</v>
      </c>
      <c r="U1777" s="1" t="s">
        <v>2936</v>
      </c>
      <c r="V1777" s="6" t="s">
        <v>39</v>
      </c>
      <c r="W1777" s="6" t="s">
        <v>39</v>
      </c>
      <c r="X1777" s="6" t="s">
        <v>39</v>
      </c>
      <c r="Y1777" t="s">
        <v>3056</v>
      </c>
      <c r="Z1777" s="6" t="s">
        <v>39</v>
      </c>
      <c r="AA1777" s="6" t="s">
        <v>44</v>
      </c>
      <c r="AB1777" s="6" t="s">
        <v>3060</v>
      </c>
      <c r="AC1777" s="6" t="s">
        <v>3059</v>
      </c>
      <c r="AD1777" s="6" t="s">
        <v>42</v>
      </c>
      <c r="AE1777" s="6" t="s">
        <v>3057</v>
      </c>
      <c r="AF1777" s="6" t="s">
        <v>40</v>
      </c>
      <c r="AG1777" s="6" t="s">
        <v>39</v>
      </c>
      <c r="AH1777" s="6" t="s">
        <v>39</v>
      </c>
      <c r="AI1777">
        <v>4.3200000000000001E-3</v>
      </c>
      <c r="AJ1777" s="6" t="s">
        <v>43</v>
      </c>
      <c r="AK1777">
        <v>53.33</v>
      </c>
      <c r="AL1777" s="6" t="s">
        <v>39</v>
      </c>
      <c r="AM1777" t="s">
        <v>39</v>
      </c>
      <c r="AN1777">
        <v>3</v>
      </c>
      <c r="AO1777" t="s">
        <v>39</v>
      </c>
      <c r="AP1777" t="s">
        <v>39</v>
      </c>
      <c r="AQ1777" t="s">
        <v>39</v>
      </c>
      <c r="AR1777" t="s">
        <v>2693</v>
      </c>
    </row>
    <row r="1778" spans="1:44" x14ac:dyDescent="0.35">
      <c r="A1778" t="s">
        <v>1878</v>
      </c>
      <c r="B1778" t="s">
        <v>2672</v>
      </c>
      <c r="C1778" t="s">
        <v>2592</v>
      </c>
      <c r="D1778" t="s">
        <v>510</v>
      </c>
      <c r="E1778" t="s">
        <v>1873</v>
      </c>
      <c r="F1778" t="s">
        <v>39</v>
      </c>
      <c r="G1778" t="s">
        <v>40</v>
      </c>
      <c r="H1778" t="s">
        <v>40</v>
      </c>
      <c r="I1778" t="s">
        <v>3062</v>
      </c>
      <c r="J1778" t="s">
        <v>39</v>
      </c>
      <c r="K1778" t="s">
        <v>39</v>
      </c>
      <c r="L1778" t="s">
        <v>39</v>
      </c>
      <c r="M1778" t="s">
        <v>2632</v>
      </c>
      <c r="N1778" t="s">
        <v>39</v>
      </c>
      <c r="O1778" t="s">
        <v>39</v>
      </c>
      <c r="P1778" t="s">
        <v>39</v>
      </c>
      <c r="Q1778" t="s">
        <v>39</v>
      </c>
      <c r="R1778" t="s">
        <v>39</v>
      </c>
      <c r="S1778" t="s">
        <v>39</v>
      </c>
      <c r="T1778" t="s">
        <v>39</v>
      </c>
      <c r="U1778" s="1" t="s">
        <v>2646</v>
      </c>
      <c r="V1778" s="6" t="s">
        <v>39</v>
      </c>
      <c r="W1778" s="6" t="s">
        <v>39</v>
      </c>
      <c r="X1778" s="6" t="s">
        <v>39</v>
      </c>
      <c r="Y1778" t="s">
        <v>39</v>
      </c>
      <c r="Z1778" s="6" t="s">
        <v>39</v>
      </c>
      <c r="AA1778" s="6" t="s">
        <v>2743</v>
      </c>
      <c r="AB1778" s="29">
        <f>9.6*997</f>
        <v>9571.1999999999989</v>
      </c>
      <c r="AC1778" s="31">
        <f>2/(24*60)</f>
        <v>1.3888888888888889E-3</v>
      </c>
      <c r="AD1778" s="6" t="s">
        <v>42</v>
      </c>
      <c r="AE1778" s="6" t="s">
        <v>2743</v>
      </c>
      <c r="AF1778" s="6" t="s">
        <v>40</v>
      </c>
      <c r="AG1778" s="6" t="s">
        <v>39</v>
      </c>
      <c r="AH1778" s="6" t="s">
        <v>39</v>
      </c>
      <c r="AI1778">
        <v>4.3200000000000001E-3</v>
      </c>
      <c r="AJ1778" s="6" t="s">
        <v>43</v>
      </c>
      <c r="AK1778">
        <v>52.67</v>
      </c>
      <c r="AL1778" s="6" t="s">
        <v>39</v>
      </c>
      <c r="AM1778" t="s">
        <v>39</v>
      </c>
      <c r="AN1778">
        <v>3</v>
      </c>
      <c r="AO1778" t="s">
        <v>39</v>
      </c>
      <c r="AP1778" t="s">
        <v>39</v>
      </c>
      <c r="AQ1778" t="s">
        <v>39</v>
      </c>
      <c r="AR1778" t="s">
        <v>2693</v>
      </c>
    </row>
    <row r="1779" spans="1:44" x14ac:dyDescent="0.35">
      <c r="A1779" t="s">
        <v>1878</v>
      </c>
      <c r="B1779" t="s">
        <v>2672</v>
      </c>
      <c r="C1779" t="s">
        <v>2592</v>
      </c>
      <c r="D1779" t="s">
        <v>510</v>
      </c>
      <c r="E1779" t="s">
        <v>1873</v>
      </c>
      <c r="F1779" t="s">
        <v>39</v>
      </c>
      <c r="G1779" t="s">
        <v>40</v>
      </c>
      <c r="H1779" t="s">
        <v>40</v>
      </c>
      <c r="I1779" t="s">
        <v>3062</v>
      </c>
      <c r="J1779" t="s">
        <v>39</v>
      </c>
      <c r="K1779" t="s">
        <v>39</v>
      </c>
      <c r="L1779" t="s">
        <v>39</v>
      </c>
      <c r="M1779" t="s">
        <v>2632</v>
      </c>
      <c r="N1779" t="s">
        <v>39</v>
      </c>
      <c r="O1779" t="s">
        <v>39</v>
      </c>
      <c r="P1779" t="s">
        <v>39</v>
      </c>
      <c r="Q1779" t="s">
        <v>39</v>
      </c>
      <c r="R1779" t="s">
        <v>39</v>
      </c>
      <c r="S1779" t="s">
        <v>39</v>
      </c>
      <c r="T1779" t="s">
        <v>39</v>
      </c>
      <c r="U1779" s="1" t="s">
        <v>2646</v>
      </c>
      <c r="V1779" s="6" t="s">
        <v>39</v>
      </c>
      <c r="W1779" s="6" t="s">
        <v>39</v>
      </c>
      <c r="X1779" s="6" t="s">
        <v>39</v>
      </c>
      <c r="Y1779" t="s">
        <v>39</v>
      </c>
      <c r="Z1779" s="6" t="s">
        <v>39</v>
      </c>
      <c r="AA1779" s="6" t="s">
        <v>2743</v>
      </c>
      <c r="AB1779" s="29">
        <f>9.6*997</f>
        <v>9571.1999999999989</v>
      </c>
      <c r="AC1779" s="31">
        <f>4/(24*60)</f>
        <v>2.7777777777777779E-3</v>
      </c>
      <c r="AD1779" s="6" t="s">
        <v>42</v>
      </c>
      <c r="AE1779" s="6" t="s">
        <v>2743</v>
      </c>
      <c r="AF1779" s="6" t="s">
        <v>40</v>
      </c>
      <c r="AG1779" s="6" t="s">
        <v>39</v>
      </c>
      <c r="AH1779" s="6" t="s">
        <v>39</v>
      </c>
      <c r="AI1779">
        <v>4.3200000000000001E-3</v>
      </c>
      <c r="AJ1779" s="6" t="s">
        <v>43</v>
      </c>
      <c r="AK1779">
        <v>72.33</v>
      </c>
      <c r="AL1779" s="6" t="s">
        <v>39</v>
      </c>
      <c r="AM1779" t="s">
        <v>39</v>
      </c>
      <c r="AN1779">
        <v>3</v>
      </c>
      <c r="AO1779" t="s">
        <v>39</v>
      </c>
      <c r="AP1779" t="s">
        <v>39</v>
      </c>
      <c r="AQ1779" t="s">
        <v>39</v>
      </c>
      <c r="AR1779" t="s">
        <v>2693</v>
      </c>
    </row>
    <row r="1780" spans="1:44" x14ac:dyDescent="0.35">
      <c r="A1780" t="s">
        <v>1878</v>
      </c>
      <c r="B1780" t="s">
        <v>2672</v>
      </c>
      <c r="C1780" t="s">
        <v>2592</v>
      </c>
      <c r="D1780" t="s">
        <v>510</v>
      </c>
      <c r="E1780" t="s">
        <v>1873</v>
      </c>
      <c r="F1780" t="s">
        <v>39</v>
      </c>
      <c r="G1780" t="s">
        <v>40</v>
      </c>
      <c r="H1780" t="s">
        <v>40</v>
      </c>
      <c r="I1780" t="s">
        <v>3062</v>
      </c>
      <c r="J1780" t="s">
        <v>39</v>
      </c>
      <c r="K1780" t="s">
        <v>39</v>
      </c>
      <c r="L1780" t="s">
        <v>39</v>
      </c>
      <c r="M1780" t="s">
        <v>2632</v>
      </c>
      <c r="N1780" t="s">
        <v>39</v>
      </c>
      <c r="O1780" t="s">
        <v>39</v>
      </c>
      <c r="P1780" t="s">
        <v>39</v>
      </c>
      <c r="Q1780" t="s">
        <v>39</v>
      </c>
      <c r="R1780" t="s">
        <v>39</v>
      </c>
      <c r="S1780" t="s">
        <v>39</v>
      </c>
      <c r="T1780" t="s">
        <v>39</v>
      </c>
      <c r="U1780" s="1" t="s">
        <v>2936</v>
      </c>
      <c r="V1780" s="6" t="s">
        <v>39</v>
      </c>
      <c r="W1780" s="6" t="s">
        <v>39</v>
      </c>
      <c r="X1780" s="6" t="s">
        <v>39</v>
      </c>
      <c r="Y1780" t="s">
        <v>3056</v>
      </c>
      <c r="Z1780" s="6" t="s">
        <v>39</v>
      </c>
      <c r="AA1780" s="6" t="s">
        <v>2607</v>
      </c>
      <c r="AB1780" s="29">
        <f>0.2*997</f>
        <v>199.4</v>
      </c>
      <c r="AC1780" s="6" t="s">
        <v>2953</v>
      </c>
      <c r="AD1780" s="6" t="s">
        <v>42</v>
      </c>
      <c r="AE1780" s="6" t="s">
        <v>3057</v>
      </c>
      <c r="AF1780" s="6" t="s">
        <v>40</v>
      </c>
      <c r="AG1780" s="6" t="s">
        <v>39</v>
      </c>
      <c r="AH1780" s="6" t="s">
        <v>39</v>
      </c>
      <c r="AI1780">
        <v>4.3200000000000001E-3</v>
      </c>
      <c r="AJ1780" s="6" t="s">
        <v>43</v>
      </c>
      <c r="AK1780">
        <v>49.33</v>
      </c>
      <c r="AL1780" s="6" t="s">
        <v>39</v>
      </c>
      <c r="AM1780" t="s">
        <v>39</v>
      </c>
      <c r="AN1780">
        <v>3</v>
      </c>
      <c r="AO1780" t="s">
        <v>39</v>
      </c>
      <c r="AP1780" t="s">
        <v>39</v>
      </c>
      <c r="AQ1780" t="s">
        <v>39</v>
      </c>
      <c r="AR1780" t="s">
        <v>2693</v>
      </c>
    </row>
    <row r="1781" spans="1:44" x14ac:dyDescent="0.35">
      <c r="A1781" t="s">
        <v>1878</v>
      </c>
      <c r="B1781" t="s">
        <v>2672</v>
      </c>
      <c r="C1781" t="s">
        <v>2592</v>
      </c>
      <c r="D1781" t="s">
        <v>510</v>
      </c>
      <c r="E1781" t="s">
        <v>1873</v>
      </c>
      <c r="F1781" t="s">
        <v>39</v>
      </c>
      <c r="G1781" t="s">
        <v>40</v>
      </c>
      <c r="H1781" t="s">
        <v>40</v>
      </c>
      <c r="I1781" t="s">
        <v>3062</v>
      </c>
      <c r="J1781" t="s">
        <v>39</v>
      </c>
      <c r="K1781" t="s">
        <v>39</v>
      </c>
      <c r="L1781" t="s">
        <v>39</v>
      </c>
      <c r="M1781" t="s">
        <v>2632</v>
      </c>
      <c r="N1781" t="s">
        <v>39</v>
      </c>
      <c r="O1781" t="s">
        <v>39</v>
      </c>
      <c r="P1781" t="s">
        <v>39</v>
      </c>
      <c r="Q1781" t="s">
        <v>39</v>
      </c>
      <c r="R1781" t="s">
        <v>39</v>
      </c>
      <c r="S1781" t="s">
        <v>39</v>
      </c>
      <c r="T1781" t="s">
        <v>39</v>
      </c>
      <c r="U1781" s="1" t="s">
        <v>3061</v>
      </c>
      <c r="V1781" s="6" t="s">
        <v>2749</v>
      </c>
      <c r="W1781">
        <v>20</v>
      </c>
      <c r="X1781" s="6" t="s">
        <v>39</v>
      </c>
      <c r="Y1781" t="s">
        <v>3056</v>
      </c>
      <c r="Z1781" s="6" t="s">
        <v>39</v>
      </c>
      <c r="AA1781" s="6" t="s">
        <v>44</v>
      </c>
      <c r="AB1781" s="6" t="s">
        <v>3058</v>
      </c>
      <c r="AC1781" s="6" t="s">
        <v>3059</v>
      </c>
      <c r="AD1781" s="6" t="s">
        <v>42</v>
      </c>
      <c r="AE1781" s="6" t="s">
        <v>3057</v>
      </c>
      <c r="AF1781" s="6" t="s">
        <v>40</v>
      </c>
      <c r="AG1781" s="6" t="s">
        <v>39</v>
      </c>
      <c r="AH1781" s="6" t="s">
        <v>39</v>
      </c>
      <c r="AI1781">
        <v>4.3200000000000001E-3</v>
      </c>
      <c r="AJ1781" s="6" t="s">
        <v>43</v>
      </c>
      <c r="AK1781">
        <v>67.33</v>
      </c>
      <c r="AL1781" s="6" t="s">
        <v>39</v>
      </c>
      <c r="AM1781" t="s">
        <v>39</v>
      </c>
      <c r="AN1781">
        <v>3</v>
      </c>
      <c r="AO1781" t="s">
        <v>39</v>
      </c>
      <c r="AP1781" t="s">
        <v>39</v>
      </c>
      <c r="AQ1781" t="s">
        <v>39</v>
      </c>
      <c r="AR1781" t="s">
        <v>2693</v>
      </c>
    </row>
    <row r="1782" spans="1:44" x14ac:dyDescent="0.35">
      <c r="A1782" t="s">
        <v>1878</v>
      </c>
      <c r="B1782" t="s">
        <v>2672</v>
      </c>
      <c r="C1782" t="s">
        <v>2592</v>
      </c>
      <c r="D1782" t="s">
        <v>510</v>
      </c>
      <c r="E1782" t="s">
        <v>1873</v>
      </c>
      <c r="F1782" t="s">
        <v>39</v>
      </c>
      <c r="G1782" t="s">
        <v>40</v>
      </c>
      <c r="H1782" t="s">
        <v>40</v>
      </c>
      <c r="I1782" t="s">
        <v>3064</v>
      </c>
      <c r="J1782" t="s">
        <v>39</v>
      </c>
      <c r="K1782" t="s">
        <v>39</v>
      </c>
      <c r="L1782" t="s">
        <v>39</v>
      </c>
      <c r="M1782" t="s">
        <v>2632</v>
      </c>
      <c r="N1782" t="s">
        <v>39</v>
      </c>
      <c r="O1782" t="s">
        <v>39</v>
      </c>
      <c r="P1782" t="s">
        <v>39</v>
      </c>
      <c r="Q1782" t="s">
        <v>39</v>
      </c>
      <c r="R1782" t="s">
        <v>39</v>
      </c>
      <c r="S1782" t="s">
        <v>39</v>
      </c>
      <c r="T1782" t="s">
        <v>39</v>
      </c>
      <c r="U1782" s="1" t="s">
        <v>48</v>
      </c>
      <c r="V1782" s="6" t="s">
        <v>39</v>
      </c>
      <c r="W1782" s="6" t="s">
        <v>39</v>
      </c>
      <c r="X1782" s="6" t="s">
        <v>39</v>
      </c>
      <c r="Y1782" t="s">
        <v>39</v>
      </c>
      <c r="Z1782" s="6" t="s">
        <v>39</v>
      </c>
      <c r="AA1782" s="6" t="s">
        <v>39</v>
      </c>
      <c r="AB1782" s="6" t="s">
        <v>39</v>
      </c>
      <c r="AC1782" s="6" t="s">
        <v>39</v>
      </c>
      <c r="AD1782" s="6" t="s">
        <v>40</v>
      </c>
      <c r="AE1782" s="6" t="s">
        <v>39</v>
      </c>
      <c r="AF1782" s="6" t="s">
        <v>40</v>
      </c>
      <c r="AG1782" s="6" t="s">
        <v>39</v>
      </c>
      <c r="AH1782" s="6" t="s">
        <v>39</v>
      </c>
      <c r="AI1782">
        <v>4.1099999999999999E-3</v>
      </c>
      <c r="AJ1782" s="6" t="s">
        <v>43</v>
      </c>
      <c r="AK1782">
        <v>18</v>
      </c>
      <c r="AL1782" s="6" t="s">
        <v>39</v>
      </c>
      <c r="AM1782" t="s">
        <v>39</v>
      </c>
      <c r="AN1782">
        <v>3</v>
      </c>
      <c r="AO1782" t="s">
        <v>39</v>
      </c>
      <c r="AP1782" t="s">
        <v>39</v>
      </c>
      <c r="AQ1782" t="s">
        <v>39</v>
      </c>
      <c r="AR1782" t="s">
        <v>2693</v>
      </c>
    </row>
    <row r="1783" spans="1:44" x14ac:dyDescent="0.35">
      <c r="A1783" t="s">
        <v>1878</v>
      </c>
      <c r="B1783" t="s">
        <v>2672</v>
      </c>
      <c r="C1783" t="s">
        <v>2592</v>
      </c>
      <c r="D1783" t="s">
        <v>510</v>
      </c>
      <c r="E1783" t="s">
        <v>1873</v>
      </c>
      <c r="F1783" t="s">
        <v>39</v>
      </c>
      <c r="G1783" t="s">
        <v>40</v>
      </c>
      <c r="H1783" t="s">
        <v>40</v>
      </c>
      <c r="I1783" t="s">
        <v>3064</v>
      </c>
      <c r="J1783" t="s">
        <v>39</v>
      </c>
      <c r="K1783" t="s">
        <v>39</v>
      </c>
      <c r="L1783" t="s">
        <v>39</v>
      </c>
      <c r="M1783" t="s">
        <v>2632</v>
      </c>
      <c r="N1783" t="s">
        <v>39</v>
      </c>
      <c r="O1783" t="s">
        <v>39</v>
      </c>
      <c r="P1783" t="s">
        <v>39</v>
      </c>
      <c r="Q1783" t="s">
        <v>39</v>
      </c>
      <c r="R1783" t="s">
        <v>39</v>
      </c>
      <c r="S1783" t="s">
        <v>39</v>
      </c>
      <c r="T1783" t="s">
        <v>39</v>
      </c>
      <c r="U1783" s="1" t="s">
        <v>2628</v>
      </c>
      <c r="V1783" s="6" t="s">
        <v>2749</v>
      </c>
      <c r="W1783">
        <v>10</v>
      </c>
      <c r="X1783" s="6" t="s">
        <v>39</v>
      </c>
      <c r="Y1783" t="s">
        <v>3056</v>
      </c>
      <c r="Z1783" s="6" t="s">
        <v>39</v>
      </c>
      <c r="AA1783" s="6" t="s">
        <v>39</v>
      </c>
      <c r="AB1783" s="6" t="s">
        <v>39</v>
      </c>
      <c r="AC1783" s="6" t="s">
        <v>39</v>
      </c>
      <c r="AD1783" s="6" t="s">
        <v>42</v>
      </c>
      <c r="AE1783" s="6" t="s">
        <v>3057</v>
      </c>
      <c r="AF1783" s="6" t="s">
        <v>40</v>
      </c>
      <c r="AG1783" s="6" t="s">
        <v>39</v>
      </c>
      <c r="AH1783" s="6" t="s">
        <v>39</v>
      </c>
      <c r="AI1783">
        <v>4.1099999999999999E-3</v>
      </c>
      <c r="AJ1783" s="6" t="s">
        <v>43</v>
      </c>
      <c r="AK1783">
        <v>34.67</v>
      </c>
      <c r="AL1783" s="6" t="s">
        <v>39</v>
      </c>
      <c r="AM1783" t="s">
        <v>39</v>
      </c>
      <c r="AN1783">
        <v>3</v>
      </c>
      <c r="AO1783" t="s">
        <v>39</v>
      </c>
      <c r="AP1783" t="s">
        <v>39</v>
      </c>
      <c r="AQ1783" t="s">
        <v>39</v>
      </c>
      <c r="AR1783" t="s">
        <v>2693</v>
      </c>
    </row>
    <row r="1784" spans="1:44" x14ac:dyDescent="0.35">
      <c r="A1784" t="s">
        <v>1878</v>
      </c>
      <c r="B1784" t="s">
        <v>2672</v>
      </c>
      <c r="C1784" t="s">
        <v>2592</v>
      </c>
      <c r="D1784" t="s">
        <v>510</v>
      </c>
      <c r="E1784" t="s">
        <v>1873</v>
      </c>
      <c r="F1784" t="s">
        <v>39</v>
      </c>
      <c r="G1784" t="s">
        <v>40</v>
      </c>
      <c r="H1784" t="s">
        <v>40</v>
      </c>
      <c r="I1784" t="s">
        <v>3064</v>
      </c>
      <c r="J1784" t="s">
        <v>39</v>
      </c>
      <c r="K1784" t="s">
        <v>39</v>
      </c>
      <c r="L1784" t="s">
        <v>39</v>
      </c>
      <c r="M1784" t="s">
        <v>2632</v>
      </c>
      <c r="N1784" t="s">
        <v>39</v>
      </c>
      <c r="O1784" t="s">
        <v>39</v>
      </c>
      <c r="P1784" t="s">
        <v>39</v>
      </c>
      <c r="Q1784" t="s">
        <v>39</v>
      </c>
      <c r="R1784" t="s">
        <v>39</v>
      </c>
      <c r="S1784" t="s">
        <v>39</v>
      </c>
      <c r="T1784" t="s">
        <v>39</v>
      </c>
      <c r="U1784" s="1" t="s">
        <v>2628</v>
      </c>
      <c r="V1784" s="6" t="s">
        <v>2749</v>
      </c>
      <c r="W1784">
        <v>20</v>
      </c>
      <c r="X1784" s="6" t="s">
        <v>39</v>
      </c>
      <c r="Y1784" t="s">
        <v>3056</v>
      </c>
      <c r="Z1784" s="6" t="s">
        <v>39</v>
      </c>
      <c r="AA1784" s="6" t="s">
        <v>39</v>
      </c>
      <c r="AB1784" s="6" t="s">
        <v>39</v>
      </c>
      <c r="AC1784" s="6" t="s">
        <v>39</v>
      </c>
      <c r="AD1784" s="6" t="s">
        <v>42</v>
      </c>
      <c r="AE1784" s="6" t="s">
        <v>3057</v>
      </c>
      <c r="AF1784" s="6" t="s">
        <v>40</v>
      </c>
      <c r="AG1784" s="6" t="s">
        <v>39</v>
      </c>
      <c r="AH1784" s="6" t="s">
        <v>39</v>
      </c>
      <c r="AI1784">
        <v>4.1099999999999999E-3</v>
      </c>
      <c r="AJ1784" s="6" t="s">
        <v>43</v>
      </c>
      <c r="AK1784">
        <v>68</v>
      </c>
      <c r="AL1784" s="6" t="s">
        <v>39</v>
      </c>
      <c r="AM1784" t="s">
        <v>39</v>
      </c>
      <c r="AN1784">
        <v>3</v>
      </c>
      <c r="AO1784" t="s">
        <v>39</v>
      </c>
      <c r="AP1784" t="s">
        <v>39</v>
      </c>
      <c r="AQ1784" t="s">
        <v>39</v>
      </c>
      <c r="AR1784" t="s">
        <v>2693</v>
      </c>
    </row>
    <row r="1785" spans="1:44" x14ac:dyDescent="0.35">
      <c r="A1785" t="s">
        <v>1878</v>
      </c>
      <c r="B1785" t="s">
        <v>2672</v>
      </c>
      <c r="C1785" t="s">
        <v>2592</v>
      </c>
      <c r="D1785" t="s">
        <v>510</v>
      </c>
      <c r="E1785" t="s">
        <v>1873</v>
      </c>
      <c r="F1785" t="s">
        <v>39</v>
      </c>
      <c r="G1785" t="s">
        <v>40</v>
      </c>
      <c r="H1785" t="s">
        <v>40</v>
      </c>
      <c r="I1785" t="s">
        <v>3064</v>
      </c>
      <c r="J1785" t="s">
        <v>39</v>
      </c>
      <c r="K1785" t="s">
        <v>39</v>
      </c>
      <c r="L1785" t="s">
        <v>39</v>
      </c>
      <c r="M1785" t="s">
        <v>2632</v>
      </c>
      <c r="N1785" t="s">
        <v>39</v>
      </c>
      <c r="O1785" t="s">
        <v>39</v>
      </c>
      <c r="P1785" t="s">
        <v>39</v>
      </c>
      <c r="Q1785" t="s">
        <v>39</v>
      </c>
      <c r="R1785" t="s">
        <v>39</v>
      </c>
      <c r="S1785" t="s">
        <v>39</v>
      </c>
      <c r="T1785" t="s">
        <v>39</v>
      </c>
      <c r="U1785" s="1" t="s">
        <v>2628</v>
      </c>
      <c r="V1785" s="6" t="s">
        <v>2749</v>
      </c>
      <c r="W1785">
        <v>30</v>
      </c>
      <c r="X1785" s="6" t="s">
        <v>39</v>
      </c>
      <c r="Y1785" t="s">
        <v>3056</v>
      </c>
      <c r="Z1785" s="6" t="s">
        <v>39</v>
      </c>
      <c r="AA1785" s="6" t="s">
        <v>39</v>
      </c>
      <c r="AB1785" s="6" t="s">
        <v>39</v>
      </c>
      <c r="AC1785" s="6" t="s">
        <v>39</v>
      </c>
      <c r="AD1785" s="6" t="s">
        <v>42</v>
      </c>
      <c r="AE1785" s="6" t="s">
        <v>3057</v>
      </c>
      <c r="AF1785" s="6" t="s">
        <v>40</v>
      </c>
      <c r="AG1785" s="6" t="s">
        <v>39</v>
      </c>
      <c r="AH1785" s="6" t="s">
        <v>39</v>
      </c>
      <c r="AI1785">
        <v>4.1099999999999999E-3</v>
      </c>
      <c r="AJ1785" s="6" t="s">
        <v>43</v>
      </c>
      <c r="AK1785">
        <v>53.33</v>
      </c>
      <c r="AL1785" s="6" t="s">
        <v>39</v>
      </c>
      <c r="AM1785" t="s">
        <v>39</v>
      </c>
      <c r="AN1785">
        <v>3</v>
      </c>
      <c r="AO1785" t="s">
        <v>39</v>
      </c>
      <c r="AP1785" t="s">
        <v>39</v>
      </c>
      <c r="AQ1785" t="s">
        <v>39</v>
      </c>
      <c r="AR1785" t="s">
        <v>2693</v>
      </c>
    </row>
    <row r="1786" spans="1:44" x14ac:dyDescent="0.35">
      <c r="A1786" t="s">
        <v>1878</v>
      </c>
      <c r="B1786" t="s">
        <v>2672</v>
      </c>
      <c r="C1786" t="s">
        <v>2592</v>
      </c>
      <c r="D1786" t="s">
        <v>510</v>
      </c>
      <c r="E1786" t="s">
        <v>1873</v>
      </c>
      <c r="F1786" t="s">
        <v>39</v>
      </c>
      <c r="G1786" t="s">
        <v>40</v>
      </c>
      <c r="H1786" t="s">
        <v>40</v>
      </c>
      <c r="I1786" t="s">
        <v>3064</v>
      </c>
      <c r="J1786" t="s">
        <v>39</v>
      </c>
      <c r="K1786" t="s">
        <v>39</v>
      </c>
      <c r="L1786" t="s">
        <v>39</v>
      </c>
      <c r="M1786" t="s">
        <v>2632</v>
      </c>
      <c r="N1786" t="s">
        <v>39</v>
      </c>
      <c r="O1786" t="s">
        <v>39</v>
      </c>
      <c r="P1786" t="s">
        <v>39</v>
      </c>
      <c r="Q1786" t="s">
        <v>39</v>
      </c>
      <c r="R1786" t="s">
        <v>39</v>
      </c>
      <c r="S1786" t="s">
        <v>39</v>
      </c>
      <c r="T1786" t="s">
        <v>39</v>
      </c>
      <c r="U1786" s="1" t="s">
        <v>2936</v>
      </c>
      <c r="V1786" s="6" t="s">
        <v>39</v>
      </c>
      <c r="W1786" s="6" t="s">
        <v>39</v>
      </c>
      <c r="X1786" s="6" t="s">
        <v>39</v>
      </c>
      <c r="Y1786" t="s">
        <v>3056</v>
      </c>
      <c r="Z1786" s="6" t="s">
        <v>39</v>
      </c>
      <c r="AA1786" s="6" t="s">
        <v>44</v>
      </c>
      <c r="AB1786" s="6" t="s">
        <v>3058</v>
      </c>
      <c r="AC1786" s="6" t="s">
        <v>3059</v>
      </c>
      <c r="AD1786" s="6" t="s">
        <v>42</v>
      </c>
      <c r="AE1786" s="6" t="s">
        <v>3057</v>
      </c>
      <c r="AF1786" s="6" t="s">
        <v>40</v>
      </c>
      <c r="AG1786" s="6" t="s">
        <v>39</v>
      </c>
      <c r="AH1786" s="6" t="s">
        <v>39</v>
      </c>
      <c r="AI1786">
        <v>4.1099999999999999E-3</v>
      </c>
      <c r="AJ1786" s="6" t="s">
        <v>43</v>
      </c>
      <c r="AK1786">
        <v>71.33</v>
      </c>
      <c r="AL1786" s="6" t="s">
        <v>39</v>
      </c>
      <c r="AM1786" t="s">
        <v>39</v>
      </c>
      <c r="AN1786">
        <v>3</v>
      </c>
      <c r="AO1786" t="s">
        <v>39</v>
      </c>
      <c r="AP1786" t="s">
        <v>39</v>
      </c>
      <c r="AQ1786" t="s">
        <v>39</v>
      </c>
      <c r="AR1786" t="s">
        <v>2693</v>
      </c>
    </row>
    <row r="1787" spans="1:44" x14ac:dyDescent="0.35">
      <c r="A1787" t="s">
        <v>1878</v>
      </c>
      <c r="B1787" t="s">
        <v>2672</v>
      </c>
      <c r="C1787" t="s">
        <v>2592</v>
      </c>
      <c r="D1787" t="s">
        <v>510</v>
      </c>
      <c r="E1787" t="s">
        <v>1873</v>
      </c>
      <c r="F1787" t="s">
        <v>39</v>
      </c>
      <c r="G1787" t="s">
        <v>40</v>
      </c>
      <c r="H1787" t="s">
        <v>40</v>
      </c>
      <c r="I1787" t="s">
        <v>3064</v>
      </c>
      <c r="J1787" t="s">
        <v>39</v>
      </c>
      <c r="K1787" t="s">
        <v>39</v>
      </c>
      <c r="L1787" t="s">
        <v>39</v>
      </c>
      <c r="M1787" t="s">
        <v>2632</v>
      </c>
      <c r="N1787" t="s">
        <v>39</v>
      </c>
      <c r="O1787" t="s">
        <v>39</v>
      </c>
      <c r="P1787" t="s">
        <v>39</v>
      </c>
      <c r="Q1787" t="s">
        <v>39</v>
      </c>
      <c r="R1787" t="s">
        <v>39</v>
      </c>
      <c r="S1787" t="s">
        <v>39</v>
      </c>
      <c r="T1787" t="s">
        <v>39</v>
      </c>
      <c r="U1787" s="1" t="s">
        <v>2936</v>
      </c>
      <c r="V1787" s="6" t="s">
        <v>39</v>
      </c>
      <c r="W1787" s="6" t="s">
        <v>39</v>
      </c>
      <c r="X1787" s="6" t="s">
        <v>39</v>
      </c>
      <c r="Y1787" t="s">
        <v>3056</v>
      </c>
      <c r="Z1787" s="6" t="s">
        <v>39</v>
      </c>
      <c r="AA1787" s="6" t="s">
        <v>44</v>
      </c>
      <c r="AB1787" s="6" t="s">
        <v>3060</v>
      </c>
      <c r="AC1787" s="6" t="s">
        <v>3059</v>
      </c>
      <c r="AD1787" s="6" t="s">
        <v>42</v>
      </c>
      <c r="AE1787" s="6" t="s">
        <v>3057</v>
      </c>
      <c r="AF1787" s="6" t="s">
        <v>40</v>
      </c>
      <c r="AG1787" s="6" t="s">
        <v>39</v>
      </c>
      <c r="AH1787" s="6" t="s">
        <v>39</v>
      </c>
      <c r="AI1787">
        <v>4.1099999999999999E-3</v>
      </c>
      <c r="AJ1787" s="6" t="s">
        <v>43</v>
      </c>
      <c r="AK1787">
        <v>37.67</v>
      </c>
      <c r="AL1787" s="6" t="s">
        <v>39</v>
      </c>
      <c r="AM1787" t="s">
        <v>39</v>
      </c>
      <c r="AN1787">
        <v>3</v>
      </c>
      <c r="AO1787" t="s">
        <v>39</v>
      </c>
      <c r="AP1787" t="s">
        <v>39</v>
      </c>
      <c r="AQ1787" t="s">
        <v>39</v>
      </c>
      <c r="AR1787" t="s">
        <v>2693</v>
      </c>
    </row>
    <row r="1788" spans="1:44" x14ac:dyDescent="0.35">
      <c r="A1788" t="s">
        <v>1878</v>
      </c>
      <c r="B1788" t="s">
        <v>2672</v>
      </c>
      <c r="C1788" t="s">
        <v>2592</v>
      </c>
      <c r="D1788" t="s">
        <v>510</v>
      </c>
      <c r="E1788" t="s">
        <v>1873</v>
      </c>
      <c r="F1788" t="s">
        <v>39</v>
      </c>
      <c r="G1788" t="s">
        <v>40</v>
      </c>
      <c r="H1788" t="s">
        <v>40</v>
      </c>
      <c r="I1788" t="s">
        <v>3064</v>
      </c>
      <c r="J1788" t="s">
        <v>39</v>
      </c>
      <c r="K1788" t="s">
        <v>39</v>
      </c>
      <c r="L1788" t="s">
        <v>39</v>
      </c>
      <c r="M1788" t="s">
        <v>2632</v>
      </c>
      <c r="N1788" t="s">
        <v>39</v>
      </c>
      <c r="O1788" t="s">
        <v>39</v>
      </c>
      <c r="P1788" t="s">
        <v>39</v>
      </c>
      <c r="Q1788" t="s">
        <v>39</v>
      </c>
      <c r="R1788" t="s">
        <v>39</v>
      </c>
      <c r="S1788" t="s">
        <v>39</v>
      </c>
      <c r="T1788" t="s">
        <v>39</v>
      </c>
      <c r="U1788" s="1" t="s">
        <v>2646</v>
      </c>
      <c r="V1788" s="6" t="s">
        <v>39</v>
      </c>
      <c r="W1788" s="6" t="s">
        <v>39</v>
      </c>
      <c r="X1788" s="6" t="s">
        <v>39</v>
      </c>
      <c r="Y1788" t="s">
        <v>39</v>
      </c>
      <c r="Z1788" s="6" t="s">
        <v>39</v>
      </c>
      <c r="AA1788" s="6" t="s">
        <v>2743</v>
      </c>
      <c r="AB1788" s="29">
        <f>9.6*997</f>
        <v>9571.1999999999989</v>
      </c>
      <c r="AC1788" s="31">
        <f>2/(24*60)</f>
        <v>1.3888888888888889E-3</v>
      </c>
      <c r="AD1788" s="6" t="s">
        <v>42</v>
      </c>
      <c r="AE1788" s="6" t="s">
        <v>2743</v>
      </c>
      <c r="AF1788" s="6" t="s">
        <v>40</v>
      </c>
      <c r="AG1788" s="6" t="s">
        <v>39</v>
      </c>
      <c r="AH1788" s="6" t="s">
        <v>39</v>
      </c>
      <c r="AI1788">
        <v>4.1099999999999999E-3</v>
      </c>
      <c r="AJ1788" s="6" t="s">
        <v>43</v>
      </c>
      <c r="AK1788">
        <v>64.67</v>
      </c>
      <c r="AL1788" s="6" t="s">
        <v>39</v>
      </c>
      <c r="AM1788" t="s">
        <v>39</v>
      </c>
      <c r="AN1788">
        <v>3</v>
      </c>
      <c r="AO1788" t="s">
        <v>39</v>
      </c>
      <c r="AP1788" t="s">
        <v>39</v>
      </c>
      <c r="AQ1788" t="s">
        <v>39</v>
      </c>
      <c r="AR1788" t="s">
        <v>2693</v>
      </c>
    </row>
    <row r="1789" spans="1:44" x14ac:dyDescent="0.35">
      <c r="A1789" t="s">
        <v>1878</v>
      </c>
      <c r="B1789" t="s">
        <v>2672</v>
      </c>
      <c r="C1789" t="s">
        <v>2592</v>
      </c>
      <c r="D1789" t="s">
        <v>510</v>
      </c>
      <c r="E1789" t="s">
        <v>1873</v>
      </c>
      <c r="F1789" t="s">
        <v>39</v>
      </c>
      <c r="G1789" t="s">
        <v>40</v>
      </c>
      <c r="H1789" t="s">
        <v>40</v>
      </c>
      <c r="I1789" t="s">
        <v>3064</v>
      </c>
      <c r="J1789" t="s">
        <v>39</v>
      </c>
      <c r="K1789" t="s">
        <v>39</v>
      </c>
      <c r="L1789" t="s">
        <v>39</v>
      </c>
      <c r="M1789" t="s">
        <v>2632</v>
      </c>
      <c r="N1789" t="s">
        <v>39</v>
      </c>
      <c r="O1789" t="s">
        <v>39</v>
      </c>
      <c r="P1789" t="s">
        <v>39</v>
      </c>
      <c r="Q1789" t="s">
        <v>39</v>
      </c>
      <c r="R1789" t="s">
        <v>39</v>
      </c>
      <c r="S1789" t="s">
        <v>39</v>
      </c>
      <c r="T1789" t="s">
        <v>39</v>
      </c>
      <c r="U1789" s="1" t="s">
        <v>2646</v>
      </c>
      <c r="V1789" s="6" t="s">
        <v>39</v>
      </c>
      <c r="W1789" s="6" t="s">
        <v>39</v>
      </c>
      <c r="X1789" s="6" t="s">
        <v>39</v>
      </c>
      <c r="Y1789" t="s">
        <v>39</v>
      </c>
      <c r="Z1789" s="6" t="s">
        <v>39</v>
      </c>
      <c r="AA1789" s="6" t="s">
        <v>2743</v>
      </c>
      <c r="AB1789" s="29">
        <f>9.6*997</f>
        <v>9571.1999999999989</v>
      </c>
      <c r="AC1789" s="31">
        <f>4/(24*60)</f>
        <v>2.7777777777777779E-3</v>
      </c>
      <c r="AD1789" s="6" t="s">
        <v>42</v>
      </c>
      <c r="AE1789" s="6" t="s">
        <v>2743</v>
      </c>
      <c r="AF1789" s="6" t="s">
        <v>40</v>
      </c>
      <c r="AG1789" s="6" t="s">
        <v>39</v>
      </c>
      <c r="AH1789" s="6" t="s">
        <v>39</v>
      </c>
      <c r="AI1789">
        <v>4.1099999999999999E-3</v>
      </c>
      <c r="AJ1789" s="6" t="s">
        <v>43</v>
      </c>
      <c r="AK1789">
        <v>74</v>
      </c>
      <c r="AL1789" s="6" t="s">
        <v>39</v>
      </c>
      <c r="AM1789" t="s">
        <v>39</v>
      </c>
      <c r="AN1789">
        <v>3</v>
      </c>
      <c r="AO1789" t="s">
        <v>39</v>
      </c>
      <c r="AP1789" t="s">
        <v>39</v>
      </c>
      <c r="AQ1789" t="s">
        <v>39</v>
      </c>
      <c r="AR1789" t="s">
        <v>2693</v>
      </c>
    </row>
    <row r="1790" spans="1:44" x14ac:dyDescent="0.35">
      <c r="A1790" t="s">
        <v>1878</v>
      </c>
      <c r="B1790" t="s">
        <v>2672</v>
      </c>
      <c r="C1790" t="s">
        <v>2592</v>
      </c>
      <c r="D1790" t="s">
        <v>510</v>
      </c>
      <c r="E1790" t="s">
        <v>1873</v>
      </c>
      <c r="F1790" t="s">
        <v>39</v>
      </c>
      <c r="G1790" t="s">
        <v>40</v>
      </c>
      <c r="H1790" t="s">
        <v>40</v>
      </c>
      <c r="I1790" t="s">
        <v>3064</v>
      </c>
      <c r="J1790" t="s">
        <v>39</v>
      </c>
      <c r="K1790" t="s">
        <v>39</v>
      </c>
      <c r="L1790" t="s">
        <v>39</v>
      </c>
      <c r="M1790" t="s">
        <v>2632</v>
      </c>
      <c r="N1790" t="s">
        <v>39</v>
      </c>
      <c r="O1790" t="s">
        <v>39</v>
      </c>
      <c r="P1790" t="s">
        <v>39</v>
      </c>
      <c r="Q1790" t="s">
        <v>39</v>
      </c>
      <c r="R1790" t="s">
        <v>39</v>
      </c>
      <c r="S1790" t="s">
        <v>39</v>
      </c>
      <c r="T1790" t="s">
        <v>39</v>
      </c>
      <c r="U1790" s="1" t="s">
        <v>2936</v>
      </c>
      <c r="V1790" s="6" t="s">
        <v>39</v>
      </c>
      <c r="W1790" s="6" t="s">
        <v>39</v>
      </c>
      <c r="X1790" s="6" t="s">
        <v>39</v>
      </c>
      <c r="Y1790" t="s">
        <v>3056</v>
      </c>
      <c r="Z1790" s="6" t="s">
        <v>39</v>
      </c>
      <c r="AA1790" s="6" t="s">
        <v>2607</v>
      </c>
      <c r="AB1790" s="29">
        <f>0.2*997</f>
        <v>199.4</v>
      </c>
      <c r="AC1790" s="6" t="s">
        <v>2953</v>
      </c>
      <c r="AD1790" s="6" t="s">
        <v>42</v>
      </c>
      <c r="AE1790" s="6" t="s">
        <v>3057</v>
      </c>
      <c r="AF1790" s="6" t="s">
        <v>40</v>
      </c>
      <c r="AG1790" s="6" t="s">
        <v>39</v>
      </c>
      <c r="AH1790" s="6" t="s">
        <v>39</v>
      </c>
      <c r="AI1790">
        <v>4.1099999999999999E-3</v>
      </c>
      <c r="AJ1790" s="6" t="s">
        <v>43</v>
      </c>
      <c r="AK1790">
        <v>43.33</v>
      </c>
      <c r="AL1790" s="6" t="s">
        <v>39</v>
      </c>
      <c r="AM1790" t="s">
        <v>39</v>
      </c>
      <c r="AN1790">
        <v>3</v>
      </c>
      <c r="AO1790" t="s">
        <v>39</v>
      </c>
      <c r="AP1790" t="s">
        <v>39</v>
      </c>
      <c r="AQ1790" t="s">
        <v>39</v>
      </c>
      <c r="AR1790" t="s">
        <v>2693</v>
      </c>
    </row>
    <row r="1791" spans="1:44" x14ac:dyDescent="0.35">
      <c r="A1791" t="s">
        <v>1878</v>
      </c>
      <c r="B1791" t="s">
        <v>2672</v>
      </c>
      <c r="C1791" t="s">
        <v>2592</v>
      </c>
      <c r="D1791" t="s">
        <v>510</v>
      </c>
      <c r="E1791" t="s">
        <v>1873</v>
      </c>
      <c r="F1791" t="s">
        <v>39</v>
      </c>
      <c r="G1791" t="s">
        <v>40</v>
      </c>
      <c r="H1791" t="s">
        <v>40</v>
      </c>
      <c r="I1791" t="s">
        <v>3064</v>
      </c>
      <c r="J1791" t="s">
        <v>39</v>
      </c>
      <c r="K1791" t="s">
        <v>39</v>
      </c>
      <c r="L1791" t="s">
        <v>39</v>
      </c>
      <c r="M1791" t="s">
        <v>2632</v>
      </c>
      <c r="N1791" t="s">
        <v>39</v>
      </c>
      <c r="O1791" t="s">
        <v>39</v>
      </c>
      <c r="P1791" t="s">
        <v>39</v>
      </c>
      <c r="Q1791" t="s">
        <v>39</v>
      </c>
      <c r="R1791" t="s">
        <v>39</v>
      </c>
      <c r="S1791" t="s">
        <v>39</v>
      </c>
      <c r="T1791" t="s">
        <v>39</v>
      </c>
      <c r="U1791" s="1" t="s">
        <v>3061</v>
      </c>
      <c r="V1791" s="6" t="s">
        <v>2749</v>
      </c>
      <c r="W1791">
        <v>20</v>
      </c>
      <c r="X1791" s="6" t="s">
        <v>39</v>
      </c>
      <c r="Y1791" t="s">
        <v>3056</v>
      </c>
      <c r="Z1791" s="6" t="s">
        <v>39</v>
      </c>
      <c r="AA1791" s="6" t="s">
        <v>44</v>
      </c>
      <c r="AB1791" s="6" t="s">
        <v>3058</v>
      </c>
      <c r="AC1791" s="6" t="s">
        <v>3059</v>
      </c>
      <c r="AD1791" s="6" t="s">
        <v>42</v>
      </c>
      <c r="AE1791" s="6" t="s">
        <v>3057</v>
      </c>
      <c r="AF1791" s="6" t="s">
        <v>40</v>
      </c>
      <c r="AG1791" s="6" t="s">
        <v>39</v>
      </c>
      <c r="AH1791" s="6" t="s">
        <v>39</v>
      </c>
      <c r="AI1791">
        <v>4.1099999999999999E-3</v>
      </c>
      <c r="AJ1791" s="6" t="s">
        <v>43</v>
      </c>
      <c r="AK1791">
        <v>33.33</v>
      </c>
      <c r="AL1791" s="6" t="s">
        <v>39</v>
      </c>
      <c r="AM1791" t="s">
        <v>39</v>
      </c>
      <c r="AN1791">
        <v>3</v>
      </c>
      <c r="AO1791" t="s">
        <v>39</v>
      </c>
      <c r="AP1791" t="s">
        <v>39</v>
      </c>
      <c r="AQ1791" t="s">
        <v>39</v>
      </c>
      <c r="AR1791" t="s">
        <v>2693</v>
      </c>
    </row>
    <row r="1792" spans="1:44" x14ac:dyDescent="0.35">
      <c r="A1792" t="s">
        <v>1878</v>
      </c>
      <c r="B1792" t="s">
        <v>2672</v>
      </c>
      <c r="C1792" t="s">
        <v>2592</v>
      </c>
      <c r="D1792" t="s">
        <v>510</v>
      </c>
      <c r="E1792" t="s">
        <v>1873</v>
      </c>
      <c r="F1792" t="s">
        <v>39</v>
      </c>
      <c r="G1792" t="s">
        <v>40</v>
      </c>
      <c r="H1792" t="s">
        <v>40</v>
      </c>
      <c r="I1792" t="s">
        <v>3055</v>
      </c>
      <c r="J1792" t="s">
        <v>39</v>
      </c>
      <c r="K1792" t="s">
        <v>39</v>
      </c>
      <c r="L1792" t="s">
        <v>39</v>
      </c>
      <c r="M1792" t="s">
        <v>2632</v>
      </c>
      <c r="N1792" t="s">
        <v>39</v>
      </c>
      <c r="O1792" t="s">
        <v>39</v>
      </c>
      <c r="P1792" t="s">
        <v>39</v>
      </c>
      <c r="Q1792" t="s">
        <v>39</v>
      </c>
      <c r="R1792" t="s">
        <v>39</v>
      </c>
      <c r="S1792" t="s">
        <v>39</v>
      </c>
      <c r="T1792" t="s">
        <v>39</v>
      </c>
      <c r="U1792" s="1" t="s">
        <v>48</v>
      </c>
      <c r="V1792" s="6" t="s">
        <v>39</v>
      </c>
      <c r="W1792" s="6" t="s">
        <v>39</v>
      </c>
      <c r="X1792" s="6" t="s">
        <v>39</v>
      </c>
      <c r="Y1792" t="s">
        <v>39</v>
      </c>
      <c r="Z1792" s="6" t="s">
        <v>39</v>
      </c>
      <c r="AA1792" s="6" t="s">
        <v>39</v>
      </c>
      <c r="AB1792" s="6" t="s">
        <v>39</v>
      </c>
      <c r="AC1792" s="6" t="s">
        <v>39</v>
      </c>
      <c r="AD1792" s="6" t="s">
        <v>40</v>
      </c>
      <c r="AE1792" s="6" t="s">
        <v>39</v>
      </c>
      <c r="AF1792" s="6" t="s">
        <v>40</v>
      </c>
      <c r="AG1792" s="6" t="s">
        <v>39</v>
      </c>
      <c r="AH1792" s="6" t="s">
        <v>39</v>
      </c>
      <c r="AI1792" s="27" t="s">
        <v>3063</v>
      </c>
      <c r="AJ1792" s="6" t="s">
        <v>2919</v>
      </c>
      <c r="AK1792">
        <v>9.36</v>
      </c>
      <c r="AL1792" s="6" t="s">
        <v>39</v>
      </c>
      <c r="AM1792" t="s">
        <v>39</v>
      </c>
      <c r="AN1792">
        <v>3</v>
      </c>
      <c r="AO1792" t="s">
        <v>39</v>
      </c>
      <c r="AP1792" t="s">
        <v>39</v>
      </c>
      <c r="AQ1792" t="s">
        <v>39</v>
      </c>
      <c r="AR1792" t="s">
        <v>2693</v>
      </c>
    </row>
    <row r="1793" spans="1:44" x14ac:dyDescent="0.35">
      <c r="A1793" t="s">
        <v>1878</v>
      </c>
      <c r="B1793" t="s">
        <v>2672</v>
      </c>
      <c r="C1793" t="s">
        <v>2592</v>
      </c>
      <c r="D1793" t="s">
        <v>510</v>
      </c>
      <c r="E1793" t="s">
        <v>1873</v>
      </c>
      <c r="F1793" t="s">
        <v>39</v>
      </c>
      <c r="G1793" t="s">
        <v>40</v>
      </c>
      <c r="H1793" t="s">
        <v>40</v>
      </c>
      <c r="I1793" t="s">
        <v>3055</v>
      </c>
      <c r="J1793" t="s">
        <v>39</v>
      </c>
      <c r="K1793" t="s">
        <v>39</v>
      </c>
      <c r="L1793" t="s">
        <v>39</v>
      </c>
      <c r="M1793" t="s">
        <v>2632</v>
      </c>
      <c r="N1793" t="s">
        <v>39</v>
      </c>
      <c r="O1793" t="s">
        <v>39</v>
      </c>
      <c r="P1793" t="s">
        <v>39</v>
      </c>
      <c r="Q1793" t="s">
        <v>39</v>
      </c>
      <c r="R1793" t="s">
        <v>39</v>
      </c>
      <c r="S1793" t="s">
        <v>39</v>
      </c>
      <c r="T1793" t="s">
        <v>39</v>
      </c>
      <c r="U1793" s="1" t="s">
        <v>2628</v>
      </c>
      <c r="V1793" s="6" t="s">
        <v>2749</v>
      </c>
      <c r="W1793">
        <v>10</v>
      </c>
      <c r="X1793" s="6" t="s">
        <v>39</v>
      </c>
      <c r="Y1793" t="s">
        <v>3056</v>
      </c>
      <c r="Z1793" s="6" t="s">
        <v>39</v>
      </c>
      <c r="AA1793" s="6" t="s">
        <v>39</v>
      </c>
      <c r="AB1793" s="6" t="s">
        <v>39</v>
      </c>
      <c r="AC1793" s="6" t="s">
        <v>39</v>
      </c>
      <c r="AD1793" s="6" t="s">
        <v>42</v>
      </c>
      <c r="AE1793" s="6" t="s">
        <v>3057</v>
      </c>
      <c r="AF1793" s="6" t="s">
        <v>40</v>
      </c>
      <c r="AG1793" s="6" t="s">
        <v>39</v>
      </c>
      <c r="AH1793" s="6" t="s">
        <v>39</v>
      </c>
      <c r="AI1793" s="27" t="s">
        <v>3063</v>
      </c>
      <c r="AJ1793" s="6" t="s">
        <v>2919</v>
      </c>
      <c r="AK1793">
        <v>8.44</v>
      </c>
      <c r="AL1793" s="6" t="s">
        <v>39</v>
      </c>
      <c r="AM1793" t="s">
        <v>39</v>
      </c>
      <c r="AN1793">
        <v>3</v>
      </c>
      <c r="AO1793" t="s">
        <v>39</v>
      </c>
      <c r="AP1793" t="s">
        <v>39</v>
      </c>
      <c r="AQ1793" t="s">
        <v>39</v>
      </c>
      <c r="AR1793" t="s">
        <v>2693</v>
      </c>
    </row>
    <row r="1794" spans="1:44" x14ac:dyDescent="0.35">
      <c r="A1794" t="s">
        <v>1878</v>
      </c>
      <c r="B1794" t="s">
        <v>2672</v>
      </c>
      <c r="C1794" t="s">
        <v>2592</v>
      </c>
      <c r="D1794" t="s">
        <v>510</v>
      </c>
      <c r="E1794" t="s">
        <v>1873</v>
      </c>
      <c r="F1794" t="s">
        <v>39</v>
      </c>
      <c r="G1794" t="s">
        <v>40</v>
      </c>
      <c r="H1794" t="s">
        <v>40</v>
      </c>
      <c r="I1794" t="s">
        <v>3055</v>
      </c>
      <c r="J1794" t="s">
        <v>39</v>
      </c>
      <c r="K1794" t="s">
        <v>39</v>
      </c>
      <c r="L1794" t="s">
        <v>39</v>
      </c>
      <c r="M1794" t="s">
        <v>2632</v>
      </c>
      <c r="N1794" t="s">
        <v>39</v>
      </c>
      <c r="O1794" t="s">
        <v>39</v>
      </c>
      <c r="P1794" t="s">
        <v>39</v>
      </c>
      <c r="Q1794" t="s">
        <v>39</v>
      </c>
      <c r="R1794" t="s">
        <v>39</v>
      </c>
      <c r="S1794" t="s">
        <v>39</v>
      </c>
      <c r="T1794" t="s">
        <v>39</v>
      </c>
      <c r="U1794" s="1" t="s">
        <v>2628</v>
      </c>
      <c r="V1794" s="6" t="s">
        <v>2749</v>
      </c>
      <c r="W1794">
        <v>20</v>
      </c>
      <c r="X1794" s="6" t="s">
        <v>39</v>
      </c>
      <c r="Y1794" t="s">
        <v>3056</v>
      </c>
      <c r="Z1794" s="6" t="s">
        <v>39</v>
      </c>
      <c r="AA1794" s="6" t="s">
        <v>39</v>
      </c>
      <c r="AB1794" s="6" t="s">
        <v>39</v>
      </c>
      <c r="AC1794" s="6" t="s">
        <v>39</v>
      </c>
      <c r="AD1794" s="6" t="s">
        <v>42</v>
      </c>
      <c r="AE1794" s="6" t="s">
        <v>3057</v>
      </c>
      <c r="AF1794" s="6" t="s">
        <v>40</v>
      </c>
      <c r="AG1794" s="6" t="s">
        <v>39</v>
      </c>
      <c r="AH1794" s="6" t="s">
        <v>39</v>
      </c>
      <c r="AI1794" s="27" t="s">
        <v>3063</v>
      </c>
      <c r="AJ1794" s="6" t="s">
        <v>2919</v>
      </c>
      <c r="AK1794">
        <v>4.6100000000000003</v>
      </c>
      <c r="AL1794" s="6" t="s">
        <v>39</v>
      </c>
      <c r="AM1794" t="s">
        <v>39</v>
      </c>
      <c r="AN1794">
        <v>3</v>
      </c>
      <c r="AO1794" t="s">
        <v>39</v>
      </c>
      <c r="AP1794" t="s">
        <v>39</v>
      </c>
      <c r="AQ1794" t="s">
        <v>39</v>
      </c>
      <c r="AR1794" t="s">
        <v>2693</v>
      </c>
    </row>
    <row r="1795" spans="1:44" x14ac:dyDescent="0.35">
      <c r="A1795" t="s">
        <v>1878</v>
      </c>
      <c r="B1795" t="s">
        <v>2672</v>
      </c>
      <c r="C1795" t="s">
        <v>2592</v>
      </c>
      <c r="D1795" t="s">
        <v>510</v>
      </c>
      <c r="E1795" t="s">
        <v>1873</v>
      </c>
      <c r="F1795" t="s">
        <v>39</v>
      </c>
      <c r="G1795" t="s">
        <v>40</v>
      </c>
      <c r="H1795" t="s">
        <v>40</v>
      </c>
      <c r="I1795" t="s">
        <v>3055</v>
      </c>
      <c r="J1795" t="s">
        <v>39</v>
      </c>
      <c r="K1795" t="s">
        <v>39</v>
      </c>
      <c r="L1795" t="s">
        <v>39</v>
      </c>
      <c r="M1795" t="s">
        <v>2632</v>
      </c>
      <c r="N1795" t="s">
        <v>39</v>
      </c>
      <c r="O1795" t="s">
        <v>39</v>
      </c>
      <c r="P1795" t="s">
        <v>39</v>
      </c>
      <c r="Q1795" t="s">
        <v>39</v>
      </c>
      <c r="R1795" t="s">
        <v>39</v>
      </c>
      <c r="S1795" t="s">
        <v>39</v>
      </c>
      <c r="T1795" t="s">
        <v>39</v>
      </c>
      <c r="U1795" s="1" t="s">
        <v>2628</v>
      </c>
      <c r="V1795" s="6" t="s">
        <v>2749</v>
      </c>
      <c r="W1795">
        <v>30</v>
      </c>
      <c r="X1795" s="6" t="s">
        <v>39</v>
      </c>
      <c r="Y1795" t="s">
        <v>3056</v>
      </c>
      <c r="Z1795" s="6" t="s">
        <v>39</v>
      </c>
      <c r="AA1795" s="6" t="s">
        <v>39</v>
      </c>
      <c r="AB1795" s="6" t="s">
        <v>39</v>
      </c>
      <c r="AC1795" s="6" t="s">
        <v>39</v>
      </c>
      <c r="AD1795" s="6" t="s">
        <v>42</v>
      </c>
      <c r="AE1795" s="6" t="s">
        <v>3057</v>
      </c>
      <c r="AF1795" s="6" t="s">
        <v>40</v>
      </c>
      <c r="AG1795" s="6" t="s">
        <v>39</v>
      </c>
      <c r="AH1795" s="6" t="s">
        <v>39</v>
      </c>
      <c r="AI1795" s="27" t="s">
        <v>3063</v>
      </c>
      <c r="AJ1795" s="6" t="s">
        <v>2919</v>
      </c>
      <c r="AK1795">
        <v>7.46</v>
      </c>
      <c r="AL1795" s="6" t="s">
        <v>39</v>
      </c>
      <c r="AM1795" t="s">
        <v>39</v>
      </c>
      <c r="AN1795">
        <v>3</v>
      </c>
      <c r="AO1795" t="s">
        <v>39</v>
      </c>
      <c r="AP1795" t="s">
        <v>39</v>
      </c>
      <c r="AQ1795" t="s">
        <v>39</v>
      </c>
      <c r="AR1795" t="s">
        <v>2693</v>
      </c>
    </row>
    <row r="1796" spans="1:44" x14ac:dyDescent="0.35">
      <c r="A1796" t="s">
        <v>1878</v>
      </c>
      <c r="B1796" t="s">
        <v>2672</v>
      </c>
      <c r="C1796" t="s">
        <v>2592</v>
      </c>
      <c r="D1796" t="s">
        <v>510</v>
      </c>
      <c r="E1796" t="s">
        <v>1873</v>
      </c>
      <c r="F1796" t="s">
        <v>39</v>
      </c>
      <c r="G1796" t="s">
        <v>40</v>
      </c>
      <c r="H1796" t="s">
        <v>40</v>
      </c>
      <c r="I1796" t="s">
        <v>3055</v>
      </c>
      <c r="J1796" t="s">
        <v>39</v>
      </c>
      <c r="K1796" t="s">
        <v>39</v>
      </c>
      <c r="L1796" t="s">
        <v>39</v>
      </c>
      <c r="M1796" t="s">
        <v>2632</v>
      </c>
      <c r="N1796" t="s">
        <v>39</v>
      </c>
      <c r="O1796" t="s">
        <v>39</v>
      </c>
      <c r="P1796" t="s">
        <v>39</v>
      </c>
      <c r="Q1796" t="s">
        <v>39</v>
      </c>
      <c r="R1796" t="s">
        <v>39</v>
      </c>
      <c r="S1796" t="s">
        <v>39</v>
      </c>
      <c r="T1796" t="s">
        <v>39</v>
      </c>
      <c r="U1796" s="1" t="s">
        <v>2936</v>
      </c>
      <c r="V1796" s="6" t="s">
        <v>39</v>
      </c>
      <c r="W1796" s="6" t="s">
        <v>39</v>
      </c>
      <c r="X1796" s="6" t="s">
        <v>39</v>
      </c>
      <c r="Y1796" t="s">
        <v>3056</v>
      </c>
      <c r="Z1796" s="6" t="s">
        <v>39</v>
      </c>
      <c r="AA1796" s="6" t="s">
        <v>44</v>
      </c>
      <c r="AB1796" s="6" t="s">
        <v>3058</v>
      </c>
      <c r="AC1796" s="6" t="s">
        <v>3059</v>
      </c>
      <c r="AD1796" s="6" t="s">
        <v>42</v>
      </c>
      <c r="AE1796" s="6" t="s">
        <v>3057</v>
      </c>
      <c r="AF1796" s="6" t="s">
        <v>40</v>
      </c>
      <c r="AG1796" s="6" t="s">
        <v>39</v>
      </c>
      <c r="AH1796" s="6" t="s">
        <v>39</v>
      </c>
      <c r="AI1796" s="27" t="s">
        <v>3063</v>
      </c>
      <c r="AJ1796" s="6" t="s">
        <v>2919</v>
      </c>
      <c r="AK1796">
        <v>4.21</v>
      </c>
      <c r="AL1796" s="6" t="s">
        <v>39</v>
      </c>
      <c r="AM1796" t="s">
        <v>39</v>
      </c>
      <c r="AN1796">
        <v>3</v>
      </c>
      <c r="AO1796" t="s">
        <v>39</v>
      </c>
      <c r="AP1796" t="s">
        <v>39</v>
      </c>
      <c r="AQ1796" t="s">
        <v>39</v>
      </c>
      <c r="AR1796" t="s">
        <v>2693</v>
      </c>
    </row>
    <row r="1797" spans="1:44" x14ac:dyDescent="0.35">
      <c r="A1797" t="s">
        <v>1878</v>
      </c>
      <c r="B1797" t="s">
        <v>2672</v>
      </c>
      <c r="C1797" t="s">
        <v>2592</v>
      </c>
      <c r="D1797" t="s">
        <v>510</v>
      </c>
      <c r="E1797" t="s">
        <v>1873</v>
      </c>
      <c r="F1797" t="s">
        <v>39</v>
      </c>
      <c r="G1797" t="s">
        <v>40</v>
      </c>
      <c r="H1797" t="s">
        <v>40</v>
      </c>
      <c r="I1797" t="s">
        <v>3055</v>
      </c>
      <c r="J1797" t="s">
        <v>39</v>
      </c>
      <c r="K1797" t="s">
        <v>39</v>
      </c>
      <c r="L1797" t="s">
        <v>39</v>
      </c>
      <c r="M1797" t="s">
        <v>2632</v>
      </c>
      <c r="N1797" t="s">
        <v>39</v>
      </c>
      <c r="O1797" t="s">
        <v>39</v>
      </c>
      <c r="P1797" t="s">
        <v>39</v>
      </c>
      <c r="Q1797" t="s">
        <v>39</v>
      </c>
      <c r="R1797" t="s">
        <v>39</v>
      </c>
      <c r="S1797" t="s">
        <v>39</v>
      </c>
      <c r="T1797" t="s">
        <v>39</v>
      </c>
      <c r="U1797" s="1" t="s">
        <v>2936</v>
      </c>
      <c r="V1797" s="6" t="s">
        <v>39</v>
      </c>
      <c r="W1797" s="6" t="s">
        <v>39</v>
      </c>
      <c r="X1797" s="6" t="s">
        <v>39</v>
      </c>
      <c r="Y1797" t="s">
        <v>3056</v>
      </c>
      <c r="Z1797" s="6" t="s">
        <v>39</v>
      </c>
      <c r="AA1797" s="6" t="s">
        <v>44</v>
      </c>
      <c r="AB1797" s="6" t="s">
        <v>3060</v>
      </c>
      <c r="AC1797" s="6" t="s">
        <v>3059</v>
      </c>
      <c r="AD1797" s="6" t="s">
        <v>42</v>
      </c>
      <c r="AE1797" s="6" t="s">
        <v>3057</v>
      </c>
      <c r="AF1797" s="6" t="s">
        <v>40</v>
      </c>
      <c r="AG1797" s="6" t="s">
        <v>39</v>
      </c>
      <c r="AH1797" s="6" t="s">
        <v>39</v>
      </c>
      <c r="AI1797" s="27" t="s">
        <v>3063</v>
      </c>
      <c r="AJ1797" s="6" t="s">
        <v>2919</v>
      </c>
      <c r="AK1797">
        <v>4.67</v>
      </c>
      <c r="AL1797" s="6" t="s">
        <v>39</v>
      </c>
      <c r="AM1797" t="s">
        <v>39</v>
      </c>
      <c r="AN1797">
        <v>3</v>
      </c>
      <c r="AO1797" t="s">
        <v>39</v>
      </c>
      <c r="AP1797" t="s">
        <v>39</v>
      </c>
      <c r="AQ1797" t="s">
        <v>39</v>
      </c>
      <c r="AR1797" t="s">
        <v>2693</v>
      </c>
    </row>
    <row r="1798" spans="1:44" x14ac:dyDescent="0.35">
      <c r="A1798" t="s">
        <v>1878</v>
      </c>
      <c r="B1798" t="s">
        <v>2672</v>
      </c>
      <c r="C1798" t="s">
        <v>2592</v>
      </c>
      <c r="D1798" t="s">
        <v>510</v>
      </c>
      <c r="E1798" t="s">
        <v>1873</v>
      </c>
      <c r="F1798" t="s">
        <v>39</v>
      </c>
      <c r="G1798" t="s">
        <v>40</v>
      </c>
      <c r="H1798" t="s">
        <v>40</v>
      </c>
      <c r="I1798" t="s">
        <v>3055</v>
      </c>
      <c r="J1798" t="s">
        <v>39</v>
      </c>
      <c r="K1798" t="s">
        <v>39</v>
      </c>
      <c r="L1798" t="s">
        <v>39</v>
      </c>
      <c r="M1798" t="s">
        <v>2632</v>
      </c>
      <c r="N1798" t="s">
        <v>39</v>
      </c>
      <c r="O1798" t="s">
        <v>39</v>
      </c>
      <c r="P1798" t="s">
        <v>39</v>
      </c>
      <c r="Q1798" t="s">
        <v>39</v>
      </c>
      <c r="R1798" t="s">
        <v>39</v>
      </c>
      <c r="S1798" t="s">
        <v>39</v>
      </c>
      <c r="T1798" t="s">
        <v>39</v>
      </c>
      <c r="U1798" s="1" t="s">
        <v>2646</v>
      </c>
      <c r="V1798" s="6" t="s">
        <v>39</v>
      </c>
      <c r="W1798" s="6" t="s">
        <v>39</v>
      </c>
      <c r="X1798" s="6" t="s">
        <v>39</v>
      </c>
      <c r="Y1798" t="s">
        <v>39</v>
      </c>
      <c r="Z1798" s="6" t="s">
        <v>39</v>
      </c>
      <c r="AA1798" s="6" t="s">
        <v>2743</v>
      </c>
      <c r="AB1798" s="29">
        <f>9.6*997</f>
        <v>9571.1999999999989</v>
      </c>
      <c r="AC1798" s="31">
        <f>2/(24*60)</f>
        <v>1.3888888888888889E-3</v>
      </c>
      <c r="AD1798" s="6" t="s">
        <v>42</v>
      </c>
      <c r="AE1798" s="6" t="s">
        <v>2743</v>
      </c>
      <c r="AF1798" s="6" t="s">
        <v>40</v>
      </c>
      <c r="AG1798" s="6" t="s">
        <v>39</v>
      </c>
      <c r="AH1798" s="6" t="s">
        <v>39</v>
      </c>
      <c r="AI1798" s="27" t="s">
        <v>3063</v>
      </c>
      <c r="AJ1798" s="6" t="s">
        <v>2919</v>
      </c>
      <c r="AK1798">
        <v>3.19</v>
      </c>
      <c r="AL1798" s="6" t="s">
        <v>39</v>
      </c>
      <c r="AM1798" t="s">
        <v>39</v>
      </c>
      <c r="AN1798">
        <v>3</v>
      </c>
      <c r="AO1798" t="s">
        <v>39</v>
      </c>
      <c r="AP1798" t="s">
        <v>39</v>
      </c>
      <c r="AQ1798" t="s">
        <v>39</v>
      </c>
      <c r="AR1798" t="s">
        <v>2693</v>
      </c>
    </row>
    <row r="1799" spans="1:44" x14ac:dyDescent="0.35">
      <c r="A1799" t="s">
        <v>1878</v>
      </c>
      <c r="B1799" t="s">
        <v>2672</v>
      </c>
      <c r="C1799" t="s">
        <v>2592</v>
      </c>
      <c r="D1799" t="s">
        <v>510</v>
      </c>
      <c r="E1799" t="s">
        <v>1873</v>
      </c>
      <c r="F1799" t="s">
        <v>39</v>
      </c>
      <c r="G1799" t="s">
        <v>40</v>
      </c>
      <c r="H1799" t="s">
        <v>40</v>
      </c>
      <c r="I1799" t="s">
        <v>3055</v>
      </c>
      <c r="J1799" t="s">
        <v>39</v>
      </c>
      <c r="K1799" t="s">
        <v>39</v>
      </c>
      <c r="L1799" t="s">
        <v>39</v>
      </c>
      <c r="M1799" t="s">
        <v>2632</v>
      </c>
      <c r="N1799" t="s">
        <v>39</v>
      </c>
      <c r="O1799" t="s">
        <v>39</v>
      </c>
      <c r="P1799" t="s">
        <v>39</v>
      </c>
      <c r="Q1799" t="s">
        <v>39</v>
      </c>
      <c r="R1799" t="s">
        <v>39</v>
      </c>
      <c r="S1799" t="s">
        <v>39</v>
      </c>
      <c r="T1799" t="s">
        <v>39</v>
      </c>
      <c r="U1799" s="1" t="s">
        <v>2646</v>
      </c>
      <c r="V1799" s="6" t="s">
        <v>39</v>
      </c>
      <c r="W1799" s="6" t="s">
        <v>39</v>
      </c>
      <c r="X1799" s="6" t="s">
        <v>39</v>
      </c>
      <c r="Y1799" t="s">
        <v>39</v>
      </c>
      <c r="Z1799" s="6" t="s">
        <v>39</v>
      </c>
      <c r="AA1799" s="6" t="s">
        <v>2743</v>
      </c>
      <c r="AB1799" s="29">
        <f>9.6*997</f>
        <v>9571.1999999999989</v>
      </c>
      <c r="AC1799" s="31">
        <f>4/(24*60)</f>
        <v>2.7777777777777779E-3</v>
      </c>
      <c r="AD1799" s="6" t="s">
        <v>42</v>
      </c>
      <c r="AE1799" s="6" t="s">
        <v>2743</v>
      </c>
      <c r="AF1799" s="6" t="s">
        <v>40</v>
      </c>
      <c r="AG1799" s="6" t="s">
        <v>39</v>
      </c>
      <c r="AH1799" s="6" t="s">
        <v>39</v>
      </c>
      <c r="AI1799" s="27" t="s">
        <v>3063</v>
      </c>
      <c r="AJ1799" s="6" t="s">
        <v>2919</v>
      </c>
      <c r="AK1799">
        <v>4.01</v>
      </c>
      <c r="AL1799" s="6" t="s">
        <v>39</v>
      </c>
      <c r="AM1799" t="s">
        <v>39</v>
      </c>
      <c r="AN1799">
        <v>3</v>
      </c>
      <c r="AO1799" t="s">
        <v>39</v>
      </c>
      <c r="AP1799" t="s">
        <v>39</v>
      </c>
      <c r="AQ1799" t="s">
        <v>39</v>
      </c>
      <c r="AR1799" t="s">
        <v>2693</v>
      </c>
    </row>
    <row r="1800" spans="1:44" x14ac:dyDescent="0.35">
      <c r="A1800" t="s">
        <v>1878</v>
      </c>
      <c r="B1800" t="s">
        <v>2672</v>
      </c>
      <c r="C1800" t="s">
        <v>2592</v>
      </c>
      <c r="D1800" t="s">
        <v>510</v>
      </c>
      <c r="E1800" t="s">
        <v>1873</v>
      </c>
      <c r="F1800" t="s">
        <v>39</v>
      </c>
      <c r="G1800" t="s">
        <v>40</v>
      </c>
      <c r="H1800" t="s">
        <v>40</v>
      </c>
      <c r="I1800" t="s">
        <v>3055</v>
      </c>
      <c r="J1800" t="s">
        <v>39</v>
      </c>
      <c r="K1800" t="s">
        <v>39</v>
      </c>
      <c r="L1800" t="s">
        <v>39</v>
      </c>
      <c r="M1800" t="s">
        <v>2632</v>
      </c>
      <c r="N1800" t="s">
        <v>39</v>
      </c>
      <c r="O1800" t="s">
        <v>39</v>
      </c>
      <c r="P1800" t="s">
        <v>39</v>
      </c>
      <c r="Q1800" t="s">
        <v>39</v>
      </c>
      <c r="R1800" t="s">
        <v>39</v>
      </c>
      <c r="S1800" t="s">
        <v>39</v>
      </c>
      <c r="T1800" t="s">
        <v>39</v>
      </c>
      <c r="U1800" s="1" t="s">
        <v>2936</v>
      </c>
      <c r="V1800" s="6" t="s">
        <v>39</v>
      </c>
      <c r="W1800" s="6" t="s">
        <v>39</v>
      </c>
      <c r="X1800" s="6" t="s">
        <v>39</v>
      </c>
      <c r="Y1800" t="s">
        <v>3056</v>
      </c>
      <c r="Z1800" s="6" t="s">
        <v>39</v>
      </c>
      <c r="AA1800" s="6" t="s">
        <v>2607</v>
      </c>
      <c r="AB1800" s="29">
        <f>0.2*997</f>
        <v>199.4</v>
      </c>
      <c r="AC1800" s="6" t="s">
        <v>2953</v>
      </c>
      <c r="AD1800" s="6" t="s">
        <v>42</v>
      </c>
      <c r="AE1800" s="6" t="s">
        <v>3057</v>
      </c>
      <c r="AF1800" s="6" t="s">
        <v>40</v>
      </c>
      <c r="AG1800" s="6" t="s">
        <v>39</v>
      </c>
      <c r="AH1800" s="6" t="s">
        <v>39</v>
      </c>
      <c r="AI1800" s="27" t="s">
        <v>3063</v>
      </c>
      <c r="AJ1800" s="6" t="s">
        <v>2919</v>
      </c>
      <c r="AK1800">
        <v>3.99</v>
      </c>
      <c r="AL1800" s="6" t="s">
        <v>39</v>
      </c>
      <c r="AM1800" t="s">
        <v>39</v>
      </c>
      <c r="AN1800">
        <v>3</v>
      </c>
      <c r="AO1800" t="s">
        <v>39</v>
      </c>
      <c r="AP1800" t="s">
        <v>39</v>
      </c>
      <c r="AQ1800" t="s">
        <v>39</v>
      </c>
      <c r="AR1800" t="s">
        <v>2693</v>
      </c>
    </row>
    <row r="1801" spans="1:44" x14ac:dyDescent="0.35">
      <c r="A1801" t="s">
        <v>1878</v>
      </c>
      <c r="B1801" t="s">
        <v>2672</v>
      </c>
      <c r="C1801" t="s">
        <v>2592</v>
      </c>
      <c r="D1801" t="s">
        <v>510</v>
      </c>
      <c r="E1801" t="s">
        <v>1873</v>
      </c>
      <c r="F1801" t="s">
        <v>39</v>
      </c>
      <c r="G1801" t="s">
        <v>40</v>
      </c>
      <c r="H1801" t="s">
        <v>40</v>
      </c>
      <c r="I1801" t="s">
        <v>3055</v>
      </c>
      <c r="J1801" t="s">
        <v>39</v>
      </c>
      <c r="K1801" t="s">
        <v>39</v>
      </c>
      <c r="L1801" t="s">
        <v>39</v>
      </c>
      <c r="M1801" t="s">
        <v>2632</v>
      </c>
      <c r="N1801" t="s">
        <v>39</v>
      </c>
      <c r="O1801" t="s">
        <v>39</v>
      </c>
      <c r="P1801" t="s">
        <v>39</v>
      </c>
      <c r="Q1801" t="s">
        <v>39</v>
      </c>
      <c r="R1801" t="s">
        <v>39</v>
      </c>
      <c r="S1801" t="s">
        <v>39</v>
      </c>
      <c r="T1801" t="s">
        <v>39</v>
      </c>
      <c r="U1801" s="1" t="s">
        <v>3061</v>
      </c>
      <c r="V1801" s="6" t="s">
        <v>2749</v>
      </c>
      <c r="W1801">
        <v>20</v>
      </c>
      <c r="X1801" s="6" t="s">
        <v>39</v>
      </c>
      <c r="Y1801" t="s">
        <v>3056</v>
      </c>
      <c r="Z1801" s="6" t="s">
        <v>39</v>
      </c>
      <c r="AA1801" s="6" t="s">
        <v>44</v>
      </c>
      <c r="AB1801" s="6" t="s">
        <v>3058</v>
      </c>
      <c r="AC1801" s="6" t="s">
        <v>3059</v>
      </c>
      <c r="AD1801" s="6" t="s">
        <v>42</v>
      </c>
      <c r="AE1801" s="6" t="s">
        <v>3057</v>
      </c>
      <c r="AF1801" s="6" t="s">
        <v>40</v>
      </c>
      <c r="AG1801" s="6" t="s">
        <v>39</v>
      </c>
      <c r="AH1801" s="6" t="s">
        <v>39</v>
      </c>
      <c r="AI1801" s="27" t="s">
        <v>3063</v>
      </c>
      <c r="AJ1801" s="6" t="s">
        <v>2919</v>
      </c>
      <c r="AK1801">
        <v>3.24</v>
      </c>
      <c r="AL1801" s="6" t="s">
        <v>39</v>
      </c>
      <c r="AM1801" t="s">
        <v>39</v>
      </c>
      <c r="AN1801">
        <v>3</v>
      </c>
      <c r="AO1801" t="s">
        <v>39</v>
      </c>
      <c r="AP1801" t="s">
        <v>39</v>
      </c>
      <c r="AQ1801" t="s">
        <v>39</v>
      </c>
      <c r="AR1801" t="s">
        <v>2693</v>
      </c>
    </row>
    <row r="1802" spans="1:44" x14ac:dyDescent="0.35">
      <c r="A1802" t="s">
        <v>1878</v>
      </c>
      <c r="B1802" t="s">
        <v>2672</v>
      </c>
      <c r="C1802" t="s">
        <v>2592</v>
      </c>
      <c r="D1802" t="s">
        <v>510</v>
      </c>
      <c r="E1802" t="s">
        <v>1873</v>
      </c>
      <c r="F1802" t="s">
        <v>39</v>
      </c>
      <c r="G1802" t="s">
        <v>40</v>
      </c>
      <c r="H1802" t="s">
        <v>40</v>
      </c>
      <c r="I1802" t="s">
        <v>3062</v>
      </c>
      <c r="J1802" t="s">
        <v>39</v>
      </c>
      <c r="K1802" t="s">
        <v>39</v>
      </c>
      <c r="L1802" t="s">
        <v>39</v>
      </c>
      <c r="M1802" t="s">
        <v>2632</v>
      </c>
      <c r="N1802" t="s">
        <v>39</v>
      </c>
      <c r="O1802" t="s">
        <v>39</v>
      </c>
      <c r="P1802" t="s">
        <v>39</v>
      </c>
      <c r="Q1802" t="s">
        <v>39</v>
      </c>
      <c r="R1802" t="s">
        <v>39</v>
      </c>
      <c r="S1802" t="s">
        <v>39</v>
      </c>
      <c r="T1802" t="s">
        <v>39</v>
      </c>
      <c r="U1802" s="1" t="s">
        <v>48</v>
      </c>
      <c r="V1802" s="6" t="s">
        <v>39</v>
      </c>
      <c r="W1802" s="6" t="s">
        <v>39</v>
      </c>
      <c r="X1802" s="6" t="s">
        <v>39</v>
      </c>
      <c r="Y1802" t="s">
        <v>39</v>
      </c>
      <c r="Z1802" s="6" t="s">
        <v>39</v>
      </c>
      <c r="AA1802" s="6" t="s">
        <v>39</v>
      </c>
      <c r="AB1802" s="6" t="s">
        <v>39</v>
      </c>
      <c r="AC1802" s="6" t="s">
        <v>39</v>
      </c>
      <c r="AD1802" s="6" t="s">
        <v>40</v>
      </c>
      <c r="AE1802" s="6" t="s">
        <v>39</v>
      </c>
      <c r="AF1802" s="6" t="s">
        <v>40</v>
      </c>
      <c r="AG1802" s="6" t="s">
        <v>39</v>
      </c>
      <c r="AH1802" s="6" t="s">
        <v>39</v>
      </c>
      <c r="AI1802">
        <v>4.3200000000000001E-3</v>
      </c>
      <c r="AJ1802" s="6" t="s">
        <v>2919</v>
      </c>
      <c r="AK1802">
        <v>8.26</v>
      </c>
      <c r="AL1802" s="6" t="s">
        <v>39</v>
      </c>
      <c r="AM1802" t="s">
        <v>39</v>
      </c>
      <c r="AN1802">
        <v>3</v>
      </c>
      <c r="AO1802" t="s">
        <v>39</v>
      </c>
      <c r="AP1802" t="s">
        <v>39</v>
      </c>
      <c r="AQ1802" t="s">
        <v>39</v>
      </c>
      <c r="AR1802" t="s">
        <v>2693</v>
      </c>
    </row>
    <row r="1803" spans="1:44" x14ac:dyDescent="0.35">
      <c r="A1803" t="s">
        <v>1878</v>
      </c>
      <c r="B1803" t="s">
        <v>2672</v>
      </c>
      <c r="C1803" t="s">
        <v>2592</v>
      </c>
      <c r="D1803" t="s">
        <v>510</v>
      </c>
      <c r="E1803" t="s">
        <v>1873</v>
      </c>
      <c r="F1803" t="s">
        <v>39</v>
      </c>
      <c r="G1803" t="s">
        <v>40</v>
      </c>
      <c r="H1803" t="s">
        <v>40</v>
      </c>
      <c r="I1803" t="s">
        <v>3062</v>
      </c>
      <c r="J1803" t="s">
        <v>39</v>
      </c>
      <c r="K1803" t="s">
        <v>39</v>
      </c>
      <c r="L1803" t="s">
        <v>39</v>
      </c>
      <c r="M1803" t="s">
        <v>2632</v>
      </c>
      <c r="N1803" t="s">
        <v>39</v>
      </c>
      <c r="O1803" t="s">
        <v>39</v>
      </c>
      <c r="P1803" t="s">
        <v>39</v>
      </c>
      <c r="Q1803" t="s">
        <v>39</v>
      </c>
      <c r="R1803" t="s">
        <v>39</v>
      </c>
      <c r="S1803" t="s">
        <v>39</v>
      </c>
      <c r="T1803" t="s">
        <v>39</v>
      </c>
      <c r="U1803" s="1" t="s">
        <v>2628</v>
      </c>
      <c r="V1803" s="6" t="s">
        <v>2749</v>
      </c>
      <c r="W1803">
        <v>10</v>
      </c>
      <c r="X1803" s="6" t="s">
        <v>39</v>
      </c>
      <c r="Y1803" t="s">
        <v>3056</v>
      </c>
      <c r="Z1803" s="6" t="s">
        <v>39</v>
      </c>
      <c r="AA1803" s="6" t="s">
        <v>39</v>
      </c>
      <c r="AB1803" s="6" t="s">
        <v>39</v>
      </c>
      <c r="AC1803" s="6" t="s">
        <v>39</v>
      </c>
      <c r="AD1803" s="6" t="s">
        <v>42</v>
      </c>
      <c r="AE1803" s="6" t="s">
        <v>3057</v>
      </c>
      <c r="AF1803" s="6" t="s">
        <v>40</v>
      </c>
      <c r="AG1803" s="6" t="s">
        <v>39</v>
      </c>
      <c r="AH1803" s="6" t="s">
        <v>39</v>
      </c>
      <c r="AI1803">
        <v>4.3200000000000001E-3</v>
      </c>
      <c r="AJ1803" s="6" t="s">
        <v>2919</v>
      </c>
      <c r="AK1803">
        <v>5.33</v>
      </c>
      <c r="AL1803" s="6" t="s">
        <v>39</v>
      </c>
      <c r="AM1803" t="s">
        <v>39</v>
      </c>
      <c r="AN1803">
        <v>3</v>
      </c>
      <c r="AO1803" t="s">
        <v>39</v>
      </c>
      <c r="AP1803" t="s">
        <v>39</v>
      </c>
      <c r="AQ1803" t="s">
        <v>39</v>
      </c>
      <c r="AR1803" t="s">
        <v>2693</v>
      </c>
    </row>
    <row r="1804" spans="1:44" x14ac:dyDescent="0.35">
      <c r="A1804" t="s">
        <v>1878</v>
      </c>
      <c r="B1804" t="s">
        <v>2672</v>
      </c>
      <c r="C1804" t="s">
        <v>2592</v>
      </c>
      <c r="D1804" t="s">
        <v>510</v>
      </c>
      <c r="E1804" t="s">
        <v>1873</v>
      </c>
      <c r="F1804" t="s">
        <v>39</v>
      </c>
      <c r="G1804" t="s">
        <v>40</v>
      </c>
      <c r="H1804" t="s">
        <v>40</v>
      </c>
      <c r="I1804" t="s">
        <v>3062</v>
      </c>
      <c r="J1804" t="s">
        <v>39</v>
      </c>
      <c r="K1804" t="s">
        <v>39</v>
      </c>
      <c r="L1804" t="s">
        <v>39</v>
      </c>
      <c r="M1804" t="s">
        <v>2632</v>
      </c>
      <c r="N1804" t="s">
        <v>39</v>
      </c>
      <c r="O1804" t="s">
        <v>39</v>
      </c>
      <c r="P1804" t="s">
        <v>39</v>
      </c>
      <c r="Q1804" t="s">
        <v>39</v>
      </c>
      <c r="R1804" t="s">
        <v>39</v>
      </c>
      <c r="S1804" t="s">
        <v>39</v>
      </c>
      <c r="T1804" t="s">
        <v>39</v>
      </c>
      <c r="U1804" s="1" t="s">
        <v>2628</v>
      </c>
      <c r="V1804" s="6" t="s">
        <v>2749</v>
      </c>
      <c r="W1804">
        <v>20</v>
      </c>
      <c r="X1804" s="6" t="s">
        <v>39</v>
      </c>
      <c r="Y1804" t="s">
        <v>3056</v>
      </c>
      <c r="Z1804" s="6" t="s">
        <v>39</v>
      </c>
      <c r="AA1804" s="6" t="s">
        <v>39</v>
      </c>
      <c r="AB1804" s="6" t="s">
        <v>39</v>
      </c>
      <c r="AC1804" s="6" t="s">
        <v>39</v>
      </c>
      <c r="AD1804" s="6" t="s">
        <v>42</v>
      </c>
      <c r="AE1804" s="6" t="s">
        <v>3057</v>
      </c>
      <c r="AF1804" s="6" t="s">
        <v>40</v>
      </c>
      <c r="AG1804" s="6" t="s">
        <v>39</v>
      </c>
      <c r="AH1804" s="6" t="s">
        <v>39</v>
      </c>
      <c r="AI1804">
        <v>4.3200000000000001E-3</v>
      </c>
      <c r="AJ1804" s="6" t="s">
        <v>2919</v>
      </c>
      <c r="AK1804">
        <v>6.09</v>
      </c>
      <c r="AL1804" s="6" t="s">
        <v>39</v>
      </c>
      <c r="AM1804" t="s">
        <v>39</v>
      </c>
      <c r="AN1804">
        <v>3</v>
      </c>
      <c r="AO1804" t="s">
        <v>39</v>
      </c>
      <c r="AP1804" t="s">
        <v>39</v>
      </c>
      <c r="AQ1804" t="s">
        <v>39</v>
      </c>
      <c r="AR1804" t="s">
        <v>2693</v>
      </c>
    </row>
    <row r="1805" spans="1:44" x14ac:dyDescent="0.35">
      <c r="A1805" t="s">
        <v>1878</v>
      </c>
      <c r="B1805" t="s">
        <v>2672</v>
      </c>
      <c r="C1805" t="s">
        <v>2592</v>
      </c>
      <c r="D1805" t="s">
        <v>510</v>
      </c>
      <c r="E1805" t="s">
        <v>1873</v>
      </c>
      <c r="F1805" t="s">
        <v>39</v>
      </c>
      <c r="G1805" t="s">
        <v>40</v>
      </c>
      <c r="H1805" t="s">
        <v>40</v>
      </c>
      <c r="I1805" t="s">
        <v>3062</v>
      </c>
      <c r="J1805" t="s">
        <v>39</v>
      </c>
      <c r="K1805" t="s">
        <v>39</v>
      </c>
      <c r="L1805" t="s">
        <v>39</v>
      </c>
      <c r="M1805" t="s">
        <v>2632</v>
      </c>
      <c r="N1805" t="s">
        <v>39</v>
      </c>
      <c r="O1805" t="s">
        <v>39</v>
      </c>
      <c r="P1805" t="s">
        <v>39</v>
      </c>
      <c r="Q1805" t="s">
        <v>39</v>
      </c>
      <c r="R1805" t="s">
        <v>39</v>
      </c>
      <c r="S1805" t="s">
        <v>39</v>
      </c>
      <c r="T1805" t="s">
        <v>39</v>
      </c>
      <c r="U1805" s="1" t="s">
        <v>2628</v>
      </c>
      <c r="V1805" s="6" t="s">
        <v>2749</v>
      </c>
      <c r="W1805">
        <v>30</v>
      </c>
      <c r="X1805" s="6" t="s">
        <v>39</v>
      </c>
      <c r="Y1805" t="s">
        <v>3056</v>
      </c>
      <c r="Z1805" s="6" t="s">
        <v>39</v>
      </c>
      <c r="AA1805" s="6" t="s">
        <v>39</v>
      </c>
      <c r="AB1805" s="6" t="s">
        <v>39</v>
      </c>
      <c r="AC1805" s="6" t="s">
        <v>39</v>
      </c>
      <c r="AD1805" s="6" t="s">
        <v>42</v>
      </c>
      <c r="AE1805" s="6" t="s">
        <v>3057</v>
      </c>
      <c r="AF1805" s="6" t="s">
        <v>40</v>
      </c>
      <c r="AG1805" s="6" t="s">
        <v>39</v>
      </c>
      <c r="AH1805" s="6" t="s">
        <v>39</v>
      </c>
      <c r="AI1805">
        <v>4.3200000000000001E-3</v>
      </c>
      <c r="AJ1805" s="6" t="s">
        <v>2919</v>
      </c>
      <c r="AK1805">
        <v>7.83</v>
      </c>
      <c r="AL1805" s="6" t="s">
        <v>39</v>
      </c>
      <c r="AM1805" t="s">
        <v>39</v>
      </c>
      <c r="AN1805">
        <v>3</v>
      </c>
      <c r="AO1805" t="s">
        <v>39</v>
      </c>
      <c r="AP1805" t="s">
        <v>39</v>
      </c>
      <c r="AQ1805" t="s">
        <v>39</v>
      </c>
      <c r="AR1805" t="s">
        <v>2693</v>
      </c>
    </row>
    <row r="1806" spans="1:44" x14ac:dyDescent="0.35">
      <c r="A1806" t="s">
        <v>1878</v>
      </c>
      <c r="B1806" t="s">
        <v>2672</v>
      </c>
      <c r="C1806" t="s">
        <v>2592</v>
      </c>
      <c r="D1806" t="s">
        <v>510</v>
      </c>
      <c r="E1806" t="s">
        <v>1873</v>
      </c>
      <c r="F1806" t="s">
        <v>39</v>
      </c>
      <c r="G1806" t="s">
        <v>40</v>
      </c>
      <c r="H1806" t="s">
        <v>40</v>
      </c>
      <c r="I1806" t="s">
        <v>3062</v>
      </c>
      <c r="J1806" t="s">
        <v>39</v>
      </c>
      <c r="K1806" t="s">
        <v>39</v>
      </c>
      <c r="L1806" t="s">
        <v>39</v>
      </c>
      <c r="M1806" t="s">
        <v>2632</v>
      </c>
      <c r="N1806" t="s">
        <v>39</v>
      </c>
      <c r="O1806" t="s">
        <v>39</v>
      </c>
      <c r="P1806" t="s">
        <v>39</v>
      </c>
      <c r="Q1806" t="s">
        <v>39</v>
      </c>
      <c r="R1806" t="s">
        <v>39</v>
      </c>
      <c r="S1806" t="s">
        <v>39</v>
      </c>
      <c r="T1806" t="s">
        <v>39</v>
      </c>
      <c r="U1806" s="1" t="s">
        <v>2936</v>
      </c>
      <c r="V1806" s="6" t="s">
        <v>39</v>
      </c>
      <c r="W1806" s="6" t="s">
        <v>39</v>
      </c>
      <c r="X1806" s="6" t="s">
        <v>39</v>
      </c>
      <c r="Y1806" t="s">
        <v>3056</v>
      </c>
      <c r="Z1806" s="6" t="s">
        <v>39</v>
      </c>
      <c r="AA1806" s="6" t="s">
        <v>44</v>
      </c>
      <c r="AB1806" s="6" t="s">
        <v>3058</v>
      </c>
      <c r="AC1806" s="6" t="s">
        <v>3059</v>
      </c>
      <c r="AD1806" s="6" t="s">
        <v>42</v>
      </c>
      <c r="AE1806" s="6" t="s">
        <v>3057</v>
      </c>
      <c r="AF1806" s="6" t="s">
        <v>40</v>
      </c>
      <c r="AG1806" s="6" t="s">
        <v>39</v>
      </c>
      <c r="AH1806" s="6" t="s">
        <v>39</v>
      </c>
      <c r="AI1806">
        <v>4.3200000000000001E-3</v>
      </c>
      <c r="AJ1806" s="6" t="s">
        <v>2919</v>
      </c>
      <c r="AK1806">
        <v>4.13</v>
      </c>
      <c r="AL1806" s="6" t="s">
        <v>39</v>
      </c>
      <c r="AM1806" t="s">
        <v>39</v>
      </c>
      <c r="AN1806">
        <v>3</v>
      </c>
      <c r="AO1806" t="s">
        <v>39</v>
      </c>
      <c r="AP1806" t="s">
        <v>39</v>
      </c>
      <c r="AQ1806" t="s">
        <v>39</v>
      </c>
      <c r="AR1806" t="s">
        <v>2693</v>
      </c>
    </row>
    <row r="1807" spans="1:44" x14ac:dyDescent="0.35">
      <c r="A1807" t="s">
        <v>1878</v>
      </c>
      <c r="B1807" t="s">
        <v>2672</v>
      </c>
      <c r="C1807" t="s">
        <v>2592</v>
      </c>
      <c r="D1807" t="s">
        <v>510</v>
      </c>
      <c r="E1807" t="s">
        <v>1873</v>
      </c>
      <c r="F1807" t="s">
        <v>39</v>
      </c>
      <c r="G1807" t="s">
        <v>40</v>
      </c>
      <c r="H1807" t="s">
        <v>40</v>
      </c>
      <c r="I1807" t="s">
        <v>3062</v>
      </c>
      <c r="J1807" t="s">
        <v>39</v>
      </c>
      <c r="K1807" t="s">
        <v>39</v>
      </c>
      <c r="L1807" t="s">
        <v>39</v>
      </c>
      <c r="M1807" t="s">
        <v>2632</v>
      </c>
      <c r="N1807" t="s">
        <v>39</v>
      </c>
      <c r="O1807" t="s">
        <v>39</v>
      </c>
      <c r="P1807" t="s">
        <v>39</v>
      </c>
      <c r="Q1807" t="s">
        <v>39</v>
      </c>
      <c r="R1807" t="s">
        <v>39</v>
      </c>
      <c r="S1807" t="s">
        <v>39</v>
      </c>
      <c r="T1807" t="s">
        <v>39</v>
      </c>
      <c r="U1807" s="1" t="s">
        <v>2936</v>
      </c>
      <c r="V1807" s="6" t="s">
        <v>39</v>
      </c>
      <c r="W1807" s="6" t="s">
        <v>39</v>
      </c>
      <c r="X1807" s="6" t="s">
        <v>39</v>
      </c>
      <c r="Y1807" t="s">
        <v>3056</v>
      </c>
      <c r="Z1807" s="6" t="s">
        <v>39</v>
      </c>
      <c r="AA1807" s="6" t="s">
        <v>44</v>
      </c>
      <c r="AB1807" s="6" t="s">
        <v>3060</v>
      </c>
      <c r="AC1807" s="6" t="s">
        <v>3059</v>
      </c>
      <c r="AD1807" s="6" t="s">
        <v>42</v>
      </c>
      <c r="AE1807" s="6" t="s">
        <v>3057</v>
      </c>
      <c r="AF1807" s="6" t="s">
        <v>40</v>
      </c>
      <c r="AG1807" s="6" t="s">
        <v>39</v>
      </c>
      <c r="AH1807" s="6" t="s">
        <v>39</v>
      </c>
      <c r="AI1807">
        <v>4.3200000000000001E-3</v>
      </c>
      <c r="AJ1807" s="6" t="s">
        <v>2919</v>
      </c>
      <c r="AK1807">
        <v>6.28</v>
      </c>
      <c r="AL1807" s="6" t="s">
        <v>39</v>
      </c>
      <c r="AM1807" t="s">
        <v>39</v>
      </c>
      <c r="AN1807">
        <v>3</v>
      </c>
      <c r="AO1807" t="s">
        <v>39</v>
      </c>
      <c r="AP1807" t="s">
        <v>39</v>
      </c>
      <c r="AQ1807" t="s">
        <v>39</v>
      </c>
      <c r="AR1807" t="s">
        <v>2693</v>
      </c>
    </row>
    <row r="1808" spans="1:44" x14ac:dyDescent="0.35">
      <c r="A1808" t="s">
        <v>1878</v>
      </c>
      <c r="B1808" t="s">
        <v>2672</v>
      </c>
      <c r="C1808" t="s">
        <v>2592</v>
      </c>
      <c r="D1808" t="s">
        <v>510</v>
      </c>
      <c r="E1808" t="s">
        <v>1873</v>
      </c>
      <c r="F1808" t="s">
        <v>39</v>
      </c>
      <c r="G1808" t="s">
        <v>40</v>
      </c>
      <c r="H1808" t="s">
        <v>40</v>
      </c>
      <c r="I1808" t="s">
        <v>3062</v>
      </c>
      <c r="J1808" t="s">
        <v>39</v>
      </c>
      <c r="K1808" t="s">
        <v>39</v>
      </c>
      <c r="L1808" t="s">
        <v>39</v>
      </c>
      <c r="M1808" t="s">
        <v>2632</v>
      </c>
      <c r="N1808" t="s">
        <v>39</v>
      </c>
      <c r="O1808" t="s">
        <v>39</v>
      </c>
      <c r="P1808" t="s">
        <v>39</v>
      </c>
      <c r="Q1808" t="s">
        <v>39</v>
      </c>
      <c r="R1808" t="s">
        <v>39</v>
      </c>
      <c r="S1808" t="s">
        <v>39</v>
      </c>
      <c r="T1808" t="s">
        <v>39</v>
      </c>
      <c r="U1808" s="1" t="s">
        <v>2646</v>
      </c>
      <c r="V1808" s="6" t="s">
        <v>39</v>
      </c>
      <c r="W1808" s="6" t="s">
        <v>39</v>
      </c>
      <c r="X1808" s="6" t="s">
        <v>39</v>
      </c>
      <c r="Y1808" t="s">
        <v>39</v>
      </c>
      <c r="Z1808" s="6" t="s">
        <v>39</v>
      </c>
      <c r="AA1808" s="6" t="s">
        <v>2743</v>
      </c>
      <c r="AB1808" s="29">
        <f>9.6*997</f>
        <v>9571.1999999999989</v>
      </c>
      <c r="AC1808" s="31">
        <f>2/(24*60)</f>
        <v>1.3888888888888889E-3</v>
      </c>
      <c r="AD1808" s="6" t="s">
        <v>42</v>
      </c>
      <c r="AE1808" s="6" t="s">
        <v>2743</v>
      </c>
      <c r="AF1808" s="6" t="s">
        <v>40</v>
      </c>
      <c r="AG1808" s="6" t="s">
        <v>39</v>
      </c>
      <c r="AH1808" s="6" t="s">
        <v>39</v>
      </c>
      <c r="AI1808">
        <v>4.3200000000000001E-3</v>
      </c>
      <c r="AJ1808" s="6" t="s">
        <v>2919</v>
      </c>
      <c r="AK1808">
        <v>4.58</v>
      </c>
      <c r="AL1808" s="6" t="s">
        <v>39</v>
      </c>
      <c r="AM1808" t="s">
        <v>39</v>
      </c>
      <c r="AN1808">
        <v>3</v>
      </c>
      <c r="AO1808" t="s">
        <v>39</v>
      </c>
      <c r="AP1808" t="s">
        <v>39</v>
      </c>
      <c r="AQ1808" t="s">
        <v>39</v>
      </c>
      <c r="AR1808" t="s">
        <v>2693</v>
      </c>
    </row>
    <row r="1809" spans="1:44" x14ac:dyDescent="0.35">
      <c r="A1809" t="s">
        <v>1878</v>
      </c>
      <c r="B1809" t="s">
        <v>2672</v>
      </c>
      <c r="C1809" t="s">
        <v>2592</v>
      </c>
      <c r="D1809" t="s">
        <v>510</v>
      </c>
      <c r="E1809" t="s">
        <v>1873</v>
      </c>
      <c r="F1809" t="s">
        <v>39</v>
      </c>
      <c r="G1809" t="s">
        <v>40</v>
      </c>
      <c r="H1809" t="s">
        <v>40</v>
      </c>
      <c r="I1809" t="s">
        <v>3062</v>
      </c>
      <c r="J1809" t="s">
        <v>39</v>
      </c>
      <c r="K1809" t="s">
        <v>39</v>
      </c>
      <c r="L1809" t="s">
        <v>39</v>
      </c>
      <c r="M1809" t="s">
        <v>2632</v>
      </c>
      <c r="N1809" t="s">
        <v>39</v>
      </c>
      <c r="O1809" t="s">
        <v>39</v>
      </c>
      <c r="P1809" t="s">
        <v>39</v>
      </c>
      <c r="Q1809" t="s">
        <v>39</v>
      </c>
      <c r="R1809" t="s">
        <v>39</v>
      </c>
      <c r="S1809" t="s">
        <v>39</v>
      </c>
      <c r="T1809" t="s">
        <v>39</v>
      </c>
      <c r="U1809" s="1" t="s">
        <v>2646</v>
      </c>
      <c r="V1809" s="6" t="s">
        <v>39</v>
      </c>
      <c r="W1809" s="6" t="s">
        <v>39</v>
      </c>
      <c r="X1809" s="6" t="s">
        <v>39</v>
      </c>
      <c r="Y1809" t="s">
        <v>39</v>
      </c>
      <c r="Z1809" s="6" t="s">
        <v>39</v>
      </c>
      <c r="AA1809" s="6" t="s">
        <v>2743</v>
      </c>
      <c r="AB1809" s="29">
        <f>9.6*997</f>
        <v>9571.1999999999989</v>
      </c>
      <c r="AC1809" s="31">
        <f>4/(24*60)</f>
        <v>2.7777777777777779E-3</v>
      </c>
      <c r="AD1809" s="6" t="s">
        <v>42</v>
      </c>
      <c r="AE1809" s="6" t="s">
        <v>2743</v>
      </c>
      <c r="AF1809" s="6" t="s">
        <v>40</v>
      </c>
      <c r="AG1809" s="6" t="s">
        <v>39</v>
      </c>
      <c r="AH1809" s="6" t="s">
        <v>39</v>
      </c>
      <c r="AI1809">
        <v>4.3200000000000001E-3</v>
      </c>
      <c r="AJ1809" s="6" t="s">
        <v>2919</v>
      </c>
      <c r="AK1809">
        <v>1.9</v>
      </c>
      <c r="AL1809" s="6" t="s">
        <v>39</v>
      </c>
      <c r="AM1809" t="s">
        <v>39</v>
      </c>
      <c r="AN1809">
        <v>3</v>
      </c>
      <c r="AO1809" t="s">
        <v>39</v>
      </c>
      <c r="AP1809" t="s">
        <v>39</v>
      </c>
      <c r="AQ1809" t="s">
        <v>39</v>
      </c>
      <c r="AR1809" t="s">
        <v>2693</v>
      </c>
    </row>
    <row r="1810" spans="1:44" x14ac:dyDescent="0.35">
      <c r="A1810" t="s">
        <v>1878</v>
      </c>
      <c r="B1810" t="s">
        <v>2672</v>
      </c>
      <c r="C1810" t="s">
        <v>2592</v>
      </c>
      <c r="D1810" t="s">
        <v>510</v>
      </c>
      <c r="E1810" t="s">
        <v>1873</v>
      </c>
      <c r="F1810" t="s">
        <v>39</v>
      </c>
      <c r="G1810" t="s">
        <v>40</v>
      </c>
      <c r="H1810" t="s">
        <v>40</v>
      </c>
      <c r="I1810" t="s">
        <v>3062</v>
      </c>
      <c r="J1810" t="s">
        <v>39</v>
      </c>
      <c r="K1810" t="s">
        <v>39</v>
      </c>
      <c r="L1810" t="s">
        <v>39</v>
      </c>
      <c r="M1810" t="s">
        <v>2632</v>
      </c>
      <c r="N1810" t="s">
        <v>39</v>
      </c>
      <c r="O1810" t="s">
        <v>39</v>
      </c>
      <c r="P1810" t="s">
        <v>39</v>
      </c>
      <c r="Q1810" t="s">
        <v>39</v>
      </c>
      <c r="R1810" t="s">
        <v>39</v>
      </c>
      <c r="S1810" t="s">
        <v>39</v>
      </c>
      <c r="T1810" t="s">
        <v>39</v>
      </c>
      <c r="U1810" s="1" t="s">
        <v>2936</v>
      </c>
      <c r="V1810" s="6" t="s">
        <v>39</v>
      </c>
      <c r="W1810" s="6" t="s">
        <v>39</v>
      </c>
      <c r="X1810" s="6" t="s">
        <v>39</v>
      </c>
      <c r="Y1810" t="s">
        <v>3056</v>
      </c>
      <c r="Z1810" s="6" t="s">
        <v>39</v>
      </c>
      <c r="AA1810" s="6" t="s">
        <v>2607</v>
      </c>
      <c r="AB1810" s="29">
        <f>0.2*997</f>
        <v>199.4</v>
      </c>
      <c r="AC1810" s="6" t="s">
        <v>2953</v>
      </c>
      <c r="AD1810" s="6" t="s">
        <v>42</v>
      </c>
      <c r="AE1810" s="6" t="s">
        <v>3057</v>
      </c>
      <c r="AF1810" s="6" t="s">
        <v>40</v>
      </c>
      <c r="AG1810" s="6" t="s">
        <v>39</v>
      </c>
      <c r="AH1810" s="6" t="s">
        <v>39</v>
      </c>
      <c r="AI1810">
        <v>4.3200000000000001E-3</v>
      </c>
      <c r="AJ1810" s="6" t="s">
        <v>2919</v>
      </c>
      <c r="AK1810">
        <v>6.28</v>
      </c>
      <c r="AL1810" s="6" t="s">
        <v>39</v>
      </c>
      <c r="AM1810" t="s">
        <v>39</v>
      </c>
      <c r="AN1810">
        <v>3</v>
      </c>
      <c r="AO1810" t="s">
        <v>39</v>
      </c>
      <c r="AP1810" t="s">
        <v>39</v>
      </c>
      <c r="AQ1810" t="s">
        <v>39</v>
      </c>
      <c r="AR1810" t="s">
        <v>2693</v>
      </c>
    </row>
    <row r="1811" spans="1:44" x14ac:dyDescent="0.35">
      <c r="A1811" t="s">
        <v>1878</v>
      </c>
      <c r="B1811" t="s">
        <v>2672</v>
      </c>
      <c r="C1811" t="s">
        <v>2592</v>
      </c>
      <c r="D1811" t="s">
        <v>510</v>
      </c>
      <c r="E1811" t="s">
        <v>1873</v>
      </c>
      <c r="F1811" t="s">
        <v>39</v>
      </c>
      <c r="G1811" t="s">
        <v>40</v>
      </c>
      <c r="H1811" t="s">
        <v>40</v>
      </c>
      <c r="I1811" t="s">
        <v>3062</v>
      </c>
      <c r="J1811" t="s">
        <v>39</v>
      </c>
      <c r="K1811" t="s">
        <v>39</v>
      </c>
      <c r="L1811" t="s">
        <v>39</v>
      </c>
      <c r="M1811" t="s">
        <v>2632</v>
      </c>
      <c r="N1811" t="s">
        <v>39</v>
      </c>
      <c r="O1811" t="s">
        <v>39</v>
      </c>
      <c r="P1811" t="s">
        <v>39</v>
      </c>
      <c r="Q1811" t="s">
        <v>39</v>
      </c>
      <c r="R1811" t="s">
        <v>39</v>
      </c>
      <c r="S1811" t="s">
        <v>39</v>
      </c>
      <c r="T1811" t="s">
        <v>39</v>
      </c>
      <c r="U1811" s="1" t="s">
        <v>3061</v>
      </c>
      <c r="V1811" s="6" t="s">
        <v>2749</v>
      </c>
      <c r="W1811">
        <v>20</v>
      </c>
      <c r="X1811" s="6" t="s">
        <v>39</v>
      </c>
      <c r="Y1811" t="s">
        <v>3056</v>
      </c>
      <c r="Z1811" s="6" t="s">
        <v>39</v>
      </c>
      <c r="AA1811" s="6" t="s">
        <v>44</v>
      </c>
      <c r="AB1811" s="6" t="s">
        <v>3058</v>
      </c>
      <c r="AC1811" s="6" t="s">
        <v>3059</v>
      </c>
      <c r="AD1811" s="6" t="s">
        <v>42</v>
      </c>
      <c r="AE1811" s="6" t="s">
        <v>3057</v>
      </c>
      <c r="AF1811" s="6" t="s">
        <v>40</v>
      </c>
      <c r="AG1811" s="6" t="s">
        <v>39</v>
      </c>
      <c r="AH1811" s="6" t="s">
        <v>39</v>
      </c>
      <c r="AI1811">
        <v>4.3200000000000001E-3</v>
      </c>
      <c r="AJ1811" s="6" t="s">
        <v>2919</v>
      </c>
      <c r="AK1811">
        <v>4.76</v>
      </c>
      <c r="AL1811" s="6" t="s">
        <v>39</v>
      </c>
      <c r="AM1811" t="s">
        <v>39</v>
      </c>
      <c r="AN1811">
        <v>3</v>
      </c>
      <c r="AO1811" t="s">
        <v>39</v>
      </c>
      <c r="AP1811" t="s">
        <v>39</v>
      </c>
      <c r="AQ1811" t="s">
        <v>39</v>
      </c>
      <c r="AR1811" t="s">
        <v>2693</v>
      </c>
    </row>
    <row r="1812" spans="1:44" x14ac:dyDescent="0.35">
      <c r="A1812" t="s">
        <v>1878</v>
      </c>
      <c r="B1812" t="s">
        <v>2672</v>
      </c>
      <c r="C1812" t="s">
        <v>2592</v>
      </c>
      <c r="D1812" t="s">
        <v>510</v>
      </c>
      <c r="E1812" t="s">
        <v>1873</v>
      </c>
      <c r="F1812" t="s">
        <v>39</v>
      </c>
      <c r="G1812" t="s">
        <v>40</v>
      </c>
      <c r="H1812" t="s">
        <v>40</v>
      </c>
      <c r="I1812" t="s">
        <v>3064</v>
      </c>
      <c r="J1812" t="s">
        <v>39</v>
      </c>
      <c r="K1812" t="s">
        <v>39</v>
      </c>
      <c r="L1812" t="s">
        <v>39</v>
      </c>
      <c r="M1812" t="s">
        <v>2632</v>
      </c>
      <c r="N1812" t="s">
        <v>39</v>
      </c>
      <c r="O1812" t="s">
        <v>39</v>
      </c>
      <c r="P1812" t="s">
        <v>39</v>
      </c>
      <c r="Q1812" t="s">
        <v>39</v>
      </c>
      <c r="R1812" t="s">
        <v>39</v>
      </c>
      <c r="S1812" t="s">
        <v>39</v>
      </c>
      <c r="T1812" t="s">
        <v>39</v>
      </c>
      <c r="U1812" s="1" t="s">
        <v>48</v>
      </c>
      <c r="V1812" s="6" t="s">
        <v>39</v>
      </c>
      <c r="W1812" s="6" t="s">
        <v>39</v>
      </c>
      <c r="X1812" s="6" t="s">
        <v>39</v>
      </c>
      <c r="Y1812" t="s">
        <v>39</v>
      </c>
      <c r="Z1812" s="6" t="s">
        <v>39</v>
      </c>
      <c r="AA1812" s="6" t="s">
        <v>39</v>
      </c>
      <c r="AB1812" s="6" t="s">
        <v>39</v>
      </c>
      <c r="AC1812" s="6" t="s">
        <v>39</v>
      </c>
      <c r="AD1812" s="6" t="s">
        <v>40</v>
      </c>
      <c r="AE1812" s="6" t="s">
        <v>39</v>
      </c>
      <c r="AF1812" s="6" t="s">
        <v>40</v>
      </c>
      <c r="AG1812" s="6" t="s">
        <v>39</v>
      </c>
      <c r="AH1812" s="6" t="s">
        <v>39</v>
      </c>
      <c r="AI1812">
        <v>4.1099999999999999E-3</v>
      </c>
      <c r="AJ1812" s="6" t="s">
        <v>2919</v>
      </c>
      <c r="AK1812">
        <v>7.51</v>
      </c>
      <c r="AL1812" s="6" t="s">
        <v>39</v>
      </c>
      <c r="AM1812" t="s">
        <v>39</v>
      </c>
      <c r="AN1812">
        <v>3</v>
      </c>
      <c r="AO1812" t="s">
        <v>39</v>
      </c>
      <c r="AP1812" t="s">
        <v>39</v>
      </c>
      <c r="AQ1812" t="s">
        <v>39</v>
      </c>
      <c r="AR1812" t="s">
        <v>2693</v>
      </c>
    </row>
    <row r="1813" spans="1:44" x14ac:dyDescent="0.35">
      <c r="A1813" t="s">
        <v>1878</v>
      </c>
      <c r="B1813" t="s">
        <v>2672</v>
      </c>
      <c r="C1813" t="s">
        <v>2592</v>
      </c>
      <c r="D1813" t="s">
        <v>510</v>
      </c>
      <c r="E1813" t="s">
        <v>1873</v>
      </c>
      <c r="F1813" t="s">
        <v>39</v>
      </c>
      <c r="G1813" t="s">
        <v>40</v>
      </c>
      <c r="H1813" t="s">
        <v>40</v>
      </c>
      <c r="I1813" t="s">
        <v>3064</v>
      </c>
      <c r="J1813" t="s">
        <v>39</v>
      </c>
      <c r="K1813" t="s">
        <v>39</v>
      </c>
      <c r="L1813" t="s">
        <v>39</v>
      </c>
      <c r="M1813" t="s">
        <v>2632</v>
      </c>
      <c r="N1813" t="s">
        <v>39</v>
      </c>
      <c r="O1813" t="s">
        <v>39</v>
      </c>
      <c r="P1813" t="s">
        <v>39</v>
      </c>
      <c r="Q1813" t="s">
        <v>39</v>
      </c>
      <c r="R1813" t="s">
        <v>39</v>
      </c>
      <c r="S1813" t="s">
        <v>39</v>
      </c>
      <c r="T1813" t="s">
        <v>39</v>
      </c>
      <c r="U1813" s="1" t="s">
        <v>2628</v>
      </c>
      <c r="V1813" s="6" t="s">
        <v>2749</v>
      </c>
      <c r="W1813">
        <v>10</v>
      </c>
      <c r="X1813" s="6" t="s">
        <v>39</v>
      </c>
      <c r="Y1813" t="s">
        <v>3056</v>
      </c>
      <c r="Z1813" s="6" t="s">
        <v>39</v>
      </c>
      <c r="AA1813" s="6" t="s">
        <v>39</v>
      </c>
      <c r="AB1813" s="6" t="s">
        <v>39</v>
      </c>
      <c r="AC1813" s="6" t="s">
        <v>39</v>
      </c>
      <c r="AD1813" s="6" t="s">
        <v>42</v>
      </c>
      <c r="AE1813" s="6" t="s">
        <v>3057</v>
      </c>
      <c r="AF1813" s="6" t="s">
        <v>40</v>
      </c>
      <c r="AG1813" s="6" t="s">
        <v>39</v>
      </c>
      <c r="AH1813" s="6" t="s">
        <v>39</v>
      </c>
      <c r="AI1813">
        <v>4.1099999999999999E-3</v>
      </c>
      <c r="AJ1813" s="6" t="s">
        <v>2919</v>
      </c>
      <c r="AK1813">
        <v>3.49</v>
      </c>
      <c r="AL1813" s="6" t="s">
        <v>39</v>
      </c>
      <c r="AM1813" t="s">
        <v>39</v>
      </c>
      <c r="AN1813">
        <v>3</v>
      </c>
      <c r="AO1813" t="s">
        <v>39</v>
      </c>
      <c r="AP1813" t="s">
        <v>39</v>
      </c>
      <c r="AQ1813" t="s">
        <v>39</v>
      </c>
      <c r="AR1813" t="s">
        <v>2693</v>
      </c>
    </row>
    <row r="1814" spans="1:44" x14ac:dyDescent="0.35">
      <c r="A1814" t="s">
        <v>1878</v>
      </c>
      <c r="B1814" t="s">
        <v>2672</v>
      </c>
      <c r="C1814" t="s">
        <v>2592</v>
      </c>
      <c r="D1814" t="s">
        <v>510</v>
      </c>
      <c r="E1814" t="s">
        <v>1873</v>
      </c>
      <c r="F1814" t="s">
        <v>39</v>
      </c>
      <c r="G1814" t="s">
        <v>40</v>
      </c>
      <c r="H1814" t="s">
        <v>40</v>
      </c>
      <c r="I1814" t="s">
        <v>3064</v>
      </c>
      <c r="J1814" t="s">
        <v>39</v>
      </c>
      <c r="K1814" t="s">
        <v>39</v>
      </c>
      <c r="L1814" t="s">
        <v>39</v>
      </c>
      <c r="M1814" t="s">
        <v>2632</v>
      </c>
      <c r="N1814" t="s">
        <v>39</v>
      </c>
      <c r="O1814" t="s">
        <v>39</v>
      </c>
      <c r="P1814" t="s">
        <v>39</v>
      </c>
      <c r="Q1814" t="s">
        <v>39</v>
      </c>
      <c r="R1814" t="s">
        <v>39</v>
      </c>
      <c r="S1814" t="s">
        <v>39</v>
      </c>
      <c r="T1814" t="s">
        <v>39</v>
      </c>
      <c r="U1814" s="1" t="s">
        <v>2628</v>
      </c>
      <c r="V1814" s="6" t="s">
        <v>2749</v>
      </c>
      <c r="W1814">
        <v>20</v>
      </c>
      <c r="X1814" s="6" t="s">
        <v>39</v>
      </c>
      <c r="Y1814" t="s">
        <v>3056</v>
      </c>
      <c r="Z1814" s="6" t="s">
        <v>39</v>
      </c>
      <c r="AA1814" s="6" t="s">
        <v>39</v>
      </c>
      <c r="AB1814" s="6" t="s">
        <v>39</v>
      </c>
      <c r="AC1814" s="6" t="s">
        <v>39</v>
      </c>
      <c r="AD1814" s="6" t="s">
        <v>42</v>
      </c>
      <c r="AE1814" s="6" t="s">
        <v>3057</v>
      </c>
      <c r="AF1814" s="6" t="s">
        <v>40</v>
      </c>
      <c r="AG1814" s="6" t="s">
        <v>39</v>
      </c>
      <c r="AH1814" s="6" t="s">
        <v>39</v>
      </c>
      <c r="AI1814">
        <v>4.1099999999999999E-3</v>
      </c>
      <c r="AJ1814" s="6" t="s">
        <v>2919</v>
      </c>
      <c r="AK1814">
        <v>4.83</v>
      </c>
      <c r="AL1814" s="6" t="s">
        <v>39</v>
      </c>
      <c r="AM1814" t="s">
        <v>39</v>
      </c>
      <c r="AN1814">
        <v>3</v>
      </c>
      <c r="AO1814" t="s">
        <v>39</v>
      </c>
      <c r="AP1814" t="s">
        <v>39</v>
      </c>
      <c r="AQ1814" t="s">
        <v>39</v>
      </c>
      <c r="AR1814" t="s">
        <v>2693</v>
      </c>
    </row>
    <row r="1815" spans="1:44" x14ac:dyDescent="0.35">
      <c r="A1815" t="s">
        <v>1878</v>
      </c>
      <c r="B1815" t="s">
        <v>2672</v>
      </c>
      <c r="C1815" t="s">
        <v>2592</v>
      </c>
      <c r="D1815" t="s">
        <v>510</v>
      </c>
      <c r="E1815" t="s">
        <v>1873</v>
      </c>
      <c r="F1815" t="s">
        <v>39</v>
      </c>
      <c r="G1815" t="s">
        <v>40</v>
      </c>
      <c r="H1815" t="s">
        <v>40</v>
      </c>
      <c r="I1815" t="s">
        <v>3064</v>
      </c>
      <c r="J1815" t="s">
        <v>39</v>
      </c>
      <c r="K1815" t="s">
        <v>39</v>
      </c>
      <c r="L1815" t="s">
        <v>39</v>
      </c>
      <c r="M1815" t="s">
        <v>2632</v>
      </c>
      <c r="N1815" t="s">
        <v>39</v>
      </c>
      <c r="O1815" t="s">
        <v>39</v>
      </c>
      <c r="P1815" t="s">
        <v>39</v>
      </c>
      <c r="Q1815" t="s">
        <v>39</v>
      </c>
      <c r="R1815" t="s">
        <v>39</v>
      </c>
      <c r="S1815" t="s">
        <v>39</v>
      </c>
      <c r="T1815" t="s">
        <v>39</v>
      </c>
      <c r="U1815" s="1" t="s">
        <v>2628</v>
      </c>
      <c r="V1815" s="6" t="s">
        <v>2749</v>
      </c>
      <c r="W1815">
        <v>30</v>
      </c>
      <c r="X1815" s="6" t="s">
        <v>39</v>
      </c>
      <c r="Y1815" t="s">
        <v>3056</v>
      </c>
      <c r="Z1815" s="6" t="s">
        <v>39</v>
      </c>
      <c r="AA1815" s="6" t="s">
        <v>39</v>
      </c>
      <c r="AB1815" s="6" t="s">
        <v>39</v>
      </c>
      <c r="AC1815" s="6" t="s">
        <v>39</v>
      </c>
      <c r="AD1815" s="6" t="s">
        <v>42</v>
      </c>
      <c r="AE1815" s="6" t="s">
        <v>3057</v>
      </c>
      <c r="AF1815" s="6" t="s">
        <v>40</v>
      </c>
      <c r="AG1815" s="6" t="s">
        <v>39</v>
      </c>
      <c r="AH1815" s="6" t="s">
        <v>39</v>
      </c>
      <c r="AI1815">
        <v>4.1099999999999999E-3</v>
      </c>
      <c r="AJ1815" s="6" t="s">
        <v>2919</v>
      </c>
      <c r="AK1815">
        <v>5.85</v>
      </c>
      <c r="AL1815" s="6" t="s">
        <v>39</v>
      </c>
      <c r="AM1815" t="s">
        <v>39</v>
      </c>
      <c r="AN1815">
        <v>3</v>
      </c>
      <c r="AO1815" t="s">
        <v>39</v>
      </c>
      <c r="AP1815" t="s">
        <v>39</v>
      </c>
      <c r="AQ1815" t="s">
        <v>39</v>
      </c>
      <c r="AR1815" t="s">
        <v>2693</v>
      </c>
    </row>
    <row r="1816" spans="1:44" x14ac:dyDescent="0.35">
      <c r="A1816" t="s">
        <v>1878</v>
      </c>
      <c r="B1816" t="s">
        <v>2672</v>
      </c>
      <c r="C1816" t="s">
        <v>2592</v>
      </c>
      <c r="D1816" t="s">
        <v>510</v>
      </c>
      <c r="E1816" t="s">
        <v>1873</v>
      </c>
      <c r="F1816" t="s">
        <v>39</v>
      </c>
      <c r="G1816" t="s">
        <v>40</v>
      </c>
      <c r="H1816" t="s">
        <v>40</v>
      </c>
      <c r="I1816" t="s">
        <v>3064</v>
      </c>
      <c r="J1816" t="s">
        <v>39</v>
      </c>
      <c r="K1816" t="s">
        <v>39</v>
      </c>
      <c r="L1816" t="s">
        <v>39</v>
      </c>
      <c r="M1816" t="s">
        <v>2632</v>
      </c>
      <c r="N1816" t="s">
        <v>39</v>
      </c>
      <c r="O1816" t="s">
        <v>39</v>
      </c>
      <c r="P1816" t="s">
        <v>39</v>
      </c>
      <c r="Q1816" t="s">
        <v>39</v>
      </c>
      <c r="R1816" t="s">
        <v>39</v>
      </c>
      <c r="S1816" t="s">
        <v>39</v>
      </c>
      <c r="T1816" t="s">
        <v>39</v>
      </c>
      <c r="U1816" s="1" t="s">
        <v>2936</v>
      </c>
      <c r="V1816" s="6" t="s">
        <v>39</v>
      </c>
      <c r="W1816" s="6" t="s">
        <v>39</v>
      </c>
      <c r="X1816" s="6" t="s">
        <v>39</v>
      </c>
      <c r="Y1816" t="s">
        <v>3056</v>
      </c>
      <c r="Z1816" s="6" t="s">
        <v>39</v>
      </c>
      <c r="AA1816" s="6" t="s">
        <v>44</v>
      </c>
      <c r="AB1816" s="6" t="s">
        <v>3058</v>
      </c>
      <c r="AC1816" s="6" t="s">
        <v>3059</v>
      </c>
      <c r="AD1816" s="6" t="s">
        <v>42</v>
      </c>
      <c r="AE1816" s="6" t="s">
        <v>3057</v>
      </c>
      <c r="AF1816" s="6" t="s">
        <v>40</v>
      </c>
      <c r="AG1816" s="6" t="s">
        <v>39</v>
      </c>
      <c r="AH1816" s="6" t="s">
        <v>39</v>
      </c>
      <c r="AI1816">
        <v>4.1099999999999999E-3</v>
      </c>
      <c r="AJ1816" s="6" t="s">
        <v>2919</v>
      </c>
      <c r="AK1816">
        <v>3.43</v>
      </c>
      <c r="AL1816" s="6" t="s">
        <v>39</v>
      </c>
      <c r="AM1816" t="s">
        <v>39</v>
      </c>
      <c r="AN1816">
        <v>3</v>
      </c>
      <c r="AO1816" t="s">
        <v>39</v>
      </c>
      <c r="AP1816" t="s">
        <v>39</v>
      </c>
      <c r="AQ1816" t="s">
        <v>39</v>
      </c>
      <c r="AR1816" t="s">
        <v>2693</v>
      </c>
    </row>
    <row r="1817" spans="1:44" x14ac:dyDescent="0.35">
      <c r="A1817" t="s">
        <v>1878</v>
      </c>
      <c r="B1817" t="s">
        <v>2672</v>
      </c>
      <c r="C1817" t="s">
        <v>2592</v>
      </c>
      <c r="D1817" t="s">
        <v>510</v>
      </c>
      <c r="E1817" t="s">
        <v>1873</v>
      </c>
      <c r="F1817" t="s">
        <v>39</v>
      </c>
      <c r="G1817" t="s">
        <v>40</v>
      </c>
      <c r="H1817" t="s">
        <v>40</v>
      </c>
      <c r="I1817" t="s">
        <v>3064</v>
      </c>
      <c r="J1817" t="s">
        <v>39</v>
      </c>
      <c r="K1817" t="s">
        <v>39</v>
      </c>
      <c r="L1817" t="s">
        <v>39</v>
      </c>
      <c r="M1817" t="s">
        <v>2632</v>
      </c>
      <c r="N1817" t="s">
        <v>39</v>
      </c>
      <c r="O1817" t="s">
        <v>39</v>
      </c>
      <c r="P1817" t="s">
        <v>39</v>
      </c>
      <c r="Q1817" t="s">
        <v>39</v>
      </c>
      <c r="R1817" t="s">
        <v>39</v>
      </c>
      <c r="S1817" t="s">
        <v>39</v>
      </c>
      <c r="T1817" t="s">
        <v>39</v>
      </c>
      <c r="U1817" s="1" t="s">
        <v>2936</v>
      </c>
      <c r="V1817" s="6" t="s">
        <v>39</v>
      </c>
      <c r="W1817" s="6" t="s">
        <v>39</v>
      </c>
      <c r="X1817" s="6" t="s">
        <v>39</v>
      </c>
      <c r="Y1817" t="s">
        <v>3056</v>
      </c>
      <c r="Z1817" s="6" t="s">
        <v>39</v>
      </c>
      <c r="AA1817" s="6" t="s">
        <v>44</v>
      </c>
      <c r="AB1817" s="6" t="s">
        <v>3060</v>
      </c>
      <c r="AC1817" s="6" t="s">
        <v>3059</v>
      </c>
      <c r="AD1817" s="6" t="s">
        <v>42</v>
      </c>
      <c r="AE1817" s="6" t="s">
        <v>3057</v>
      </c>
      <c r="AF1817" s="6" t="s">
        <v>40</v>
      </c>
      <c r="AG1817" s="6" t="s">
        <v>39</v>
      </c>
      <c r="AH1817" s="6" t="s">
        <v>39</v>
      </c>
      <c r="AI1817">
        <v>4.1099999999999999E-3</v>
      </c>
      <c r="AJ1817" s="6" t="s">
        <v>2919</v>
      </c>
      <c r="AK1817">
        <v>4.8099999999999996</v>
      </c>
      <c r="AL1817" s="6" t="s">
        <v>39</v>
      </c>
      <c r="AM1817" t="s">
        <v>39</v>
      </c>
      <c r="AN1817">
        <v>3</v>
      </c>
      <c r="AO1817" t="s">
        <v>39</v>
      </c>
      <c r="AP1817" t="s">
        <v>39</v>
      </c>
      <c r="AQ1817" t="s">
        <v>39</v>
      </c>
      <c r="AR1817" t="s">
        <v>2693</v>
      </c>
    </row>
    <row r="1818" spans="1:44" x14ac:dyDescent="0.35">
      <c r="A1818" t="s">
        <v>1878</v>
      </c>
      <c r="B1818" t="s">
        <v>2672</v>
      </c>
      <c r="C1818" t="s">
        <v>2592</v>
      </c>
      <c r="D1818" t="s">
        <v>510</v>
      </c>
      <c r="E1818" t="s">
        <v>1873</v>
      </c>
      <c r="F1818" t="s">
        <v>39</v>
      </c>
      <c r="G1818" t="s">
        <v>40</v>
      </c>
      <c r="H1818" t="s">
        <v>40</v>
      </c>
      <c r="I1818" t="s">
        <v>3064</v>
      </c>
      <c r="J1818" t="s">
        <v>39</v>
      </c>
      <c r="K1818" t="s">
        <v>39</v>
      </c>
      <c r="L1818" t="s">
        <v>39</v>
      </c>
      <c r="M1818" t="s">
        <v>2632</v>
      </c>
      <c r="N1818" t="s">
        <v>39</v>
      </c>
      <c r="O1818" t="s">
        <v>39</v>
      </c>
      <c r="P1818" t="s">
        <v>39</v>
      </c>
      <c r="Q1818" t="s">
        <v>39</v>
      </c>
      <c r="R1818" t="s">
        <v>39</v>
      </c>
      <c r="S1818" t="s">
        <v>39</v>
      </c>
      <c r="T1818" t="s">
        <v>39</v>
      </c>
      <c r="U1818" s="1" t="s">
        <v>2646</v>
      </c>
      <c r="V1818" s="6" t="s">
        <v>39</v>
      </c>
      <c r="W1818" s="6" t="s">
        <v>39</v>
      </c>
      <c r="X1818" s="6" t="s">
        <v>39</v>
      </c>
      <c r="Y1818" t="s">
        <v>39</v>
      </c>
      <c r="Z1818" s="6" t="s">
        <v>39</v>
      </c>
      <c r="AA1818" s="6" t="s">
        <v>2743</v>
      </c>
      <c r="AB1818" s="29">
        <f>9.6*997</f>
        <v>9571.1999999999989</v>
      </c>
      <c r="AC1818" s="31">
        <f>2/(24*60)</f>
        <v>1.3888888888888889E-3</v>
      </c>
      <c r="AD1818" s="6" t="s">
        <v>42</v>
      </c>
      <c r="AE1818" s="6" t="s">
        <v>2743</v>
      </c>
      <c r="AF1818" s="6" t="s">
        <v>40</v>
      </c>
      <c r="AG1818" s="6" t="s">
        <v>39</v>
      </c>
      <c r="AH1818" s="6" t="s">
        <v>39</v>
      </c>
      <c r="AI1818">
        <v>4.1099999999999999E-3</v>
      </c>
      <c r="AJ1818" s="6" t="s">
        <v>2919</v>
      </c>
      <c r="AK1818">
        <v>2.5299999999999998</v>
      </c>
      <c r="AL1818" s="6" t="s">
        <v>39</v>
      </c>
      <c r="AM1818" t="s">
        <v>39</v>
      </c>
      <c r="AN1818">
        <v>3</v>
      </c>
      <c r="AO1818" t="s">
        <v>39</v>
      </c>
      <c r="AP1818" t="s">
        <v>39</v>
      </c>
      <c r="AQ1818" t="s">
        <v>39</v>
      </c>
      <c r="AR1818" t="s">
        <v>2693</v>
      </c>
    </row>
    <row r="1819" spans="1:44" x14ac:dyDescent="0.35">
      <c r="A1819" t="s">
        <v>1878</v>
      </c>
      <c r="B1819" t="s">
        <v>2672</v>
      </c>
      <c r="C1819" t="s">
        <v>2592</v>
      </c>
      <c r="D1819" t="s">
        <v>510</v>
      </c>
      <c r="E1819" t="s">
        <v>1873</v>
      </c>
      <c r="F1819" t="s">
        <v>39</v>
      </c>
      <c r="G1819" t="s">
        <v>40</v>
      </c>
      <c r="H1819" t="s">
        <v>40</v>
      </c>
      <c r="I1819" t="s">
        <v>3064</v>
      </c>
      <c r="J1819" t="s">
        <v>39</v>
      </c>
      <c r="K1819" t="s">
        <v>39</v>
      </c>
      <c r="L1819" t="s">
        <v>39</v>
      </c>
      <c r="M1819" t="s">
        <v>2632</v>
      </c>
      <c r="N1819" t="s">
        <v>39</v>
      </c>
      <c r="O1819" t="s">
        <v>39</v>
      </c>
      <c r="P1819" t="s">
        <v>39</v>
      </c>
      <c r="Q1819" t="s">
        <v>39</v>
      </c>
      <c r="R1819" t="s">
        <v>39</v>
      </c>
      <c r="S1819" t="s">
        <v>39</v>
      </c>
      <c r="T1819" t="s">
        <v>39</v>
      </c>
      <c r="U1819" s="1" t="s">
        <v>2646</v>
      </c>
      <c r="V1819" s="6" t="s">
        <v>39</v>
      </c>
      <c r="W1819" s="6" t="s">
        <v>39</v>
      </c>
      <c r="X1819" s="6" t="s">
        <v>39</v>
      </c>
      <c r="Y1819" t="s">
        <v>39</v>
      </c>
      <c r="Z1819" s="6" t="s">
        <v>39</v>
      </c>
      <c r="AA1819" s="6" t="s">
        <v>2743</v>
      </c>
      <c r="AB1819" s="29">
        <f>9.6*997</f>
        <v>9571.1999999999989</v>
      </c>
      <c r="AC1819" s="31">
        <f>4/(24*60)</f>
        <v>2.7777777777777779E-3</v>
      </c>
      <c r="AD1819" s="6" t="s">
        <v>42</v>
      </c>
      <c r="AE1819" s="6" t="s">
        <v>2743</v>
      </c>
      <c r="AF1819" s="6" t="s">
        <v>40</v>
      </c>
      <c r="AG1819" s="6" t="s">
        <v>39</v>
      </c>
      <c r="AH1819" s="6" t="s">
        <v>39</v>
      </c>
      <c r="AI1819">
        <v>4.1099999999999999E-3</v>
      </c>
      <c r="AJ1819" s="6" t="s">
        <v>2919</v>
      </c>
      <c r="AK1819">
        <v>4.4800000000000004</v>
      </c>
      <c r="AL1819" s="6" t="s">
        <v>39</v>
      </c>
      <c r="AM1819" t="s">
        <v>39</v>
      </c>
      <c r="AN1819">
        <v>3</v>
      </c>
      <c r="AO1819" t="s">
        <v>39</v>
      </c>
      <c r="AP1819" t="s">
        <v>39</v>
      </c>
      <c r="AQ1819" t="s">
        <v>39</v>
      </c>
      <c r="AR1819" t="s">
        <v>2693</v>
      </c>
    </row>
    <row r="1820" spans="1:44" x14ac:dyDescent="0.35">
      <c r="A1820" t="s">
        <v>1878</v>
      </c>
      <c r="B1820" t="s">
        <v>2672</v>
      </c>
      <c r="C1820" t="s">
        <v>2592</v>
      </c>
      <c r="D1820" t="s">
        <v>510</v>
      </c>
      <c r="E1820" t="s">
        <v>1873</v>
      </c>
      <c r="F1820" t="s">
        <v>39</v>
      </c>
      <c r="G1820" t="s">
        <v>40</v>
      </c>
      <c r="H1820" t="s">
        <v>40</v>
      </c>
      <c r="I1820" t="s">
        <v>3064</v>
      </c>
      <c r="J1820" t="s">
        <v>39</v>
      </c>
      <c r="K1820" t="s">
        <v>39</v>
      </c>
      <c r="L1820" t="s">
        <v>39</v>
      </c>
      <c r="M1820" t="s">
        <v>2632</v>
      </c>
      <c r="N1820" t="s">
        <v>39</v>
      </c>
      <c r="O1820" t="s">
        <v>39</v>
      </c>
      <c r="P1820" t="s">
        <v>39</v>
      </c>
      <c r="Q1820" t="s">
        <v>39</v>
      </c>
      <c r="R1820" t="s">
        <v>39</v>
      </c>
      <c r="S1820" t="s">
        <v>39</v>
      </c>
      <c r="T1820" t="s">
        <v>39</v>
      </c>
      <c r="U1820" s="1" t="s">
        <v>2936</v>
      </c>
      <c r="V1820" s="6" t="s">
        <v>39</v>
      </c>
      <c r="W1820" s="6" t="s">
        <v>39</v>
      </c>
      <c r="X1820" s="6" t="s">
        <v>39</v>
      </c>
      <c r="Y1820" t="s">
        <v>3056</v>
      </c>
      <c r="Z1820" s="6" t="s">
        <v>39</v>
      </c>
      <c r="AA1820" s="6" t="s">
        <v>2607</v>
      </c>
      <c r="AB1820" s="29">
        <f>0.2*997</f>
        <v>199.4</v>
      </c>
      <c r="AC1820" s="6" t="s">
        <v>2953</v>
      </c>
      <c r="AD1820" s="6" t="s">
        <v>42</v>
      </c>
      <c r="AE1820" s="6" t="s">
        <v>3057</v>
      </c>
      <c r="AF1820" s="6" t="s">
        <v>40</v>
      </c>
      <c r="AG1820" s="6" t="s">
        <v>39</v>
      </c>
      <c r="AH1820" s="6" t="s">
        <v>39</v>
      </c>
      <c r="AI1820">
        <v>4.1099999999999999E-3</v>
      </c>
      <c r="AJ1820" s="6" t="s">
        <v>2919</v>
      </c>
      <c r="AK1820">
        <v>5.24</v>
      </c>
      <c r="AL1820" s="6" t="s">
        <v>39</v>
      </c>
      <c r="AM1820" t="s">
        <v>39</v>
      </c>
      <c r="AN1820">
        <v>3</v>
      </c>
      <c r="AO1820" t="s">
        <v>39</v>
      </c>
      <c r="AP1820" t="s">
        <v>39</v>
      </c>
      <c r="AQ1820" t="s">
        <v>39</v>
      </c>
      <c r="AR1820" t="s">
        <v>2693</v>
      </c>
    </row>
    <row r="1821" spans="1:44" s="13" customFormat="1" x14ac:dyDescent="0.35">
      <c r="A1821" s="13" t="s">
        <v>1878</v>
      </c>
      <c r="B1821" s="13" t="s">
        <v>2672</v>
      </c>
      <c r="C1821" s="13" t="s">
        <v>2592</v>
      </c>
      <c r="D1821" s="13" t="s">
        <v>510</v>
      </c>
      <c r="E1821" s="13" t="s">
        <v>1873</v>
      </c>
      <c r="F1821" s="13" t="s">
        <v>39</v>
      </c>
      <c r="G1821" s="13" t="s">
        <v>40</v>
      </c>
      <c r="H1821" s="13" t="s">
        <v>40</v>
      </c>
      <c r="I1821" s="13" t="s">
        <v>3064</v>
      </c>
      <c r="J1821" s="13" t="s">
        <v>39</v>
      </c>
      <c r="K1821" s="13" t="s">
        <v>39</v>
      </c>
      <c r="L1821" s="13" t="s">
        <v>39</v>
      </c>
      <c r="M1821" s="13" t="s">
        <v>2632</v>
      </c>
      <c r="N1821" s="13" t="s">
        <v>39</v>
      </c>
      <c r="O1821" s="13" t="s">
        <v>39</v>
      </c>
      <c r="P1821" s="13" t="s">
        <v>39</v>
      </c>
      <c r="Q1821" s="13" t="s">
        <v>39</v>
      </c>
      <c r="R1821" s="13" t="s">
        <v>39</v>
      </c>
      <c r="S1821" s="13" t="s">
        <v>39</v>
      </c>
      <c r="T1821" s="13" t="s">
        <v>39</v>
      </c>
      <c r="U1821" s="28" t="s">
        <v>3061</v>
      </c>
      <c r="V1821" s="16" t="s">
        <v>2749</v>
      </c>
      <c r="W1821" s="13">
        <v>20</v>
      </c>
      <c r="X1821" s="16" t="s">
        <v>39</v>
      </c>
      <c r="Y1821" s="13" t="s">
        <v>3056</v>
      </c>
      <c r="Z1821" s="16" t="s">
        <v>39</v>
      </c>
      <c r="AA1821" s="16" t="s">
        <v>44</v>
      </c>
      <c r="AB1821" s="16" t="s">
        <v>3058</v>
      </c>
      <c r="AC1821" s="16" t="s">
        <v>3059</v>
      </c>
      <c r="AD1821" s="16" t="s">
        <v>42</v>
      </c>
      <c r="AE1821" s="16" t="s">
        <v>3057</v>
      </c>
      <c r="AF1821" s="16" t="s">
        <v>40</v>
      </c>
      <c r="AG1821" s="16" t="s">
        <v>39</v>
      </c>
      <c r="AH1821" s="16" t="s">
        <v>39</v>
      </c>
      <c r="AI1821" s="13">
        <v>4.1099999999999999E-3</v>
      </c>
      <c r="AJ1821" s="16" t="s">
        <v>2919</v>
      </c>
      <c r="AK1821" s="13">
        <v>2.79</v>
      </c>
      <c r="AL1821" s="16" t="s">
        <v>39</v>
      </c>
      <c r="AM1821" s="13" t="s">
        <v>39</v>
      </c>
      <c r="AN1821" s="13">
        <v>3</v>
      </c>
      <c r="AO1821" s="13" t="s">
        <v>39</v>
      </c>
      <c r="AP1821" s="13" t="s">
        <v>39</v>
      </c>
      <c r="AQ1821" s="13" t="s">
        <v>39</v>
      </c>
      <c r="AR1821" s="13" t="s">
        <v>2693</v>
      </c>
    </row>
    <row r="1822" spans="1:44" x14ac:dyDescent="0.35">
      <c r="A1822" t="s">
        <v>1884</v>
      </c>
      <c r="B1822" t="s">
        <v>2672</v>
      </c>
      <c r="C1822" t="s">
        <v>2592</v>
      </c>
      <c r="D1822" t="s">
        <v>1882</v>
      </c>
      <c r="E1822" t="s">
        <v>1883</v>
      </c>
      <c r="F1822" t="s">
        <v>3065</v>
      </c>
      <c r="G1822" t="s">
        <v>40</v>
      </c>
      <c r="H1822" t="s">
        <v>40</v>
      </c>
      <c r="I1822" t="s">
        <v>3074</v>
      </c>
      <c r="J1822" t="s">
        <v>39</v>
      </c>
      <c r="K1822" t="s">
        <v>39</v>
      </c>
      <c r="L1822" t="s">
        <v>39</v>
      </c>
      <c r="M1822" t="s">
        <v>2632</v>
      </c>
      <c r="N1822" t="s">
        <v>39</v>
      </c>
      <c r="O1822" t="s">
        <v>39</v>
      </c>
      <c r="P1822" t="s">
        <v>39</v>
      </c>
      <c r="Q1822" t="s">
        <v>39</v>
      </c>
      <c r="R1822" t="s">
        <v>39</v>
      </c>
      <c r="S1822" t="s">
        <v>39</v>
      </c>
      <c r="T1822" t="s">
        <v>39</v>
      </c>
      <c r="U1822" s="1" t="s">
        <v>48</v>
      </c>
      <c r="V1822" s="6" t="s">
        <v>39</v>
      </c>
      <c r="W1822" s="6" t="s">
        <v>39</v>
      </c>
      <c r="X1822" s="6">
        <v>15</v>
      </c>
      <c r="Y1822" t="s">
        <v>39</v>
      </c>
      <c r="Z1822" s="6">
        <v>0</v>
      </c>
      <c r="AA1822" s="6" t="s">
        <v>39</v>
      </c>
      <c r="AB1822" s="6" t="s">
        <v>39</v>
      </c>
      <c r="AC1822" s="6" t="s">
        <v>39</v>
      </c>
      <c r="AD1822" s="6" t="s">
        <v>40</v>
      </c>
      <c r="AE1822" s="6" t="s">
        <v>39</v>
      </c>
      <c r="AF1822" s="6" t="s">
        <v>40</v>
      </c>
      <c r="AG1822" s="6" t="s">
        <v>39</v>
      </c>
      <c r="AH1822" s="6" t="s">
        <v>39</v>
      </c>
      <c r="AI1822" s="6" t="s">
        <v>39</v>
      </c>
      <c r="AJ1822" s="6" t="s">
        <v>2837</v>
      </c>
      <c r="AK1822">
        <v>5</v>
      </c>
      <c r="AL1822" s="6" t="s">
        <v>39</v>
      </c>
      <c r="AM1822" t="s">
        <v>39</v>
      </c>
      <c r="AN1822">
        <v>4</v>
      </c>
      <c r="AO1822">
        <v>100</v>
      </c>
      <c r="AP1822">
        <v>14</v>
      </c>
      <c r="AQ1822" t="s">
        <v>39</v>
      </c>
      <c r="AR1822" t="s">
        <v>2627</v>
      </c>
    </row>
    <row r="1823" spans="1:44" x14ac:dyDescent="0.35">
      <c r="A1823" t="s">
        <v>1884</v>
      </c>
      <c r="B1823" t="s">
        <v>2672</v>
      </c>
      <c r="C1823" t="s">
        <v>2592</v>
      </c>
      <c r="D1823" t="s">
        <v>1882</v>
      </c>
      <c r="E1823" t="s">
        <v>1883</v>
      </c>
      <c r="F1823" t="s">
        <v>3065</v>
      </c>
      <c r="G1823" t="s">
        <v>40</v>
      </c>
      <c r="H1823" t="s">
        <v>40</v>
      </c>
      <c r="I1823" t="s">
        <v>3074</v>
      </c>
      <c r="J1823" t="s">
        <v>39</v>
      </c>
      <c r="K1823" t="s">
        <v>39</v>
      </c>
      <c r="L1823" t="s">
        <v>39</v>
      </c>
      <c r="M1823" t="s">
        <v>2632</v>
      </c>
      <c r="N1823" t="s">
        <v>39</v>
      </c>
      <c r="O1823" t="s">
        <v>39</v>
      </c>
      <c r="P1823" t="s">
        <v>39</v>
      </c>
      <c r="Q1823" t="s">
        <v>39</v>
      </c>
      <c r="R1823" t="s">
        <v>39</v>
      </c>
      <c r="S1823" t="s">
        <v>39</v>
      </c>
      <c r="T1823" t="s">
        <v>39</v>
      </c>
      <c r="U1823" s="1" t="s">
        <v>2646</v>
      </c>
      <c r="V1823" s="6" t="s">
        <v>39</v>
      </c>
      <c r="W1823" s="6" t="s">
        <v>39</v>
      </c>
      <c r="X1823" s="6">
        <v>15</v>
      </c>
      <c r="Y1823" t="s">
        <v>39</v>
      </c>
      <c r="Z1823" s="6">
        <v>0</v>
      </c>
      <c r="AA1823" s="6" t="s">
        <v>2743</v>
      </c>
      <c r="AB1823" s="29">
        <f>9.8*997</f>
        <v>9770.6</v>
      </c>
      <c r="AC1823" s="31">
        <f>30/(3600*24)</f>
        <v>3.4722222222222224E-4</v>
      </c>
      <c r="AD1823" s="6" t="s">
        <v>42</v>
      </c>
      <c r="AE1823" s="6" t="s">
        <v>2743</v>
      </c>
      <c r="AF1823" s="6" t="s">
        <v>40</v>
      </c>
      <c r="AG1823" s="6" t="s">
        <v>39</v>
      </c>
      <c r="AH1823" s="6" t="s">
        <v>39</v>
      </c>
      <c r="AI1823" t="s">
        <v>39</v>
      </c>
      <c r="AJ1823" s="6" t="s">
        <v>2837</v>
      </c>
      <c r="AK1823">
        <v>3</v>
      </c>
      <c r="AL1823" s="6" t="s">
        <v>39</v>
      </c>
      <c r="AM1823" t="s">
        <v>39</v>
      </c>
      <c r="AN1823">
        <v>4</v>
      </c>
      <c r="AO1823">
        <v>100</v>
      </c>
      <c r="AP1823">
        <v>14</v>
      </c>
      <c r="AQ1823" t="s">
        <v>39</v>
      </c>
      <c r="AR1823" t="s">
        <v>2627</v>
      </c>
    </row>
    <row r="1824" spans="1:44" x14ac:dyDescent="0.35">
      <c r="A1824" t="s">
        <v>1884</v>
      </c>
      <c r="B1824" t="s">
        <v>2672</v>
      </c>
      <c r="C1824" t="s">
        <v>2592</v>
      </c>
      <c r="D1824" t="s">
        <v>1882</v>
      </c>
      <c r="E1824" t="s">
        <v>1883</v>
      </c>
      <c r="F1824" t="s">
        <v>3065</v>
      </c>
      <c r="G1824" t="s">
        <v>40</v>
      </c>
      <c r="H1824" t="s">
        <v>40</v>
      </c>
      <c r="I1824" t="s">
        <v>3074</v>
      </c>
      <c r="J1824" t="s">
        <v>39</v>
      </c>
      <c r="K1824" t="s">
        <v>39</v>
      </c>
      <c r="L1824" t="s">
        <v>39</v>
      </c>
      <c r="M1824" t="s">
        <v>2632</v>
      </c>
      <c r="N1824" t="s">
        <v>39</v>
      </c>
      <c r="O1824" t="s">
        <v>39</v>
      </c>
      <c r="P1824" t="s">
        <v>39</v>
      </c>
      <c r="Q1824" t="s">
        <v>39</v>
      </c>
      <c r="R1824" t="s">
        <v>39</v>
      </c>
      <c r="S1824" t="s">
        <v>39</v>
      </c>
      <c r="T1824" t="s">
        <v>39</v>
      </c>
      <c r="U1824" s="1" t="s">
        <v>2646</v>
      </c>
      <c r="V1824" s="6" t="s">
        <v>39</v>
      </c>
      <c r="W1824" s="6" t="s">
        <v>39</v>
      </c>
      <c r="X1824" s="6">
        <v>15</v>
      </c>
      <c r="Y1824" t="s">
        <v>39</v>
      </c>
      <c r="Z1824" s="6">
        <v>0</v>
      </c>
      <c r="AA1824" s="6" t="s">
        <v>2743</v>
      </c>
      <c r="AB1824" s="29">
        <f t="shared" ref="AB1824:AB1825" si="13">9.8*997</f>
        <v>9770.6</v>
      </c>
      <c r="AC1824" s="31">
        <f>60/(3600*24)</f>
        <v>6.9444444444444447E-4</v>
      </c>
      <c r="AD1824" s="6" t="s">
        <v>42</v>
      </c>
      <c r="AE1824" s="6" t="s">
        <v>2743</v>
      </c>
      <c r="AF1824" s="6" t="s">
        <v>40</v>
      </c>
      <c r="AG1824" s="6" t="s">
        <v>39</v>
      </c>
      <c r="AH1824" s="6" t="s">
        <v>39</v>
      </c>
      <c r="AI1824" t="s">
        <v>39</v>
      </c>
      <c r="AJ1824" s="6" t="s">
        <v>2837</v>
      </c>
      <c r="AK1824">
        <v>3</v>
      </c>
      <c r="AL1824" s="6" t="s">
        <v>39</v>
      </c>
      <c r="AM1824" t="s">
        <v>39</v>
      </c>
      <c r="AN1824">
        <v>4</v>
      </c>
      <c r="AO1824">
        <v>100</v>
      </c>
      <c r="AP1824">
        <v>14</v>
      </c>
      <c r="AQ1824" t="s">
        <v>39</v>
      </c>
      <c r="AR1824" t="s">
        <v>2627</v>
      </c>
    </row>
    <row r="1825" spans="1:44" x14ac:dyDescent="0.35">
      <c r="A1825" t="s">
        <v>1884</v>
      </c>
      <c r="B1825" t="s">
        <v>2672</v>
      </c>
      <c r="C1825" t="s">
        <v>2592</v>
      </c>
      <c r="D1825" t="s">
        <v>1882</v>
      </c>
      <c r="E1825" t="s">
        <v>1883</v>
      </c>
      <c r="F1825" t="s">
        <v>3065</v>
      </c>
      <c r="G1825" t="s">
        <v>40</v>
      </c>
      <c r="H1825" t="s">
        <v>40</v>
      </c>
      <c r="I1825" t="s">
        <v>3074</v>
      </c>
      <c r="J1825" t="s">
        <v>39</v>
      </c>
      <c r="K1825" t="s">
        <v>39</v>
      </c>
      <c r="L1825" t="s">
        <v>39</v>
      </c>
      <c r="M1825" t="s">
        <v>2632</v>
      </c>
      <c r="N1825" t="s">
        <v>39</v>
      </c>
      <c r="O1825" t="s">
        <v>39</v>
      </c>
      <c r="P1825" t="s">
        <v>39</v>
      </c>
      <c r="Q1825" t="s">
        <v>39</v>
      </c>
      <c r="R1825" t="s">
        <v>39</v>
      </c>
      <c r="S1825" t="s">
        <v>39</v>
      </c>
      <c r="T1825" t="s">
        <v>39</v>
      </c>
      <c r="U1825" s="1" t="s">
        <v>2646</v>
      </c>
      <c r="V1825" s="6" t="s">
        <v>39</v>
      </c>
      <c r="W1825" s="6" t="s">
        <v>39</v>
      </c>
      <c r="X1825" s="6">
        <v>15</v>
      </c>
      <c r="Y1825" t="s">
        <v>39</v>
      </c>
      <c r="Z1825" s="6">
        <v>0</v>
      </c>
      <c r="AA1825" s="6" t="s">
        <v>2743</v>
      </c>
      <c r="AB1825" s="29">
        <f t="shared" si="13"/>
        <v>9770.6</v>
      </c>
      <c r="AC1825" s="31">
        <f>90/(3600*24)</f>
        <v>1.0416666666666667E-3</v>
      </c>
      <c r="AD1825" s="6" t="s">
        <v>42</v>
      </c>
      <c r="AE1825" s="6" t="s">
        <v>2743</v>
      </c>
      <c r="AF1825" s="6" t="s">
        <v>40</v>
      </c>
      <c r="AG1825" s="6" t="s">
        <v>39</v>
      </c>
      <c r="AH1825" s="6" t="s">
        <v>39</v>
      </c>
      <c r="AI1825" t="s">
        <v>39</v>
      </c>
      <c r="AJ1825" s="6" t="s">
        <v>2837</v>
      </c>
      <c r="AK1825">
        <v>4</v>
      </c>
      <c r="AL1825" s="6" t="s">
        <v>39</v>
      </c>
      <c r="AM1825" t="s">
        <v>39</v>
      </c>
      <c r="AN1825">
        <v>4</v>
      </c>
      <c r="AO1825">
        <v>100</v>
      </c>
      <c r="AP1825">
        <v>14</v>
      </c>
      <c r="AQ1825" t="s">
        <v>39</v>
      </c>
      <c r="AR1825" t="s">
        <v>2627</v>
      </c>
    </row>
    <row r="1826" spans="1:44" x14ac:dyDescent="0.35">
      <c r="A1826" t="s">
        <v>1884</v>
      </c>
      <c r="B1826" t="s">
        <v>2672</v>
      </c>
      <c r="C1826" t="s">
        <v>2592</v>
      </c>
      <c r="D1826" t="s">
        <v>1882</v>
      </c>
      <c r="E1826" t="s">
        <v>1883</v>
      </c>
      <c r="F1826" t="s">
        <v>3065</v>
      </c>
      <c r="G1826" t="s">
        <v>40</v>
      </c>
      <c r="H1826" t="s">
        <v>40</v>
      </c>
      <c r="I1826" t="s">
        <v>3074</v>
      </c>
      <c r="J1826" t="s">
        <v>39</v>
      </c>
      <c r="K1826" t="s">
        <v>39</v>
      </c>
      <c r="L1826" t="s">
        <v>39</v>
      </c>
      <c r="M1826" t="s">
        <v>2632</v>
      </c>
      <c r="N1826" t="s">
        <v>39</v>
      </c>
      <c r="O1826" t="s">
        <v>39</v>
      </c>
      <c r="P1826" t="s">
        <v>39</v>
      </c>
      <c r="Q1826" t="s">
        <v>39</v>
      </c>
      <c r="R1826" t="s">
        <v>39</v>
      </c>
      <c r="S1826" t="s">
        <v>39</v>
      </c>
      <c r="T1826" t="s">
        <v>39</v>
      </c>
      <c r="U1826" s="1" t="s">
        <v>3067</v>
      </c>
      <c r="V1826" s="6" t="s">
        <v>39</v>
      </c>
      <c r="W1826" s="6" t="s">
        <v>39</v>
      </c>
      <c r="X1826" s="6">
        <v>15</v>
      </c>
      <c r="Y1826" t="s">
        <v>39</v>
      </c>
      <c r="Z1826" s="6">
        <v>0</v>
      </c>
      <c r="AA1826" s="6" t="s">
        <v>39</v>
      </c>
      <c r="AB1826" s="29" t="s">
        <v>39</v>
      </c>
      <c r="AC1826" s="31" t="s">
        <v>39</v>
      </c>
      <c r="AD1826" s="6" t="s">
        <v>42</v>
      </c>
      <c r="AE1826" s="6" t="s">
        <v>3066</v>
      </c>
      <c r="AF1826" s="6" t="s">
        <v>40</v>
      </c>
      <c r="AG1826" s="6" t="s">
        <v>39</v>
      </c>
      <c r="AH1826" s="6" t="s">
        <v>39</v>
      </c>
      <c r="AI1826" t="s">
        <v>39</v>
      </c>
      <c r="AJ1826" s="6" t="s">
        <v>2837</v>
      </c>
      <c r="AK1826">
        <v>8</v>
      </c>
      <c r="AL1826" s="6" t="s">
        <v>39</v>
      </c>
      <c r="AM1826" t="s">
        <v>39</v>
      </c>
      <c r="AN1826">
        <v>4</v>
      </c>
      <c r="AO1826">
        <v>100</v>
      </c>
      <c r="AP1826">
        <v>14</v>
      </c>
      <c r="AQ1826" t="s">
        <v>39</v>
      </c>
      <c r="AR1826" t="s">
        <v>2627</v>
      </c>
    </row>
    <row r="1827" spans="1:44" x14ac:dyDescent="0.35">
      <c r="A1827" t="s">
        <v>1884</v>
      </c>
      <c r="B1827" t="s">
        <v>2672</v>
      </c>
      <c r="C1827" t="s">
        <v>2592</v>
      </c>
      <c r="D1827" t="s">
        <v>1882</v>
      </c>
      <c r="E1827" t="s">
        <v>1883</v>
      </c>
      <c r="F1827" t="s">
        <v>3065</v>
      </c>
      <c r="G1827" t="s">
        <v>40</v>
      </c>
      <c r="H1827" t="s">
        <v>40</v>
      </c>
      <c r="I1827" t="s">
        <v>3074</v>
      </c>
      <c r="J1827" t="s">
        <v>39</v>
      </c>
      <c r="K1827" t="s">
        <v>39</v>
      </c>
      <c r="L1827" t="s">
        <v>39</v>
      </c>
      <c r="M1827" t="s">
        <v>2632</v>
      </c>
      <c r="N1827" t="s">
        <v>39</v>
      </c>
      <c r="O1827" t="s">
        <v>39</v>
      </c>
      <c r="P1827" t="s">
        <v>39</v>
      </c>
      <c r="Q1827" t="s">
        <v>39</v>
      </c>
      <c r="R1827" t="s">
        <v>39</v>
      </c>
      <c r="S1827" t="s">
        <v>39</v>
      </c>
      <c r="T1827" t="s">
        <v>39</v>
      </c>
      <c r="U1827" s="1" t="s">
        <v>3068</v>
      </c>
      <c r="V1827" s="6" t="s">
        <v>39</v>
      </c>
      <c r="W1827" s="6" t="s">
        <v>39</v>
      </c>
      <c r="X1827" s="6">
        <v>15</v>
      </c>
      <c r="Y1827" t="s">
        <v>39</v>
      </c>
      <c r="Z1827" s="6">
        <v>0</v>
      </c>
      <c r="AA1827" s="6" t="s">
        <v>39</v>
      </c>
      <c r="AB1827" s="29" t="s">
        <v>39</v>
      </c>
      <c r="AC1827" s="31" t="s">
        <v>39</v>
      </c>
      <c r="AD1827" s="6" t="s">
        <v>42</v>
      </c>
      <c r="AE1827" s="6" t="s">
        <v>3066</v>
      </c>
      <c r="AF1827" s="6" t="s">
        <v>40</v>
      </c>
      <c r="AG1827" s="6" t="s">
        <v>39</v>
      </c>
      <c r="AH1827" s="6" t="s">
        <v>39</v>
      </c>
      <c r="AI1827" t="s">
        <v>39</v>
      </c>
      <c r="AJ1827" s="6" t="s">
        <v>2837</v>
      </c>
      <c r="AK1827">
        <v>8</v>
      </c>
      <c r="AL1827" s="6" t="s">
        <v>39</v>
      </c>
      <c r="AM1827" t="s">
        <v>39</v>
      </c>
      <c r="AN1827">
        <v>4</v>
      </c>
      <c r="AO1827">
        <v>100</v>
      </c>
      <c r="AP1827">
        <v>14</v>
      </c>
      <c r="AQ1827" t="s">
        <v>39</v>
      </c>
      <c r="AR1827" t="s">
        <v>2627</v>
      </c>
    </row>
    <row r="1828" spans="1:44" x14ac:dyDescent="0.35">
      <c r="A1828" t="s">
        <v>1884</v>
      </c>
      <c r="B1828" t="s">
        <v>2672</v>
      </c>
      <c r="C1828" t="s">
        <v>2592</v>
      </c>
      <c r="D1828" t="s">
        <v>1882</v>
      </c>
      <c r="E1828" t="s">
        <v>1883</v>
      </c>
      <c r="F1828" t="s">
        <v>3065</v>
      </c>
      <c r="G1828" t="s">
        <v>40</v>
      </c>
      <c r="H1828" t="s">
        <v>40</v>
      </c>
      <c r="I1828" t="s">
        <v>3074</v>
      </c>
      <c r="J1828" t="s">
        <v>39</v>
      </c>
      <c r="K1828" t="s">
        <v>39</v>
      </c>
      <c r="L1828" t="s">
        <v>39</v>
      </c>
      <c r="M1828" t="s">
        <v>2632</v>
      </c>
      <c r="N1828" t="s">
        <v>39</v>
      </c>
      <c r="O1828" t="s">
        <v>39</v>
      </c>
      <c r="P1828" t="s">
        <v>39</v>
      </c>
      <c r="Q1828" t="s">
        <v>39</v>
      </c>
      <c r="R1828" t="s">
        <v>39</v>
      </c>
      <c r="S1828" t="s">
        <v>39</v>
      </c>
      <c r="T1828" t="s">
        <v>39</v>
      </c>
      <c r="U1828" s="1" t="s">
        <v>3069</v>
      </c>
      <c r="V1828" s="6" t="s">
        <v>39</v>
      </c>
      <c r="W1828" s="6" t="s">
        <v>39</v>
      </c>
      <c r="X1828" s="6">
        <v>15</v>
      </c>
      <c r="Y1828" t="s">
        <v>39</v>
      </c>
      <c r="Z1828" s="6">
        <v>0</v>
      </c>
      <c r="AA1828" s="6" t="s">
        <v>39</v>
      </c>
      <c r="AB1828" s="29" t="s">
        <v>39</v>
      </c>
      <c r="AC1828" s="31" t="s">
        <v>39</v>
      </c>
      <c r="AD1828" s="6" t="s">
        <v>42</v>
      </c>
      <c r="AE1828" s="6" t="s">
        <v>3066</v>
      </c>
      <c r="AF1828" s="6" t="s">
        <v>40</v>
      </c>
      <c r="AG1828" s="6" t="s">
        <v>39</v>
      </c>
      <c r="AH1828" s="6" t="s">
        <v>39</v>
      </c>
      <c r="AI1828" t="s">
        <v>39</v>
      </c>
      <c r="AJ1828" s="6" t="s">
        <v>2837</v>
      </c>
      <c r="AK1828">
        <v>5</v>
      </c>
      <c r="AL1828" s="6" t="s">
        <v>39</v>
      </c>
      <c r="AM1828" t="s">
        <v>39</v>
      </c>
      <c r="AN1828">
        <v>4</v>
      </c>
      <c r="AO1828">
        <v>100</v>
      </c>
      <c r="AP1828">
        <v>14</v>
      </c>
      <c r="AQ1828" t="s">
        <v>39</v>
      </c>
      <c r="AR1828" t="s">
        <v>2627</v>
      </c>
    </row>
    <row r="1829" spans="1:44" x14ac:dyDescent="0.35">
      <c r="A1829" t="s">
        <v>1884</v>
      </c>
      <c r="B1829" t="s">
        <v>2672</v>
      </c>
      <c r="C1829" t="s">
        <v>2592</v>
      </c>
      <c r="D1829" t="s">
        <v>1882</v>
      </c>
      <c r="E1829" t="s">
        <v>1883</v>
      </c>
      <c r="F1829" t="s">
        <v>3065</v>
      </c>
      <c r="G1829" t="s">
        <v>40</v>
      </c>
      <c r="H1829" t="s">
        <v>40</v>
      </c>
      <c r="I1829" t="s">
        <v>3074</v>
      </c>
      <c r="J1829" t="s">
        <v>39</v>
      </c>
      <c r="K1829" t="s">
        <v>39</v>
      </c>
      <c r="L1829" t="s">
        <v>39</v>
      </c>
      <c r="M1829" t="s">
        <v>2632</v>
      </c>
      <c r="N1829" t="s">
        <v>39</v>
      </c>
      <c r="O1829" t="s">
        <v>39</v>
      </c>
      <c r="P1829" t="s">
        <v>39</v>
      </c>
      <c r="Q1829" t="s">
        <v>39</v>
      </c>
      <c r="R1829" t="s">
        <v>39</v>
      </c>
      <c r="S1829" t="s">
        <v>39</v>
      </c>
      <c r="T1829" t="s">
        <v>39</v>
      </c>
      <c r="U1829" s="1" t="s">
        <v>3070</v>
      </c>
      <c r="V1829" s="6" t="s">
        <v>39</v>
      </c>
      <c r="W1829" s="6" t="s">
        <v>39</v>
      </c>
      <c r="X1829" s="6">
        <v>15</v>
      </c>
      <c r="Y1829" t="s">
        <v>39</v>
      </c>
      <c r="Z1829" s="6">
        <v>0</v>
      </c>
      <c r="AA1829" s="6" t="s">
        <v>39</v>
      </c>
      <c r="AB1829" s="29" t="s">
        <v>39</v>
      </c>
      <c r="AC1829" s="31" t="s">
        <v>39</v>
      </c>
      <c r="AD1829" s="6" t="s">
        <v>42</v>
      </c>
      <c r="AE1829" s="6" t="s">
        <v>3066</v>
      </c>
      <c r="AF1829" s="6" t="s">
        <v>40</v>
      </c>
      <c r="AG1829" s="6" t="s">
        <v>39</v>
      </c>
      <c r="AH1829" s="6" t="s">
        <v>39</v>
      </c>
      <c r="AI1829" t="s">
        <v>39</v>
      </c>
      <c r="AJ1829" s="6" t="s">
        <v>2837</v>
      </c>
      <c r="AK1829">
        <v>7</v>
      </c>
      <c r="AL1829" s="6" t="s">
        <v>39</v>
      </c>
      <c r="AM1829" t="s">
        <v>39</v>
      </c>
      <c r="AN1829">
        <v>4</v>
      </c>
      <c r="AO1829">
        <v>100</v>
      </c>
      <c r="AP1829">
        <v>14</v>
      </c>
      <c r="AQ1829" t="s">
        <v>39</v>
      </c>
      <c r="AR1829" t="s">
        <v>2627</v>
      </c>
    </row>
    <row r="1830" spans="1:44" x14ac:dyDescent="0.35">
      <c r="A1830" t="s">
        <v>1884</v>
      </c>
      <c r="B1830" t="s">
        <v>2672</v>
      </c>
      <c r="C1830" t="s">
        <v>2592</v>
      </c>
      <c r="D1830" t="s">
        <v>1882</v>
      </c>
      <c r="E1830" t="s">
        <v>1883</v>
      </c>
      <c r="F1830" t="s">
        <v>3065</v>
      </c>
      <c r="G1830" t="s">
        <v>40</v>
      </c>
      <c r="H1830" t="s">
        <v>40</v>
      </c>
      <c r="I1830" t="s">
        <v>3074</v>
      </c>
      <c r="J1830" t="s">
        <v>39</v>
      </c>
      <c r="K1830" t="s">
        <v>39</v>
      </c>
      <c r="L1830" t="s">
        <v>39</v>
      </c>
      <c r="M1830" t="s">
        <v>2632</v>
      </c>
      <c r="N1830" t="s">
        <v>39</v>
      </c>
      <c r="O1830" t="s">
        <v>39</v>
      </c>
      <c r="P1830" t="s">
        <v>39</v>
      </c>
      <c r="Q1830" t="s">
        <v>39</v>
      </c>
      <c r="R1830" t="s">
        <v>39</v>
      </c>
      <c r="S1830" t="s">
        <v>39</v>
      </c>
      <c r="T1830" t="s">
        <v>39</v>
      </c>
      <c r="U1830" s="1" t="s">
        <v>21</v>
      </c>
      <c r="V1830" s="6" t="s">
        <v>39</v>
      </c>
      <c r="W1830" s="6" t="s">
        <v>39</v>
      </c>
      <c r="X1830" s="6">
        <v>15</v>
      </c>
      <c r="Y1830" t="s">
        <v>39</v>
      </c>
      <c r="Z1830" s="6">
        <v>0</v>
      </c>
      <c r="AA1830" s="6" t="s">
        <v>2607</v>
      </c>
      <c r="AB1830" s="29">
        <f>0.1/100*1000000*2.11</f>
        <v>2110</v>
      </c>
      <c r="AC1830" s="31" t="s">
        <v>39</v>
      </c>
      <c r="AD1830" s="6" t="s">
        <v>40</v>
      </c>
      <c r="AE1830" s="6" t="s">
        <v>39</v>
      </c>
      <c r="AF1830" s="6" t="s">
        <v>40</v>
      </c>
      <c r="AG1830" s="6" t="s">
        <v>39</v>
      </c>
      <c r="AH1830" s="6" t="s">
        <v>39</v>
      </c>
      <c r="AI1830" t="s">
        <v>39</v>
      </c>
      <c r="AJ1830" s="6" t="s">
        <v>2837</v>
      </c>
      <c r="AK1830">
        <v>23</v>
      </c>
      <c r="AL1830" s="6" t="s">
        <v>39</v>
      </c>
      <c r="AM1830" t="s">
        <v>39</v>
      </c>
      <c r="AN1830">
        <v>4</v>
      </c>
      <c r="AO1830">
        <v>100</v>
      </c>
      <c r="AP1830">
        <v>14</v>
      </c>
      <c r="AQ1830" t="s">
        <v>39</v>
      </c>
      <c r="AR1830" t="s">
        <v>2627</v>
      </c>
    </row>
    <row r="1831" spans="1:44" x14ac:dyDescent="0.35">
      <c r="A1831" t="s">
        <v>1884</v>
      </c>
      <c r="B1831" t="s">
        <v>2672</v>
      </c>
      <c r="C1831" t="s">
        <v>2592</v>
      </c>
      <c r="D1831" t="s">
        <v>1882</v>
      </c>
      <c r="E1831" t="s">
        <v>1883</v>
      </c>
      <c r="F1831" t="s">
        <v>3065</v>
      </c>
      <c r="G1831" t="s">
        <v>40</v>
      </c>
      <c r="H1831" t="s">
        <v>40</v>
      </c>
      <c r="I1831" t="s">
        <v>3074</v>
      </c>
      <c r="J1831" t="s">
        <v>39</v>
      </c>
      <c r="K1831" t="s">
        <v>39</v>
      </c>
      <c r="L1831" t="s">
        <v>39</v>
      </c>
      <c r="M1831" t="s">
        <v>2632</v>
      </c>
      <c r="N1831" t="s">
        <v>39</v>
      </c>
      <c r="O1831" t="s">
        <v>39</v>
      </c>
      <c r="P1831" t="s">
        <v>39</v>
      </c>
      <c r="Q1831" t="s">
        <v>39</v>
      </c>
      <c r="R1831" t="s">
        <v>39</v>
      </c>
      <c r="S1831" t="s">
        <v>39</v>
      </c>
      <c r="T1831" t="s">
        <v>39</v>
      </c>
      <c r="U1831" s="1" t="s">
        <v>21</v>
      </c>
      <c r="V1831" s="6" t="s">
        <v>39</v>
      </c>
      <c r="W1831" s="6" t="s">
        <v>39</v>
      </c>
      <c r="X1831" s="6">
        <v>15</v>
      </c>
      <c r="Y1831" t="s">
        <v>39</v>
      </c>
      <c r="Z1831" s="6">
        <v>0</v>
      </c>
      <c r="AA1831" s="6" t="s">
        <v>2607</v>
      </c>
      <c r="AB1831" s="29">
        <f>0.2/100*1000000*2.11</f>
        <v>4220</v>
      </c>
      <c r="AC1831" s="31" t="s">
        <v>39</v>
      </c>
      <c r="AD1831" s="6" t="s">
        <v>40</v>
      </c>
      <c r="AE1831" s="6" t="s">
        <v>39</v>
      </c>
      <c r="AF1831" s="6" t="s">
        <v>40</v>
      </c>
      <c r="AG1831" s="6" t="s">
        <v>39</v>
      </c>
      <c r="AH1831" s="6" t="s">
        <v>39</v>
      </c>
      <c r="AI1831" t="s">
        <v>39</v>
      </c>
      <c r="AJ1831" s="6" t="s">
        <v>2837</v>
      </c>
      <c r="AK1831">
        <v>78</v>
      </c>
      <c r="AL1831" s="6" t="s">
        <v>39</v>
      </c>
      <c r="AM1831" t="s">
        <v>39</v>
      </c>
      <c r="AN1831">
        <v>4</v>
      </c>
      <c r="AO1831">
        <v>100</v>
      </c>
      <c r="AP1831">
        <v>14</v>
      </c>
      <c r="AQ1831" t="s">
        <v>39</v>
      </c>
      <c r="AR1831" t="s">
        <v>2627</v>
      </c>
    </row>
    <row r="1832" spans="1:44" x14ac:dyDescent="0.35">
      <c r="A1832" t="s">
        <v>1884</v>
      </c>
      <c r="B1832" t="s">
        <v>2672</v>
      </c>
      <c r="C1832" t="s">
        <v>2592</v>
      </c>
      <c r="D1832" t="s">
        <v>1882</v>
      </c>
      <c r="E1832" t="s">
        <v>1883</v>
      </c>
      <c r="F1832" t="s">
        <v>3065</v>
      </c>
      <c r="G1832" t="s">
        <v>40</v>
      </c>
      <c r="H1832" t="s">
        <v>40</v>
      </c>
      <c r="I1832" t="s">
        <v>3074</v>
      </c>
      <c r="J1832" t="s">
        <v>39</v>
      </c>
      <c r="K1832" t="s">
        <v>39</v>
      </c>
      <c r="L1832" t="s">
        <v>39</v>
      </c>
      <c r="M1832" t="s">
        <v>2632</v>
      </c>
      <c r="N1832" t="s">
        <v>39</v>
      </c>
      <c r="O1832" t="s">
        <v>39</v>
      </c>
      <c r="P1832" t="s">
        <v>39</v>
      </c>
      <c r="Q1832" t="s">
        <v>39</v>
      </c>
      <c r="R1832" t="s">
        <v>39</v>
      </c>
      <c r="S1832" t="s">
        <v>39</v>
      </c>
      <c r="T1832" t="s">
        <v>39</v>
      </c>
      <c r="U1832" s="1" t="s">
        <v>21</v>
      </c>
      <c r="V1832" s="6" t="s">
        <v>39</v>
      </c>
      <c r="W1832" s="6" t="s">
        <v>39</v>
      </c>
      <c r="X1832" s="6">
        <v>15</v>
      </c>
      <c r="Y1832" t="s">
        <v>39</v>
      </c>
      <c r="Z1832" s="6">
        <v>0</v>
      </c>
      <c r="AA1832" s="6" t="s">
        <v>2607</v>
      </c>
      <c r="AB1832" s="29">
        <f>0.3/100*1000000*2.11</f>
        <v>6330</v>
      </c>
      <c r="AC1832" s="31" t="s">
        <v>39</v>
      </c>
      <c r="AD1832" s="6" t="s">
        <v>40</v>
      </c>
      <c r="AE1832" s="6" t="s">
        <v>39</v>
      </c>
      <c r="AF1832" s="6" t="s">
        <v>40</v>
      </c>
      <c r="AG1832" s="6" t="s">
        <v>39</v>
      </c>
      <c r="AH1832" s="6" t="s">
        <v>39</v>
      </c>
      <c r="AI1832" t="s">
        <v>39</v>
      </c>
      <c r="AJ1832" s="6" t="s">
        <v>2837</v>
      </c>
      <c r="AK1832">
        <v>75</v>
      </c>
      <c r="AL1832" s="6" t="s">
        <v>39</v>
      </c>
      <c r="AM1832" t="s">
        <v>39</v>
      </c>
      <c r="AN1832">
        <v>4</v>
      </c>
      <c r="AO1832">
        <v>100</v>
      </c>
      <c r="AP1832">
        <v>14</v>
      </c>
      <c r="AQ1832" t="s">
        <v>39</v>
      </c>
      <c r="AR1832" t="s">
        <v>2627</v>
      </c>
    </row>
    <row r="1833" spans="1:44" x14ac:dyDescent="0.35">
      <c r="A1833" t="s">
        <v>1884</v>
      </c>
      <c r="B1833" t="s">
        <v>2672</v>
      </c>
      <c r="C1833" t="s">
        <v>2592</v>
      </c>
      <c r="D1833" t="s">
        <v>1882</v>
      </c>
      <c r="E1833" t="s">
        <v>1883</v>
      </c>
      <c r="F1833" t="s">
        <v>3065</v>
      </c>
      <c r="G1833" t="s">
        <v>40</v>
      </c>
      <c r="H1833" t="s">
        <v>40</v>
      </c>
      <c r="I1833" t="s">
        <v>3074</v>
      </c>
      <c r="J1833" t="s">
        <v>39</v>
      </c>
      <c r="K1833" t="s">
        <v>39</v>
      </c>
      <c r="L1833" t="s">
        <v>39</v>
      </c>
      <c r="M1833" t="s">
        <v>2632</v>
      </c>
      <c r="N1833" t="s">
        <v>39</v>
      </c>
      <c r="O1833" t="s">
        <v>39</v>
      </c>
      <c r="P1833" t="s">
        <v>39</v>
      </c>
      <c r="Q1833" t="s">
        <v>39</v>
      </c>
      <c r="R1833" t="s">
        <v>39</v>
      </c>
      <c r="S1833" t="s">
        <v>39</v>
      </c>
      <c r="T1833" t="s">
        <v>39</v>
      </c>
      <c r="U1833" s="1" t="s">
        <v>2628</v>
      </c>
      <c r="V1833" s="6" t="s">
        <v>2643</v>
      </c>
      <c r="W1833" s="22" t="s">
        <v>3036</v>
      </c>
      <c r="X1833" s="6">
        <v>15</v>
      </c>
      <c r="Y1833" t="s">
        <v>39</v>
      </c>
      <c r="Z1833" s="6">
        <v>0</v>
      </c>
      <c r="AA1833" s="6" t="s">
        <v>39</v>
      </c>
      <c r="AB1833" s="29" t="s">
        <v>39</v>
      </c>
      <c r="AC1833" s="31" t="s">
        <v>39</v>
      </c>
      <c r="AD1833" s="6" t="s">
        <v>40</v>
      </c>
      <c r="AE1833" s="6" t="s">
        <v>39</v>
      </c>
      <c r="AF1833" s="6" t="s">
        <v>40</v>
      </c>
      <c r="AG1833" s="6" t="s">
        <v>39</v>
      </c>
      <c r="AH1833" s="6" t="s">
        <v>39</v>
      </c>
      <c r="AI1833" t="s">
        <v>39</v>
      </c>
      <c r="AJ1833" s="6" t="s">
        <v>2837</v>
      </c>
      <c r="AK1833">
        <v>81</v>
      </c>
      <c r="AL1833" s="6" t="s">
        <v>39</v>
      </c>
      <c r="AM1833" t="s">
        <v>39</v>
      </c>
      <c r="AN1833">
        <v>4</v>
      </c>
      <c r="AO1833">
        <v>100</v>
      </c>
      <c r="AP1833">
        <v>14</v>
      </c>
      <c r="AQ1833" t="s">
        <v>39</v>
      </c>
      <c r="AR1833" t="s">
        <v>2627</v>
      </c>
    </row>
    <row r="1834" spans="1:44" x14ac:dyDescent="0.35">
      <c r="A1834" t="s">
        <v>1884</v>
      </c>
      <c r="B1834" t="s">
        <v>2672</v>
      </c>
      <c r="C1834" t="s">
        <v>2592</v>
      </c>
      <c r="D1834" t="s">
        <v>1882</v>
      </c>
      <c r="E1834" t="s">
        <v>1883</v>
      </c>
      <c r="F1834" t="s">
        <v>3065</v>
      </c>
      <c r="G1834" t="s">
        <v>40</v>
      </c>
      <c r="H1834" t="s">
        <v>40</v>
      </c>
      <c r="I1834" t="s">
        <v>3074</v>
      </c>
      <c r="J1834" t="s">
        <v>39</v>
      </c>
      <c r="K1834" t="s">
        <v>39</v>
      </c>
      <c r="L1834" t="s">
        <v>39</v>
      </c>
      <c r="M1834" t="s">
        <v>2632</v>
      </c>
      <c r="N1834" t="s">
        <v>39</v>
      </c>
      <c r="O1834" t="s">
        <v>39</v>
      </c>
      <c r="P1834" t="s">
        <v>39</v>
      </c>
      <c r="Q1834" t="s">
        <v>39</v>
      </c>
      <c r="R1834" t="s">
        <v>39</v>
      </c>
      <c r="S1834" t="s">
        <v>39</v>
      </c>
      <c r="T1834" t="s">
        <v>39</v>
      </c>
      <c r="U1834" s="1" t="s">
        <v>2628</v>
      </c>
      <c r="V1834" s="6" t="s">
        <v>2643</v>
      </c>
      <c r="W1834" s="22" t="s">
        <v>2825</v>
      </c>
      <c r="X1834" s="6">
        <v>15</v>
      </c>
      <c r="Y1834" t="s">
        <v>39</v>
      </c>
      <c r="Z1834" s="6">
        <v>0</v>
      </c>
      <c r="AA1834" s="6" t="s">
        <v>39</v>
      </c>
      <c r="AB1834" s="29" t="s">
        <v>39</v>
      </c>
      <c r="AC1834" s="31" t="s">
        <v>39</v>
      </c>
      <c r="AD1834" s="6" t="s">
        <v>40</v>
      </c>
      <c r="AE1834" s="6" t="s">
        <v>39</v>
      </c>
      <c r="AF1834" s="6" t="s">
        <v>40</v>
      </c>
      <c r="AG1834" s="6" t="s">
        <v>39</v>
      </c>
      <c r="AH1834" s="6" t="s">
        <v>39</v>
      </c>
      <c r="AI1834" t="s">
        <v>39</v>
      </c>
      <c r="AJ1834" s="6" t="s">
        <v>2837</v>
      </c>
      <c r="AK1834">
        <v>82</v>
      </c>
      <c r="AL1834" s="6" t="s">
        <v>39</v>
      </c>
      <c r="AM1834" t="s">
        <v>39</v>
      </c>
      <c r="AN1834">
        <v>4</v>
      </c>
      <c r="AO1834">
        <v>100</v>
      </c>
      <c r="AP1834">
        <v>14</v>
      </c>
      <c r="AQ1834" t="s">
        <v>39</v>
      </c>
      <c r="AR1834" t="s">
        <v>2627</v>
      </c>
    </row>
    <row r="1835" spans="1:44" x14ac:dyDescent="0.35">
      <c r="A1835" t="s">
        <v>1884</v>
      </c>
      <c r="B1835" t="s">
        <v>2672</v>
      </c>
      <c r="C1835" t="s">
        <v>2592</v>
      </c>
      <c r="D1835" t="s">
        <v>1882</v>
      </c>
      <c r="E1835" t="s">
        <v>1883</v>
      </c>
      <c r="F1835" t="s">
        <v>3065</v>
      </c>
      <c r="G1835" t="s">
        <v>40</v>
      </c>
      <c r="H1835" t="s">
        <v>40</v>
      </c>
      <c r="I1835" t="s">
        <v>3074</v>
      </c>
      <c r="J1835" t="s">
        <v>39</v>
      </c>
      <c r="K1835" t="s">
        <v>39</v>
      </c>
      <c r="L1835" t="s">
        <v>39</v>
      </c>
      <c r="M1835" t="s">
        <v>2632</v>
      </c>
      <c r="N1835" t="s">
        <v>39</v>
      </c>
      <c r="O1835" t="s">
        <v>39</v>
      </c>
      <c r="P1835" t="s">
        <v>39</v>
      </c>
      <c r="Q1835" t="s">
        <v>39</v>
      </c>
      <c r="R1835" t="s">
        <v>39</v>
      </c>
      <c r="S1835" t="s">
        <v>39</v>
      </c>
      <c r="T1835" t="s">
        <v>39</v>
      </c>
      <c r="U1835" s="1" t="s">
        <v>2628</v>
      </c>
      <c r="V1835" s="6" t="s">
        <v>2643</v>
      </c>
      <c r="W1835" s="33">
        <v>21</v>
      </c>
      <c r="X1835" s="6">
        <v>15</v>
      </c>
      <c r="Y1835" t="s">
        <v>39</v>
      </c>
      <c r="Z1835" s="6">
        <v>0</v>
      </c>
      <c r="AA1835" s="6" t="s">
        <v>39</v>
      </c>
      <c r="AB1835" t="s">
        <v>39</v>
      </c>
      <c r="AC1835" s="31" t="s">
        <v>39</v>
      </c>
      <c r="AD1835" s="6" t="s">
        <v>40</v>
      </c>
      <c r="AE1835" s="6" t="s">
        <v>39</v>
      </c>
      <c r="AF1835" s="6" t="s">
        <v>40</v>
      </c>
      <c r="AG1835" s="6" t="s">
        <v>39</v>
      </c>
      <c r="AH1835" s="6" t="s">
        <v>39</v>
      </c>
      <c r="AI1835" t="s">
        <v>39</v>
      </c>
      <c r="AJ1835" s="6" t="s">
        <v>2837</v>
      </c>
      <c r="AK1835">
        <v>90</v>
      </c>
      <c r="AL1835" s="6" t="s">
        <v>39</v>
      </c>
      <c r="AM1835" t="s">
        <v>39</v>
      </c>
      <c r="AN1835">
        <v>4</v>
      </c>
      <c r="AO1835">
        <v>100</v>
      </c>
      <c r="AP1835">
        <v>14</v>
      </c>
      <c r="AQ1835" t="s">
        <v>39</v>
      </c>
      <c r="AR1835" t="s">
        <v>2627</v>
      </c>
    </row>
    <row r="1836" spans="1:44" x14ac:dyDescent="0.35">
      <c r="A1836" t="s">
        <v>1884</v>
      </c>
      <c r="B1836" t="s">
        <v>2672</v>
      </c>
      <c r="C1836" t="s">
        <v>2592</v>
      </c>
      <c r="D1836" t="s">
        <v>1882</v>
      </c>
      <c r="E1836" t="s">
        <v>1883</v>
      </c>
      <c r="F1836" t="s">
        <v>3065</v>
      </c>
      <c r="G1836" t="s">
        <v>40</v>
      </c>
      <c r="H1836" t="s">
        <v>40</v>
      </c>
      <c r="I1836" t="s">
        <v>3074</v>
      </c>
      <c r="J1836" t="s">
        <v>39</v>
      </c>
      <c r="K1836" t="s">
        <v>39</v>
      </c>
      <c r="L1836" t="s">
        <v>39</v>
      </c>
      <c r="M1836" t="s">
        <v>2632</v>
      </c>
      <c r="N1836" t="s">
        <v>39</v>
      </c>
      <c r="O1836" t="s">
        <v>39</v>
      </c>
      <c r="P1836" t="s">
        <v>39</v>
      </c>
      <c r="Q1836" t="s">
        <v>39</v>
      </c>
      <c r="R1836" t="s">
        <v>39</v>
      </c>
      <c r="S1836" t="s">
        <v>39</v>
      </c>
      <c r="T1836" t="s">
        <v>39</v>
      </c>
      <c r="U1836" s="1" t="s">
        <v>48</v>
      </c>
      <c r="V1836" s="6" t="s">
        <v>39</v>
      </c>
      <c r="W1836" s="6" t="s">
        <v>39</v>
      </c>
      <c r="X1836" s="6">
        <v>15</v>
      </c>
      <c r="Y1836" t="s">
        <v>39</v>
      </c>
      <c r="Z1836" s="6">
        <v>0</v>
      </c>
      <c r="AA1836" s="6" t="s">
        <v>39</v>
      </c>
      <c r="AB1836" s="6" t="s">
        <v>39</v>
      </c>
      <c r="AC1836" s="6" t="s">
        <v>39</v>
      </c>
      <c r="AD1836" s="6" t="s">
        <v>40</v>
      </c>
      <c r="AE1836" s="6" t="s">
        <v>39</v>
      </c>
      <c r="AF1836" s="6" t="s">
        <v>40</v>
      </c>
      <c r="AG1836" s="6" t="s">
        <v>39</v>
      </c>
      <c r="AH1836" s="6" t="s">
        <v>39</v>
      </c>
      <c r="AI1836" t="s">
        <v>39</v>
      </c>
      <c r="AJ1836" s="6" t="s">
        <v>2919</v>
      </c>
      <c r="AK1836">
        <v>23.38</v>
      </c>
      <c r="AL1836" s="6" t="s">
        <v>39</v>
      </c>
      <c r="AM1836" t="s">
        <v>39</v>
      </c>
      <c r="AN1836">
        <v>4</v>
      </c>
      <c r="AO1836">
        <v>100</v>
      </c>
      <c r="AP1836">
        <v>14</v>
      </c>
      <c r="AQ1836" t="s">
        <v>39</v>
      </c>
      <c r="AR1836" t="s">
        <v>2627</v>
      </c>
    </row>
    <row r="1837" spans="1:44" x14ac:dyDescent="0.35">
      <c r="A1837" t="s">
        <v>1884</v>
      </c>
      <c r="B1837" t="s">
        <v>2672</v>
      </c>
      <c r="C1837" t="s">
        <v>2592</v>
      </c>
      <c r="D1837" t="s">
        <v>1882</v>
      </c>
      <c r="E1837" t="s">
        <v>1883</v>
      </c>
      <c r="F1837" t="s">
        <v>3065</v>
      </c>
      <c r="G1837" t="s">
        <v>40</v>
      </c>
      <c r="H1837" t="s">
        <v>40</v>
      </c>
      <c r="I1837" t="s">
        <v>3074</v>
      </c>
      <c r="J1837" t="s">
        <v>39</v>
      </c>
      <c r="K1837" t="s">
        <v>39</v>
      </c>
      <c r="L1837" t="s">
        <v>39</v>
      </c>
      <c r="M1837" t="s">
        <v>2632</v>
      </c>
      <c r="N1837" t="s">
        <v>39</v>
      </c>
      <c r="O1837" t="s">
        <v>39</v>
      </c>
      <c r="P1837" t="s">
        <v>39</v>
      </c>
      <c r="Q1837" t="s">
        <v>39</v>
      </c>
      <c r="R1837" t="s">
        <v>39</v>
      </c>
      <c r="S1837" t="s">
        <v>39</v>
      </c>
      <c r="T1837" t="s">
        <v>39</v>
      </c>
      <c r="U1837" s="1" t="s">
        <v>2646</v>
      </c>
      <c r="V1837" s="6" t="s">
        <v>39</v>
      </c>
      <c r="W1837" s="6" t="s">
        <v>39</v>
      </c>
      <c r="X1837" s="6">
        <v>15</v>
      </c>
      <c r="Y1837" t="s">
        <v>39</v>
      </c>
      <c r="Z1837" s="6">
        <v>0</v>
      </c>
      <c r="AA1837" s="6" t="s">
        <v>2743</v>
      </c>
      <c r="AB1837" s="29">
        <f>9.8*997</f>
        <v>9770.6</v>
      </c>
      <c r="AC1837" s="31">
        <f>30/(3600*24)</f>
        <v>3.4722222222222224E-4</v>
      </c>
      <c r="AD1837" s="6" t="s">
        <v>42</v>
      </c>
      <c r="AE1837" s="6" t="s">
        <v>2743</v>
      </c>
      <c r="AF1837" s="6" t="s">
        <v>40</v>
      </c>
      <c r="AG1837" s="6" t="s">
        <v>39</v>
      </c>
      <c r="AH1837" s="6" t="s">
        <v>39</v>
      </c>
      <c r="AI1837" t="s">
        <v>39</v>
      </c>
      <c r="AJ1837" s="6" t="s">
        <v>2919</v>
      </c>
      <c r="AK1837">
        <v>28.1</v>
      </c>
      <c r="AL1837" s="6" t="s">
        <v>39</v>
      </c>
      <c r="AM1837" t="s">
        <v>39</v>
      </c>
      <c r="AN1837">
        <v>4</v>
      </c>
      <c r="AO1837">
        <v>100</v>
      </c>
      <c r="AP1837">
        <v>14</v>
      </c>
      <c r="AQ1837" t="s">
        <v>39</v>
      </c>
      <c r="AR1837" t="s">
        <v>2627</v>
      </c>
    </row>
    <row r="1838" spans="1:44" x14ac:dyDescent="0.35">
      <c r="A1838" t="s">
        <v>1884</v>
      </c>
      <c r="B1838" t="s">
        <v>2672</v>
      </c>
      <c r="C1838" t="s">
        <v>2592</v>
      </c>
      <c r="D1838" t="s">
        <v>1882</v>
      </c>
      <c r="E1838" t="s">
        <v>1883</v>
      </c>
      <c r="F1838" t="s">
        <v>3065</v>
      </c>
      <c r="G1838" t="s">
        <v>40</v>
      </c>
      <c r="H1838" t="s">
        <v>40</v>
      </c>
      <c r="I1838" t="s">
        <v>3074</v>
      </c>
      <c r="J1838" t="s">
        <v>39</v>
      </c>
      <c r="K1838" t="s">
        <v>39</v>
      </c>
      <c r="L1838" t="s">
        <v>39</v>
      </c>
      <c r="M1838" t="s">
        <v>2632</v>
      </c>
      <c r="N1838" t="s">
        <v>39</v>
      </c>
      <c r="O1838" t="s">
        <v>39</v>
      </c>
      <c r="P1838" t="s">
        <v>39</v>
      </c>
      <c r="Q1838" t="s">
        <v>39</v>
      </c>
      <c r="R1838" t="s">
        <v>39</v>
      </c>
      <c r="S1838" t="s">
        <v>39</v>
      </c>
      <c r="T1838" t="s">
        <v>39</v>
      </c>
      <c r="U1838" s="1" t="s">
        <v>2646</v>
      </c>
      <c r="V1838" s="6" t="s">
        <v>39</v>
      </c>
      <c r="W1838" s="6" t="s">
        <v>39</v>
      </c>
      <c r="X1838" s="6">
        <v>15</v>
      </c>
      <c r="Y1838" t="s">
        <v>39</v>
      </c>
      <c r="Z1838" s="6">
        <v>0</v>
      </c>
      <c r="AA1838" s="6" t="s">
        <v>2743</v>
      </c>
      <c r="AB1838" s="29">
        <f t="shared" ref="AB1838:AB1839" si="14">9.8*997</f>
        <v>9770.6</v>
      </c>
      <c r="AC1838" s="31">
        <f>60/(3600*24)</f>
        <v>6.9444444444444447E-4</v>
      </c>
      <c r="AD1838" s="6" t="s">
        <v>42</v>
      </c>
      <c r="AE1838" s="6" t="s">
        <v>2743</v>
      </c>
      <c r="AF1838" s="6" t="s">
        <v>40</v>
      </c>
      <c r="AG1838" s="6" t="s">
        <v>39</v>
      </c>
      <c r="AH1838" s="6" t="s">
        <v>39</v>
      </c>
      <c r="AI1838" t="s">
        <v>39</v>
      </c>
      <c r="AJ1838" s="6" t="s">
        <v>2919</v>
      </c>
      <c r="AK1838">
        <v>27.7</v>
      </c>
      <c r="AL1838" s="6" t="s">
        <v>39</v>
      </c>
      <c r="AM1838" t="s">
        <v>39</v>
      </c>
      <c r="AN1838">
        <v>4</v>
      </c>
      <c r="AO1838">
        <v>100</v>
      </c>
      <c r="AP1838">
        <v>14</v>
      </c>
      <c r="AQ1838" t="s">
        <v>39</v>
      </c>
      <c r="AR1838" t="s">
        <v>2627</v>
      </c>
    </row>
    <row r="1839" spans="1:44" x14ac:dyDescent="0.35">
      <c r="A1839" t="s">
        <v>1884</v>
      </c>
      <c r="B1839" t="s">
        <v>2672</v>
      </c>
      <c r="C1839" t="s">
        <v>2592</v>
      </c>
      <c r="D1839" t="s">
        <v>1882</v>
      </c>
      <c r="E1839" t="s">
        <v>1883</v>
      </c>
      <c r="F1839" t="s">
        <v>3065</v>
      </c>
      <c r="G1839" t="s">
        <v>40</v>
      </c>
      <c r="H1839" t="s">
        <v>40</v>
      </c>
      <c r="I1839" t="s">
        <v>3074</v>
      </c>
      <c r="J1839" t="s">
        <v>39</v>
      </c>
      <c r="K1839" t="s">
        <v>39</v>
      </c>
      <c r="L1839" t="s">
        <v>39</v>
      </c>
      <c r="M1839" t="s">
        <v>2632</v>
      </c>
      <c r="N1839" t="s">
        <v>39</v>
      </c>
      <c r="O1839" t="s">
        <v>39</v>
      </c>
      <c r="P1839" t="s">
        <v>39</v>
      </c>
      <c r="Q1839" t="s">
        <v>39</v>
      </c>
      <c r="R1839" t="s">
        <v>39</v>
      </c>
      <c r="S1839" t="s">
        <v>39</v>
      </c>
      <c r="T1839" t="s">
        <v>39</v>
      </c>
      <c r="U1839" s="1" t="s">
        <v>2646</v>
      </c>
      <c r="V1839" s="6" t="s">
        <v>39</v>
      </c>
      <c r="W1839" s="6" t="s">
        <v>39</v>
      </c>
      <c r="X1839" s="6">
        <v>15</v>
      </c>
      <c r="Y1839" t="s">
        <v>39</v>
      </c>
      <c r="Z1839" s="6">
        <v>0</v>
      </c>
      <c r="AA1839" s="6" t="s">
        <v>2743</v>
      </c>
      <c r="AB1839" s="29">
        <f t="shared" si="14"/>
        <v>9770.6</v>
      </c>
      <c r="AC1839" s="31">
        <f>90/(3600*24)</f>
        <v>1.0416666666666667E-3</v>
      </c>
      <c r="AD1839" s="6" t="s">
        <v>42</v>
      </c>
      <c r="AE1839" s="6" t="s">
        <v>2743</v>
      </c>
      <c r="AF1839" s="6" t="s">
        <v>40</v>
      </c>
      <c r="AG1839" s="6" t="s">
        <v>39</v>
      </c>
      <c r="AH1839" s="6" t="s">
        <v>39</v>
      </c>
      <c r="AI1839" t="s">
        <v>39</v>
      </c>
      <c r="AJ1839" s="6" t="s">
        <v>2919</v>
      </c>
      <c r="AK1839">
        <v>28.12</v>
      </c>
      <c r="AL1839" s="6" t="s">
        <v>39</v>
      </c>
      <c r="AM1839" t="s">
        <v>39</v>
      </c>
      <c r="AN1839">
        <v>4</v>
      </c>
      <c r="AO1839">
        <v>100</v>
      </c>
      <c r="AP1839">
        <v>14</v>
      </c>
      <c r="AQ1839" t="s">
        <v>39</v>
      </c>
      <c r="AR1839" t="s">
        <v>2627</v>
      </c>
    </row>
    <row r="1840" spans="1:44" x14ac:dyDescent="0.35">
      <c r="A1840" t="s">
        <v>1884</v>
      </c>
      <c r="B1840" t="s">
        <v>2672</v>
      </c>
      <c r="C1840" t="s">
        <v>2592</v>
      </c>
      <c r="D1840" t="s">
        <v>1882</v>
      </c>
      <c r="E1840" t="s">
        <v>1883</v>
      </c>
      <c r="F1840" t="s">
        <v>3065</v>
      </c>
      <c r="G1840" t="s">
        <v>40</v>
      </c>
      <c r="H1840" t="s">
        <v>40</v>
      </c>
      <c r="I1840" t="s">
        <v>3074</v>
      </c>
      <c r="J1840" t="s">
        <v>39</v>
      </c>
      <c r="K1840" t="s">
        <v>39</v>
      </c>
      <c r="L1840" t="s">
        <v>39</v>
      </c>
      <c r="M1840" t="s">
        <v>2632</v>
      </c>
      <c r="N1840" t="s">
        <v>39</v>
      </c>
      <c r="O1840" t="s">
        <v>39</v>
      </c>
      <c r="P1840" t="s">
        <v>39</v>
      </c>
      <c r="Q1840" t="s">
        <v>39</v>
      </c>
      <c r="R1840" t="s">
        <v>39</v>
      </c>
      <c r="S1840" t="s">
        <v>39</v>
      </c>
      <c r="T1840" t="s">
        <v>39</v>
      </c>
      <c r="U1840" s="1" t="s">
        <v>3067</v>
      </c>
      <c r="V1840" s="6" t="s">
        <v>39</v>
      </c>
      <c r="W1840" s="6" t="s">
        <v>39</v>
      </c>
      <c r="X1840" s="6">
        <v>15</v>
      </c>
      <c r="Y1840" t="s">
        <v>39</v>
      </c>
      <c r="Z1840" s="6">
        <v>0</v>
      </c>
      <c r="AA1840" s="6" t="s">
        <v>39</v>
      </c>
      <c r="AB1840" s="29" t="s">
        <v>39</v>
      </c>
      <c r="AC1840" s="31" t="s">
        <v>39</v>
      </c>
      <c r="AD1840" s="6" t="s">
        <v>42</v>
      </c>
      <c r="AE1840" s="6" t="s">
        <v>3066</v>
      </c>
      <c r="AF1840" s="6" t="s">
        <v>40</v>
      </c>
      <c r="AG1840" s="6" t="s">
        <v>39</v>
      </c>
      <c r="AH1840" s="6" t="s">
        <v>39</v>
      </c>
      <c r="AI1840" t="s">
        <v>39</v>
      </c>
      <c r="AJ1840" s="6" t="s">
        <v>2919</v>
      </c>
      <c r="AK1840">
        <v>23.4</v>
      </c>
      <c r="AL1840" s="6" t="s">
        <v>39</v>
      </c>
      <c r="AM1840" t="s">
        <v>39</v>
      </c>
      <c r="AN1840">
        <v>4</v>
      </c>
      <c r="AO1840">
        <v>100</v>
      </c>
      <c r="AP1840">
        <v>14</v>
      </c>
      <c r="AQ1840" t="s">
        <v>39</v>
      </c>
      <c r="AR1840" t="s">
        <v>2627</v>
      </c>
    </row>
    <row r="1841" spans="1:45" x14ac:dyDescent="0.35">
      <c r="A1841" t="s">
        <v>1884</v>
      </c>
      <c r="B1841" t="s">
        <v>2672</v>
      </c>
      <c r="C1841" t="s">
        <v>2592</v>
      </c>
      <c r="D1841" t="s">
        <v>1882</v>
      </c>
      <c r="E1841" t="s">
        <v>1883</v>
      </c>
      <c r="F1841" t="s">
        <v>3065</v>
      </c>
      <c r="G1841" t="s">
        <v>40</v>
      </c>
      <c r="H1841" t="s">
        <v>40</v>
      </c>
      <c r="I1841" t="s">
        <v>3074</v>
      </c>
      <c r="J1841" t="s">
        <v>39</v>
      </c>
      <c r="K1841" t="s">
        <v>39</v>
      </c>
      <c r="L1841" t="s">
        <v>39</v>
      </c>
      <c r="M1841" t="s">
        <v>2632</v>
      </c>
      <c r="N1841" t="s">
        <v>39</v>
      </c>
      <c r="O1841" t="s">
        <v>39</v>
      </c>
      <c r="P1841" t="s">
        <v>39</v>
      </c>
      <c r="Q1841" t="s">
        <v>39</v>
      </c>
      <c r="R1841" t="s">
        <v>39</v>
      </c>
      <c r="S1841" t="s">
        <v>39</v>
      </c>
      <c r="T1841" t="s">
        <v>39</v>
      </c>
      <c r="U1841" s="1" t="s">
        <v>3068</v>
      </c>
      <c r="V1841" s="6" t="s">
        <v>39</v>
      </c>
      <c r="W1841" s="6" t="s">
        <v>39</v>
      </c>
      <c r="X1841" s="6">
        <v>15</v>
      </c>
      <c r="Y1841" t="s">
        <v>39</v>
      </c>
      <c r="Z1841" s="6">
        <v>0</v>
      </c>
      <c r="AA1841" s="6" t="s">
        <v>39</v>
      </c>
      <c r="AB1841" s="29" t="s">
        <v>39</v>
      </c>
      <c r="AC1841" s="31" t="s">
        <v>39</v>
      </c>
      <c r="AD1841" s="6" t="s">
        <v>42</v>
      </c>
      <c r="AE1841" s="6" t="s">
        <v>3066</v>
      </c>
      <c r="AF1841" s="6" t="s">
        <v>40</v>
      </c>
      <c r="AG1841" s="6" t="s">
        <v>39</v>
      </c>
      <c r="AH1841" s="6" t="s">
        <v>39</v>
      </c>
      <c r="AI1841" t="s">
        <v>39</v>
      </c>
      <c r="AJ1841" s="6" t="s">
        <v>2919</v>
      </c>
      <c r="AK1841">
        <v>23.22</v>
      </c>
      <c r="AL1841" s="6" t="s">
        <v>39</v>
      </c>
      <c r="AM1841" t="s">
        <v>39</v>
      </c>
      <c r="AN1841">
        <v>4</v>
      </c>
      <c r="AO1841">
        <v>100</v>
      </c>
      <c r="AP1841">
        <v>14</v>
      </c>
      <c r="AQ1841" t="s">
        <v>39</v>
      </c>
      <c r="AR1841" t="s">
        <v>2627</v>
      </c>
    </row>
    <row r="1842" spans="1:45" x14ac:dyDescent="0.35">
      <c r="A1842" t="s">
        <v>1884</v>
      </c>
      <c r="B1842" t="s">
        <v>2672</v>
      </c>
      <c r="C1842" t="s">
        <v>2592</v>
      </c>
      <c r="D1842" t="s">
        <v>1882</v>
      </c>
      <c r="E1842" t="s">
        <v>1883</v>
      </c>
      <c r="F1842" t="s">
        <v>3065</v>
      </c>
      <c r="G1842" t="s">
        <v>40</v>
      </c>
      <c r="H1842" t="s">
        <v>40</v>
      </c>
      <c r="I1842" t="s">
        <v>3074</v>
      </c>
      <c r="J1842" t="s">
        <v>39</v>
      </c>
      <c r="K1842" t="s">
        <v>39</v>
      </c>
      <c r="L1842" t="s">
        <v>39</v>
      </c>
      <c r="M1842" t="s">
        <v>2632</v>
      </c>
      <c r="N1842" t="s">
        <v>39</v>
      </c>
      <c r="O1842" t="s">
        <v>39</v>
      </c>
      <c r="P1842" t="s">
        <v>39</v>
      </c>
      <c r="Q1842" t="s">
        <v>39</v>
      </c>
      <c r="R1842" t="s">
        <v>39</v>
      </c>
      <c r="S1842" t="s">
        <v>39</v>
      </c>
      <c r="T1842" t="s">
        <v>39</v>
      </c>
      <c r="U1842" s="1" t="s">
        <v>3069</v>
      </c>
      <c r="V1842" s="6" t="s">
        <v>39</v>
      </c>
      <c r="W1842" s="6" t="s">
        <v>39</v>
      </c>
      <c r="X1842" s="6">
        <v>15</v>
      </c>
      <c r="Y1842" t="s">
        <v>39</v>
      </c>
      <c r="Z1842" s="6">
        <v>0</v>
      </c>
      <c r="AA1842" s="6" t="s">
        <v>39</v>
      </c>
      <c r="AB1842" s="29" t="s">
        <v>39</v>
      </c>
      <c r="AC1842" s="31" t="s">
        <v>39</v>
      </c>
      <c r="AD1842" s="6" t="s">
        <v>42</v>
      </c>
      <c r="AE1842" s="6" t="s">
        <v>3066</v>
      </c>
      <c r="AF1842" s="6" t="s">
        <v>40</v>
      </c>
      <c r="AG1842" s="6" t="s">
        <v>39</v>
      </c>
      <c r="AH1842" s="6" t="s">
        <v>39</v>
      </c>
      <c r="AI1842" t="s">
        <v>39</v>
      </c>
      <c r="AJ1842" s="6" t="s">
        <v>2919</v>
      </c>
      <c r="AK1842">
        <v>24.1</v>
      </c>
      <c r="AL1842" s="6" t="s">
        <v>39</v>
      </c>
      <c r="AM1842" t="s">
        <v>39</v>
      </c>
      <c r="AN1842">
        <v>4</v>
      </c>
      <c r="AO1842">
        <v>100</v>
      </c>
      <c r="AP1842">
        <v>14</v>
      </c>
      <c r="AQ1842" t="s">
        <v>39</v>
      </c>
      <c r="AR1842" t="s">
        <v>2627</v>
      </c>
    </row>
    <row r="1843" spans="1:45" x14ac:dyDescent="0.35">
      <c r="A1843" t="s">
        <v>1884</v>
      </c>
      <c r="B1843" t="s">
        <v>2672</v>
      </c>
      <c r="C1843" t="s">
        <v>2592</v>
      </c>
      <c r="D1843" t="s">
        <v>1882</v>
      </c>
      <c r="E1843" t="s">
        <v>1883</v>
      </c>
      <c r="F1843" t="s">
        <v>3065</v>
      </c>
      <c r="G1843" t="s">
        <v>40</v>
      </c>
      <c r="H1843" t="s">
        <v>40</v>
      </c>
      <c r="I1843" t="s">
        <v>3074</v>
      </c>
      <c r="J1843" t="s">
        <v>39</v>
      </c>
      <c r="K1843" t="s">
        <v>39</v>
      </c>
      <c r="L1843" t="s">
        <v>39</v>
      </c>
      <c r="M1843" t="s">
        <v>2632</v>
      </c>
      <c r="N1843" t="s">
        <v>39</v>
      </c>
      <c r="O1843" t="s">
        <v>39</v>
      </c>
      <c r="P1843" t="s">
        <v>39</v>
      </c>
      <c r="Q1843" t="s">
        <v>39</v>
      </c>
      <c r="R1843" t="s">
        <v>39</v>
      </c>
      <c r="S1843" t="s">
        <v>39</v>
      </c>
      <c r="T1843" t="s">
        <v>39</v>
      </c>
      <c r="U1843" s="1" t="s">
        <v>3070</v>
      </c>
      <c r="V1843" s="6" t="s">
        <v>39</v>
      </c>
      <c r="W1843" s="6" t="s">
        <v>39</v>
      </c>
      <c r="X1843" s="6">
        <v>15</v>
      </c>
      <c r="Y1843" t="s">
        <v>39</v>
      </c>
      <c r="Z1843" s="6">
        <v>0</v>
      </c>
      <c r="AA1843" s="6" t="s">
        <v>39</v>
      </c>
      <c r="AB1843" s="29" t="s">
        <v>39</v>
      </c>
      <c r="AC1843" s="31" t="s">
        <v>39</v>
      </c>
      <c r="AD1843" s="6" t="s">
        <v>42</v>
      </c>
      <c r="AE1843" s="6" t="s">
        <v>3066</v>
      </c>
      <c r="AF1843" s="6" t="s">
        <v>40</v>
      </c>
      <c r="AG1843" s="6" t="s">
        <v>39</v>
      </c>
      <c r="AH1843" s="6" t="s">
        <v>39</v>
      </c>
      <c r="AI1843" t="s">
        <v>39</v>
      </c>
      <c r="AJ1843" s="6" t="s">
        <v>2919</v>
      </c>
      <c r="AK1843">
        <v>24.5</v>
      </c>
      <c r="AL1843" s="6" t="s">
        <v>39</v>
      </c>
      <c r="AM1843" t="s">
        <v>39</v>
      </c>
      <c r="AN1843">
        <v>4</v>
      </c>
      <c r="AO1843">
        <v>100</v>
      </c>
      <c r="AP1843">
        <v>14</v>
      </c>
      <c r="AQ1843" t="s">
        <v>39</v>
      </c>
      <c r="AR1843" t="s">
        <v>2627</v>
      </c>
    </row>
    <row r="1844" spans="1:45" x14ac:dyDescent="0.35">
      <c r="A1844" t="s">
        <v>1884</v>
      </c>
      <c r="B1844" t="s">
        <v>2672</v>
      </c>
      <c r="C1844" t="s">
        <v>2592</v>
      </c>
      <c r="D1844" t="s">
        <v>1882</v>
      </c>
      <c r="E1844" t="s">
        <v>1883</v>
      </c>
      <c r="F1844" t="s">
        <v>3065</v>
      </c>
      <c r="G1844" t="s">
        <v>40</v>
      </c>
      <c r="H1844" t="s">
        <v>40</v>
      </c>
      <c r="I1844" t="s">
        <v>3074</v>
      </c>
      <c r="J1844" t="s">
        <v>39</v>
      </c>
      <c r="K1844" t="s">
        <v>39</v>
      </c>
      <c r="L1844" t="s">
        <v>39</v>
      </c>
      <c r="M1844" t="s">
        <v>2632</v>
      </c>
      <c r="N1844" t="s">
        <v>39</v>
      </c>
      <c r="O1844" t="s">
        <v>39</v>
      </c>
      <c r="P1844" t="s">
        <v>39</v>
      </c>
      <c r="Q1844" t="s">
        <v>39</v>
      </c>
      <c r="R1844" t="s">
        <v>39</v>
      </c>
      <c r="S1844" t="s">
        <v>39</v>
      </c>
      <c r="T1844" t="s">
        <v>39</v>
      </c>
      <c r="U1844" s="1" t="s">
        <v>21</v>
      </c>
      <c r="V1844" s="6" t="s">
        <v>39</v>
      </c>
      <c r="W1844" s="6" t="s">
        <v>39</v>
      </c>
      <c r="X1844" s="6">
        <v>15</v>
      </c>
      <c r="Y1844" t="s">
        <v>39</v>
      </c>
      <c r="Z1844" s="6">
        <v>0</v>
      </c>
      <c r="AA1844" s="6" t="s">
        <v>2607</v>
      </c>
      <c r="AB1844" s="29">
        <f>0.1/100*1000000*2.11</f>
        <v>2110</v>
      </c>
      <c r="AC1844" s="31" t="s">
        <v>39</v>
      </c>
      <c r="AD1844" s="6" t="s">
        <v>40</v>
      </c>
      <c r="AE1844" s="6" t="s">
        <v>39</v>
      </c>
      <c r="AF1844" s="6" t="s">
        <v>40</v>
      </c>
      <c r="AG1844" s="6" t="s">
        <v>39</v>
      </c>
      <c r="AH1844" s="6" t="s">
        <v>39</v>
      </c>
      <c r="AI1844" t="s">
        <v>39</v>
      </c>
      <c r="AJ1844" s="6" t="s">
        <v>2919</v>
      </c>
      <c r="AK1844">
        <v>18</v>
      </c>
      <c r="AL1844" s="6" t="s">
        <v>39</v>
      </c>
      <c r="AM1844" t="s">
        <v>39</v>
      </c>
      <c r="AN1844">
        <v>4</v>
      </c>
      <c r="AO1844">
        <v>100</v>
      </c>
      <c r="AP1844">
        <v>14</v>
      </c>
      <c r="AQ1844" t="s">
        <v>39</v>
      </c>
      <c r="AR1844" t="s">
        <v>2627</v>
      </c>
    </row>
    <row r="1845" spans="1:45" x14ac:dyDescent="0.35">
      <c r="A1845" t="s">
        <v>1884</v>
      </c>
      <c r="B1845" t="s">
        <v>2672</v>
      </c>
      <c r="C1845" t="s">
        <v>2592</v>
      </c>
      <c r="D1845" t="s">
        <v>1882</v>
      </c>
      <c r="E1845" t="s">
        <v>1883</v>
      </c>
      <c r="F1845" t="s">
        <v>3065</v>
      </c>
      <c r="G1845" t="s">
        <v>40</v>
      </c>
      <c r="H1845" t="s">
        <v>40</v>
      </c>
      <c r="I1845" t="s">
        <v>3074</v>
      </c>
      <c r="J1845" t="s">
        <v>39</v>
      </c>
      <c r="K1845" t="s">
        <v>39</v>
      </c>
      <c r="L1845" t="s">
        <v>39</v>
      </c>
      <c r="M1845" t="s">
        <v>2632</v>
      </c>
      <c r="N1845" t="s">
        <v>39</v>
      </c>
      <c r="O1845" t="s">
        <v>39</v>
      </c>
      <c r="P1845" t="s">
        <v>39</v>
      </c>
      <c r="Q1845" t="s">
        <v>39</v>
      </c>
      <c r="R1845" t="s">
        <v>39</v>
      </c>
      <c r="S1845" t="s">
        <v>39</v>
      </c>
      <c r="T1845" t="s">
        <v>39</v>
      </c>
      <c r="U1845" s="1" t="s">
        <v>21</v>
      </c>
      <c r="V1845" s="6" t="s">
        <v>39</v>
      </c>
      <c r="W1845" s="6" t="s">
        <v>39</v>
      </c>
      <c r="X1845" s="6">
        <v>15</v>
      </c>
      <c r="Y1845" t="s">
        <v>39</v>
      </c>
      <c r="Z1845" s="6">
        <v>0</v>
      </c>
      <c r="AA1845" s="6" t="s">
        <v>2607</v>
      </c>
      <c r="AB1845" s="29">
        <f>0.2/100*1000000*2.11</f>
        <v>4220</v>
      </c>
      <c r="AC1845" s="31" t="s">
        <v>39</v>
      </c>
      <c r="AD1845" s="6" t="s">
        <v>40</v>
      </c>
      <c r="AE1845" s="6" t="s">
        <v>39</v>
      </c>
      <c r="AF1845" s="6" t="s">
        <v>40</v>
      </c>
      <c r="AG1845" s="6" t="s">
        <v>39</v>
      </c>
      <c r="AH1845" s="6" t="s">
        <v>39</v>
      </c>
      <c r="AI1845" t="s">
        <v>39</v>
      </c>
      <c r="AJ1845" s="6" t="s">
        <v>2919</v>
      </c>
      <c r="AK1845">
        <v>18.2</v>
      </c>
      <c r="AL1845" s="6" t="s">
        <v>39</v>
      </c>
      <c r="AM1845" t="s">
        <v>39</v>
      </c>
      <c r="AN1845">
        <v>4</v>
      </c>
      <c r="AO1845">
        <v>100</v>
      </c>
      <c r="AP1845">
        <v>14</v>
      </c>
      <c r="AQ1845" t="s">
        <v>39</v>
      </c>
      <c r="AR1845" t="s">
        <v>2627</v>
      </c>
    </row>
    <row r="1846" spans="1:45" x14ac:dyDescent="0.35">
      <c r="A1846" t="s">
        <v>1884</v>
      </c>
      <c r="B1846" t="s">
        <v>2672</v>
      </c>
      <c r="C1846" t="s">
        <v>2592</v>
      </c>
      <c r="D1846" t="s">
        <v>1882</v>
      </c>
      <c r="E1846" t="s">
        <v>1883</v>
      </c>
      <c r="F1846" t="s">
        <v>3065</v>
      </c>
      <c r="G1846" t="s">
        <v>40</v>
      </c>
      <c r="H1846" t="s">
        <v>40</v>
      </c>
      <c r="I1846" t="s">
        <v>3074</v>
      </c>
      <c r="J1846" t="s">
        <v>39</v>
      </c>
      <c r="K1846" t="s">
        <v>39</v>
      </c>
      <c r="L1846" t="s">
        <v>39</v>
      </c>
      <c r="M1846" t="s">
        <v>2632</v>
      </c>
      <c r="N1846" t="s">
        <v>39</v>
      </c>
      <c r="O1846" t="s">
        <v>39</v>
      </c>
      <c r="P1846" t="s">
        <v>39</v>
      </c>
      <c r="Q1846" t="s">
        <v>39</v>
      </c>
      <c r="R1846" t="s">
        <v>39</v>
      </c>
      <c r="S1846" t="s">
        <v>39</v>
      </c>
      <c r="T1846" t="s">
        <v>39</v>
      </c>
      <c r="U1846" s="1" t="s">
        <v>21</v>
      </c>
      <c r="V1846" s="6" t="s">
        <v>39</v>
      </c>
      <c r="W1846" s="6" t="s">
        <v>39</v>
      </c>
      <c r="X1846" s="6">
        <v>15</v>
      </c>
      <c r="Y1846" t="s">
        <v>39</v>
      </c>
      <c r="Z1846" s="6">
        <v>0</v>
      </c>
      <c r="AA1846" s="6" t="s">
        <v>2607</v>
      </c>
      <c r="AB1846" s="29">
        <f>0.3/100*1000000*2.11</f>
        <v>6330</v>
      </c>
      <c r="AC1846" s="31" t="s">
        <v>39</v>
      </c>
      <c r="AD1846" s="6" t="s">
        <v>40</v>
      </c>
      <c r="AE1846" s="6" t="s">
        <v>39</v>
      </c>
      <c r="AF1846" s="6" t="s">
        <v>40</v>
      </c>
      <c r="AG1846" s="6" t="s">
        <v>39</v>
      </c>
      <c r="AH1846" s="6" t="s">
        <v>39</v>
      </c>
      <c r="AI1846" t="s">
        <v>39</v>
      </c>
      <c r="AJ1846" s="6" t="s">
        <v>2919</v>
      </c>
      <c r="AK1846">
        <v>8.85</v>
      </c>
      <c r="AL1846" s="6" t="s">
        <v>39</v>
      </c>
      <c r="AM1846" t="s">
        <v>39</v>
      </c>
      <c r="AN1846">
        <v>4</v>
      </c>
      <c r="AO1846">
        <v>100</v>
      </c>
      <c r="AP1846">
        <v>14</v>
      </c>
      <c r="AQ1846" t="s">
        <v>39</v>
      </c>
      <c r="AR1846" t="s">
        <v>2627</v>
      </c>
    </row>
    <row r="1847" spans="1:45" x14ac:dyDescent="0.35">
      <c r="A1847" t="s">
        <v>1884</v>
      </c>
      <c r="B1847" t="s">
        <v>2672</v>
      </c>
      <c r="C1847" t="s">
        <v>2592</v>
      </c>
      <c r="D1847" t="s">
        <v>1882</v>
      </c>
      <c r="E1847" t="s">
        <v>1883</v>
      </c>
      <c r="F1847" t="s">
        <v>3065</v>
      </c>
      <c r="G1847" t="s">
        <v>40</v>
      </c>
      <c r="H1847" t="s">
        <v>40</v>
      </c>
      <c r="I1847" t="s">
        <v>3074</v>
      </c>
      <c r="J1847" t="s">
        <v>39</v>
      </c>
      <c r="K1847" t="s">
        <v>39</v>
      </c>
      <c r="L1847" t="s">
        <v>39</v>
      </c>
      <c r="M1847" t="s">
        <v>2632</v>
      </c>
      <c r="N1847" t="s">
        <v>39</v>
      </c>
      <c r="O1847" t="s">
        <v>39</v>
      </c>
      <c r="P1847" t="s">
        <v>39</v>
      </c>
      <c r="Q1847" t="s">
        <v>39</v>
      </c>
      <c r="R1847" t="s">
        <v>39</v>
      </c>
      <c r="S1847" t="s">
        <v>39</v>
      </c>
      <c r="T1847" t="s">
        <v>39</v>
      </c>
      <c r="U1847" s="1" t="s">
        <v>2628</v>
      </c>
      <c r="V1847" s="6" t="s">
        <v>2643</v>
      </c>
      <c r="W1847" s="22" t="s">
        <v>3036</v>
      </c>
      <c r="X1847" s="6">
        <v>15</v>
      </c>
      <c r="Y1847" t="s">
        <v>39</v>
      </c>
      <c r="Z1847" s="6">
        <v>0</v>
      </c>
      <c r="AA1847" s="6" t="s">
        <v>39</v>
      </c>
      <c r="AB1847" s="29" t="s">
        <v>39</v>
      </c>
      <c r="AC1847" s="31" t="s">
        <v>39</v>
      </c>
      <c r="AD1847" s="6" t="s">
        <v>40</v>
      </c>
      <c r="AE1847" s="6" t="s">
        <v>39</v>
      </c>
      <c r="AF1847" s="6" t="s">
        <v>40</v>
      </c>
      <c r="AG1847" s="6" t="s">
        <v>39</v>
      </c>
      <c r="AH1847" s="6" t="s">
        <v>39</v>
      </c>
      <c r="AI1847" t="s">
        <v>39</v>
      </c>
      <c r="AJ1847" s="6" t="s">
        <v>2919</v>
      </c>
      <c r="AK1847">
        <v>9.11</v>
      </c>
      <c r="AL1847" s="6" t="s">
        <v>39</v>
      </c>
      <c r="AM1847" t="s">
        <v>39</v>
      </c>
      <c r="AN1847">
        <v>4</v>
      </c>
      <c r="AO1847">
        <v>100</v>
      </c>
      <c r="AP1847">
        <v>14</v>
      </c>
      <c r="AQ1847" t="s">
        <v>39</v>
      </c>
      <c r="AR1847" t="s">
        <v>2627</v>
      </c>
    </row>
    <row r="1848" spans="1:45" x14ac:dyDescent="0.35">
      <c r="A1848" t="s">
        <v>1884</v>
      </c>
      <c r="B1848" t="s">
        <v>2672</v>
      </c>
      <c r="C1848" t="s">
        <v>2592</v>
      </c>
      <c r="D1848" t="s">
        <v>1882</v>
      </c>
      <c r="E1848" t="s">
        <v>1883</v>
      </c>
      <c r="F1848" t="s">
        <v>3065</v>
      </c>
      <c r="G1848" t="s">
        <v>40</v>
      </c>
      <c r="H1848" t="s">
        <v>40</v>
      </c>
      <c r="I1848" t="s">
        <v>3074</v>
      </c>
      <c r="J1848" t="s">
        <v>39</v>
      </c>
      <c r="K1848" t="s">
        <v>39</v>
      </c>
      <c r="L1848" t="s">
        <v>39</v>
      </c>
      <c r="M1848" t="s">
        <v>2632</v>
      </c>
      <c r="N1848" t="s">
        <v>39</v>
      </c>
      <c r="O1848" t="s">
        <v>39</v>
      </c>
      <c r="P1848" t="s">
        <v>39</v>
      </c>
      <c r="Q1848" t="s">
        <v>39</v>
      </c>
      <c r="R1848" t="s">
        <v>39</v>
      </c>
      <c r="S1848" t="s">
        <v>39</v>
      </c>
      <c r="T1848" t="s">
        <v>39</v>
      </c>
      <c r="U1848" s="1" t="s">
        <v>2628</v>
      </c>
      <c r="V1848" s="6" t="s">
        <v>2643</v>
      </c>
      <c r="W1848" s="22" t="s">
        <v>2825</v>
      </c>
      <c r="X1848" s="6">
        <v>15</v>
      </c>
      <c r="Y1848" t="s">
        <v>39</v>
      </c>
      <c r="Z1848" s="6">
        <v>0</v>
      </c>
      <c r="AA1848" s="6" t="s">
        <v>39</v>
      </c>
      <c r="AB1848" s="29" t="s">
        <v>39</v>
      </c>
      <c r="AC1848" s="31" t="s">
        <v>39</v>
      </c>
      <c r="AD1848" s="6" t="s">
        <v>40</v>
      </c>
      <c r="AE1848" s="6" t="s">
        <v>39</v>
      </c>
      <c r="AF1848" s="6" t="s">
        <v>40</v>
      </c>
      <c r="AG1848" s="6" t="s">
        <v>39</v>
      </c>
      <c r="AH1848" s="6" t="s">
        <v>39</v>
      </c>
      <c r="AI1848" t="s">
        <v>39</v>
      </c>
      <c r="AJ1848" s="6" t="s">
        <v>2919</v>
      </c>
      <c r="AK1848">
        <v>9.6999999999999993</v>
      </c>
      <c r="AL1848" s="6" t="s">
        <v>39</v>
      </c>
      <c r="AM1848" t="s">
        <v>39</v>
      </c>
      <c r="AN1848">
        <v>4</v>
      </c>
      <c r="AO1848">
        <v>100</v>
      </c>
      <c r="AP1848">
        <v>14</v>
      </c>
      <c r="AQ1848" t="s">
        <v>39</v>
      </c>
      <c r="AR1848" t="s">
        <v>2627</v>
      </c>
    </row>
    <row r="1849" spans="1:45" x14ac:dyDescent="0.35">
      <c r="A1849" t="s">
        <v>1884</v>
      </c>
      <c r="B1849" t="s">
        <v>2672</v>
      </c>
      <c r="C1849" t="s">
        <v>2592</v>
      </c>
      <c r="D1849" t="s">
        <v>1882</v>
      </c>
      <c r="E1849" t="s">
        <v>1883</v>
      </c>
      <c r="F1849" t="s">
        <v>3065</v>
      </c>
      <c r="G1849" t="s">
        <v>40</v>
      </c>
      <c r="H1849" t="s">
        <v>40</v>
      </c>
      <c r="I1849" t="s">
        <v>3074</v>
      </c>
      <c r="J1849" t="s">
        <v>39</v>
      </c>
      <c r="K1849" t="s">
        <v>39</v>
      </c>
      <c r="L1849" t="s">
        <v>39</v>
      </c>
      <c r="M1849" t="s">
        <v>2632</v>
      </c>
      <c r="N1849" t="s">
        <v>39</v>
      </c>
      <c r="O1849" t="s">
        <v>39</v>
      </c>
      <c r="P1849" t="s">
        <v>39</v>
      </c>
      <c r="Q1849" t="s">
        <v>39</v>
      </c>
      <c r="R1849" t="s">
        <v>39</v>
      </c>
      <c r="S1849" t="s">
        <v>39</v>
      </c>
      <c r="T1849" t="s">
        <v>39</v>
      </c>
      <c r="U1849" s="1" t="s">
        <v>2628</v>
      </c>
      <c r="V1849" s="6" t="s">
        <v>2643</v>
      </c>
      <c r="W1849" s="33">
        <v>21</v>
      </c>
      <c r="X1849" s="6">
        <v>15</v>
      </c>
      <c r="Y1849" t="s">
        <v>39</v>
      </c>
      <c r="Z1849" s="6">
        <v>0</v>
      </c>
      <c r="AA1849" s="6" t="s">
        <v>39</v>
      </c>
      <c r="AB1849" t="s">
        <v>39</v>
      </c>
      <c r="AC1849" s="31" t="s">
        <v>39</v>
      </c>
      <c r="AD1849" s="6" t="s">
        <v>40</v>
      </c>
      <c r="AE1849" s="6" t="s">
        <v>39</v>
      </c>
      <c r="AF1849" s="6" t="s">
        <v>40</v>
      </c>
      <c r="AG1849" s="6" t="s">
        <v>39</v>
      </c>
      <c r="AH1849" s="6" t="s">
        <v>39</v>
      </c>
      <c r="AI1849" t="s">
        <v>39</v>
      </c>
      <c r="AJ1849" s="6" t="s">
        <v>2919</v>
      </c>
      <c r="AK1849">
        <v>9.9</v>
      </c>
      <c r="AL1849" s="6" t="s">
        <v>39</v>
      </c>
      <c r="AM1849" t="s">
        <v>39</v>
      </c>
      <c r="AN1849">
        <v>4</v>
      </c>
      <c r="AO1849">
        <v>100</v>
      </c>
      <c r="AP1849">
        <v>14</v>
      </c>
      <c r="AQ1849" t="s">
        <v>39</v>
      </c>
      <c r="AR1849" t="s">
        <v>2627</v>
      </c>
    </row>
    <row r="1850" spans="1:45" x14ac:dyDescent="0.35">
      <c r="A1850" t="s">
        <v>1884</v>
      </c>
      <c r="B1850" t="s">
        <v>2672</v>
      </c>
      <c r="C1850" t="s">
        <v>2592</v>
      </c>
      <c r="D1850" t="s">
        <v>1882</v>
      </c>
      <c r="E1850" t="s">
        <v>1883</v>
      </c>
      <c r="F1850" t="s">
        <v>3065</v>
      </c>
      <c r="G1850" t="s">
        <v>40</v>
      </c>
      <c r="H1850" t="s">
        <v>40</v>
      </c>
      <c r="I1850" t="s">
        <v>3074</v>
      </c>
      <c r="J1850" t="s">
        <v>39</v>
      </c>
      <c r="K1850" t="s">
        <v>39</v>
      </c>
      <c r="L1850" t="s">
        <v>39</v>
      </c>
      <c r="M1850" t="s">
        <v>2632</v>
      </c>
      <c r="N1850" t="s">
        <v>39</v>
      </c>
      <c r="O1850" t="s">
        <v>39</v>
      </c>
      <c r="P1850" t="s">
        <v>39</v>
      </c>
      <c r="Q1850" t="s">
        <v>39</v>
      </c>
      <c r="R1850" t="s">
        <v>39</v>
      </c>
      <c r="S1850" t="s">
        <v>39</v>
      </c>
      <c r="T1850" t="s">
        <v>39</v>
      </c>
      <c r="U1850" s="1" t="s">
        <v>48</v>
      </c>
      <c r="V1850" s="6" t="s">
        <v>39</v>
      </c>
      <c r="W1850" s="6" t="s">
        <v>39</v>
      </c>
      <c r="X1850" s="6">
        <v>15</v>
      </c>
      <c r="Y1850" t="s">
        <v>39</v>
      </c>
      <c r="Z1850" s="6">
        <v>0</v>
      </c>
      <c r="AA1850" s="6" t="s">
        <v>39</v>
      </c>
      <c r="AB1850" s="6" t="s">
        <v>39</v>
      </c>
      <c r="AC1850" s="6" t="s">
        <v>39</v>
      </c>
      <c r="AD1850" s="6" t="s">
        <v>40</v>
      </c>
      <c r="AE1850" s="6" t="s">
        <v>39</v>
      </c>
      <c r="AF1850" s="6" t="s">
        <v>40</v>
      </c>
      <c r="AG1850" s="6" t="s">
        <v>39</v>
      </c>
      <c r="AH1850" s="6" t="s">
        <v>39</v>
      </c>
      <c r="AI1850" t="s">
        <v>39</v>
      </c>
      <c r="AJ1850" s="6" t="s">
        <v>3071</v>
      </c>
      <c r="AK1850">
        <v>26.6</v>
      </c>
      <c r="AL1850" s="6" t="s">
        <v>39</v>
      </c>
      <c r="AM1850" t="s">
        <v>39</v>
      </c>
      <c r="AN1850">
        <v>4</v>
      </c>
      <c r="AO1850">
        <v>100</v>
      </c>
      <c r="AP1850">
        <v>14</v>
      </c>
      <c r="AQ1850" t="s">
        <v>39</v>
      </c>
      <c r="AR1850" t="s">
        <v>2627</v>
      </c>
      <c r="AS1850" t="s">
        <v>3073</v>
      </c>
    </row>
    <row r="1851" spans="1:45" x14ac:dyDescent="0.35">
      <c r="A1851" t="s">
        <v>1884</v>
      </c>
      <c r="B1851" t="s">
        <v>2672</v>
      </c>
      <c r="C1851" t="s">
        <v>2592</v>
      </c>
      <c r="D1851" t="s">
        <v>1882</v>
      </c>
      <c r="E1851" t="s">
        <v>1883</v>
      </c>
      <c r="F1851" t="s">
        <v>3065</v>
      </c>
      <c r="G1851" t="s">
        <v>40</v>
      </c>
      <c r="H1851" t="s">
        <v>40</v>
      </c>
      <c r="I1851" t="s">
        <v>3074</v>
      </c>
      <c r="J1851" t="s">
        <v>39</v>
      </c>
      <c r="K1851" t="s">
        <v>39</v>
      </c>
      <c r="L1851" t="s">
        <v>39</v>
      </c>
      <c r="M1851" t="s">
        <v>2632</v>
      </c>
      <c r="N1851" t="s">
        <v>39</v>
      </c>
      <c r="O1851" t="s">
        <v>39</v>
      </c>
      <c r="P1851" t="s">
        <v>39</v>
      </c>
      <c r="Q1851" t="s">
        <v>39</v>
      </c>
      <c r="R1851" t="s">
        <v>39</v>
      </c>
      <c r="S1851" t="s">
        <v>39</v>
      </c>
      <c r="T1851" t="s">
        <v>39</v>
      </c>
      <c r="U1851" s="1" t="s">
        <v>2646</v>
      </c>
      <c r="V1851" s="6" t="s">
        <v>39</v>
      </c>
      <c r="W1851" s="6" t="s">
        <v>39</v>
      </c>
      <c r="X1851" s="6">
        <v>15</v>
      </c>
      <c r="Y1851" t="s">
        <v>39</v>
      </c>
      <c r="Z1851" s="6">
        <v>0</v>
      </c>
      <c r="AA1851" s="6" t="s">
        <v>2743</v>
      </c>
      <c r="AB1851" s="29">
        <f>9.8*997</f>
        <v>9770.6</v>
      </c>
      <c r="AC1851" s="31">
        <f>30/(3600*24)</f>
        <v>3.4722222222222224E-4</v>
      </c>
      <c r="AD1851" s="6" t="s">
        <v>42</v>
      </c>
      <c r="AE1851" s="6" t="s">
        <v>2743</v>
      </c>
      <c r="AF1851" s="6" t="s">
        <v>40</v>
      </c>
      <c r="AG1851" s="6" t="s">
        <v>39</v>
      </c>
      <c r="AH1851" s="6" t="s">
        <v>39</v>
      </c>
      <c r="AI1851" t="s">
        <v>39</v>
      </c>
      <c r="AJ1851" s="6" t="s">
        <v>3071</v>
      </c>
      <c r="AK1851">
        <v>26.5</v>
      </c>
      <c r="AL1851" s="6" t="s">
        <v>39</v>
      </c>
      <c r="AM1851" t="s">
        <v>39</v>
      </c>
      <c r="AN1851">
        <v>4</v>
      </c>
      <c r="AO1851">
        <v>100</v>
      </c>
      <c r="AP1851">
        <v>14</v>
      </c>
      <c r="AQ1851" t="s">
        <v>39</v>
      </c>
      <c r="AR1851" t="s">
        <v>2627</v>
      </c>
      <c r="AS1851" t="s">
        <v>3073</v>
      </c>
    </row>
    <row r="1852" spans="1:45" x14ac:dyDescent="0.35">
      <c r="A1852" t="s">
        <v>1884</v>
      </c>
      <c r="B1852" t="s">
        <v>2672</v>
      </c>
      <c r="C1852" t="s">
        <v>2592</v>
      </c>
      <c r="D1852" t="s">
        <v>1882</v>
      </c>
      <c r="E1852" t="s">
        <v>1883</v>
      </c>
      <c r="F1852" t="s">
        <v>3065</v>
      </c>
      <c r="G1852" t="s">
        <v>40</v>
      </c>
      <c r="H1852" t="s">
        <v>40</v>
      </c>
      <c r="I1852" t="s">
        <v>3074</v>
      </c>
      <c r="J1852" t="s">
        <v>39</v>
      </c>
      <c r="K1852" t="s">
        <v>39</v>
      </c>
      <c r="L1852" t="s">
        <v>39</v>
      </c>
      <c r="M1852" t="s">
        <v>2632</v>
      </c>
      <c r="N1852" t="s">
        <v>39</v>
      </c>
      <c r="O1852" t="s">
        <v>39</v>
      </c>
      <c r="P1852" t="s">
        <v>39</v>
      </c>
      <c r="Q1852" t="s">
        <v>39</v>
      </c>
      <c r="R1852" t="s">
        <v>39</v>
      </c>
      <c r="S1852" t="s">
        <v>39</v>
      </c>
      <c r="T1852" t="s">
        <v>39</v>
      </c>
      <c r="U1852" s="1" t="s">
        <v>2646</v>
      </c>
      <c r="V1852" s="6" t="s">
        <v>39</v>
      </c>
      <c r="W1852" s="6" t="s">
        <v>39</v>
      </c>
      <c r="X1852" s="6">
        <v>15</v>
      </c>
      <c r="Y1852" t="s">
        <v>39</v>
      </c>
      <c r="Z1852" s="6">
        <v>0</v>
      </c>
      <c r="AA1852" s="6" t="s">
        <v>2743</v>
      </c>
      <c r="AB1852" s="29">
        <f t="shared" ref="AB1852:AB1853" si="15">9.8*997</f>
        <v>9770.6</v>
      </c>
      <c r="AC1852" s="31">
        <f>60/(3600*24)</f>
        <v>6.9444444444444447E-4</v>
      </c>
      <c r="AD1852" s="6" t="s">
        <v>42</v>
      </c>
      <c r="AE1852" s="6" t="s">
        <v>2743</v>
      </c>
      <c r="AF1852" s="6" t="s">
        <v>40</v>
      </c>
      <c r="AG1852" s="6" t="s">
        <v>39</v>
      </c>
      <c r="AH1852" s="6" t="s">
        <v>39</v>
      </c>
      <c r="AI1852" t="s">
        <v>39</v>
      </c>
      <c r="AJ1852" s="6" t="s">
        <v>3071</v>
      </c>
      <c r="AK1852">
        <v>27.1</v>
      </c>
      <c r="AL1852" s="6" t="s">
        <v>39</v>
      </c>
      <c r="AM1852" t="s">
        <v>39</v>
      </c>
      <c r="AN1852">
        <v>4</v>
      </c>
      <c r="AO1852">
        <v>100</v>
      </c>
      <c r="AP1852">
        <v>14</v>
      </c>
      <c r="AQ1852" t="s">
        <v>39</v>
      </c>
      <c r="AR1852" t="s">
        <v>2627</v>
      </c>
      <c r="AS1852" t="s">
        <v>3073</v>
      </c>
    </row>
    <row r="1853" spans="1:45" x14ac:dyDescent="0.35">
      <c r="A1853" t="s">
        <v>1884</v>
      </c>
      <c r="B1853" t="s">
        <v>2672</v>
      </c>
      <c r="C1853" t="s">
        <v>2592</v>
      </c>
      <c r="D1853" t="s">
        <v>1882</v>
      </c>
      <c r="E1853" t="s">
        <v>1883</v>
      </c>
      <c r="F1853" t="s">
        <v>3065</v>
      </c>
      <c r="G1853" t="s">
        <v>40</v>
      </c>
      <c r="H1853" t="s">
        <v>40</v>
      </c>
      <c r="I1853" t="s">
        <v>3074</v>
      </c>
      <c r="J1853" t="s">
        <v>39</v>
      </c>
      <c r="K1853" t="s">
        <v>39</v>
      </c>
      <c r="L1853" t="s">
        <v>39</v>
      </c>
      <c r="M1853" t="s">
        <v>2632</v>
      </c>
      <c r="N1853" t="s">
        <v>39</v>
      </c>
      <c r="O1853" t="s">
        <v>39</v>
      </c>
      <c r="P1853" t="s">
        <v>39</v>
      </c>
      <c r="Q1853" t="s">
        <v>39</v>
      </c>
      <c r="R1853" t="s">
        <v>39</v>
      </c>
      <c r="S1853" t="s">
        <v>39</v>
      </c>
      <c r="T1853" t="s">
        <v>39</v>
      </c>
      <c r="U1853" s="1" t="s">
        <v>2646</v>
      </c>
      <c r="V1853" s="6" t="s">
        <v>39</v>
      </c>
      <c r="W1853" s="6" t="s">
        <v>39</v>
      </c>
      <c r="X1853" s="6">
        <v>15</v>
      </c>
      <c r="Y1853" t="s">
        <v>39</v>
      </c>
      <c r="Z1853" s="6">
        <v>0</v>
      </c>
      <c r="AA1853" s="6" t="s">
        <v>2743</v>
      </c>
      <c r="AB1853" s="29">
        <f t="shared" si="15"/>
        <v>9770.6</v>
      </c>
      <c r="AC1853" s="31">
        <f>90/(3600*24)</f>
        <v>1.0416666666666667E-3</v>
      </c>
      <c r="AD1853" s="6" t="s">
        <v>42</v>
      </c>
      <c r="AE1853" s="6" t="s">
        <v>2743</v>
      </c>
      <c r="AF1853" s="6" t="s">
        <v>40</v>
      </c>
      <c r="AG1853" s="6" t="s">
        <v>39</v>
      </c>
      <c r="AH1853" s="6" t="s">
        <v>39</v>
      </c>
      <c r="AI1853" t="s">
        <v>39</v>
      </c>
      <c r="AJ1853" s="6" t="s">
        <v>3071</v>
      </c>
      <c r="AK1853">
        <v>29.1</v>
      </c>
      <c r="AL1853" s="6" t="s">
        <v>39</v>
      </c>
      <c r="AM1853" t="s">
        <v>39</v>
      </c>
      <c r="AN1853">
        <v>4</v>
      </c>
      <c r="AO1853">
        <v>100</v>
      </c>
      <c r="AP1853">
        <v>14</v>
      </c>
      <c r="AQ1853" t="s">
        <v>39</v>
      </c>
      <c r="AR1853" t="s">
        <v>2627</v>
      </c>
      <c r="AS1853" t="s">
        <v>3073</v>
      </c>
    </row>
    <row r="1854" spans="1:45" x14ac:dyDescent="0.35">
      <c r="A1854" t="s">
        <v>1884</v>
      </c>
      <c r="B1854" t="s">
        <v>2672</v>
      </c>
      <c r="C1854" t="s">
        <v>2592</v>
      </c>
      <c r="D1854" t="s">
        <v>1882</v>
      </c>
      <c r="E1854" t="s">
        <v>1883</v>
      </c>
      <c r="F1854" t="s">
        <v>3065</v>
      </c>
      <c r="G1854" t="s">
        <v>40</v>
      </c>
      <c r="H1854" t="s">
        <v>40</v>
      </c>
      <c r="I1854" t="s">
        <v>3074</v>
      </c>
      <c r="J1854" t="s">
        <v>39</v>
      </c>
      <c r="K1854" t="s">
        <v>39</v>
      </c>
      <c r="L1854" t="s">
        <v>39</v>
      </c>
      <c r="M1854" t="s">
        <v>2632</v>
      </c>
      <c r="N1854" t="s">
        <v>39</v>
      </c>
      <c r="O1854" t="s">
        <v>39</v>
      </c>
      <c r="P1854" t="s">
        <v>39</v>
      </c>
      <c r="Q1854" t="s">
        <v>39</v>
      </c>
      <c r="R1854" t="s">
        <v>39</v>
      </c>
      <c r="S1854" t="s">
        <v>39</v>
      </c>
      <c r="T1854" t="s">
        <v>39</v>
      </c>
      <c r="U1854" s="1" t="s">
        <v>3067</v>
      </c>
      <c r="V1854" s="6" t="s">
        <v>39</v>
      </c>
      <c r="W1854" s="6" t="s">
        <v>39</v>
      </c>
      <c r="X1854" s="6">
        <v>15</v>
      </c>
      <c r="Y1854" t="s">
        <v>39</v>
      </c>
      <c r="Z1854" s="6">
        <v>0</v>
      </c>
      <c r="AA1854" s="6" t="s">
        <v>39</v>
      </c>
      <c r="AB1854" s="29" t="s">
        <v>39</v>
      </c>
      <c r="AC1854" s="31" t="s">
        <v>39</v>
      </c>
      <c r="AD1854" s="6" t="s">
        <v>42</v>
      </c>
      <c r="AE1854" s="6" t="s">
        <v>3066</v>
      </c>
      <c r="AF1854" s="6" t="s">
        <v>40</v>
      </c>
      <c r="AG1854" s="6" t="s">
        <v>39</v>
      </c>
      <c r="AH1854" s="6" t="s">
        <v>39</v>
      </c>
      <c r="AI1854" t="s">
        <v>39</v>
      </c>
      <c r="AJ1854" s="6" t="s">
        <v>3071</v>
      </c>
      <c r="AK1854">
        <v>25.5</v>
      </c>
      <c r="AL1854" s="6" t="s">
        <v>39</v>
      </c>
      <c r="AM1854" t="s">
        <v>39</v>
      </c>
      <c r="AN1854">
        <v>4</v>
      </c>
      <c r="AO1854">
        <v>100</v>
      </c>
      <c r="AP1854">
        <v>14</v>
      </c>
      <c r="AQ1854" t="s">
        <v>39</v>
      </c>
      <c r="AR1854" t="s">
        <v>2627</v>
      </c>
      <c r="AS1854" t="s">
        <v>3073</v>
      </c>
    </row>
    <row r="1855" spans="1:45" x14ac:dyDescent="0.35">
      <c r="A1855" t="s">
        <v>1884</v>
      </c>
      <c r="B1855" t="s">
        <v>2672</v>
      </c>
      <c r="C1855" t="s">
        <v>2592</v>
      </c>
      <c r="D1855" t="s">
        <v>1882</v>
      </c>
      <c r="E1855" t="s">
        <v>1883</v>
      </c>
      <c r="F1855" t="s">
        <v>3065</v>
      </c>
      <c r="G1855" t="s">
        <v>40</v>
      </c>
      <c r="H1855" t="s">
        <v>40</v>
      </c>
      <c r="I1855" t="s">
        <v>3074</v>
      </c>
      <c r="J1855" t="s">
        <v>39</v>
      </c>
      <c r="K1855" t="s">
        <v>39</v>
      </c>
      <c r="L1855" t="s">
        <v>39</v>
      </c>
      <c r="M1855" t="s">
        <v>2632</v>
      </c>
      <c r="N1855" t="s">
        <v>39</v>
      </c>
      <c r="O1855" t="s">
        <v>39</v>
      </c>
      <c r="P1855" t="s">
        <v>39</v>
      </c>
      <c r="Q1855" t="s">
        <v>39</v>
      </c>
      <c r="R1855" t="s">
        <v>39</v>
      </c>
      <c r="S1855" t="s">
        <v>39</v>
      </c>
      <c r="T1855" t="s">
        <v>39</v>
      </c>
      <c r="U1855" s="1" t="s">
        <v>3068</v>
      </c>
      <c r="V1855" s="6" t="s">
        <v>39</v>
      </c>
      <c r="W1855" s="6" t="s">
        <v>39</v>
      </c>
      <c r="X1855" s="6">
        <v>15</v>
      </c>
      <c r="Y1855" t="s">
        <v>39</v>
      </c>
      <c r="Z1855" s="6">
        <v>0</v>
      </c>
      <c r="AA1855" s="6" t="s">
        <v>39</v>
      </c>
      <c r="AB1855" s="29" t="s">
        <v>39</v>
      </c>
      <c r="AC1855" s="31" t="s">
        <v>39</v>
      </c>
      <c r="AD1855" s="6" t="s">
        <v>42</v>
      </c>
      <c r="AE1855" s="6" t="s">
        <v>3066</v>
      </c>
      <c r="AF1855" s="6" t="s">
        <v>40</v>
      </c>
      <c r="AG1855" s="6" t="s">
        <v>39</v>
      </c>
      <c r="AH1855" s="6" t="s">
        <v>39</v>
      </c>
      <c r="AI1855" t="s">
        <v>39</v>
      </c>
      <c r="AJ1855" s="6" t="s">
        <v>3071</v>
      </c>
      <c r="AK1855">
        <v>25.2</v>
      </c>
      <c r="AL1855" s="6" t="s">
        <v>39</v>
      </c>
      <c r="AM1855" t="s">
        <v>39</v>
      </c>
      <c r="AN1855">
        <v>4</v>
      </c>
      <c r="AO1855">
        <v>100</v>
      </c>
      <c r="AP1855">
        <v>14</v>
      </c>
      <c r="AQ1855" t="s">
        <v>39</v>
      </c>
      <c r="AR1855" t="s">
        <v>2627</v>
      </c>
      <c r="AS1855" t="s">
        <v>3073</v>
      </c>
    </row>
    <row r="1856" spans="1:45" x14ac:dyDescent="0.35">
      <c r="A1856" t="s">
        <v>1884</v>
      </c>
      <c r="B1856" t="s">
        <v>2672</v>
      </c>
      <c r="C1856" t="s">
        <v>2592</v>
      </c>
      <c r="D1856" t="s">
        <v>1882</v>
      </c>
      <c r="E1856" t="s">
        <v>1883</v>
      </c>
      <c r="F1856" t="s">
        <v>3065</v>
      </c>
      <c r="G1856" t="s">
        <v>40</v>
      </c>
      <c r="H1856" t="s">
        <v>40</v>
      </c>
      <c r="I1856" t="s">
        <v>3074</v>
      </c>
      <c r="J1856" t="s">
        <v>39</v>
      </c>
      <c r="K1856" t="s">
        <v>39</v>
      </c>
      <c r="L1856" t="s">
        <v>39</v>
      </c>
      <c r="M1856" t="s">
        <v>2632</v>
      </c>
      <c r="N1856" t="s">
        <v>39</v>
      </c>
      <c r="O1856" t="s">
        <v>39</v>
      </c>
      <c r="P1856" t="s">
        <v>39</v>
      </c>
      <c r="Q1856" t="s">
        <v>39</v>
      </c>
      <c r="R1856" t="s">
        <v>39</v>
      </c>
      <c r="S1856" t="s">
        <v>39</v>
      </c>
      <c r="T1856" t="s">
        <v>39</v>
      </c>
      <c r="U1856" s="1" t="s">
        <v>3069</v>
      </c>
      <c r="V1856" s="6" t="s">
        <v>39</v>
      </c>
      <c r="W1856" s="6" t="s">
        <v>39</v>
      </c>
      <c r="X1856" s="6">
        <v>15</v>
      </c>
      <c r="Y1856" t="s">
        <v>39</v>
      </c>
      <c r="Z1856" s="6">
        <v>0</v>
      </c>
      <c r="AA1856" s="6" t="s">
        <v>39</v>
      </c>
      <c r="AB1856" s="29" t="s">
        <v>39</v>
      </c>
      <c r="AC1856" s="31" t="s">
        <v>39</v>
      </c>
      <c r="AD1856" s="6" t="s">
        <v>42</v>
      </c>
      <c r="AE1856" s="6" t="s">
        <v>3066</v>
      </c>
      <c r="AF1856" s="6" t="s">
        <v>40</v>
      </c>
      <c r="AG1856" s="6" t="s">
        <v>39</v>
      </c>
      <c r="AH1856" s="6" t="s">
        <v>39</v>
      </c>
      <c r="AI1856" t="s">
        <v>39</v>
      </c>
      <c r="AJ1856" s="6" t="s">
        <v>3071</v>
      </c>
      <c r="AK1856">
        <v>26</v>
      </c>
      <c r="AL1856" s="6" t="s">
        <v>39</v>
      </c>
      <c r="AM1856" t="s">
        <v>39</v>
      </c>
      <c r="AN1856">
        <v>4</v>
      </c>
      <c r="AO1856">
        <v>100</v>
      </c>
      <c r="AP1856">
        <v>14</v>
      </c>
      <c r="AQ1856" t="s">
        <v>39</v>
      </c>
      <c r="AR1856" t="s">
        <v>2627</v>
      </c>
      <c r="AS1856" t="s">
        <v>3073</v>
      </c>
    </row>
    <row r="1857" spans="1:45" x14ac:dyDescent="0.35">
      <c r="A1857" t="s">
        <v>1884</v>
      </c>
      <c r="B1857" t="s">
        <v>2672</v>
      </c>
      <c r="C1857" t="s">
        <v>2592</v>
      </c>
      <c r="D1857" t="s">
        <v>1882</v>
      </c>
      <c r="E1857" t="s">
        <v>1883</v>
      </c>
      <c r="F1857" t="s">
        <v>3065</v>
      </c>
      <c r="G1857" t="s">
        <v>40</v>
      </c>
      <c r="H1857" t="s">
        <v>40</v>
      </c>
      <c r="I1857" t="s">
        <v>3074</v>
      </c>
      <c r="J1857" t="s">
        <v>39</v>
      </c>
      <c r="K1857" t="s">
        <v>39</v>
      </c>
      <c r="L1857" t="s">
        <v>39</v>
      </c>
      <c r="M1857" t="s">
        <v>2632</v>
      </c>
      <c r="N1857" t="s">
        <v>39</v>
      </c>
      <c r="O1857" t="s">
        <v>39</v>
      </c>
      <c r="P1857" t="s">
        <v>39</v>
      </c>
      <c r="Q1857" t="s">
        <v>39</v>
      </c>
      <c r="R1857" t="s">
        <v>39</v>
      </c>
      <c r="S1857" t="s">
        <v>39</v>
      </c>
      <c r="T1857" t="s">
        <v>39</v>
      </c>
      <c r="U1857" s="1" t="s">
        <v>3070</v>
      </c>
      <c r="V1857" s="6" t="s">
        <v>39</v>
      </c>
      <c r="W1857" s="6" t="s">
        <v>39</v>
      </c>
      <c r="X1857" s="6">
        <v>15</v>
      </c>
      <c r="Y1857" t="s">
        <v>39</v>
      </c>
      <c r="Z1857" s="6">
        <v>0</v>
      </c>
      <c r="AA1857" s="6" t="s">
        <v>39</v>
      </c>
      <c r="AB1857" s="29" t="s">
        <v>39</v>
      </c>
      <c r="AC1857" s="31" t="s">
        <v>39</v>
      </c>
      <c r="AD1857" s="6" t="s">
        <v>42</v>
      </c>
      <c r="AE1857" s="6" t="s">
        <v>3066</v>
      </c>
      <c r="AF1857" s="6" t="s">
        <v>40</v>
      </c>
      <c r="AG1857" s="6" t="s">
        <v>39</v>
      </c>
      <c r="AH1857" s="6" t="s">
        <v>39</v>
      </c>
      <c r="AI1857" t="s">
        <v>39</v>
      </c>
      <c r="AJ1857" s="6" t="s">
        <v>3071</v>
      </c>
      <c r="AK1857">
        <v>26</v>
      </c>
      <c r="AL1857" s="6" t="s">
        <v>39</v>
      </c>
      <c r="AM1857" t="s">
        <v>39</v>
      </c>
      <c r="AN1857">
        <v>4</v>
      </c>
      <c r="AO1857">
        <v>100</v>
      </c>
      <c r="AP1857">
        <v>14</v>
      </c>
      <c r="AQ1857" t="s">
        <v>39</v>
      </c>
      <c r="AR1857" t="s">
        <v>2627</v>
      </c>
      <c r="AS1857" t="s">
        <v>3073</v>
      </c>
    </row>
    <row r="1858" spans="1:45" x14ac:dyDescent="0.35">
      <c r="A1858" t="s">
        <v>1884</v>
      </c>
      <c r="B1858" t="s">
        <v>2672</v>
      </c>
      <c r="C1858" t="s">
        <v>2592</v>
      </c>
      <c r="D1858" t="s">
        <v>1882</v>
      </c>
      <c r="E1858" t="s">
        <v>1883</v>
      </c>
      <c r="F1858" t="s">
        <v>3065</v>
      </c>
      <c r="G1858" t="s">
        <v>40</v>
      </c>
      <c r="H1858" t="s">
        <v>40</v>
      </c>
      <c r="I1858" t="s">
        <v>3074</v>
      </c>
      <c r="J1858" t="s">
        <v>39</v>
      </c>
      <c r="K1858" t="s">
        <v>39</v>
      </c>
      <c r="L1858" t="s">
        <v>39</v>
      </c>
      <c r="M1858" t="s">
        <v>2632</v>
      </c>
      <c r="N1858" t="s">
        <v>39</v>
      </c>
      <c r="O1858" t="s">
        <v>39</v>
      </c>
      <c r="P1858" t="s">
        <v>39</v>
      </c>
      <c r="Q1858" t="s">
        <v>39</v>
      </c>
      <c r="R1858" t="s">
        <v>39</v>
      </c>
      <c r="S1858" t="s">
        <v>39</v>
      </c>
      <c r="T1858" t="s">
        <v>39</v>
      </c>
      <c r="U1858" s="1" t="s">
        <v>21</v>
      </c>
      <c r="V1858" s="6" t="s">
        <v>39</v>
      </c>
      <c r="W1858" s="6" t="s">
        <v>39</v>
      </c>
      <c r="X1858" s="6">
        <v>15</v>
      </c>
      <c r="Y1858" t="s">
        <v>39</v>
      </c>
      <c r="Z1858" s="6">
        <v>0</v>
      </c>
      <c r="AA1858" s="6" t="s">
        <v>2607</v>
      </c>
      <c r="AB1858" s="29">
        <f>0.1/100*1000000*2.11</f>
        <v>2110</v>
      </c>
      <c r="AC1858" s="31" t="s">
        <v>39</v>
      </c>
      <c r="AD1858" s="6" t="s">
        <v>40</v>
      </c>
      <c r="AE1858" s="6" t="s">
        <v>39</v>
      </c>
      <c r="AF1858" s="6" t="s">
        <v>40</v>
      </c>
      <c r="AG1858" s="6" t="s">
        <v>39</v>
      </c>
      <c r="AH1858" s="6" t="s">
        <v>39</v>
      </c>
      <c r="AI1858" t="s">
        <v>39</v>
      </c>
      <c r="AJ1858" s="6" t="s">
        <v>3071</v>
      </c>
      <c r="AK1858">
        <v>20.2</v>
      </c>
      <c r="AL1858" s="6" t="s">
        <v>39</v>
      </c>
      <c r="AM1858" t="s">
        <v>39</v>
      </c>
      <c r="AN1858">
        <v>4</v>
      </c>
      <c r="AO1858">
        <v>100</v>
      </c>
      <c r="AP1858">
        <v>14</v>
      </c>
      <c r="AQ1858" t="s">
        <v>39</v>
      </c>
      <c r="AR1858" t="s">
        <v>2627</v>
      </c>
      <c r="AS1858" t="s">
        <v>3073</v>
      </c>
    </row>
    <row r="1859" spans="1:45" x14ac:dyDescent="0.35">
      <c r="A1859" t="s">
        <v>1884</v>
      </c>
      <c r="B1859" t="s">
        <v>2672</v>
      </c>
      <c r="C1859" t="s">
        <v>2592</v>
      </c>
      <c r="D1859" t="s">
        <v>1882</v>
      </c>
      <c r="E1859" t="s">
        <v>1883</v>
      </c>
      <c r="F1859" t="s">
        <v>3065</v>
      </c>
      <c r="G1859" t="s">
        <v>40</v>
      </c>
      <c r="H1859" t="s">
        <v>40</v>
      </c>
      <c r="I1859" t="s">
        <v>3074</v>
      </c>
      <c r="J1859" t="s">
        <v>39</v>
      </c>
      <c r="K1859" t="s">
        <v>39</v>
      </c>
      <c r="L1859" t="s">
        <v>39</v>
      </c>
      <c r="M1859" t="s">
        <v>2632</v>
      </c>
      <c r="N1859" t="s">
        <v>39</v>
      </c>
      <c r="O1859" t="s">
        <v>39</v>
      </c>
      <c r="P1859" t="s">
        <v>39</v>
      </c>
      <c r="Q1859" t="s">
        <v>39</v>
      </c>
      <c r="R1859" t="s">
        <v>39</v>
      </c>
      <c r="S1859" t="s">
        <v>39</v>
      </c>
      <c r="T1859" t="s">
        <v>39</v>
      </c>
      <c r="U1859" s="1" t="s">
        <v>21</v>
      </c>
      <c r="V1859" s="6" t="s">
        <v>39</v>
      </c>
      <c r="W1859" s="6" t="s">
        <v>39</v>
      </c>
      <c r="X1859" s="6">
        <v>15</v>
      </c>
      <c r="Y1859" t="s">
        <v>39</v>
      </c>
      <c r="Z1859" s="6">
        <v>0</v>
      </c>
      <c r="AA1859" s="6" t="s">
        <v>2607</v>
      </c>
      <c r="AB1859" s="29">
        <f>0.2/100*1000000*2.11</f>
        <v>4220</v>
      </c>
      <c r="AC1859" s="31" t="s">
        <v>39</v>
      </c>
      <c r="AD1859" s="6" t="s">
        <v>40</v>
      </c>
      <c r="AE1859" s="6" t="s">
        <v>39</v>
      </c>
      <c r="AF1859" s="6" t="s">
        <v>40</v>
      </c>
      <c r="AG1859" s="6" t="s">
        <v>39</v>
      </c>
      <c r="AH1859" s="6" t="s">
        <v>39</v>
      </c>
      <c r="AI1859" t="s">
        <v>39</v>
      </c>
      <c r="AJ1859" s="6" t="s">
        <v>3071</v>
      </c>
      <c r="AK1859">
        <v>14.1</v>
      </c>
      <c r="AL1859" s="6" t="s">
        <v>39</v>
      </c>
      <c r="AM1859" t="s">
        <v>39</v>
      </c>
      <c r="AN1859">
        <v>4</v>
      </c>
      <c r="AO1859">
        <v>100</v>
      </c>
      <c r="AP1859">
        <v>14</v>
      </c>
      <c r="AQ1859" t="s">
        <v>39</v>
      </c>
      <c r="AR1859" t="s">
        <v>2627</v>
      </c>
      <c r="AS1859" t="s">
        <v>3073</v>
      </c>
    </row>
    <row r="1860" spans="1:45" x14ac:dyDescent="0.35">
      <c r="A1860" t="s">
        <v>1884</v>
      </c>
      <c r="B1860" t="s">
        <v>2672</v>
      </c>
      <c r="C1860" t="s">
        <v>2592</v>
      </c>
      <c r="D1860" t="s">
        <v>1882</v>
      </c>
      <c r="E1860" t="s">
        <v>1883</v>
      </c>
      <c r="F1860" t="s">
        <v>3065</v>
      </c>
      <c r="G1860" t="s">
        <v>40</v>
      </c>
      <c r="H1860" t="s">
        <v>40</v>
      </c>
      <c r="I1860" t="s">
        <v>3074</v>
      </c>
      <c r="J1860" t="s">
        <v>39</v>
      </c>
      <c r="K1860" t="s">
        <v>39</v>
      </c>
      <c r="L1860" t="s">
        <v>39</v>
      </c>
      <c r="M1860" t="s">
        <v>2632</v>
      </c>
      <c r="N1860" t="s">
        <v>39</v>
      </c>
      <c r="O1860" t="s">
        <v>39</v>
      </c>
      <c r="P1860" t="s">
        <v>39</v>
      </c>
      <c r="Q1860" t="s">
        <v>39</v>
      </c>
      <c r="R1860" t="s">
        <v>39</v>
      </c>
      <c r="S1860" t="s">
        <v>39</v>
      </c>
      <c r="T1860" t="s">
        <v>39</v>
      </c>
      <c r="U1860" s="1" t="s">
        <v>21</v>
      </c>
      <c r="V1860" s="6" t="s">
        <v>39</v>
      </c>
      <c r="W1860" s="6" t="s">
        <v>39</v>
      </c>
      <c r="X1860" s="6">
        <v>15</v>
      </c>
      <c r="Y1860" t="s">
        <v>39</v>
      </c>
      <c r="Z1860" s="6">
        <v>0</v>
      </c>
      <c r="AA1860" s="6" t="s">
        <v>2607</v>
      </c>
      <c r="AB1860" s="29">
        <f>0.3/100*1000000*2.11</f>
        <v>6330</v>
      </c>
      <c r="AC1860" s="31" t="s">
        <v>39</v>
      </c>
      <c r="AD1860" s="6" t="s">
        <v>40</v>
      </c>
      <c r="AE1860" s="6" t="s">
        <v>39</v>
      </c>
      <c r="AF1860" s="6" t="s">
        <v>40</v>
      </c>
      <c r="AG1860" s="6" t="s">
        <v>39</v>
      </c>
      <c r="AH1860" s="6" t="s">
        <v>39</v>
      </c>
      <c r="AI1860" t="s">
        <v>39</v>
      </c>
      <c r="AJ1860" s="6" t="s">
        <v>3071</v>
      </c>
      <c r="AK1860">
        <v>16.2</v>
      </c>
      <c r="AL1860" s="6" t="s">
        <v>39</v>
      </c>
      <c r="AM1860" t="s">
        <v>39</v>
      </c>
      <c r="AN1860">
        <v>4</v>
      </c>
      <c r="AO1860">
        <v>100</v>
      </c>
      <c r="AP1860">
        <v>14</v>
      </c>
      <c r="AQ1860" t="s">
        <v>39</v>
      </c>
      <c r="AR1860" t="s">
        <v>2627</v>
      </c>
      <c r="AS1860" t="s">
        <v>3073</v>
      </c>
    </row>
    <row r="1861" spans="1:45" x14ac:dyDescent="0.35">
      <c r="A1861" t="s">
        <v>1884</v>
      </c>
      <c r="B1861" t="s">
        <v>2672</v>
      </c>
      <c r="C1861" t="s">
        <v>2592</v>
      </c>
      <c r="D1861" t="s">
        <v>1882</v>
      </c>
      <c r="E1861" t="s">
        <v>1883</v>
      </c>
      <c r="F1861" t="s">
        <v>3065</v>
      </c>
      <c r="G1861" t="s">
        <v>40</v>
      </c>
      <c r="H1861" t="s">
        <v>40</v>
      </c>
      <c r="I1861" t="s">
        <v>3074</v>
      </c>
      <c r="J1861" t="s">
        <v>39</v>
      </c>
      <c r="K1861" t="s">
        <v>39</v>
      </c>
      <c r="L1861" t="s">
        <v>39</v>
      </c>
      <c r="M1861" t="s">
        <v>2632</v>
      </c>
      <c r="N1861" t="s">
        <v>39</v>
      </c>
      <c r="O1861" t="s">
        <v>39</v>
      </c>
      <c r="P1861" t="s">
        <v>39</v>
      </c>
      <c r="Q1861" t="s">
        <v>39</v>
      </c>
      <c r="R1861" t="s">
        <v>39</v>
      </c>
      <c r="S1861" t="s">
        <v>39</v>
      </c>
      <c r="T1861" t="s">
        <v>39</v>
      </c>
      <c r="U1861" s="1" t="s">
        <v>2628</v>
      </c>
      <c r="V1861" s="6" t="s">
        <v>2643</v>
      </c>
      <c r="W1861" s="22" t="s">
        <v>3036</v>
      </c>
      <c r="X1861" s="6">
        <v>15</v>
      </c>
      <c r="Y1861" t="s">
        <v>39</v>
      </c>
      <c r="Z1861" s="6">
        <v>0</v>
      </c>
      <c r="AA1861" s="6" t="s">
        <v>39</v>
      </c>
      <c r="AB1861" s="29" t="s">
        <v>39</v>
      </c>
      <c r="AC1861" s="31" t="s">
        <v>39</v>
      </c>
      <c r="AD1861" s="6" t="s">
        <v>40</v>
      </c>
      <c r="AE1861" s="6" t="s">
        <v>39</v>
      </c>
      <c r="AF1861" s="6" t="s">
        <v>40</v>
      </c>
      <c r="AG1861" s="6" t="s">
        <v>39</v>
      </c>
      <c r="AH1861" s="6" t="s">
        <v>39</v>
      </c>
      <c r="AI1861" t="s">
        <v>39</v>
      </c>
      <c r="AJ1861" s="6" t="s">
        <v>3071</v>
      </c>
      <c r="AK1861">
        <v>19.399999999999999</v>
      </c>
      <c r="AL1861" s="6" t="s">
        <v>39</v>
      </c>
      <c r="AM1861" t="s">
        <v>39</v>
      </c>
      <c r="AN1861">
        <v>4</v>
      </c>
      <c r="AO1861">
        <v>100</v>
      </c>
      <c r="AP1861">
        <v>14</v>
      </c>
      <c r="AQ1861" t="s">
        <v>39</v>
      </c>
      <c r="AR1861" t="s">
        <v>2627</v>
      </c>
      <c r="AS1861" t="s">
        <v>3073</v>
      </c>
    </row>
    <row r="1862" spans="1:45" x14ac:dyDescent="0.35">
      <c r="A1862" t="s">
        <v>1884</v>
      </c>
      <c r="B1862" t="s">
        <v>2672</v>
      </c>
      <c r="C1862" t="s">
        <v>2592</v>
      </c>
      <c r="D1862" t="s">
        <v>1882</v>
      </c>
      <c r="E1862" t="s">
        <v>1883</v>
      </c>
      <c r="F1862" t="s">
        <v>3065</v>
      </c>
      <c r="G1862" t="s">
        <v>40</v>
      </c>
      <c r="H1862" t="s">
        <v>40</v>
      </c>
      <c r="I1862" t="s">
        <v>3074</v>
      </c>
      <c r="J1862" t="s">
        <v>39</v>
      </c>
      <c r="K1862" t="s">
        <v>39</v>
      </c>
      <c r="L1862" t="s">
        <v>39</v>
      </c>
      <c r="M1862" t="s">
        <v>2632</v>
      </c>
      <c r="N1862" t="s">
        <v>39</v>
      </c>
      <c r="O1862" t="s">
        <v>39</v>
      </c>
      <c r="P1862" t="s">
        <v>39</v>
      </c>
      <c r="Q1862" t="s">
        <v>39</v>
      </c>
      <c r="R1862" t="s">
        <v>39</v>
      </c>
      <c r="S1862" t="s">
        <v>39</v>
      </c>
      <c r="T1862" t="s">
        <v>39</v>
      </c>
      <c r="U1862" s="1" t="s">
        <v>2628</v>
      </c>
      <c r="V1862" s="6" t="s">
        <v>2643</v>
      </c>
      <c r="W1862" s="22" t="s">
        <v>2825</v>
      </c>
      <c r="X1862" s="6">
        <v>15</v>
      </c>
      <c r="Y1862" t="s">
        <v>39</v>
      </c>
      <c r="Z1862" s="6">
        <v>0</v>
      </c>
      <c r="AA1862" s="6" t="s">
        <v>39</v>
      </c>
      <c r="AB1862" s="29" t="s">
        <v>39</v>
      </c>
      <c r="AC1862" s="31" t="s">
        <v>39</v>
      </c>
      <c r="AD1862" s="6" t="s">
        <v>40</v>
      </c>
      <c r="AE1862" s="6" t="s">
        <v>39</v>
      </c>
      <c r="AF1862" s="6" t="s">
        <v>40</v>
      </c>
      <c r="AG1862" s="6" t="s">
        <v>39</v>
      </c>
      <c r="AH1862" s="6" t="s">
        <v>39</v>
      </c>
      <c r="AI1862" t="s">
        <v>39</v>
      </c>
      <c r="AJ1862" s="6" t="s">
        <v>3071</v>
      </c>
      <c r="AK1862">
        <v>14.2</v>
      </c>
      <c r="AL1862" s="6" t="s">
        <v>39</v>
      </c>
      <c r="AM1862" t="s">
        <v>39</v>
      </c>
      <c r="AN1862">
        <v>4</v>
      </c>
      <c r="AO1862">
        <v>100</v>
      </c>
      <c r="AP1862">
        <v>14</v>
      </c>
      <c r="AQ1862" t="s">
        <v>39</v>
      </c>
      <c r="AR1862" t="s">
        <v>2627</v>
      </c>
      <c r="AS1862" t="s">
        <v>3073</v>
      </c>
    </row>
    <row r="1863" spans="1:45" x14ac:dyDescent="0.35">
      <c r="A1863" t="s">
        <v>1884</v>
      </c>
      <c r="B1863" t="s">
        <v>2672</v>
      </c>
      <c r="C1863" t="s">
        <v>2592</v>
      </c>
      <c r="D1863" t="s">
        <v>1882</v>
      </c>
      <c r="E1863" t="s">
        <v>1883</v>
      </c>
      <c r="F1863" t="s">
        <v>3065</v>
      </c>
      <c r="G1863" t="s">
        <v>40</v>
      </c>
      <c r="H1863" t="s">
        <v>40</v>
      </c>
      <c r="I1863" t="s">
        <v>3074</v>
      </c>
      <c r="J1863" t="s">
        <v>39</v>
      </c>
      <c r="K1863" t="s">
        <v>39</v>
      </c>
      <c r="L1863" t="s">
        <v>39</v>
      </c>
      <c r="M1863" t="s">
        <v>2632</v>
      </c>
      <c r="N1863" t="s">
        <v>39</v>
      </c>
      <c r="O1863" t="s">
        <v>39</v>
      </c>
      <c r="P1863" t="s">
        <v>39</v>
      </c>
      <c r="Q1863" t="s">
        <v>39</v>
      </c>
      <c r="R1863" t="s">
        <v>39</v>
      </c>
      <c r="S1863" t="s">
        <v>39</v>
      </c>
      <c r="T1863" t="s">
        <v>39</v>
      </c>
      <c r="U1863" s="1" t="s">
        <v>2628</v>
      </c>
      <c r="V1863" s="6" t="s">
        <v>2643</v>
      </c>
      <c r="W1863" s="33">
        <v>21</v>
      </c>
      <c r="X1863" s="6">
        <v>15</v>
      </c>
      <c r="Y1863" t="s">
        <v>39</v>
      </c>
      <c r="Z1863" s="6">
        <v>0</v>
      </c>
      <c r="AA1863" s="6" t="s">
        <v>39</v>
      </c>
      <c r="AB1863" t="s">
        <v>39</v>
      </c>
      <c r="AC1863" s="31" t="s">
        <v>39</v>
      </c>
      <c r="AD1863" s="6" t="s">
        <v>40</v>
      </c>
      <c r="AE1863" s="6" t="s">
        <v>39</v>
      </c>
      <c r="AF1863" s="6" t="s">
        <v>40</v>
      </c>
      <c r="AG1863" s="6" t="s">
        <v>39</v>
      </c>
      <c r="AH1863" s="6" t="s">
        <v>39</v>
      </c>
      <c r="AI1863" t="s">
        <v>39</v>
      </c>
      <c r="AJ1863" s="6" t="s">
        <v>3071</v>
      </c>
      <c r="AK1863">
        <v>13.4</v>
      </c>
      <c r="AL1863" s="6" t="s">
        <v>39</v>
      </c>
      <c r="AM1863" t="s">
        <v>39</v>
      </c>
      <c r="AN1863">
        <v>4</v>
      </c>
      <c r="AO1863">
        <v>100</v>
      </c>
      <c r="AP1863">
        <v>14</v>
      </c>
      <c r="AQ1863" t="s">
        <v>39</v>
      </c>
      <c r="AR1863" t="s">
        <v>2627</v>
      </c>
      <c r="AS1863" t="s">
        <v>3073</v>
      </c>
    </row>
    <row r="1864" spans="1:45" x14ac:dyDescent="0.35">
      <c r="A1864" t="s">
        <v>1884</v>
      </c>
      <c r="B1864" t="s">
        <v>2672</v>
      </c>
      <c r="C1864" t="s">
        <v>2592</v>
      </c>
      <c r="D1864" t="s">
        <v>1882</v>
      </c>
      <c r="E1864" t="s">
        <v>1883</v>
      </c>
      <c r="F1864" t="s">
        <v>3065</v>
      </c>
      <c r="G1864" t="s">
        <v>40</v>
      </c>
      <c r="H1864" t="s">
        <v>40</v>
      </c>
      <c r="I1864" t="s">
        <v>3074</v>
      </c>
      <c r="J1864" t="s">
        <v>39</v>
      </c>
      <c r="K1864" t="s">
        <v>39</v>
      </c>
      <c r="L1864" t="s">
        <v>39</v>
      </c>
      <c r="M1864" t="s">
        <v>2632</v>
      </c>
      <c r="N1864" t="s">
        <v>39</v>
      </c>
      <c r="O1864" t="s">
        <v>39</v>
      </c>
      <c r="P1864" t="s">
        <v>39</v>
      </c>
      <c r="Q1864" t="s">
        <v>39</v>
      </c>
      <c r="R1864" t="s">
        <v>39</v>
      </c>
      <c r="S1864" t="s">
        <v>39</v>
      </c>
      <c r="T1864" t="s">
        <v>39</v>
      </c>
      <c r="U1864" s="1" t="s">
        <v>48</v>
      </c>
      <c r="V1864" s="6" t="s">
        <v>39</v>
      </c>
      <c r="W1864" s="6" t="s">
        <v>39</v>
      </c>
      <c r="X1864" s="6">
        <v>15</v>
      </c>
      <c r="Y1864" t="s">
        <v>39</v>
      </c>
      <c r="Z1864" s="6">
        <v>0</v>
      </c>
      <c r="AA1864" s="6" t="s">
        <v>39</v>
      </c>
      <c r="AB1864" s="6" t="s">
        <v>39</v>
      </c>
      <c r="AC1864" s="6" t="s">
        <v>39</v>
      </c>
      <c r="AD1864" s="6" t="s">
        <v>40</v>
      </c>
      <c r="AE1864" s="6" t="s">
        <v>39</v>
      </c>
      <c r="AF1864" s="6" t="s">
        <v>40</v>
      </c>
      <c r="AG1864" s="6" t="s">
        <v>39</v>
      </c>
      <c r="AH1864" s="6" t="s">
        <v>39</v>
      </c>
      <c r="AI1864" t="s">
        <v>39</v>
      </c>
      <c r="AJ1864" s="6" t="s">
        <v>3072</v>
      </c>
      <c r="AK1864">
        <v>0</v>
      </c>
      <c r="AL1864" s="6" t="s">
        <v>39</v>
      </c>
      <c r="AM1864" t="s">
        <v>39</v>
      </c>
      <c r="AN1864">
        <v>4</v>
      </c>
      <c r="AO1864">
        <v>100</v>
      </c>
      <c r="AP1864">
        <v>14</v>
      </c>
      <c r="AQ1864" t="s">
        <v>39</v>
      </c>
      <c r="AR1864" t="s">
        <v>2627</v>
      </c>
      <c r="AS1864" t="s">
        <v>3073</v>
      </c>
    </row>
    <row r="1865" spans="1:45" x14ac:dyDescent="0.35">
      <c r="A1865" t="s">
        <v>1884</v>
      </c>
      <c r="B1865" t="s">
        <v>2672</v>
      </c>
      <c r="C1865" t="s">
        <v>2592</v>
      </c>
      <c r="D1865" t="s">
        <v>1882</v>
      </c>
      <c r="E1865" t="s">
        <v>1883</v>
      </c>
      <c r="F1865" t="s">
        <v>3065</v>
      </c>
      <c r="G1865" t="s">
        <v>40</v>
      </c>
      <c r="H1865" t="s">
        <v>40</v>
      </c>
      <c r="I1865" t="s">
        <v>3074</v>
      </c>
      <c r="J1865" t="s">
        <v>39</v>
      </c>
      <c r="K1865" t="s">
        <v>39</v>
      </c>
      <c r="L1865" t="s">
        <v>39</v>
      </c>
      <c r="M1865" t="s">
        <v>2632</v>
      </c>
      <c r="N1865" t="s">
        <v>39</v>
      </c>
      <c r="O1865" t="s">
        <v>39</v>
      </c>
      <c r="P1865" t="s">
        <v>39</v>
      </c>
      <c r="Q1865" t="s">
        <v>39</v>
      </c>
      <c r="R1865" t="s">
        <v>39</v>
      </c>
      <c r="S1865" t="s">
        <v>39</v>
      </c>
      <c r="T1865" t="s">
        <v>39</v>
      </c>
      <c r="U1865" s="1" t="s">
        <v>2646</v>
      </c>
      <c r="V1865" s="6" t="s">
        <v>39</v>
      </c>
      <c r="W1865" s="6" t="s">
        <v>39</v>
      </c>
      <c r="X1865" s="6">
        <v>15</v>
      </c>
      <c r="Y1865" t="s">
        <v>39</v>
      </c>
      <c r="Z1865" s="6">
        <v>0</v>
      </c>
      <c r="AA1865" s="6" t="s">
        <v>2743</v>
      </c>
      <c r="AB1865" s="29">
        <f>9.8*997</f>
        <v>9770.6</v>
      </c>
      <c r="AC1865" s="31">
        <f>30/(3600*24)</f>
        <v>3.4722222222222224E-4</v>
      </c>
      <c r="AD1865" s="6" t="s">
        <v>42</v>
      </c>
      <c r="AE1865" s="6" t="s">
        <v>2743</v>
      </c>
      <c r="AF1865" s="6" t="s">
        <v>40</v>
      </c>
      <c r="AG1865" s="6" t="s">
        <v>39</v>
      </c>
      <c r="AH1865" s="6" t="s">
        <v>39</v>
      </c>
      <c r="AI1865" t="s">
        <v>39</v>
      </c>
      <c r="AJ1865" s="6" t="s">
        <v>3072</v>
      </c>
      <c r="AK1865">
        <v>0</v>
      </c>
      <c r="AL1865" s="6" t="s">
        <v>39</v>
      </c>
      <c r="AM1865" t="s">
        <v>39</v>
      </c>
      <c r="AN1865">
        <v>4</v>
      </c>
      <c r="AO1865">
        <v>100</v>
      </c>
      <c r="AP1865">
        <v>14</v>
      </c>
      <c r="AQ1865" t="s">
        <v>39</v>
      </c>
      <c r="AR1865" t="s">
        <v>2627</v>
      </c>
      <c r="AS1865" t="s">
        <v>3073</v>
      </c>
    </row>
    <row r="1866" spans="1:45" x14ac:dyDescent="0.35">
      <c r="A1866" t="s">
        <v>1884</v>
      </c>
      <c r="B1866" t="s">
        <v>2672</v>
      </c>
      <c r="C1866" t="s">
        <v>2592</v>
      </c>
      <c r="D1866" t="s">
        <v>1882</v>
      </c>
      <c r="E1866" t="s">
        <v>1883</v>
      </c>
      <c r="F1866" t="s">
        <v>3065</v>
      </c>
      <c r="G1866" t="s">
        <v>40</v>
      </c>
      <c r="H1866" t="s">
        <v>40</v>
      </c>
      <c r="I1866" t="s">
        <v>3074</v>
      </c>
      <c r="J1866" t="s">
        <v>39</v>
      </c>
      <c r="K1866" t="s">
        <v>39</v>
      </c>
      <c r="L1866" t="s">
        <v>39</v>
      </c>
      <c r="M1866" t="s">
        <v>2632</v>
      </c>
      <c r="N1866" t="s">
        <v>39</v>
      </c>
      <c r="O1866" t="s">
        <v>39</v>
      </c>
      <c r="P1866" t="s">
        <v>39</v>
      </c>
      <c r="Q1866" t="s">
        <v>39</v>
      </c>
      <c r="R1866" t="s">
        <v>39</v>
      </c>
      <c r="S1866" t="s">
        <v>39</v>
      </c>
      <c r="T1866" t="s">
        <v>39</v>
      </c>
      <c r="U1866" s="1" t="s">
        <v>2646</v>
      </c>
      <c r="V1866" s="6" t="s">
        <v>39</v>
      </c>
      <c r="W1866" s="6" t="s">
        <v>39</v>
      </c>
      <c r="X1866" s="6">
        <v>15</v>
      </c>
      <c r="Y1866" t="s">
        <v>39</v>
      </c>
      <c r="Z1866" s="6">
        <v>0</v>
      </c>
      <c r="AA1866" s="6" t="s">
        <v>2743</v>
      </c>
      <c r="AB1866" s="29">
        <f t="shared" ref="AB1866:AB1867" si="16">9.8*997</f>
        <v>9770.6</v>
      </c>
      <c r="AC1866" s="31">
        <f>60/(3600*24)</f>
        <v>6.9444444444444447E-4</v>
      </c>
      <c r="AD1866" s="6" t="s">
        <v>42</v>
      </c>
      <c r="AE1866" s="6" t="s">
        <v>2743</v>
      </c>
      <c r="AF1866" s="6" t="s">
        <v>40</v>
      </c>
      <c r="AG1866" s="6" t="s">
        <v>39</v>
      </c>
      <c r="AH1866" s="6" t="s">
        <v>39</v>
      </c>
      <c r="AI1866" t="s">
        <v>39</v>
      </c>
      <c r="AJ1866" s="6" t="s">
        <v>3072</v>
      </c>
      <c r="AK1866">
        <v>0</v>
      </c>
      <c r="AL1866" s="6" t="s">
        <v>39</v>
      </c>
      <c r="AM1866" t="s">
        <v>39</v>
      </c>
      <c r="AN1866">
        <v>4</v>
      </c>
      <c r="AO1866">
        <v>100</v>
      </c>
      <c r="AP1866">
        <v>14</v>
      </c>
      <c r="AQ1866" t="s">
        <v>39</v>
      </c>
      <c r="AR1866" t="s">
        <v>2627</v>
      </c>
      <c r="AS1866" t="s">
        <v>3073</v>
      </c>
    </row>
    <row r="1867" spans="1:45" x14ac:dyDescent="0.35">
      <c r="A1867" t="s">
        <v>1884</v>
      </c>
      <c r="B1867" t="s">
        <v>2672</v>
      </c>
      <c r="C1867" t="s">
        <v>2592</v>
      </c>
      <c r="D1867" t="s">
        <v>1882</v>
      </c>
      <c r="E1867" t="s">
        <v>1883</v>
      </c>
      <c r="F1867" t="s">
        <v>3065</v>
      </c>
      <c r="G1867" t="s">
        <v>40</v>
      </c>
      <c r="H1867" t="s">
        <v>40</v>
      </c>
      <c r="I1867" t="s">
        <v>3074</v>
      </c>
      <c r="J1867" t="s">
        <v>39</v>
      </c>
      <c r="K1867" t="s">
        <v>39</v>
      </c>
      <c r="L1867" t="s">
        <v>39</v>
      </c>
      <c r="M1867" t="s">
        <v>2632</v>
      </c>
      <c r="N1867" t="s">
        <v>39</v>
      </c>
      <c r="O1867" t="s">
        <v>39</v>
      </c>
      <c r="P1867" t="s">
        <v>39</v>
      </c>
      <c r="Q1867" t="s">
        <v>39</v>
      </c>
      <c r="R1867" t="s">
        <v>39</v>
      </c>
      <c r="S1867" t="s">
        <v>39</v>
      </c>
      <c r="T1867" t="s">
        <v>39</v>
      </c>
      <c r="U1867" s="1" t="s">
        <v>2646</v>
      </c>
      <c r="V1867" s="6" t="s">
        <v>39</v>
      </c>
      <c r="W1867" s="6" t="s">
        <v>39</v>
      </c>
      <c r="X1867" s="6">
        <v>15</v>
      </c>
      <c r="Y1867" t="s">
        <v>39</v>
      </c>
      <c r="Z1867" s="6">
        <v>0</v>
      </c>
      <c r="AA1867" s="6" t="s">
        <v>2743</v>
      </c>
      <c r="AB1867" s="29">
        <f t="shared" si="16"/>
        <v>9770.6</v>
      </c>
      <c r="AC1867" s="31">
        <f>90/(3600*24)</f>
        <v>1.0416666666666667E-3</v>
      </c>
      <c r="AD1867" s="6" t="s">
        <v>42</v>
      </c>
      <c r="AE1867" s="6" t="s">
        <v>2743</v>
      </c>
      <c r="AF1867" s="6" t="s">
        <v>40</v>
      </c>
      <c r="AG1867" s="6" t="s">
        <v>39</v>
      </c>
      <c r="AH1867" s="6" t="s">
        <v>39</v>
      </c>
      <c r="AI1867" t="s">
        <v>39</v>
      </c>
      <c r="AJ1867" s="6" t="s">
        <v>3072</v>
      </c>
      <c r="AK1867">
        <v>0</v>
      </c>
      <c r="AL1867" s="6" t="s">
        <v>39</v>
      </c>
      <c r="AM1867" t="s">
        <v>39</v>
      </c>
      <c r="AN1867">
        <v>4</v>
      </c>
      <c r="AO1867">
        <v>100</v>
      </c>
      <c r="AP1867">
        <v>14</v>
      </c>
      <c r="AQ1867" t="s">
        <v>39</v>
      </c>
      <c r="AR1867" t="s">
        <v>2627</v>
      </c>
      <c r="AS1867" t="s">
        <v>3073</v>
      </c>
    </row>
    <row r="1868" spans="1:45" x14ac:dyDescent="0.35">
      <c r="A1868" t="s">
        <v>1884</v>
      </c>
      <c r="B1868" t="s">
        <v>2672</v>
      </c>
      <c r="C1868" t="s">
        <v>2592</v>
      </c>
      <c r="D1868" t="s">
        <v>1882</v>
      </c>
      <c r="E1868" t="s">
        <v>1883</v>
      </c>
      <c r="F1868" t="s">
        <v>3065</v>
      </c>
      <c r="G1868" t="s">
        <v>40</v>
      </c>
      <c r="H1868" t="s">
        <v>40</v>
      </c>
      <c r="I1868" t="s">
        <v>3074</v>
      </c>
      <c r="J1868" t="s">
        <v>39</v>
      </c>
      <c r="K1868" t="s">
        <v>39</v>
      </c>
      <c r="L1868" t="s">
        <v>39</v>
      </c>
      <c r="M1868" t="s">
        <v>2632</v>
      </c>
      <c r="N1868" t="s">
        <v>39</v>
      </c>
      <c r="O1868" t="s">
        <v>39</v>
      </c>
      <c r="P1868" t="s">
        <v>39</v>
      </c>
      <c r="Q1868" t="s">
        <v>39</v>
      </c>
      <c r="R1868" t="s">
        <v>39</v>
      </c>
      <c r="S1868" t="s">
        <v>39</v>
      </c>
      <c r="T1868" t="s">
        <v>39</v>
      </c>
      <c r="U1868" s="1" t="s">
        <v>3067</v>
      </c>
      <c r="V1868" s="6" t="s">
        <v>39</v>
      </c>
      <c r="W1868" s="6" t="s">
        <v>39</v>
      </c>
      <c r="X1868" s="6">
        <v>15</v>
      </c>
      <c r="Y1868" t="s">
        <v>39</v>
      </c>
      <c r="Z1868" s="6">
        <v>0</v>
      </c>
      <c r="AA1868" s="6" t="s">
        <v>39</v>
      </c>
      <c r="AB1868" s="29" t="s">
        <v>39</v>
      </c>
      <c r="AC1868" s="31" t="s">
        <v>39</v>
      </c>
      <c r="AD1868" s="6" t="s">
        <v>42</v>
      </c>
      <c r="AE1868" s="6" t="s">
        <v>3066</v>
      </c>
      <c r="AF1868" s="6" t="s">
        <v>40</v>
      </c>
      <c r="AG1868" s="6" t="s">
        <v>39</v>
      </c>
      <c r="AH1868" s="6" t="s">
        <v>39</v>
      </c>
      <c r="AI1868" t="s">
        <v>39</v>
      </c>
      <c r="AJ1868" s="6" t="s">
        <v>3072</v>
      </c>
      <c r="AK1868">
        <v>0</v>
      </c>
      <c r="AL1868" s="6" t="s">
        <v>39</v>
      </c>
      <c r="AM1868" t="s">
        <v>39</v>
      </c>
      <c r="AN1868">
        <v>4</v>
      </c>
      <c r="AO1868">
        <v>100</v>
      </c>
      <c r="AP1868">
        <v>14</v>
      </c>
      <c r="AQ1868" t="s">
        <v>39</v>
      </c>
      <c r="AR1868" t="s">
        <v>2627</v>
      </c>
      <c r="AS1868" t="s">
        <v>3073</v>
      </c>
    </row>
    <row r="1869" spans="1:45" x14ac:dyDescent="0.35">
      <c r="A1869" t="s">
        <v>1884</v>
      </c>
      <c r="B1869" t="s">
        <v>2672</v>
      </c>
      <c r="C1869" t="s">
        <v>2592</v>
      </c>
      <c r="D1869" t="s">
        <v>1882</v>
      </c>
      <c r="E1869" t="s">
        <v>1883</v>
      </c>
      <c r="F1869" t="s">
        <v>3065</v>
      </c>
      <c r="G1869" t="s">
        <v>40</v>
      </c>
      <c r="H1869" t="s">
        <v>40</v>
      </c>
      <c r="I1869" t="s">
        <v>3074</v>
      </c>
      <c r="J1869" t="s">
        <v>39</v>
      </c>
      <c r="K1869" t="s">
        <v>39</v>
      </c>
      <c r="L1869" t="s">
        <v>39</v>
      </c>
      <c r="M1869" t="s">
        <v>2632</v>
      </c>
      <c r="N1869" t="s">
        <v>39</v>
      </c>
      <c r="O1869" t="s">
        <v>39</v>
      </c>
      <c r="P1869" t="s">
        <v>39</v>
      </c>
      <c r="Q1869" t="s">
        <v>39</v>
      </c>
      <c r="R1869" t="s">
        <v>39</v>
      </c>
      <c r="S1869" t="s">
        <v>39</v>
      </c>
      <c r="T1869" t="s">
        <v>39</v>
      </c>
      <c r="U1869" s="1" t="s">
        <v>3068</v>
      </c>
      <c r="V1869" s="6" t="s">
        <v>39</v>
      </c>
      <c r="W1869" s="6" t="s">
        <v>39</v>
      </c>
      <c r="X1869" s="6">
        <v>15</v>
      </c>
      <c r="Y1869" t="s">
        <v>39</v>
      </c>
      <c r="Z1869" s="6">
        <v>0</v>
      </c>
      <c r="AA1869" s="6" t="s">
        <v>39</v>
      </c>
      <c r="AB1869" s="29" t="s">
        <v>39</v>
      </c>
      <c r="AC1869" s="31" t="s">
        <v>39</v>
      </c>
      <c r="AD1869" s="6" t="s">
        <v>42</v>
      </c>
      <c r="AE1869" s="6" t="s">
        <v>3066</v>
      </c>
      <c r="AF1869" s="6" t="s">
        <v>40</v>
      </c>
      <c r="AG1869" s="6" t="s">
        <v>39</v>
      </c>
      <c r="AH1869" s="6" t="s">
        <v>39</v>
      </c>
      <c r="AI1869" t="s">
        <v>39</v>
      </c>
      <c r="AJ1869" s="6" t="s">
        <v>3072</v>
      </c>
      <c r="AK1869">
        <v>0</v>
      </c>
      <c r="AL1869" s="6" t="s">
        <v>39</v>
      </c>
      <c r="AM1869" t="s">
        <v>39</v>
      </c>
      <c r="AN1869">
        <v>4</v>
      </c>
      <c r="AO1869">
        <v>100</v>
      </c>
      <c r="AP1869">
        <v>14</v>
      </c>
      <c r="AQ1869" t="s">
        <v>39</v>
      </c>
      <c r="AR1869" t="s">
        <v>2627</v>
      </c>
      <c r="AS1869" t="s">
        <v>3073</v>
      </c>
    </row>
    <row r="1870" spans="1:45" x14ac:dyDescent="0.35">
      <c r="A1870" t="s">
        <v>1884</v>
      </c>
      <c r="B1870" t="s">
        <v>2672</v>
      </c>
      <c r="C1870" t="s">
        <v>2592</v>
      </c>
      <c r="D1870" t="s">
        <v>1882</v>
      </c>
      <c r="E1870" t="s">
        <v>1883</v>
      </c>
      <c r="F1870" t="s">
        <v>3065</v>
      </c>
      <c r="G1870" t="s">
        <v>40</v>
      </c>
      <c r="H1870" t="s">
        <v>40</v>
      </c>
      <c r="I1870" t="s">
        <v>3074</v>
      </c>
      <c r="J1870" t="s">
        <v>39</v>
      </c>
      <c r="K1870" t="s">
        <v>39</v>
      </c>
      <c r="L1870" t="s">
        <v>39</v>
      </c>
      <c r="M1870" t="s">
        <v>2632</v>
      </c>
      <c r="N1870" t="s">
        <v>39</v>
      </c>
      <c r="O1870" t="s">
        <v>39</v>
      </c>
      <c r="P1870" t="s">
        <v>39</v>
      </c>
      <c r="Q1870" t="s">
        <v>39</v>
      </c>
      <c r="R1870" t="s">
        <v>39</v>
      </c>
      <c r="S1870" t="s">
        <v>39</v>
      </c>
      <c r="T1870" t="s">
        <v>39</v>
      </c>
      <c r="U1870" s="1" t="s">
        <v>3069</v>
      </c>
      <c r="V1870" s="6" t="s">
        <v>39</v>
      </c>
      <c r="W1870" s="6" t="s">
        <v>39</v>
      </c>
      <c r="X1870" s="6">
        <v>15</v>
      </c>
      <c r="Y1870" t="s">
        <v>39</v>
      </c>
      <c r="Z1870" s="6">
        <v>0</v>
      </c>
      <c r="AA1870" s="6" t="s">
        <v>39</v>
      </c>
      <c r="AB1870" s="29" t="s">
        <v>39</v>
      </c>
      <c r="AC1870" s="31" t="s">
        <v>39</v>
      </c>
      <c r="AD1870" s="6" t="s">
        <v>42</v>
      </c>
      <c r="AE1870" s="6" t="s">
        <v>3066</v>
      </c>
      <c r="AF1870" s="6" t="s">
        <v>40</v>
      </c>
      <c r="AG1870" s="6" t="s">
        <v>39</v>
      </c>
      <c r="AH1870" s="6" t="s">
        <v>39</v>
      </c>
      <c r="AI1870" t="s">
        <v>39</v>
      </c>
      <c r="AJ1870" s="6" t="s">
        <v>3072</v>
      </c>
      <c r="AK1870">
        <v>0</v>
      </c>
      <c r="AL1870" s="6" t="s">
        <v>39</v>
      </c>
      <c r="AM1870" t="s">
        <v>39</v>
      </c>
      <c r="AN1870">
        <v>4</v>
      </c>
      <c r="AO1870">
        <v>100</v>
      </c>
      <c r="AP1870">
        <v>14</v>
      </c>
      <c r="AQ1870" t="s">
        <v>39</v>
      </c>
      <c r="AR1870" t="s">
        <v>2627</v>
      </c>
      <c r="AS1870" t="s">
        <v>3073</v>
      </c>
    </row>
    <row r="1871" spans="1:45" x14ac:dyDescent="0.35">
      <c r="A1871" t="s">
        <v>1884</v>
      </c>
      <c r="B1871" t="s">
        <v>2672</v>
      </c>
      <c r="C1871" t="s">
        <v>2592</v>
      </c>
      <c r="D1871" t="s">
        <v>1882</v>
      </c>
      <c r="E1871" t="s">
        <v>1883</v>
      </c>
      <c r="F1871" t="s">
        <v>3065</v>
      </c>
      <c r="G1871" t="s">
        <v>40</v>
      </c>
      <c r="H1871" t="s">
        <v>40</v>
      </c>
      <c r="I1871" t="s">
        <v>3074</v>
      </c>
      <c r="J1871" t="s">
        <v>39</v>
      </c>
      <c r="K1871" t="s">
        <v>39</v>
      </c>
      <c r="L1871" t="s">
        <v>39</v>
      </c>
      <c r="M1871" t="s">
        <v>2632</v>
      </c>
      <c r="N1871" t="s">
        <v>39</v>
      </c>
      <c r="O1871" t="s">
        <v>39</v>
      </c>
      <c r="P1871" t="s">
        <v>39</v>
      </c>
      <c r="Q1871" t="s">
        <v>39</v>
      </c>
      <c r="R1871" t="s">
        <v>39</v>
      </c>
      <c r="S1871" t="s">
        <v>39</v>
      </c>
      <c r="T1871" t="s">
        <v>39</v>
      </c>
      <c r="U1871" s="1" t="s">
        <v>3070</v>
      </c>
      <c r="V1871" s="6" t="s">
        <v>39</v>
      </c>
      <c r="W1871" s="6" t="s">
        <v>39</v>
      </c>
      <c r="X1871" s="6">
        <v>15</v>
      </c>
      <c r="Y1871" t="s">
        <v>39</v>
      </c>
      <c r="Z1871" s="6">
        <v>0</v>
      </c>
      <c r="AA1871" s="6" t="s">
        <v>39</v>
      </c>
      <c r="AB1871" s="29" t="s">
        <v>39</v>
      </c>
      <c r="AC1871" s="31" t="s">
        <v>39</v>
      </c>
      <c r="AD1871" s="6" t="s">
        <v>42</v>
      </c>
      <c r="AE1871" s="6" t="s">
        <v>3066</v>
      </c>
      <c r="AF1871" s="6" t="s">
        <v>40</v>
      </c>
      <c r="AG1871" s="6" t="s">
        <v>39</v>
      </c>
      <c r="AH1871" s="6" t="s">
        <v>39</v>
      </c>
      <c r="AI1871" t="s">
        <v>39</v>
      </c>
      <c r="AJ1871" s="6" t="s">
        <v>3072</v>
      </c>
      <c r="AK1871">
        <v>0</v>
      </c>
      <c r="AL1871" s="6" t="s">
        <v>39</v>
      </c>
      <c r="AM1871" t="s">
        <v>39</v>
      </c>
      <c r="AN1871">
        <v>4</v>
      </c>
      <c r="AO1871">
        <v>100</v>
      </c>
      <c r="AP1871">
        <v>14</v>
      </c>
      <c r="AQ1871" t="s">
        <v>39</v>
      </c>
      <c r="AR1871" t="s">
        <v>2627</v>
      </c>
      <c r="AS1871" t="s">
        <v>3073</v>
      </c>
    </row>
    <row r="1872" spans="1:45" x14ac:dyDescent="0.35">
      <c r="A1872" t="s">
        <v>1884</v>
      </c>
      <c r="B1872" t="s">
        <v>2672</v>
      </c>
      <c r="C1872" t="s">
        <v>2592</v>
      </c>
      <c r="D1872" t="s">
        <v>1882</v>
      </c>
      <c r="E1872" t="s">
        <v>1883</v>
      </c>
      <c r="F1872" t="s">
        <v>3065</v>
      </c>
      <c r="G1872" t="s">
        <v>40</v>
      </c>
      <c r="H1872" t="s">
        <v>40</v>
      </c>
      <c r="I1872" t="s">
        <v>3074</v>
      </c>
      <c r="J1872" t="s">
        <v>39</v>
      </c>
      <c r="K1872" t="s">
        <v>39</v>
      </c>
      <c r="L1872" t="s">
        <v>39</v>
      </c>
      <c r="M1872" t="s">
        <v>2632</v>
      </c>
      <c r="N1872" t="s">
        <v>39</v>
      </c>
      <c r="O1872" t="s">
        <v>39</v>
      </c>
      <c r="P1872" t="s">
        <v>39</v>
      </c>
      <c r="Q1872" t="s">
        <v>39</v>
      </c>
      <c r="R1872" t="s">
        <v>39</v>
      </c>
      <c r="S1872" t="s">
        <v>39</v>
      </c>
      <c r="T1872" t="s">
        <v>39</v>
      </c>
      <c r="U1872" s="1" t="s">
        <v>21</v>
      </c>
      <c r="V1872" s="6" t="s">
        <v>39</v>
      </c>
      <c r="W1872" s="6" t="s">
        <v>39</v>
      </c>
      <c r="X1872" s="6">
        <v>15</v>
      </c>
      <c r="Y1872" t="s">
        <v>39</v>
      </c>
      <c r="Z1872" s="6">
        <v>0</v>
      </c>
      <c r="AA1872" s="6" t="s">
        <v>2607</v>
      </c>
      <c r="AB1872" s="29">
        <f>0.1/100*1000000*2.11</f>
        <v>2110</v>
      </c>
      <c r="AC1872" s="31" t="s">
        <v>39</v>
      </c>
      <c r="AD1872" s="6" t="s">
        <v>40</v>
      </c>
      <c r="AE1872" s="6" t="s">
        <v>39</v>
      </c>
      <c r="AF1872" s="6" t="s">
        <v>40</v>
      </c>
      <c r="AG1872" s="6" t="s">
        <v>39</v>
      </c>
      <c r="AH1872" s="6" t="s">
        <v>39</v>
      </c>
      <c r="AI1872" t="s">
        <v>39</v>
      </c>
      <c r="AJ1872" s="6" t="s">
        <v>3072</v>
      </c>
      <c r="AK1872">
        <v>18.3</v>
      </c>
      <c r="AL1872" s="6" t="s">
        <v>39</v>
      </c>
      <c r="AM1872" t="s">
        <v>39</v>
      </c>
      <c r="AN1872">
        <v>4</v>
      </c>
      <c r="AO1872">
        <v>100</v>
      </c>
      <c r="AP1872">
        <v>14</v>
      </c>
      <c r="AQ1872" t="s">
        <v>39</v>
      </c>
      <c r="AR1872" t="s">
        <v>2627</v>
      </c>
      <c r="AS1872" t="s">
        <v>3073</v>
      </c>
    </row>
    <row r="1873" spans="1:45" x14ac:dyDescent="0.35">
      <c r="A1873" t="s">
        <v>1884</v>
      </c>
      <c r="B1873" t="s">
        <v>2672</v>
      </c>
      <c r="C1873" t="s">
        <v>2592</v>
      </c>
      <c r="D1873" t="s">
        <v>1882</v>
      </c>
      <c r="E1873" t="s">
        <v>1883</v>
      </c>
      <c r="F1873" t="s">
        <v>3065</v>
      </c>
      <c r="G1873" t="s">
        <v>40</v>
      </c>
      <c r="H1873" t="s">
        <v>40</v>
      </c>
      <c r="I1873" t="s">
        <v>3074</v>
      </c>
      <c r="J1873" t="s">
        <v>39</v>
      </c>
      <c r="K1873" t="s">
        <v>39</v>
      </c>
      <c r="L1873" t="s">
        <v>39</v>
      </c>
      <c r="M1873" t="s">
        <v>2632</v>
      </c>
      <c r="N1873" t="s">
        <v>39</v>
      </c>
      <c r="O1873" t="s">
        <v>39</v>
      </c>
      <c r="P1873" t="s">
        <v>39</v>
      </c>
      <c r="Q1873" t="s">
        <v>39</v>
      </c>
      <c r="R1873" t="s">
        <v>39</v>
      </c>
      <c r="S1873" t="s">
        <v>39</v>
      </c>
      <c r="T1873" t="s">
        <v>39</v>
      </c>
      <c r="U1873" s="1" t="s">
        <v>21</v>
      </c>
      <c r="V1873" s="6" t="s">
        <v>39</v>
      </c>
      <c r="W1873" s="6" t="s">
        <v>39</v>
      </c>
      <c r="X1873" s="6">
        <v>15</v>
      </c>
      <c r="Y1873" t="s">
        <v>39</v>
      </c>
      <c r="Z1873" s="6">
        <v>0</v>
      </c>
      <c r="AA1873" s="6" t="s">
        <v>2607</v>
      </c>
      <c r="AB1873" s="29">
        <f>0.2/100*1000000*2.11</f>
        <v>4220</v>
      </c>
      <c r="AC1873" s="31" t="s">
        <v>39</v>
      </c>
      <c r="AD1873" s="6" t="s">
        <v>40</v>
      </c>
      <c r="AE1873" s="6" t="s">
        <v>39</v>
      </c>
      <c r="AF1873" s="6" t="s">
        <v>40</v>
      </c>
      <c r="AG1873" s="6" t="s">
        <v>39</v>
      </c>
      <c r="AH1873" s="6" t="s">
        <v>39</v>
      </c>
      <c r="AI1873" t="s">
        <v>39</v>
      </c>
      <c r="AJ1873" s="6" t="s">
        <v>3072</v>
      </c>
      <c r="AK1873">
        <v>17.899999999999999</v>
      </c>
      <c r="AL1873" s="6" t="s">
        <v>39</v>
      </c>
      <c r="AM1873" t="s">
        <v>39</v>
      </c>
      <c r="AN1873">
        <v>4</v>
      </c>
      <c r="AO1873">
        <v>100</v>
      </c>
      <c r="AP1873">
        <v>14</v>
      </c>
      <c r="AQ1873" t="s">
        <v>39</v>
      </c>
      <c r="AR1873" t="s">
        <v>2627</v>
      </c>
      <c r="AS1873" t="s">
        <v>3073</v>
      </c>
    </row>
    <row r="1874" spans="1:45" x14ac:dyDescent="0.35">
      <c r="A1874" t="s">
        <v>1884</v>
      </c>
      <c r="B1874" t="s">
        <v>2672</v>
      </c>
      <c r="C1874" t="s">
        <v>2592</v>
      </c>
      <c r="D1874" t="s">
        <v>1882</v>
      </c>
      <c r="E1874" t="s">
        <v>1883</v>
      </c>
      <c r="F1874" t="s">
        <v>3065</v>
      </c>
      <c r="G1874" t="s">
        <v>40</v>
      </c>
      <c r="H1874" t="s">
        <v>40</v>
      </c>
      <c r="I1874" t="s">
        <v>3074</v>
      </c>
      <c r="J1874" t="s">
        <v>39</v>
      </c>
      <c r="K1874" t="s">
        <v>39</v>
      </c>
      <c r="L1874" t="s">
        <v>39</v>
      </c>
      <c r="M1874" t="s">
        <v>2632</v>
      </c>
      <c r="N1874" t="s">
        <v>39</v>
      </c>
      <c r="O1874" t="s">
        <v>39</v>
      </c>
      <c r="P1874" t="s">
        <v>39</v>
      </c>
      <c r="Q1874" t="s">
        <v>39</v>
      </c>
      <c r="R1874" t="s">
        <v>39</v>
      </c>
      <c r="S1874" t="s">
        <v>39</v>
      </c>
      <c r="T1874" t="s">
        <v>39</v>
      </c>
      <c r="U1874" s="1" t="s">
        <v>21</v>
      </c>
      <c r="V1874" s="6" t="s">
        <v>39</v>
      </c>
      <c r="W1874" s="6" t="s">
        <v>39</v>
      </c>
      <c r="X1874" s="6">
        <v>15</v>
      </c>
      <c r="Y1874" t="s">
        <v>39</v>
      </c>
      <c r="Z1874" s="6">
        <v>0</v>
      </c>
      <c r="AA1874" s="6" t="s">
        <v>2607</v>
      </c>
      <c r="AB1874" s="29">
        <f>0.3/100*1000000*2.11</f>
        <v>6330</v>
      </c>
      <c r="AC1874" s="31" t="s">
        <v>39</v>
      </c>
      <c r="AD1874" s="6" t="s">
        <v>40</v>
      </c>
      <c r="AE1874" s="6" t="s">
        <v>39</v>
      </c>
      <c r="AF1874" s="6" t="s">
        <v>40</v>
      </c>
      <c r="AG1874" s="6" t="s">
        <v>39</v>
      </c>
      <c r="AH1874" s="6" t="s">
        <v>39</v>
      </c>
      <c r="AI1874" t="s">
        <v>39</v>
      </c>
      <c r="AJ1874" s="6" t="s">
        <v>3072</v>
      </c>
      <c r="AK1874">
        <v>19.7</v>
      </c>
      <c r="AL1874" s="6" t="s">
        <v>39</v>
      </c>
      <c r="AM1874" t="s">
        <v>39</v>
      </c>
      <c r="AN1874">
        <v>4</v>
      </c>
      <c r="AO1874">
        <v>100</v>
      </c>
      <c r="AP1874">
        <v>14</v>
      </c>
      <c r="AQ1874" t="s">
        <v>39</v>
      </c>
      <c r="AR1874" t="s">
        <v>2627</v>
      </c>
      <c r="AS1874" t="s">
        <v>3073</v>
      </c>
    </row>
    <row r="1875" spans="1:45" x14ac:dyDescent="0.35">
      <c r="A1875" t="s">
        <v>1884</v>
      </c>
      <c r="B1875" t="s">
        <v>2672</v>
      </c>
      <c r="C1875" t="s">
        <v>2592</v>
      </c>
      <c r="D1875" t="s">
        <v>1882</v>
      </c>
      <c r="E1875" t="s">
        <v>1883</v>
      </c>
      <c r="F1875" t="s">
        <v>3065</v>
      </c>
      <c r="G1875" t="s">
        <v>40</v>
      </c>
      <c r="H1875" t="s">
        <v>40</v>
      </c>
      <c r="I1875" t="s">
        <v>3074</v>
      </c>
      <c r="J1875" t="s">
        <v>39</v>
      </c>
      <c r="K1875" t="s">
        <v>39</v>
      </c>
      <c r="L1875" t="s">
        <v>39</v>
      </c>
      <c r="M1875" t="s">
        <v>2632</v>
      </c>
      <c r="N1875" t="s">
        <v>39</v>
      </c>
      <c r="O1875" t="s">
        <v>39</v>
      </c>
      <c r="P1875" t="s">
        <v>39</v>
      </c>
      <c r="Q1875" t="s">
        <v>39</v>
      </c>
      <c r="R1875" t="s">
        <v>39</v>
      </c>
      <c r="S1875" t="s">
        <v>39</v>
      </c>
      <c r="T1875" t="s">
        <v>39</v>
      </c>
      <c r="U1875" s="1" t="s">
        <v>2628</v>
      </c>
      <c r="V1875" s="6" t="s">
        <v>2643</v>
      </c>
      <c r="W1875" s="22" t="s">
        <v>3036</v>
      </c>
      <c r="X1875" s="6">
        <v>15</v>
      </c>
      <c r="Y1875" t="s">
        <v>39</v>
      </c>
      <c r="Z1875" s="6">
        <v>0</v>
      </c>
      <c r="AA1875" s="6" t="s">
        <v>39</v>
      </c>
      <c r="AB1875" s="29" t="s">
        <v>39</v>
      </c>
      <c r="AC1875" s="31" t="s">
        <v>39</v>
      </c>
      <c r="AD1875" s="6" t="s">
        <v>40</v>
      </c>
      <c r="AE1875" s="6" t="s">
        <v>39</v>
      </c>
      <c r="AF1875" s="6" t="s">
        <v>40</v>
      </c>
      <c r="AG1875" s="6" t="s">
        <v>39</v>
      </c>
      <c r="AH1875" s="6" t="s">
        <v>39</v>
      </c>
      <c r="AI1875" t="s">
        <v>39</v>
      </c>
      <c r="AJ1875" s="6" t="s">
        <v>3072</v>
      </c>
      <c r="AK1875">
        <v>18.2</v>
      </c>
      <c r="AL1875" s="6" t="s">
        <v>39</v>
      </c>
      <c r="AM1875" t="s">
        <v>39</v>
      </c>
      <c r="AN1875">
        <v>4</v>
      </c>
      <c r="AO1875">
        <v>100</v>
      </c>
      <c r="AP1875">
        <v>14</v>
      </c>
      <c r="AQ1875" t="s">
        <v>39</v>
      </c>
      <c r="AR1875" t="s">
        <v>2627</v>
      </c>
      <c r="AS1875" t="s">
        <v>3073</v>
      </c>
    </row>
    <row r="1876" spans="1:45" x14ac:dyDescent="0.35">
      <c r="A1876" t="s">
        <v>1884</v>
      </c>
      <c r="B1876" t="s">
        <v>2672</v>
      </c>
      <c r="C1876" t="s">
        <v>2592</v>
      </c>
      <c r="D1876" t="s">
        <v>1882</v>
      </c>
      <c r="E1876" t="s">
        <v>1883</v>
      </c>
      <c r="F1876" t="s">
        <v>3065</v>
      </c>
      <c r="G1876" t="s">
        <v>40</v>
      </c>
      <c r="H1876" t="s">
        <v>40</v>
      </c>
      <c r="I1876" t="s">
        <v>3074</v>
      </c>
      <c r="J1876" t="s">
        <v>39</v>
      </c>
      <c r="K1876" t="s">
        <v>39</v>
      </c>
      <c r="L1876" t="s">
        <v>39</v>
      </c>
      <c r="M1876" t="s">
        <v>2632</v>
      </c>
      <c r="N1876" t="s">
        <v>39</v>
      </c>
      <c r="O1876" t="s">
        <v>39</v>
      </c>
      <c r="P1876" t="s">
        <v>39</v>
      </c>
      <c r="Q1876" t="s">
        <v>39</v>
      </c>
      <c r="R1876" t="s">
        <v>39</v>
      </c>
      <c r="S1876" t="s">
        <v>39</v>
      </c>
      <c r="T1876" t="s">
        <v>39</v>
      </c>
      <c r="U1876" s="1" t="s">
        <v>2628</v>
      </c>
      <c r="V1876" s="6" t="s">
        <v>2643</v>
      </c>
      <c r="W1876" s="22" t="s">
        <v>2825</v>
      </c>
      <c r="X1876" s="6">
        <v>15</v>
      </c>
      <c r="Y1876" t="s">
        <v>39</v>
      </c>
      <c r="Z1876" s="6">
        <v>0</v>
      </c>
      <c r="AA1876" s="6" t="s">
        <v>39</v>
      </c>
      <c r="AB1876" s="29" t="s">
        <v>39</v>
      </c>
      <c r="AC1876" s="31" t="s">
        <v>39</v>
      </c>
      <c r="AD1876" s="6" t="s">
        <v>40</v>
      </c>
      <c r="AE1876" s="6" t="s">
        <v>39</v>
      </c>
      <c r="AF1876" s="6" t="s">
        <v>40</v>
      </c>
      <c r="AG1876" s="6" t="s">
        <v>39</v>
      </c>
      <c r="AH1876" s="6" t="s">
        <v>39</v>
      </c>
      <c r="AI1876" t="s">
        <v>39</v>
      </c>
      <c r="AJ1876" s="6" t="s">
        <v>3072</v>
      </c>
      <c r="AK1876">
        <v>19.2</v>
      </c>
      <c r="AL1876" s="6" t="s">
        <v>39</v>
      </c>
      <c r="AM1876" t="s">
        <v>39</v>
      </c>
      <c r="AN1876">
        <v>4</v>
      </c>
      <c r="AO1876">
        <v>100</v>
      </c>
      <c r="AP1876">
        <v>14</v>
      </c>
      <c r="AQ1876" t="s">
        <v>39</v>
      </c>
      <c r="AR1876" t="s">
        <v>2627</v>
      </c>
      <c r="AS1876" t="s">
        <v>3073</v>
      </c>
    </row>
    <row r="1877" spans="1:45" s="13" customFormat="1" x14ac:dyDescent="0.35">
      <c r="A1877" s="13" t="s">
        <v>1884</v>
      </c>
      <c r="B1877" s="13" t="s">
        <v>2672</v>
      </c>
      <c r="C1877" s="13" t="s">
        <v>2592</v>
      </c>
      <c r="D1877" s="13" t="s">
        <v>1882</v>
      </c>
      <c r="E1877" s="13" t="s">
        <v>1883</v>
      </c>
      <c r="F1877" s="13" t="s">
        <v>3065</v>
      </c>
      <c r="G1877" s="13" t="s">
        <v>40</v>
      </c>
      <c r="H1877" s="13" t="s">
        <v>40</v>
      </c>
      <c r="I1877" s="13" t="s">
        <v>3074</v>
      </c>
      <c r="J1877" s="13" t="s">
        <v>39</v>
      </c>
      <c r="K1877" s="13" t="s">
        <v>39</v>
      </c>
      <c r="L1877" s="13" t="s">
        <v>39</v>
      </c>
      <c r="M1877" s="13" t="s">
        <v>2632</v>
      </c>
      <c r="N1877" s="13" t="s">
        <v>39</v>
      </c>
      <c r="O1877" s="13" t="s">
        <v>39</v>
      </c>
      <c r="P1877" s="13" t="s">
        <v>39</v>
      </c>
      <c r="Q1877" s="13" t="s">
        <v>39</v>
      </c>
      <c r="R1877" s="13" t="s">
        <v>39</v>
      </c>
      <c r="S1877" s="13" t="s">
        <v>39</v>
      </c>
      <c r="T1877" s="13" t="s">
        <v>39</v>
      </c>
      <c r="U1877" s="28" t="s">
        <v>2628</v>
      </c>
      <c r="V1877" s="16" t="s">
        <v>2643</v>
      </c>
      <c r="W1877" s="35">
        <v>21</v>
      </c>
      <c r="X1877" s="16">
        <v>15</v>
      </c>
      <c r="Y1877" s="13" t="s">
        <v>39</v>
      </c>
      <c r="Z1877" s="16">
        <v>0</v>
      </c>
      <c r="AA1877" s="16" t="s">
        <v>39</v>
      </c>
      <c r="AB1877" s="13" t="s">
        <v>39</v>
      </c>
      <c r="AC1877" s="34" t="s">
        <v>39</v>
      </c>
      <c r="AD1877" s="16" t="s">
        <v>40</v>
      </c>
      <c r="AE1877" s="16" t="s">
        <v>39</v>
      </c>
      <c r="AF1877" s="16" t="s">
        <v>40</v>
      </c>
      <c r="AG1877" s="16" t="s">
        <v>39</v>
      </c>
      <c r="AH1877" s="16" t="s">
        <v>39</v>
      </c>
      <c r="AI1877" s="13" t="s">
        <v>39</v>
      </c>
      <c r="AJ1877" s="16" t="s">
        <v>3072</v>
      </c>
      <c r="AK1877" s="13">
        <v>15.1</v>
      </c>
      <c r="AL1877" s="16" t="s">
        <v>39</v>
      </c>
      <c r="AM1877" s="13" t="s">
        <v>39</v>
      </c>
      <c r="AN1877" s="13">
        <v>4</v>
      </c>
      <c r="AO1877" s="13">
        <v>100</v>
      </c>
      <c r="AP1877" s="13">
        <v>14</v>
      </c>
      <c r="AQ1877" s="13" t="s">
        <v>39</v>
      </c>
      <c r="AR1877" s="13" t="s">
        <v>2627</v>
      </c>
      <c r="AS1877" s="13" t="s">
        <v>3073</v>
      </c>
    </row>
    <row r="1878" spans="1:45" x14ac:dyDescent="0.35">
      <c r="A1878" t="s">
        <v>1888</v>
      </c>
      <c r="B1878" t="s">
        <v>2672</v>
      </c>
      <c r="C1878" t="s">
        <v>2592</v>
      </c>
      <c r="D1878" t="s">
        <v>222</v>
      </c>
      <c r="E1878" t="s">
        <v>1795</v>
      </c>
      <c r="F1878" t="s">
        <v>3077</v>
      </c>
      <c r="G1878" t="s">
        <v>40</v>
      </c>
      <c r="H1878" t="s">
        <v>40</v>
      </c>
      <c r="I1878" t="s">
        <v>3074</v>
      </c>
      <c r="J1878" t="s">
        <v>39</v>
      </c>
      <c r="K1878" t="s">
        <v>39</v>
      </c>
      <c r="L1878" t="s">
        <v>39</v>
      </c>
      <c r="M1878" t="s">
        <v>2632</v>
      </c>
      <c r="N1878" t="s">
        <v>39</v>
      </c>
      <c r="O1878" t="s">
        <v>39</v>
      </c>
      <c r="P1878" t="s">
        <v>39</v>
      </c>
      <c r="Q1878" t="s">
        <v>39</v>
      </c>
      <c r="R1878" t="s">
        <v>39</v>
      </c>
      <c r="S1878" t="s">
        <v>39</v>
      </c>
      <c r="T1878" t="s">
        <v>39</v>
      </c>
      <c r="U1878" s="1" t="s">
        <v>48</v>
      </c>
      <c r="V1878" s="6" t="s">
        <v>39</v>
      </c>
      <c r="W1878" s="6" t="s">
        <v>39</v>
      </c>
      <c r="X1878" s="6">
        <v>25</v>
      </c>
      <c r="Y1878" t="s">
        <v>39</v>
      </c>
      <c r="Z1878" s="6">
        <v>0</v>
      </c>
      <c r="AA1878" s="6" t="s">
        <v>39</v>
      </c>
      <c r="AB1878" s="6" t="s">
        <v>39</v>
      </c>
      <c r="AC1878" s="6" t="s">
        <v>39</v>
      </c>
      <c r="AD1878" s="6" t="s">
        <v>40</v>
      </c>
      <c r="AE1878" s="6" t="s">
        <v>39</v>
      </c>
      <c r="AF1878" s="6" t="s">
        <v>40</v>
      </c>
      <c r="AG1878" s="6" t="s">
        <v>39</v>
      </c>
      <c r="AH1878" s="6" t="s">
        <v>39</v>
      </c>
      <c r="AI1878" s="6" t="s">
        <v>39</v>
      </c>
      <c r="AJ1878" s="6" t="s">
        <v>2837</v>
      </c>
      <c r="AK1878">
        <v>0</v>
      </c>
      <c r="AL1878" s="6" t="s">
        <v>39</v>
      </c>
      <c r="AM1878" t="s">
        <v>39</v>
      </c>
      <c r="AN1878">
        <v>4</v>
      </c>
      <c r="AO1878">
        <v>50</v>
      </c>
      <c r="AP1878">
        <v>28</v>
      </c>
      <c r="AQ1878" t="s">
        <v>39</v>
      </c>
      <c r="AR1878" t="s">
        <v>2692</v>
      </c>
    </row>
    <row r="1879" spans="1:45" x14ac:dyDescent="0.35">
      <c r="A1879" t="s">
        <v>1888</v>
      </c>
      <c r="B1879" t="s">
        <v>2672</v>
      </c>
      <c r="C1879" t="s">
        <v>2592</v>
      </c>
      <c r="D1879" t="s">
        <v>222</v>
      </c>
      <c r="E1879" t="s">
        <v>1795</v>
      </c>
      <c r="F1879" t="s">
        <v>3077</v>
      </c>
      <c r="G1879" t="s">
        <v>40</v>
      </c>
      <c r="H1879" t="s">
        <v>40</v>
      </c>
      <c r="I1879" t="s">
        <v>3074</v>
      </c>
      <c r="J1879" t="s">
        <v>39</v>
      </c>
      <c r="K1879" t="s">
        <v>39</v>
      </c>
      <c r="L1879" t="s">
        <v>39</v>
      </c>
      <c r="M1879" t="s">
        <v>2632</v>
      </c>
      <c r="N1879" t="s">
        <v>39</v>
      </c>
      <c r="O1879" t="s">
        <v>39</v>
      </c>
      <c r="P1879" t="s">
        <v>39</v>
      </c>
      <c r="Q1879" t="s">
        <v>39</v>
      </c>
      <c r="R1879" t="s">
        <v>39</v>
      </c>
      <c r="S1879" t="s">
        <v>39</v>
      </c>
      <c r="T1879" t="s">
        <v>39</v>
      </c>
      <c r="U1879" s="1" t="s">
        <v>21</v>
      </c>
      <c r="V1879" s="6" t="s">
        <v>39</v>
      </c>
      <c r="W1879" s="6" t="s">
        <v>39</v>
      </c>
      <c r="X1879" s="6">
        <v>25</v>
      </c>
      <c r="Y1879" t="s">
        <v>39</v>
      </c>
      <c r="Z1879" s="6">
        <v>0</v>
      </c>
      <c r="AA1879" s="6" t="s">
        <v>2607</v>
      </c>
      <c r="AB1879">
        <f>0.1*2.11*10000</f>
        <v>2110</v>
      </c>
      <c r="AC1879">
        <v>3</v>
      </c>
      <c r="AD1879" s="6" t="s">
        <v>40</v>
      </c>
      <c r="AE1879" s="6" t="s">
        <v>39</v>
      </c>
      <c r="AF1879" s="6" t="s">
        <v>40</v>
      </c>
      <c r="AG1879" s="6" t="s">
        <v>39</v>
      </c>
      <c r="AH1879" s="6" t="s">
        <v>39</v>
      </c>
      <c r="AI1879" t="s">
        <v>39</v>
      </c>
      <c r="AJ1879" s="6" t="s">
        <v>2837</v>
      </c>
      <c r="AK1879">
        <v>0</v>
      </c>
      <c r="AL1879" s="6" t="s">
        <v>39</v>
      </c>
      <c r="AM1879" t="s">
        <v>39</v>
      </c>
      <c r="AN1879">
        <v>4</v>
      </c>
      <c r="AO1879">
        <v>50</v>
      </c>
      <c r="AP1879">
        <v>28</v>
      </c>
      <c r="AQ1879" t="s">
        <v>39</v>
      </c>
      <c r="AR1879" t="s">
        <v>2692</v>
      </c>
    </row>
    <row r="1880" spans="1:45" x14ac:dyDescent="0.35">
      <c r="A1880" t="s">
        <v>1888</v>
      </c>
      <c r="B1880" t="s">
        <v>2672</v>
      </c>
      <c r="C1880" t="s">
        <v>2592</v>
      </c>
      <c r="D1880" t="s">
        <v>222</v>
      </c>
      <c r="E1880" t="s">
        <v>1795</v>
      </c>
      <c r="F1880" t="s">
        <v>3077</v>
      </c>
      <c r="G1880" t="s">
        <v>40</v>
      </c>
      <c r="H1880" t="s">
        <v>40</v>
      </c>
      <c r="I1880" t="s">
        <v>3074</v>
      </c>
      <c r="J1880" t="s">
        <v>39</v>
      </c>
      <c r="K1880" t="s">
        <v>39</v>
      </c>
      <c r="L1880" t="s">
        <v>39</v>
      </c>
      <c r="M1880" t="s">
        <v>2632</v>
      </c>
      <c r="N1880" t="s">
        <v>39</v>
      </c>
      <c r="O1880" t="s">
        <v>39</v>
      </c>
      <c r="P1880" t="s">
        <v>39</v>
      </c>
      <c r="Q1880" t="s">
        <v>39</v>
      </c>
      <c r="R1880" t="s">
        <v>39</v>
      </c>
      <c r="S1880" t="s">
        <v>39</v>
      </c>
      <c r="T1880" t="s">
        <v>39</v>
      </c>
      <c r="U1880" s="1" t="s">
        <v>21</v>
      </c>
      <c r="V1880" s="6" t="s">
        <v>39</v>
      </c>
      <c r="W1880" s="6" t="s">
        <v>39</v>
      </c>
      <c r="X1880" s="6">
        <v>25</v>
      </c>
      <c r="Y1880" t="s">
        <v>39</v>
      </c>
      <c r="Z1880" s="6">
        <v>0</v>
      </c>
      <c r="AA1880" s="6" t="s">
        <v>2607</v>
      </c>
      <c r="AB1880">
        <f>0.2*2.11*10000</f>
        <v>4220</v>
      </c>
      <c r="AC1880">
        <v>3</v>
      </c>
      <c r="AD1880" s="6" t="s">
        <v>40</v>
      </c>
      <c r="AE1880" s="6" t="s">
        <v>39</v>
      </c>
      <c r="AF1880" s="6" t="s">
        <v>40</v>
      </c>
      <c r="AG1880" s="6" t="s">
        <v>39</v>
      </c>
      <c r="AH1880" s="6" t="s">
        <v>39</v>
      </c>
      <c r="AI1880" t="s">
        <v>39</v>
      </c>
      <c r="AJ1880" s="6" t="s">
        <v>2837</v>
      </c>
      <c r="AK1880">
        <v>0</v>
      </c>
      <c r="AL1880" s="6" t="s">
        <v>39</v>
      </c>
      <c r="AM1880" t="s">
        <v>39</v>
      </c>
      <c r="AN1880">
        <v>4</v>
      </c>
      <c r="AO1880">
        <v>50</v>
      </c>
      <c r="AP1880">
        <v>28</v>
      </c>
      <c r="AQ1880" t="s">
        <v>39</v>
      </c>
      <c r="AR1880" t="s">
        <v>2692</v>
      </c>
    </row>
    <row r="1881" spans="1:45" x14ac:dyDescent="0.35">
      <c r="A1881" t="s">
        <v>1888</v>
      </c>
      <c r="B1881" t="s">
        <v>2672</v>
      </c>
      <c r="C1881" t="s">
        <v>2592</v>
      </c>
      <c r="D1881" t="s">
        <v>222</v>
      </c>
      <c r="E1881" t="s">
        <v>1795</v>
      </c>
      <c r="F1881" t="s">
        <v>3077</v>
      </c>
      <c r="G1881" t="s">
        <v>40</v>
      </c>
      <c r="H1881" t="s">
        <v>40</v>
      </c>
      <c r="I1881" t="s">
        <v>3074</v>
      </c>
      <c r="J1881" t="s">
        <v>39</v>
      </c>
      <c r="K1881" t="s">
        <v>39</v>
      </c>
      <c r="L1881" t="s">
        <v>39</v>
      </c>
      <c r="M1881" t="s">
        <v>2632</v>
      </c>
      <c r="N1881" t="s">
        <v>39</v>
      </c>
      <c r="O1881" t="s">
        <v>39</v>
      </c>
      <c r="P1881" t="s">
        <v>39</v>
      </c>
      <c r="Q1881" t="s">
        <v>39</v>
      </c>
      <c r="R1881" t="s">
        <v>39</v>
      </c>
      <c r="S1881" t="s">
        <v>39</v>
      </c>
      <c r="T1881" t="s">
        <v>39</v>
      </c>
      <c r="U1881" s="1" t="s">
        <v>21</v>
      </c>
      <c r="V1881" s="6" t="s">
        <v>39</v>
      </c>
      <c r="W1881" s="6" t="s">
        <v>39</v>
      </c>
      <c r="X1881" s="6">
        <v>25</v>
      </c>
      <c r="Y1881" t="s">
        <v>39</v>
      </c>
      <c r="Z1881" s="6">
        <v>0</v>
      </c>
      <c r="AA1881" s="6" t="s">
        <v>2607</v>
      </c>
      <c r="AB1881">
        <f>0.3*2.11*10000</f>
        <v>6329.9999999999991</v>
      </c>
      <c r="AC1881">
        <v>3</v>
      </c>
      <c r="AD1881" s="6" t="s">
        <v>40</v>
      </c>
      <c r="AE1881" s="6" t="s">
        <v>39</v>
      </c>
      <c r="AF1881" s="6" t="s">
        <v>40</v>
      </c>
      <c r="AG1881" s="6" t="s">
        <v>39</v>
      </c>
      <c r="AH1881" s="6" t="s">
        <v>39</v>
      </c>
      <c r="AI1881" t="s">
        <v>39</v>
      </c>
      <c r="AJ1881" s="6" t="s">
        <v>2837</v>
      </c>
      <c r="AK1881">
        <v>0</v>
      </c>
      <c r="AL1881" s="6" t="s">
        <v>39</v>
      </c>
      <c r="AM1881" t="s">
        <v>39</v>
      </c>
      <c r="AN1881">
        <v>4</v>
      </c>
      <c r="AO1881">
        <v>50</v>
      </c>
      <c r="AP1881">
        <v>28</v>
      </c>
      <c r="AQ1881" t="s">
        <v>39</v>
      </c>
      <c r="AR1881" t="s">
        <v>2692</v>
      </c>
    </row>
    <row r="1882" spans="1:45" x14ac:dyDescent="0.35">
      <c r="A1882" t="s">
        <v>1888</v>
      </c>
      <c r="B1882" t="s">
        <v>2672</v>
      </c>
      <c r="C1882" t="s">
        <v>2592</v>
      </c>
      <c r="D1882" t="s">
        <v>222</v>
      </c>
      <c r="E1882" t="s">
        <v>1795</v>
      </c>
      <c r="F1882" t="s">
        <v>3077</v>
      </c>
      <c r="G1882" t="s">
        <v>40</v>
      </c>
      <c r="H1882" t="s">
        <v>40</v>
      </c>
      <c r="I1882" t="s">
        <v>3074</v>
      </c>
      <c r="J1882" t="s">
        <v>39</v>
      </c>
      <c r="K1882" t="s">
        <v>39</v>
      </c>
      <c r="L1882" t="s">
        <v>39</v>
      </c>
      <c r="M1882" t="s">
        <v>2632</v>
      </c>
      <c r="N1882" t="s">
        <v>39</v>
      </c>
      <c r="O1882" t="s">
        <v>39</v>
      </c>
      <c r="P1882" t="s">
        <v>39</v>
      </c>
      <c r="Q1882" t="s">
        <v>39</v>
      </c>
      <c r="R1882" t="s">
        <v>39</v>
      </c>
      <c r="S1882" t="s">
        <v>39</v>
      </c>
      <c r="T1882" t="s">
        <v>39</v>
      </c>
      <c r="U1882" s="1" t="s">
        <v>21</v>
      </c>
      <c r="V1882" s="6" t="s">
        <v>39</v>
      </c>
      <c r="W1882" s="6" t="s">
        <v>39</v>
      </c>
      <c r="X1882" s="6">
        <v>25</v>
      </c>
      <c r="Y1882" t="s">
        <v>39</v>
      </c>
      <c r="Z1882" s="6">
        <v>0</v>
      </c>
      <c r="AA1882" s="6" t="s">
        <v>44</v>
      </c>
      <c r="AB1882">
        <v>500</v>
      </c>
      <c r="AC1882">
        <v>3</v>
      </c>
      <c r="AD1882" s="6" t="s">
        <v>40</v>
      </c>
      <c r="AE1882" s="6" t="s">
        <v>39</v>
      </c>
      <c r="AF1882" s="6" t="s">
        <v>40</v>
      </c>
      <c r="AG1882" s="6" t="s">
        <v>39</v>
      </c>
      <c r="AH1882" s="6" t="s">
        <v>39</v>
      </c>
      <c r="AI1882" t="s">
        <v>39</v>
      </c>
      <c r="AJ1882" s="6" t="s">
        <v>2837</v>
      </c>
      <c r="AK1882">
        <v>1</v>
      </c>
      <c r="AL1882" s="6" t="s">
        <v>39</v>
      </c>
      <c r="AM1882" t="s">
        <v>39</v>
      </c>
      <c r="AN1882">
        <v>4</v>
      </c>
      <c r="AO1882">
        <v>50</v>
      </c>
      <c r="AP1882">
        <v>28</v>
      </c>
      <c r="AQ1882" t="s">
        <v>39</v>
      </c>
      <c r="AR1882" t="s">
        <v>2692</v>
      </c>
    </row>
    <row r="1883" spans="1:45" x14ac:dyDescent="0.35">
      <c r="A1883" t="s">
        <v>1888</v>
      </c>
      <c r="B1883" t="s">
        <v>2672</v>
      </c>
      <c r="C1883" t="s">
        <v>2592</v>
      </c>
      <c r="D1883" t="s">
        <v>222</v>
      </c>
      <c r="E1883" t="s">
        <v>1795</v>
      </c>
      <c r="F1883" t="s">
        <v>3077</v>
      </c>
      <c r="G1883" t="s">
        <v>40</v>
      </c>
      <c r="H1883" t="s">
        <v>40</v>
      </c>
      <c r="I1883" t="s">
        <v>3074</v>
      </c>
      <c r="J1883" t="s">
        <v>39</v>
      </c>
      <c r="K1883" t="s">
        <v>39</v>
      </c>
      <c r="L1883" t="s">
        <v>39</v>
      </c>
      <c r="M1883" t="s">
        <v>2632</v>
      </c>
      <c r="N1883" t="s">
        <v>39</v>
      </c>
      <c r="O1883" t="s">
        <v>39</v>
      </c>
      <c r="P1883" t="s">
        <v>39</v>
      </c>
      <c r="Q1883" t="s">
        <v>39</v>
      </c>
      <c r="R1883" t="s">
        <v>39</v>
      </c>
      <c r="S1883" t="s">
        <v>39</v>
      </c>
      <c r="T1883" t="s">
        <v>39</v>
      </c>
      <c r="U1883" s="1" t="s">
        <v>21</v>
      </c>
      <c r="V1883" s="6" t="s">
        <v>39</v>
      </c>
      <c r="W1883" s="6" t="s">
        <v>39</v>
      </c>
      <c r="X1883" s="6">
        <v>25</v>
      </c>
      <c r="Y1883" t="s">
        <v>39</v>
      </c>
      <c r="Z1883" s="6">
        <v>0</v>
      </c>
      <c r="AA1883" s="6" t="s">
        <v>2608</v>
      </c>
      <c r="AB1883" t="s">
        <v>3078</v>
      </c>
      <c r="AC1883">
        <v>3</v>
      </c>
      <c r="AD1883" s="6" t="s">
        <v>40</v>
      </c>
      <c r="AE1883" s="6" t="s">
        <v>39</v>
      </c>
      <c r="AF1883" s="6" t="s">
        <v>40</v>
      </c>
      <c r="AG1883" s="6" t="s">
        <v>39</v>
      </c>
      <c r="AH1883" s="6" t="s">
        <v>39</v>
      </c>
      <c r="AI1883" t="s">
        <v>39</v>
      </c>
      <c r="AJ1883" s="6" t="s">
        <v>2837</v>
      </c>
      <c r="AK1883">
        <v>5</v>
      </c>
      <c r="AL1883" s="6" t="s">
        <v>39</v>
      </c>
      <c r="AM1883" t="s">
        <v>39</v>
      </c>
      <c r="AN1883">
        <v>4</v>
      </c>
      <c r="AO1883">
        <v>50</v>
      </c>
      <c r="AP1883">
        <v>28</v>
      </c>
      <c r="AQ1883" t="s">
        <v>39</v>
      </c>
      <c r="AR1883" t="s">
        <v>2692</v>
      </c>
    </row>
    <row r="1884" spans="1:45" x14ac:dyDescent="0.35">
      <c r="A1884" t="s">
        <v>1888</v>
      </c>
      <c r="B1884" t="s">
        <v>2672</v>
      </c>
      <c r="C1884" t="s">
        <v>2592</v>
      </c>
      <c r="D1884" t="s">
        <v>222</v>
      </c>
      <c r="E1884" t="s">
        <v>1795</v>
      </c>
      <c r="F1884" t="s">
        <v>3077</v>
      </c>
      <c r="G1884" t="s">
        <v>40</v>
      </c>
      <c r="H1884" t="s">
        <v>40</v>
      </c>
      <c r="I1884" t="s">
        <v>3074</v>
      </c>
      <c r="J1884" t="s">
        <v>39</v>
      </c>
      <c r="K1884" t="s">
        <v>39</v>
      </c>
      <c r="L1884" t="s">
        <v>39</v>
      </c>
      <c r="M1884" t="s">
        <v>2632</v>
      </c>
      <c r="N1884" t="s">
        <v>39</v>
      </c>
      <c r="O1884" t="s">
        <v>39</v>
      </c>
      <c r="P1884" t="s">
        <v>39</v>
      </c>
      <c r="Q1884" t="s">
        <v>39</v>
      </c>
      <c r="R1884" t="s">
        <v>39</v>
      </c>
      <c r="S1884" t="s">
        <v>39</v>
      </c>
      <c r="T1884" t="s">
        <v>39</v>
      </c>
      <c r="U1884" s="1" t="s">
        <v>21</v>
      </c>
      <c r="V1884" s="6" t="s">
        <v>39</v>
      </c>
      <c r="W1884" s="6" t="s">
        <v>39</v>
      </c>
      <c r="X1884" s="6">
        <v>25</v>
      </c>
      <c r="Y1884" t="s">
        <v>39</v>
      </c>
      <c r="Z1884" s="6">
        <v>0</v>
      </c>
      <c r="AA1884" s="6" t="s">
        <v>2608</v>
      </c>
      <c r="AB1884" t="s">
        <v>3079</v>
      </c>
      <c r="AC1884">
        <v>3</v>
      </c>
      <c r="AD1884" s="6" t="s">
        <v>40</v>
      </c>
      <c r="AE1884" s="6" t="s">
        <v>39</v>
      </c>
      <c r="AF1884" s="6" t="s">
        <v>40</v>
      </c>
      <c r="AG1884" s="6" t="s">
        <v>39</v>
      </c>
      <c r="AH1884" s="6" t="s">
        <v>39</v>
      </c>
      <c r="AI1884" t="s">
        <v>39</v>
      </c>
      <c r="AJ1884" s="6" t="s">
        <v>2837</v>
      </c>
      <c r="AK1884">
        <v>4</v>
      </c>
      <c r="AL1884" s="6" t="s">
        <v>39</v>
      </c>
      <c r="AM1884" t="s">
        <v>39</v>
      </c>
      <c r="AN1884">
        <v>4</v>
      </c>
      <c r="AO1884">
        <v>50</v>
      </c>
      <c r="AP1884">
        <v>28</v>
      </c>
      <c r="AQ1884" t="s">
        <v>39</v>
      </c>
      <c r="AR1884" t="s">
        <v>2692</v>
      </c>
    </row>
    <row r="1885" spans="1:45" x14ac:dyDescent="0.35">
      <c r="A1885" t="s">
        <v>1888</v>
      </c>
      <c r="B1885" t="s">
        <v>2672</v>
      </c>
      <c r="C1885" t="s">
        <v>2592</v>
      </c>
      <c r="D1885" t="s">
        <v>222</v>
      </c>
      <c r="E1885" t="s">
        <v>1795</v>
      </c>
      <c r="F1885" t="s">
        <v>3077</v>
      </c>
      <c r="G1885" t="s">
        <v>40</v>
      </c>
      <c r="H1885" t="s">
        <v>40</v>
      </c>
      <c r="I1885" t="s">
        <v>3074</v>
      </c>
      <c r="J1885" t="s">
        <v>39</v>
      </c>
      <c r="K1885" t="s">
        <v>39</v>
      </c>
      <c r="L1885" t="s">
        <v>39</v>
      </c>
      <c r="M1885" t="s">
        <v>2632</v>
      </c>
      <c r="N1885" t="s">
        <v>39</v>
      </c>
      <c r="O1885" t="s">
        <v>39</v>
      </c>
      <c r="P1885" t="s">
        <v>39</v>
      </c>
      <c r="Q1885" t="s">
        <v>39</v>
      </c>
      <c r="R1885" t="s">
        <v>39</v>
      </c>
      <c r="S1885" t="s">
        <v>39</v>
      </c>
      <c r="T1885" t="s">
        <v>39</v>
      </c>
      <c r="U1885" s="1" t="s">
        <v>21</v>
      </c>
      <c r="V1885" s="6" t="s">
        <v>39</v>
      </c>
      <c r="W1885" s="6" t="s">
        <v>39</v>
      </c>
      <c r="X1885" s="6">
        <v>25</v>
      </c>
      <c r="Y1885" t="s">
        <v>39</v>
      </c>
      <c r="Z1885" s="6">
        <v>0</v>
      </c>
      <c r="AA1885" s="6" t="s">
        <v>2608</v>
      </c>
      <c r="AB1885" t="s">
        <v>3080</v>
      </c>
      <c r="AC1885">
        <v>3</v>
      </c>
      <c r="AD1885" s="6" t="s">
        <v>40</v>
      </c>
      <c r="AE1885" s="6" t="s">
        <v>39</v>
      </c>
      <c r="AF1885" s="6" t="s">
        <v>40</v>
      </c>
      <c r="AG1885" s="6" t="s">
        <v>39</v>
      </c>
      <c r="AH1885" s="6" t="s">
        <v>39</v>
      </c>
      <c r="AI1885" t="s">
        <v>39</v>
      </c>
      <c r="AJ1885" s="6" t="s">
        <v>2837</v>
      </c>
      <c r="AK1885">
        <v>6</v>
      </c>
      <c r="AL1885" s="6" t="s">
        <v>39</v>
      </c>
      <c r="AM1885" t="s">
        <v>39</v>
      </c>
      <c r="AN1885">
        <v>4</v>
      </c>
      <c r="AO1885">
        <v>50</v>
      </c>
      <c r="AP1885">
        <v>28</v>
      </c>
      <c r="AQ1885" t="s">
        <v>39</v>
      </c>
      <c r="AR1885" t="s">
        <v>2692</v>
      </c>
    </row>
    <row r="1886" spans="1:45" x14ac:dyDescent="0.35">
      <c r="A1886" t="s">
        <v>1888</v>
      </c>
      <c r="B1886" t="s">
        <v>2672</v>
      </c>
      <c r="C1886" t="s">
        <v>2592</v>
      </c>
      <c r="D1886" t="s">
        <v>222</v>
      </c>
      <c r="E1886" t="s">
        <v>1795</v>
      </c>
      <c r="F1886" t="s">
        <v>3077</v>
      </c>
      <c r="G1886" t="s">
        <v>40</v>
      </c>
      <c r="H1886" t="s">
        <v>40</v>
      </c>
      <c r="I1886" t="s">
        <v>3074</v>
      </c>
      <c r="J1886" t="s">
        <v>39</v>
      </c>
      <c r="K1886" t="s">
        <v>39</v>
      </c>
      <c r="L1886" t="s">
        <v>39</v>
      </c>
      <c r="M1886" t="s">
        <v>2632</v>
      </c>
      <c r="N1886" t="s">
        <v>39</v>
      </c>
      <c r="O1886" t="s">
        <v>39</v>
      </c>
      <c r="P1886" t="s">
        <v>39</v>
      </c>
      <c r="Q1886" t="s">
        <v>39</v>
      </c>
      <c r="R1886" t="s">
        <v>39</v>
      </c>
      <c r="S1886" t="s">
        <v>39</v>
      </c>
      <c r="T1886" t="s">
        <v>39</v>
      </c>
      <c r="U1886" s="1" t="s">
        <v>21</v>
      </c>
      <c r="V1886" s="6" t="s">
        <v>39</v>
      </c>
      <c r="W1886" s="6" t="s">
        <v>39</v>
      </c>
      <c r="X1886" s="6">
        <v>25</v>
      </c>
      <c r="Y1886" t="s">
        <v>39</v>
      </c>
      <c r="Z1886" s="6">
        <v>0</v>
      </c>
      <c r="AA1886" s="6" t="s">
        <v>44</v>
      </c>
      <c r="AB1886">
        <v>1000</v>
      </c>
      <c r="AC1886">
        <v>3</v>
      </c>
      <c r="AD1886" s="6" t="s">
        <v>40</v>
      </c>
      <c r="AE1886" s="6" t="s">
        <v>39</v>
      </c>
      <c r="AF1886" s="6" t="s">
        <v>40</v>
      </c>
      <c r="AG1886" s="6" t="s">
        <v>39</v>
      </c>
      <c r="AH1886" s="6" t="s">
        <v>39</v>
      </c>
      <c r="AI1886" t="s">
        <v>39</v>
      </c>
      <c r="AJ1886" s="6" t="s">
        <v>2837</v>
      </c>
      <c r="AK1886">
        <v>17</v>
      </c>
      <c r="AL1886" s="6" t="s">
        <v>39</v>
      </c>
      <c r="AM1886" t="s">
        <v>39</v>
      </c>
      <c r="AN1886">
        <v>4</v>
      </c>
      <c r="AO1886">
        <v>50</v>
      </c>
      <c r="AP1886">
        <v>28</v>
      </c>
      <c r="AQ1886" t="s">
        <v>39</v>
      </c>
      <c r="AR1886" t="s">
        <v>2692</v>
      </c>
    </row>
    <row r="1887" spans="1:45" x14ac:dyDescent="0.35">
      <c r="A1887" t="s">
        <v>1888</v>
      </c>
      <c r="B1887" t="s">
        <v>2672</v>
      </c>
      <c r="C1887" t="s">
        <v>2592</v>
      </c>
      <c r="D1887" t="s">
        <v>222</v>
      </c>
      <c r="E1887" t="s">
        <v>1795</v>
      </c>
      <c r="F1887" t="s">
        <v>3077</v>
      </c>
      <c r="G1887" t="s">
        <v>40</v>
      </c>
      <c r="H1887" t="s">
        <v>40</v>
      </c>
      <c r="I1887" t="s">
        <v>3074</v>
      </c>
      <c r="J1887" t="s">
        <v>39</v>
      </c>
      <c r="K1887" t="s">
        <v>39</v>
      </c>
      <c r="L1887" t="s">
        <v>39</v>
      </c>
      <c r="M1887" t="s">
        <v>2632</v>
      </c>
      <c r="N1887" t="s">
        <v>39</v>
      </c>
      <c r="O1887" t="s">
        <v>39</v>
      </c>
      <c r="P1887" t="s">
        <v>39</v>
      </c>
      <c r="Q1887" t="s">
        <v>39</v>
      </c>
      <c r="R1887" t="s">
        <v>39</v>
      </c>
      <c r="S1887" t="s">
        <v>39</v>
      </c>
      <c r="T1887" t="s">
        <v>39</v>
      </c>
      <c r="U1887" s="1" t="s">
        <v>21</v>
      </c>
      <c r="V1887" s="6" t="s">
        <v>39</v>
      </c>
      <c r="W1887" s="6" t="s">
        <v>39</v>
      </c>
      <c r="X1887" s="6">
        <v>25</v>
      </c>
      <c r="Y1887" t="s">
        <v>39</v>
      </c>
      <c r="Z1887" s="6">
        <v>0</v>
      </c>
      <c r="AA1887" s="6" t="s">
        <v>2608</v>
      </c>
      <c r="AB1887" t="s">
        <v>3081</v>
      </c>
      <c r="AC1887">
        <v>3</v>
      </c>
      <c r="AD1887" s="6" t="s">
        <v>40</v>
      </c>
      <c r="AE1887" s="6" t="s">
        <v>39</v>
      </c>
      <c r="AF1887" s="6" t="s">
        <v>40</v>
      </c>
      <c r="AG1887" s="6" t="s">
        <v>39</v>
      </c>
      <c r="AH1887" s="6" t="s">
        <v>39</v>
      </c>
      <c r="AI1887" t="s">
        <v>39</v>
      </c>
      <c r="AJ1887" s="6" t="s">
        <v>2837</v>
      </c>
      <c r="AK1887">
        <v>5</v>
      </c>
      <c r="AL1887" s="6" t="s">
        <v>39</v>
      </c>
      <c r="AM1887" t="s">
        <v>39</v>
      </c>
      <c r="AN1887">
        <v>4</v>
      </c>
      <c r="AO1887">
        <v>50</v>
      </c>
      <c r="AP1887">
        <v>28</v>
      </c>
      <c r="AQ1887" t="s">
        <v>39</v>
      </c>
      <c r="AR1887" t="s">
        <v>2692</v>
      </c>
    </row>
    <row r="1888" spans="1:45" x14ac:dyDescent="0.35">
      <c r="A1888" t="s">
        <v>1888</v>
      </c>
      <c r="B1888" t="s">
        <v>2672</v>
      </c>
      <c r="C1888" t="s">
        <v>2592</v>
      </c>
      <c r="D1888" t="s">
        <v>222</v>
      </c>
      <c r="E1888" t="s">
        <v>1795</v>
      </c>
      <c r="F1888" t="s">
        <v>3077</v>
      </c>
      <c r="G1888" t="s">
        <v>40</v>
      </c>
      <c r="H1888" t="s">
        <v>40</v>
      </c>
      <c r="I1888" t="s">
        <v>3074</v>
      </c>
      <c r="J1888" t="s">
        <v>39</v>
      </c>
      <c r="K1888" t="s">
        <v>39</v>
      </c>
      <c r="L1888" t="s">
        <v>39</v>
      </c>
      <c r="M1888" t="s">
        <v>2632</v>
      </c>
      <c r="N1888" t="s">
        <v>39</v>
      </c>
      <c r="O1888" t="s">
        <v>39</v>
      </c>
      <c r="P1888" t="s">
        <v>39</v>
      </c>
      <c r="Q1888" t="s">
        <v>39</v>
      </c>
      <c r="R1888" t="s">
        <v>39</v>
      </c>
      <c r="S1888" t="s">
        <v>39</v>
      </c>
      <c r="T1888" t="s">
        <v>39</v>
      </c>
      <c r="U1888" s="1" t="s">
        <v>21</v>
      </c>
      <c r="V1888" s="6" t="s">
        <v>39</v>
      </c>
      <c r="W1888" s="6" t="s">
        <v>39</v>
      </c>
      <c r="X1888" s="6">
        <v>25</v>
      </c>
      <c r="Y1888" t="s">
        <v>39</v>
      </c>
      <c r="Z1888" s="6">
        <v>0</v>
      </c>
      <c r="AA1888" s="6" t="s">
        <v>2608</v>
      </c>
      <c r="AB1888" t="s">
        <v>3082</v>
      </c>
      <c r="AC1888">
        <v>3</v>
      </c>
      <c r="AD1888" s="6" t="s">
        <v>40</v>
      </c>
      <c r="AE1888" s="6" t="s">
        <v>39</v>
      </c>
      <c r="AF1888" s="6" t="s">
        <v>40</v>
      </c>
      <c r="AG1888" s="6" t="s">
        <v>39</v>
      </c>
      <c r="AH1888" s="6" t="s">
        <v>39</v>
      </c>
      <c r="AI1888" t="s">
        <v>39</v>
      </c>
      <c r="AJ1888" s="6" t="s">
        <v>2837</v>
      </c>
      <c r="AK1888">
        <v>7</v>
      </c>
      <c r="AL1888" s="6" t="s">
        <v>39</v>
      </c>
      <c r="AM1888" t="s">
        <v>39</v>
      </c>
      <c r="AN1888">
        <v>4</v>
      </c>
      <c r="AO1888">
        <v>50</v>
      </c>
      <c r="AP1888">
        <v>28</v>
      </c>
      <c r="AQ1888" t="s">
        <v>39</v>
      </c>
      <c r="AR1888" t="s">
        <v>2692</v>
      </c>
    </row>
    <row r="1889" spans="1:44" x14ac:dyDescent="0.35">
      <c r="A1889" t="s">
        <v>1888</v>
      </c>
      <c r="B1889" t="s">
        <v>2672</v>
      </c>
      <c r="C1889" t="s">
        <v>2592</v>
      </c>
      <c r="D1889" t="s">
        <v>222</v>
      </c>
      <c r="E1889" t="s">
        <v>1795</v>
      </c>
      <c r="F1889" t="s">
        <v>3077</v>
      </c>
      <c r="G1889" t="s">
        <v>40</v>
      </c>
      <c r="H1889" t="s">
        <v>40</v>
      </c>
      <c r="I1889" t="s">
        <v>3074</v>
      </c>
      <c r="J1889" t="s">
        <v>39</v>
      </c>
      <c r="K1889" t="s">
        <v>39</v>
      </c>
      <c r="L1889" t="s">
        <v>39</v>
      </c>
      <c r="M1889" t="s">
        <v>2632</v>
      </c>
      <c r="N1889" t="s">
        <v>39</v>
      </c>
      <c r="O1889" t="s">
        <v>39</v>
      </c>
      <c r="P1889" t="s">
        <v>39</v>
      </c>
      <c r="Q1889" t="s">
        <v>39</v>
      </c>
      <c r="R1889" t="s">
        <v>39</v>
      </c>
      <c r="S1889" t="s">
        <v>39</v>
      </c>
      <c r="T1889" t="s">
        <v>39</v>
      </c>
      <c r="U1889" s="1" t="s">
        <v>21</v>
      </c>
      <c r="V1889" s="6" t="s">
        <v>39</v>
      </c>
      <c r="W1889" s="6" t="s">
        <v>39</v>
      </c>
      <c r="X1889" s="6">
        <v>25</v>
      </c>
      <c r="Y1889" t="s">
        <v>39</v>
      </c>
      <c r="Z1889" s="6">
        <v>0</v>
      </c>
      <c r="AA1889" s="6" t="s">
        <v>2608</v>
      </c>
      <c r="AB1889" t="s">
        <v>3083</v>
      </c>
      <c r="AC1889">
        <v>3</v>
      </c>
      <c r="AD1889" s="6" t="s">
        <v>40</v>
      </c>
      <c r="AE1889" s="6" t="s">
        <v>39</v>
      </c>
      <c r="AF1889" s="6" t="s">
        <v>40</v>
      </c>
      <c r="AG1889" s="6" t="s">
        <v>39</v>
      </c>
      <c r="AH1889" s="6" t="s">
        <v>39</v>
      </c>
      <c r="AI1889" t="s">
        <v>39</v>
      </c>
      <c r="AJ1889" s="6" t="s">
        <v>2837</v>
      </c>
      <c r="AK1889">
        <v>11</v>
      </c>
      <c r="AL1889" s="6" t="s">
        <v>39</v>
      </c>
      <c r="AM1889" t="s">
        <v>39</v>
      </c>
      <c r="AN1889">
        <v>4</v>
      </c>
      <c r="AO1889">
        <v>50</v>
      </c>
      <c r="AP1889">
        <v>28</v>
      </c>
      <c r="AQ1889" t="s">
        <v>39</v>
      </c>
      <c r="AR1889" t="s">
        <v>2692</v>
      </c>
    </row>
    <row r="1890" spans="1:44" x14ac:dyDescent="0.35">
      <c r="A1890" t="s">
        <v>1888</v>
      </c>
      <c r="B1890" t="s">
        <v>2672</v>
      </c>
      <c r="C1890" t="s">
        <v>2592</v>
      </c>
      <c r="D1890" t="s">
        <v>222</v>
      </c>
      <c r="E1890" t="s">
        <v>1795</v>
      </c>
      <c r="F1890" t="s">
        <v>3077</v>
      </c>
      <c r="G1890" t="s">
        <v>40</v>
      </c>
      <c r="H1890" t="s">
        <v>40</v>
      </c>
      <c r="I1890" t="s">
        <v>3074</v>
      </c>
      <c r="J1890" t="s">
        <v>39</v>
      </c>
      <c r="K1890" t="s">
        <v>39</v>
      </c>
      <c r="L1890" t="s">
        <v>39</v>
      </c>
      <c r="M1890" t="s">
        <v>2632</v>
      </c>
      <c r="N1890" t="s">
        <v>39</v>
      </c>
      <c r="O1890" t="s">
        <v>39</v>
      </c>
      <c r="P1890" t="s">
        <v>39</v>
      </c>
      <c r="Q1890" t="s">
        <v>39</v>
      </c>
      <c r="R1890" t="s">
        <v>39</v>
      </c>
      <c r="S1890" t="s">
        <v>39</v>
      </c>
      <c r="T1890" t="s">
        <v>39</v>
      </c>
      <c r="U1890" s="1" t="s">
        <v>3084</v>
      </c>
      <c r="V1890" s="6" t="s">
        <v>2643</v>
      </c>
      <c r="W1890">
        <v>28</v>
      </c>
      <c r="X1890" s="6">
        <v>25</v>
      </c>
      <c r="Y1890" t="s">
        <v>39</v>
      </c>
      <c r="Z1890" s="6">
        <v>0</v>
      </c>
      <c r="AA1890" s="6" t="s">
        <v>39</v>
      </c>
      <c r="AB1890" s="6" t="s">
        <v>39</v>
      </c>
      <c r="AC1890" s="6" t="s">
        <v>39</v>
      </c>
      <c r="AD1890" s="6" t="s">
        <v>40</v>
      </c>
      <c r="AE1890" s="6" t="s">
        <v>39</v>
      </c>
      <c r="AF1890" s="6" t="s">
        <v>40</v>
      </c>
      <c r="AG1890" s="6" t="s">
        <v>39</v>
      </c>
      <c r="AH1890" s="6" t="s">
        <v>39</v>
      </c>
      <c r="AI1890" s="6" t="s">
        <v>39</v>
      </c>
      <c r="AJ1890" s="6" t="s">
        <v>2837</v>
      </c>
      <c r="AK1890">
        <v>9</v>
      </c>
      <c r="AL1890" s="6" t="s">
        <v>39</v>
      </c>
      <c r="AM1890" t="s">
        <v>39</v>
      </c>
      <c r="AN1890">
        <v>4</v>
      </c>
      <c r="AO1890">
        <v>50</v>
      </c>
      <c r="AP1890">
        <v>28</v>
      </c>
      <c r="AQ1890" t="s">
        <v>39</v>
      </c>
      <c r="AR1890" t="s">
        <v>2692</v>
      </c>
    </row>
    <row r="1891" spans="1:44" x14ac:dyDescent="0.35">
      <c r="A1891" t="s">
        <v>1888</v>
      </c>
      <c r="B1891" t="s">
        <v>2672</v>
      </c>
      <c r="C1891" t="s">
        <v>2592</v>
      </c>
      <c r="D1891" t="s">
        <v>222</v>
      </c>
      <c r="E1891" t="s">
        <v>1795</v>
      </c>
      <c r="F1891" t="s">
        <v>3077</v>
      </c>
      <c r="G1891" t="s">
        <v>40</v>
      </c>
      <c r="H1891" t="s">
        <v>40</v>
      </c>
      <c r="I1891" t="s">
        <v>3074</v>
      </c>
      <c r="J1891" t="s">
        <v>39</v>
      </c>
      <c r="K1891" t="s">
        <v>39</v>
      </c>
      <c r="L1891" t="s">
        <v>39</v>
      </c>
      <c r="M1891" t="s">
        <v>2632</v>
      </c>
      <c r="N1891" t="s">
        <v>39</v>
      </c>
      <c r="O1891" t="s">
        <v>39</v>
      </c>
      <c r="P1891" t="s">
        <v>39</v>
      </c>
      <c r="Q1891" t="s">
        <v>39</v>
      </c>
      <c r="R1891" t="s">
        <v>39</v>
      </c>
      <c r="S1891" t="s">
        <v>39</v>
      </c>
      <c r="T1891" t="s">
        <v>39</v>
      </c>
      <c r="U1891" s="1" t="s">
        <v>3084</v>
      </c>
      <c r="V1891" s="6" t="s">
        <v>2643</v>
      </c>
      <c r="W1891">
        <v>28</v>
      </c>
      <c r="X1891" s="6">
        <v>25</v>
      </c>
      <c r="Y1891" s="1" t="s">
        <v>21</v>
      </c>
      <c r="Z1891" s="6">
        <v>0</v>
      </c>
      <c r="AA1891" s="6" t="s">
        <v>2607</v>
      </c>
      <c r="AB1891">
        <f>0.1*2.11*10000</f>
        <v>2110</v>
      </c>
      <c r="AC1891">
        <v>3</v>
      </c>
      <c r="AD1891" s="6" t="s">
        <v>40</v>
      </c>
      <c r="AE1891" s="6" t="s">
        <v>39</v>
      </c>
      <c r="AF1891" s="6" t="s">
        <v>40</v>
      </c>
      <c r="AG1891" s="6" t="s">
        <v>39</v>
      </c>
      <c r="AH1891" s="6" t="s">
        <v>39</v>
      </c>
      <c r="AI1891" t="s">
        <v>39</v>
      </c>
      <c r="AJ1891" s="6" t="s">
        <v>2837</v>
      </c>
      <c r="AK1891">
        <v>6</v>
      </c>
      <c r="AL1891" s="6" t="s">
        <v>39</v>
      </c>
      <c r="AM1891" t="s">
        <v>39</v>
      </c>
      <c r="AN1891">
        <v>4</v>
      </c>
      <c r="AO1891">
        <v>50</v>
      </c>
      <c r="AP1891">
        <v>28</v>
      </c>
      <c r="AQ1891" t="s">
        <v>39</v>
      </c>
      <c r="AR1891" t="s">
        <v>2692</v>
      </c>
    </row>
    <row r="1892" spans="1:44" x14ac:dyDescent="0.35">
      <c r="A1892" t="s">
        <v>1888</v>
      </c>
      <c r="B1892" t="s">
        <v>2672</v>
      </c>
      <c r="C1892" t="s">
        <v>2592</v>
      </c>
      <c r="D1892" t="s">
        <v>222</v>
      </c>
      <c r="E1892" t="s">
        <v>1795</v>
      </c>
      <c r="F1892" t="s">
        <v>3077</v>
      </c>
      <c r="G1892" t="s">
        <v>40</v>
      </c>
      <c r="H1892" t="s">
        <v>40</v>
      </c>
      <c r="I1892" t="s">
        <v>3074</v>
      </c>
      <c r="J1892" t="s">
        <v>39</v>
      </c>
      <c r="K1892" t="s">
        <v>39</v>
      </c>
      <c r="L1892" t="s">
        <v>39</v>
      </c>
      <c r="M1892" t="s">
        <v>2632</v>
      </c>
      <c r="N1892" t="s">
        <v>39</v>
      </c>
      <c r="O1892" t="s">
        <v>39</v>
      </c>
      <c r="P1892" t="s">
        <v>39</v>
      </c>
      <c r="Q1892" t="s">
        <v>39</v>
      </c>
      <c r="R1892" t="s">
        <v>39</v>
      </c>
      <c r="S1892" t="s">
        <v>39</v>
      </c>
      <c r="T1892" t="s">
        <v>39</v>
      </c>
      <c r="U1892" s="1" t="s">
        <v>3084</v>
      </c>
      <c r="V1892" s="6" t="s">
        <v>2643</v>
      </c>
      <c r="W1892">
        <v>28</v>
      </c>
      <c r="X1892" s="6">
        <v>25</v>
      </c>
      <c r="Y1892" s="1" t="s">
        <v>21</v>
      </c>
      <c r="Z1892" s="6">
        <v>0</v>
      </c>
      <c r="AA1892" s="6" t="s">
        <v>2607</v>
      </c>
      <c r="AB1892">
        <f>0.2*2.11*10000</f>
        <v>4220</v>
      </c>
      <c r="AC1892">
        <v>3</v>
      </c>
      <c r="AD1892" s="6" t="s">
        <v>40</v>
      </c>
      <c r="AE1892" s="6" t="s">
        <v>39</v>
      </c>
      <c r="AF1892" s="6" t="s">
        <v>40</v>
      </c>
      <c r="AG1892" s="6" t="s">
        <v>39</v>
      </c>
      <c r="AH1892" s="6" t="s">
        <v>39</v>
      </c>
      <c r="AI1892" t="s">
        <v>39</v>
      </c>
      <c r="AJ1892" s="6" t="s">
        <v>2837</v>
      </c>
      <c r="AK1892">
        <v>4</v>
      </c>
      <c r="AL1892" s="6" t="s">
        <v>39</v>
      </c>
      <c r="AM1892" t="s">
        <v>39</v>
      </c>
      <c r="AN1892">
        <v>4</v>
      </c>
      <c r="AO1892">
        <v>50</v>
      </c>
      <c r="AP1892">
        <v>28</v>
      </c>
      <c r="AQ1892" t="s">
        <v>39</v>
      </c>
      <c r="AR1892" t="s">
        <v>2692</v>
      </c>
    </row>
    <row r="1893" spans="1:44" x14ac:dyDescent="0.35">
      <c r="A1893" t="s">
        <v>1888</v>
      </c>
      <c r="B1893" t="s">
        <v>2672</v>
      </c>
      <c r="C1893" t="s">
        <v>2592</v>
      </c>
      <c r="D1893" t="s">
        <v>222</v>
      </c>
      <c r="E1893" t="s">
        <v>1795</v>
      </c>
      <c r="F1893" t="s">
        <v>3077</v>
      </c>
      <c r="G1893" t="s">
        <v>40</v>
      </c>
      <c r="H1893" t="s">
        <v>40</v>
      </c>
      <c r="I1893" t="s">
        <v>3074</v>
      </c>
      <c r="J1893" t="s">
        <v>39</v>
      </c>
      <c r="K1893" t="s">
        <v>39</v>
      </c>
      <c r="L1893" t="s">
        <v>39</v>
      </c>
      <c r="M1893" t="s">
        <v>2632</v>
      </c>
      <c r="N1893" t="s">
        <v>39</v>
      </c>
      <c r="O1893" t="s">
        <v>39</v>
      </c>
      <c r="P1893" t="s">
        <v>39</v>
      </c>
      <c r="Q1893" t="s">
        <v>39</v>
      </c>
      <c r="R1893" t="s">
        <v>39</v>
      </c>
      <c r="S1893" t="s">
        <v>39</v>
      </c>
      <c r="T1893" t="s">
        <v>39</v>
      </c>
      <c r="U1893" s="1" t="s">
        <v>3084</v>
      </c>
      <c r="V1893" s="6" t="s">
        <v>2643</v>
      </c>
      <c r="W1893">
        <v>28</v>
      </c>
      <c r="X1893" s="6">
        <v>25</v>
      </c>
      <c r="Y1893" s="1" t="s">
        <v>21</v>
      </c>
      <c r="Z1893" s="6">
        <v>0</v>
      </c>
      <c r="AA1893" s="6" t="s">
        <v>2607</v>
      </c>
      <c r="AB1893">
        <f>0.3*2.11*10000</f>
        <v>6329.9999999999991</v>
      </c>
      <c r="AC1893">
        <v>3</v>
      </c>
      <c r="AD1893" s="6" t="s">
        <v>40</v>
      </c>
      <c r="AE1893" s="6" t="s">
        <v>39</v>
      </c>
      <c r="AF1893" s="6" t="s">
        <v>40</v>
      </c>
      <c r="AG1893" s="6" t="s">
        <v>39</v>
      </c>
      <c r="AH1893" s="6" t="s">
        <v>39</v>
      </c>
      <c r="AI1893" t="s">
        <v>39</v>
      </c>
      <c r="AJ1893" s="6" t="s">
        <v>2837</v>
      </c>
      <c r="AK1893">
        <v>7</v>
      </c>
      <c r="AL1893" s="6" t="s">
        <v>39</v>
      </c>
      <c r="AM1893" t="s">
        <v>39</v>
      </c>
      <c r="AN1893">
        <v>4</v>
      </c>
      <c r="AO1893">
        <v>50</v>
      </c>
      <c r="AP1893">
        <v>28</v>
      </c>
      <c r="AQ1893" t="s">
        <v>39</v>
      </c>
      <c r="AR1893" t="s">
        <v>2692</v>
      </c>
    </row>
    <row r="1894" spans="1:44" x14ac:dyDescent="0.35">
      <c r="A1894" t="s">
        <v>1888</v>
      </c>
      <c r="B1894" t="s">
        <v>2672</v>
      </c>
      <c r="C1894" t="s">
        <v>2592</v>
      </c>
      <c r="D1894" t="s">
        <v>222</v>
      </c>
      <c r="E1894" t="s">
        <v>1795</v>
      </c>
      <c r="F1894" t="s">
        <v>3077</v>
      </c>
      <c r="G1894" t="s">
        <v>40</v>
      </c>
      <c r="H1894" t="s">
        <v>40</v>
      </c>
      <c r="I1894" t="s">
        <v>3074</v>
      </c>
      <c r="J1894" t="s">
        <v>39</v>
      </c>
      <c r="K1894" t="s">
        <v>39</v>
      </c>
      <c r="L1894" t="s">
        <v>39</v>
      </c>
      <c r="M1894" t="s">
        <v>2632</v>
      </c>
      <c r="N1894" t="s">
        <v>39</v>
      </c>
      <c r="O1894" t="s">
        <v>39</v>
      </c>
      <c r="P1894" t="s">
        <v>39</v>
      </c>
      <c r="Q1894" t="s">
        <v>39</v>
      </c>
      <c r="R1894" t="s">
        <v>39</v>
      </c>
      <c r="S1894" t="s">
        <v>39</v>
      </c>
      <c r="T1894" t="s">
        <v>39</v>
      </c>
      <c r="U1894" s="1" t="s">
        <v>3084</v>
      </c>
      <c r="V1894" s="6" t="s">
        <v>2643</v>
      </c>
      <c r="W1894">
        <v>28</v>
      </c>
      <c r="X1894" s="6">
        <v>25</v>
      </c>
      <c r="Y1894" s="1" t="s">
        <v>21</v>
      </c>
      <c r="Z1894" s="6">
        <v>0</v>
      </c>
      <c r="AA1894" s="6" t="s">
        <v>44</v>
      </c>
      <c r="AB1894">
        <v>500</v>
      </c>
      <c r="AC1894">
        <v>3</v>
      </c>
      <c r="AD1894" s="6" t="s">
        <v>40</v>
      </c>
      <c r="AE1894" s="6" t="s">
        <v>39</v>
      </c>
      <c r="AF1894" s="6" t="s">
        <v>40</v>
      </c>
      <c r="AG1894" s="6" t="s">
        <v>39</v>
      </c>
      <c r="AH1894" s="6" t="s">
        <v>39</v>
      </c>
      <c r="AI1894" t="s">
        <v>39</v>
      </c>
      <c r="AJ1894" s="6" t="s">
        <v>2837</v>
      </c>
      <c r="AK1894">
        <v>9</v>
      </c>
      <c r="AL1894" s="6" t="s">
        <v>39</v>
      </c>
      <c r="AM1894" t="s">
        <v>39</v>
      </c>
      <c r="AN1894">
        <v>4</v>
      </c>
      <c r="AO1894">
        <v>50</v>
      </c>
      <c r="AP1894">
        <v>28</v>
      </c>
      <c r="AQ1894" t="s">
        <v>39</v>
      </c>
      <c r="AR1894" t="s">
        <v>2692</v>
      </c>
    </row>
    <row r="1895" spans="1:44" x14ac:dyDescent="0.35">
      <c r="A1895" t="s">
        <v>1888</v>
      </c>
      <c r="B1895" t="s">
        <v>2672</v>
      </c>
      <c r="C1895" t="s">
        <v>2592</v>
      </c>
      <c r="D1895" t="s">
        <v>222</v>
      </c>
      <c r="E1895" t="s">
        <v>1795</v>
      </c>
      <c r="F1895" t="s">
        <v>3077</v>
      </c>
      <c r="G1895" t="s">
        <v>40</v>
      </c>
      <c r="H1895" t="s">
        <v>40</v>
      </c>
      <c r="I1895" t="s">
        <v>3074</v>
      </c>
      <c r="J1895" t="s">
        <v>39</v>
      </c>
      <c r="K1895" t="s">
        <v>39</v>
      </c>
      <c r="L1895" t="s">
        <v>39</v>
      </c>
      <c r="M1895" t="s">
        <v>2632</v>
      </c>
      <c r="N1895" t="s">
        <v>39</v>
      </c>
      <c r="O1895" t="s">
        <v>39</v>
      </c>
      <c r="P1895" t="s">
        <v>39</v>
      </c>
      <c r="Q1895" t="s">
        <v>39</v>
      </c>
      <c r="R1895" t="s">
        <v>39</v>
      </c>
      <c r="S1895" t="s">
        <v>39</v>
      </c>
      <c r="T1895" t="s">
        <v>39</v>
      </c>
      <c r="U1895" s="1" t="s">
        <v>3084</v>
      </c>
      <c r="V1895" s="6" t="s">
        <v>2643</v>
      </c>
      <c r="W1895">
        <v>28</v>
      </c>
      <c r="X1895" s="6">
        <v>25</v>
      </c>
      <c r="Y1895" s="1" t="s">
        <v>21</v>
      </c>
      <c r="Z1895" s="6">
        <v>0</v>
      </c>
      <c r="AA1895" s="6" t="s">
        <v>2608</v>
      </c>
      <c r="AB1895" t="s">
        <v>3078</v>
      </c>
      <c r="AC1895">
        <v>3</v>
      </c>
      <c r="AD1895" s="6" t="s">
        <v>40</v>
      </c>
      <c r="AE1895" s="6" t="s">
        <v>39</v>
      </c>
      <c r="AF1895" s="6" t="s">
        <v>40</v>
      </c>
      <c r="AG1895" s="6" t="s">
        <v>39</v>
      </c>
      <c r="AH1895" s="6" t="s">
        <v>39</v>
      </c>
      <c r="AI1895" t="s">
        <v>39</v>
      </c>
      <c r="AJ1895" s="6" t="s">
        <v>2837</v>
      </c>
      <c r="AK1895">
        <v>10</v>
      </c>
      <c r="AL1895" s="6" t="s">
        <v>39</v>
      </c>
      <c r="AM1895" t="s">
        <v>39</v>
      </c>
      <c r="AN1895">
        <v>4</v>
      </c>
      <c r="AO1895">
        <v>50</v>
      </c>
      <c r="AP1895">
        <v>28</v>
      </c>
      <c r="AQ1895" t="s">
        <v>39</v>
      </c>
      <c r="AR1895" t="s">
        <v>2692</v>
      </c>
    </row>
    <row r="1896" spans="1:44" x14ac:dyDescent="0.35">
      <c r="A1896" t="s">
        <v>1888</v>
      </c>
      <c r="B1896" t="s">
        <v>2672</v>
      </c>
      <c r="C1896" t="s">
        <v>2592</v>
      </c>
      <c r="D1896" t="s">
        <v>222</v>
      </c>
      <c r="E1896" t="s">
        <v>1795</v>
      </c>
      <c r="F1896" t="s">
        <v>3077</v>
      </c>
      <c r="G1896" t="s">
        <v>40</v>
      </c>
      <c r="H1896" t="s">
        <v>40</v>
      </c>
      <c r="I1896" t="s">
        <v>3074</v>
      </c>
      <c r="J1896" t="s">
        <v>39</v>
      </c>
      <c r="K1896" t="s">
        <v>39</v>
      </c>
      <c r="L1896" t="s">
        <v>39</v>
      </c>
      <c r="M1896" t="s">
        <v>2632</v>
      </c>
      <c r="N1896" t="s">
        <v>39</v>
      </c>
      <c r="O1896" t="s">
        <v>39</v>
      </c>
      <c r="P1896" t="s">
        <v>39</v>
      </c>
      <c r="Q1896" t="s">
        <v>39</v>
      </c>
      <c r="R1896" t="s">
        <v>39</v>
      </c>
      <c r="S1896" t="s">
        <v>39</v>
      </c>
      <c r="T1896" t="s">
        <v>39</v>
      </c>
      <c r="U1896" s="1" t="s">
        <v>3084</v>
      </c>
      <c r="V1896" s="6" t="s">
        <v>2643</v>
      </c>
      <c r="W1896">
        <v>28</v>
      </c>
      <c r="X1896" s="6">
        <v>25</v>
      </c>
      <c r="Y1896" s="1" t="s">
        <v>21</v>
      </c>
      <c r="Z1896" s="6">
        <v>0</v>
      </c>
      <c r="AA1896" s="6" t="s">
        <v>2608</v>
      </c>
      <c r="AB1896" t="s">
        <v>3079</v>
      </c>
      <c r="AC1896">
        <v>3</v>
      </c>
      <c r="AD1896" s="6" t="s">
        <v>40</v>
      </c>
      <c r="AE1896" s="6" t="s">
        <v>39</v>
      </c>
      <c r="AF1896" s="6" t="s">
        <v>40</v>
      </c>
      <c r="AG1896" s="6" t="s">
        <v>39</v>
      </c>
      <c r="AH1896" s="6" t="s">
        <v>39</v>
      </c>
      <c r="AI1896" t="s">
        <v>39</v>
      </c>
      <c r="AJ1896" s="6" t="s">
        <v>2837</v>
      </c>
      <c r="AK1896">
        <v>8</v>
      </c>
      <c r="AL1896" s="6" t="s">
        <v>39</v>
      </c>
      <c r="AM1896" t="s">
        <v>39</v>
      </c>
      <c r="AN1896">
        <v>4</v>
      </c>
      <c r="AO1896">
        <v>50</v>
      </c>
      <c r="AP1896">
        <v>28</v>
      </c>
      <c r="AQ1896" t="s">
        <v>39</v>
      </c>
      <c r="AR1896" t="s">
        <v>2692</v>
      </c>
    </row>
    <row r="1897" spans="1:44" x14ac:dyDescent="0.35">
      <c r="A1897" t="s">
        <v>1888</v>
      </c>
      <c r="B1897" t="s">
        <v>2672</v>
      </c>
      <c r="C1897" t="s">
        <v>2592</v>
      </c>
      <c r="D1897" t="s">
        <v>222</v>
      </c>
      <c r="E1897" t="s">
        <v>1795</v>
      </c>
      <c r="F1897" t="s">
        <v>3077</v>
      </c>
      <c r="G1897" t="s">
        <v>40</v>
      </c>
      <c r="H1897" t="s">
        <v>40</v>
      </c>
      <c r="I1897" t="s">
        <v>3074</v>
      </c>
      <c r="J1897" t="s">
        <v>39</v>
      </c>
      <c r="K1897" t="s">
        <v>39</v>
      </c>
      <c r="L1897" t="s">
        <v>39</v>
      </c>
      <c r="M1897" t="s">
        <v>2632</v>
      </c>
      <c r="N1897" t="s">
        <v>39</v>
      </c>
      <c r="O1897" t="s">
        <v>39</v>
      </c>
      <c r="P1897" t="s">
        <v>39</v>
      </c>
      <c r="Q1897" t="s">
        <v>39</v>
      </c>
      <c r="R1897" t="s">
        <v>39</v>
      </c>
      <c r="S1897" t="s">
        <v>39</v>
      </c>
      <c r="T1897" t="s">
        <v>39</v>
      </c>
      <c r="U1897" s="1" t="s">
        <v>3084</v>
      </c>
      <c r="V1897" s="6" t="s">
        <v>2643</v>
      </c>
      <c r="W1897">
        <v>28</v>
      </c>
      <c r="X1897" s="6">
        <v>25</v>
      </c>
      <c r="Y1897" s="1" t="s">
        <v>21</v>
      </c>
      <c r="Z1897" s="6">
        <v>0</v>
      </c>
      <c r="AA1897" s="6" t="s">
        <v>2608</v>
      </c>
      <c r="AB1897" t="s">
        <v>3080</v>
      </c>
      <c r="AC1897">
        <v>3</v>
      </c>
      <c r="AD1897" s="6" t="s">
        <v>40</v>
      </c>
      <c r="AE1897" s="6" t="s">
        <v>39</v>
      </c>
      <c r="AF1897" s="6" t="s">
        <v>40</v>
      </c>
      <c r="AG1897" s="6" t="s">
        <v>39</v>
      </c>
      <c r="AH1897" s="6" t="s">
        <v>39</v>
      </c>
      <c r="AI1897" t="s">
        <v>39</v>
      </c>
      <c r="AJ1897" s="6" t="s">
        <v>2837</v>
      </c>
      <c r="AK1897">
        <v>12</v>
      </c>
      <c r="AL1897" s="6" t="s">
        <v>39</v>
      </c>
      <c r="AM1897" t="s">
        <v>39</v>
      </c>
      <c r="AN1897">
        <v>4</v>
      </c>
      <c r="AO1897">
        <v>50</v>
      </c>
      <c r="AP1897">
        <v>28</v>
      </c>
      <c r="AQ1897" t="s">
        <v>39</v>
      </c>
      <c r="AR1897" t="s">
        <v>2692</v>
      </c>
    </row>
    <row r="1898" spans="1:44" x14ac:dyDescent="0.35">
      <c r="A1898" t="s">
        <v>1888</v>
      </c>
      <c r="B1898" t="s">
        <v>2672</v>
      </c>
      <c r="C1898" t="s">
        <v>2592</v>
      </c>
      <c r="D1898" t="s">
        <v>222</v>
      </c>
      <c r="E1898" t="s">
        <v>1795</v>
      </c>
      <c r="F1898" t="s">
        <v>3077</v>
      </c>
      <c r="G1898" t="s">
        <v>40</v>
      </c>
      <c r="H1898" t="s">
        <v>40</v>
      </c>
      <c r="I1898" t="s">
        <v>3074</v>
      </c>
      <c r="J1898" t="s">
        <v>39</v>
      </c>
      <c r="K1898" t="s">
        <v>39</v>
      </c>
      <c r="L1898" t="s">
        <v>39</v>
      </c>
      <c r="M1898" t="s">
        <v>2632</v>
      </c>
      <c r="N1898" t="s">
        <v>39</v>
      </c>
      <c r="O1898" t="s">
        <v>39</v>
      </c>
      <c r="P1898" t="s">
        <v>39</v>
      </c>
      <c r="Q1898" t="s">
        <v>39</v>
      </c>
      <c r="R1898" t="s">
        <v>39</v>
      </c>
      <c r="S1898" t="s">
        <v>39</v>
      </c>
      <c r="T1898" t="s">
        <v>39</v>
      </c>
      <c r="U1898" s="1" t="s">
        <v>3084</v>
      </c>
      <c r="V1898" s="6" t="s">
        <v>2643</v>
      </c>
      <c r="W1898">
        <v>28</v>
      </c>
      <c r="X1898" s="6">
        <v>25</v>
      </c>
      <c r="Y1898" s="1" t="s">
        <v>21</v>
      </c>
      <c r="Z1898" s="6">
        <v>0</v>
      </c>
      <c r="AA1898" s="6" t="s">
        <v>44</v>
      </c>
      <c r="AB1898">
        <v>1000</v>
      </c>
      <c r="AC1898">
        <v>3</v>
      </c>
      <c r="AD1898" s="6" t="s">
        <v>40</v>
      </c>
      <c r="AE1898" s="6" t="s">
        <v>39</v>
      </c>
      <c r="AF1898" s="6" t="s">
        <v>40</v>
      </c>
      <c r="AG1898" s="6" t="s">
        <v>39</v>
      </c>
      <c r="AH1898" s="6" t="s">
        <v>39</v>
      </c>
      <c r="AI1898" t="s">
        <v>39</v>
      </c>
      <c r="AJ1898" s="6" t="s">
        <v>2837</v>
      </c>
      <c r="AK1898">
        <v>18</v>
      </c>
      <c r="AL1898" s="6" t="s">
        <v>39</v>
      </c>
      <c r="AM1898" t="s">
        <v>39</v>
      </c>
      <c r="AN1898">
        <v>4</v>
      </c>
      <c r="AO1898">
        <v>50</v>
      </c>
      <c r="AP1898">
        <v>28</v>
      </c>
      <c r="AQ1898" t="s">
        <v>39</v>
      </c>
      <c r="AR1898" t="s">
        <v>2692</v>
      </c>
    </row>
    <row r="1899" spans="1:44" x14ac:dyDescent="0.35">
      <c r="A1899" t="s">
        <v>1888</v>
      </c>
      <c r="B1899" t="s">
        <v>2672</v>
      </c>
      <c r="C1899" t="s">
        <v>2592</v>
      </c>
      <c r="D1899" t="s">
        <v>222</v>
      </c>
      <c r="E1899" t="s">
        <v>1795</v>
      </c>
      <c r="F1899" t="s">
        <v>3077</v>
      </c>
      <c r="G1899" t="s">
        <v>40</v>
      </c>
      <c r="H1899" t="s">
        <v>40</v>
      </c>
      <c r="I1899" t="s">
        <v>3074</v>
      </c>
      <c r="J1899" t="s">
        <v>39</v>
      </c>
      <c r="K1899" t="s">
        <v>39</v>
      </c>
      <c r="L1899" t="s">
        <v>39</v>
      </c>
      <c r="M1899" t="s">
        <v>2632</v>
      </c>
      <c r="N1899" t="s">
        <v>39</v>
      </c>
      <c r="O1899" t="s">
        <v>39</v>
      </c>
      <c r="P1899" t="s">
        <v>39</v>
      </c>
      <c r="Q1899" t="s">
        <v>39</v>
      </c>
      <c r="R1899" t="s">
        <v>39</v>
      </c>
      <c r="S1899" t="s">
        <v>39</v>
      </c>
      <c r="T1899" t="s">
        <v>39</v>
      </c>
      <c r="U1899" s="1" t="s">
        <v>3084</v>
      </c>
      <c r="V1899" s="6" t="s">
        <v>2643</v>
      </c>
      <c r="W1899">
        <v>28</v>
      </c>
      <c r="X1899" s="6">
        <v>25</v>
      </c>
      <c r="Y1899" s="1" t="s">
        <v>21</v>
      </c>
      <c r="Z1899" s="6">
        <v>0</v>
      </c>
      <c r="AA1899" s="6" t="s">
        <v>2608</v>
      </c>
      <c r="AB1899" t="s">
        <v>3081</v>
      </c>
      <c r="AC1899">
        <v>3</v>
      </c>
      <c r="AD1899" s="6" t="s">
        <v>40</v>
      </c>
      <c r="AE1899" s="6" t="s">
        <v>39</v>
      </c>
      <c r="AF1899" s="6" t="s">
        <v>40</v>
      </c>
      <c r="AG1899" s="6" t="s">
        <v>39</v>
      </c>
      <c r="AH1899" s="6" t="s">
        <v>39</v>
      </c>
      <c r="AI1899" t="s">
        <v>39</v>
      </c>
      <c r="AJ1899" s="6" t="s">
        <v>2837</v>
      </c>
      <c r="AK1899">
        <v>21</v>
      </c>
      <c r="AL1899" s="6" t="s">
        <v>39</v>
      </c>
      <c r="AM1899" t="s">
        <v>39</v>
      </c>
      <c r="AN1899">
        <v>4</v>
      </c>
      <c r="AO1899">
        <v>50</v>
      </c>
      <c r="AP1899">
        <v>28</v>
      </c>
      <c r="AQ1899" t="s">
        <v>39</v>
      </c>
      <c r="AR1899" t="s">
        <v>2692</v>
      </c>
    </row>
    <row r="1900" spans="1:44" x14ac:dyDescent="0.35">
      <c r="A1900" t="s">
        <v>1888</v>
      </c>
      <c r="B1900" t="s">
        <v>2672</v>
      </c>
      <c r="C1900" t="s">
        <v>2592</v>
      </c>
      <c r="D1900" t="s">
        <v>222</v>
      </c>
      <c r="E1900" t="s">
        <v>1795</v>
      </c>
      <c r="F1900" t="s">
        <v>3077</v>
      </c>
      <c r="G1900" t="s">
        <v>40</v>
      </c>
      <c r="H1900" t="s">
        <v>40</v>
      </c>
      <c r="I1900" t="s">
        <v>3074</v>
      </c>
      <c r="J1900" t="s">
        <v>39</v>
      </c>
      <c r="K1900" t="s">
        <v>39</v>
      </c>
      <c r="L1900" t="s">
        <v>39</v>
      </c>
      <c r="M1900" t="s">
        <v>2632</v>
      </c>
      <c r="N1900" t="s">
        <v>39</v>
      </c>
      <c r="O1900" t="s">
        <v>39</v>
      </c>
      <c r="P1900" t="s">
        <v>39</v>
      </c>
      <c r="Q1900" t="s">
        <v>39</v>
      </c>
      <c r="R1900" t="s">
        <v>39</v>
      </c>
      <c r="S1900" t="s">
        <v>39</v>
      </c>
      <c r="T1900" t="s">
        <v>39</v>
      </c>
      <c r="U1900" s="1" t="s">
        <v>3084</v>
      </c>
      <c r="V1900" s="6" t="s">
        <v>2643</v>
      </c>
      <c r="W1900">
        <v>28</v>
      </c>
      <c r="X1900" s="6">
        <v>25</v>
      </c>
      <c r="Y1900" s="1" t="s">
        <v>21</v>
      </c>
      <c r="Z1900" s="6">
        <v>0</v>
      </c>
      <c r="AA1900" s="6" t="s">
        <v>2608</v>
      </c>
      <c r="AB1900" t="s">
        <v>3082</v>
      </c>
      <c r="AC1900">
        <v>3</v>
      </c>
      <c r="AD1900" s="6" t="s">
        <v>40</v>
      </c>
      <c r="AE1900" s="6" t="s">
        <v>39</v>
      </c>
      <c r="AF1900" s="6" t="s">
        <v>40</v>
      </c>
      <c r="AG1900" s="6" t="s">
        <v>39</v>
      </c>
      <c r="AH1900" s="6" t="s">
        <v>39</v>
      </c>
      <c r="AI1900" t="s">
        <v>39</v>
      </c>
      <c r="AJ1900" s="6" t="s">
        <v>2837</v>
      </c>
      <c r="AK1900">
        <v>29</v>
      </c>
      <c r="AL1900" s="6" t="s">
        <v>39</v>
      </c>
      <c r="AM1900" t="s">
        <v>39</v>
      </c>
      <c r="AN1900">
        <v>4</v>
      </c>
      <c r="AO1900">
        <v>50</v>
      </c>
      <c r="AP1900">
        <v>28</v>
      </c>
      <c r="AQ1900" t="s">
        <v>39</v>
      </c>
      <c r="AR1900" t="s">
        <v>2692</v>
      </c>
    </row>
    <row r="1901" spans="1:44" x14ac:dyDescent="0.35">
      <c r="A1901" t="s">
        <v>1888</v>
      </c>
      <c r="B1901" t="s">
        <v>2672</v>
      </c>
      <c r="C1901" t="s">
        <v>2592</v>
      </c>
      <c r="D1901" t="s">
        <v>222</v>
      </c>
      <c r="E1901" t="s">
        <v>1795</v>
      </c>
      <c r="F1901" t="s">
        <v>3077</v>
      </c>
      <c r="G1901" t="s">
        <v>40</v>
      </c>
      <c r="H1901" t="s">
        <v>40</v>
      </c>
      <c r="I1901" t="s">
        <v>3074</v>
      </c>
      <c r="J1901" t="s">
        <v>39</v>
      </c>
      <c r="K1901" t="s">
        <v>39</v>
      </c>
      <c r="L1901" t="s">
        <v>39</v>
      </c>
      <c r="M1901" t="s">
        <v>2632</v>
      </c>
      <c r="N1901" t="s">
        <v>39</v>
      </c>
      <c r="O1901" t="s">
        <v>39</v>
      </c>
      <c r="P1901" t="s">
        <v>39</v>
      </c>
      <c r="Q1901" t="s">
        <v>39</v>
      </c>
      <c r="R1901" t="s">
        <v>39</v>
      </c>
      <c r="S1901" t="s">
        <v>39</v>
      </c>
      <c r="T1901" t="s">
        <v>39</v>
      </c>
      <c r="U1901" s="1" t="s">
        <v>3084</v>
      </c>
      <c r="V1901" s="6" t="s">
        <v>2643</v>
      </c>
      <c r="W1901">
        <v>28</v>
      </c>
      <c r="X1901" s="6">
        <v>25</v>
      </c>
      <c r="Y1901" s="1" t="s">
        <v>21</v>
      </c>
      <c r="Z1901" s="6">
        <v>0</v>
      </c>
      <c r="AA1901" s="6" t="s">
        <v>2608</v>
      </c>
      <c r="AB1901" t="s">
        <v>3083</v>
      </c>
      <c r="AC1901">
        <v>3</v>
      </c>
      <c r="AD1901" s="6" t="s">
        <v>40</v>
      </c>
      <c r="AE1901" s="6" t="s">
        <v>39</v>
      </c>
      <c r="AF1901" s="6" t="s">
        <v>40</v>
      </c>
      <c r="AG1901" s="6" t="s">
        <v>39</v>
      </c>
      <c r="AH1901" s="6" t="s">
        <v>39</v>
      </c>
      <c r="AI1901" t="s">
        <v>39</v>
      </c>
      <c r="AJ1901" s="6" t="s">
        <v>2837</v>
      </c>
      <c r="AK1901">
        <v>40</v>
      </c>
      <c r="AL1901" s="6" t="s">
        <v>39</v>
      </c>
      <c r="AM1901" t="s">
        <v>39</v>
      </c>
      <c r="AN1901">
        <v>4</v>
      </c>
      <c r="AO1901">
        <v>50</v>
      </c>
      <c r="AP1901">
        <v>28</v>
      </c>
      <c r="AQ1901" t="s">
        <v>39</v>
      </c>
      <c r="AR1901" t="s">
        <v>2692</v>
      </c>
    </row>
    <row r="1902" spans="1:44" x14ac:dyDescent="0.35">
      <c r="A1902" t="s">
        <v>1888</v>
      </c>
      <c r="B1902" t="s">
        <v>2672</v>
      </c>
      <c r="C1902" t="s">
        <v>2592</v>
      </c>
      <c r="D1902" t="s">
        <v>222</v>
      </c>
      <c r="E1902" t="s">
        <v>1795</v>
      </c>
      <c r="F1902" t="s">
        <v>3077</v>
      </c>
      <c r="G1902" t="s">
        <v>40</v>
      </c>
      <c r="H1902" t="s">
        <v>40</v>
      </c>
      <c r="I1902" t="s">
        <v>3074</v>
      </c>
      <c r="J1902" t="s">
        <v>39</v>
      </c>
      <c r="K1902" t="s">
        <v>39</v>
      </c>
      <c r="L1902" t="s">
        <v>39</v>
      </c>
      <c r="M1902" t="s">
        <v>2632</v>
      </c>
      <c r="N1902" t="s">
        <v>39</v>
      </c>
      <c r="O1902" t="s">
        <v>39</v>
      </c>
      <c r="P1902" t="s">
        <v>39</v>
      </c>
      <c r="Q1902" t="s">
        <v>39</v>
      </c>
      <c r="R1902" t="s">
        <v>39</v>
      </c>
      <c r="S1902" t="s">
        <v>39</v>
      </c>
      <c r="T1902" t="s">
        <v>39</v>
      </c>
      <c r="U1902" s="1" t="s">
        <v>3084</v>
      </c>
      <c r="V1902" s="6" t="s">
        <v>2643</v>
      </c>
      <c r="W1902">
        <v>49</v>
      </c>
      <c r="X1902" s="6">
        <v>25</v>
      </c>
      <c r="Y1902" t="s">
        <v>39</v>
      </c>
      <c r="Z1902" s="6">
        <v>0</v>
      </c>
      <c r="AA1902" s="6" t="s">
        <v>39</v>
      </c>
      <c r="AB1902" s="6" t="s">
        <v>39</v>
      </c>
      <c r="AC1902" s="6" t="s">
        <v>39</v>
      </c>
      <c r="AD1902" s="6" t="s">
        <v>40</v>
      </c>
      <c r="AE1902" s="6" t="s">
        <v>39</v>
      </c>
      <c r="AF1902" s="6" t="s">
        <v>40</v>
      </c>
      <c r="AG1902" s="6" t="s">
        <v>39</v>
      </c>
      <c r="AH1902" s="6" t="s">
        <v>39</v>
      </c>
      <c r="AI1902" s="6" t="s">
        <v>39</v>
      </c>
      <c r="AJ1902" s="6" t="s">
        <v>2837</v>
      </c>
      <c r="AK1902">
        <v>61</v>
      </c>
      <c r="AL1902" s="6" t="s">
        <v>39</v>
      </c>
      <c r="AM1902" t="s">
        <v>39</v>
      </c>
      <c r="AN1902">
        <v>4</v>
      </c>
      <c r="AO1902">
        <v>50</v>
      </c>
      <c r="AP1902">
        <v>28</v>
      </c>
      <c r="AQ1902" t="s">
        <v>39</v>
      </c>
      <c r="AR1902" t="s">
        <v>2692</v>
      </c>
    </row>
    <row r="1903" spans="1:44" x14ac:dyDescent="0.35">
      <c r="A1903" t="s">
        <v>1888</v>
      </c>
      <c r="B1903" t="s">
        <v>2672</v>
      </c>
      <c r="C1903" t="s">
        <v>2592</v>
      </c>
      <c r="D1903" t="s">
        <v>222</v>
      </c>
      <c r="E1903" t="s">
        <v>1795</v>
      </c>
      <c r="F1903" t="s">
        <v>3077</v>
      </c>
      <c r="G1903" t="s">
        <v>40</v>
      </c>
      <c r="H1903" t="s">
        <v>40</v>
      </c>
      <c r="I1903" t="s">
        <v>3074</v>
      </c>
      <c r="J1903" t="s">
        <v>39</v>
      </c>
      <c r="K1903" t="s">
        <v>39</v>
      </c>
      <c r="L1903" t="s">
        <v>39</v>
      </c>
      <c r="M1903" t="s">
        <v>2632</v>
      </c>
      <c r="N1903" t="s">
        <v>39</v>
      </c>
      <c r="O1903" t="s">
        <v>39</v>
      </c>
      <c r="P1903" t="s">
        <v>39</v>
      </c>
      <c r="Q1903" t="s">
        <v>39</v>
      </c>
      <c r="R1903" t="s">
        <v>39</v>
      </c>
      <c r="S1903" t="s">
        <v>39</v>
      </c>
      <c r="T1903" t="s">
        <v>39</v>
      </c>
      <c r="U1903" s="1" t="s">
        <v>3084</v>
      </c>
      <c r="V1903" s="6" t="s">
        <v>2643</v>
      </c>
      <c r="W1903">
        <v>49</v>
      </c>
      <c r="X1903" s="6">
        <v>25</v>
      </c>
      <c r="Y1903" s="1" t="s">
        <v>21</v>
      </c>
      <c r="Z1903" s="6">
        <v>0</v>
      </c>
      <c r="AA1903" s="6" t="s">
        <v>2607</v>
      </c>
      <c r="AB1903">
        <f>0.1*2.11*10000</f>
        <v>2110</v>
      </c>
      <c r="AC1903">
        <v>3</v>
      </c>
      <c r="AD1903" s="6" t="s">
        <v>40</v>
      </c>
      <c r="AE1903" s="6" t="s">
        <v>39</v>
      </c>
      <c r="AF1903" s="6" t="s">
        <v>40</v>
      </c>
      <c r="AG1903" s="6" t="s">
        <v>39</v>
      </c>
      <c r="AH1903" s="6" t="s">
        <v>39</v>
      </c>
      <c r="AI1903" t="s">
        <v>39</v>
      </c>
      <c r="AJ1903" s="6" t="s">
        <v>2837</v>
      </c>
      <c r="AK1903">
        <v>31</v>
      </c>
      <c r="AL1903" s="6" t="s">
        <v>39</v>
      </c>
      <c r="AM1903" t="s">
        <v>39</v>
      </c>
      <c r="AN1903">
        <v>4</v>
      </c>
      <c r="AO1903">
        <v>50</v>
      </c>
      <c r="AP1903">
        <v>28</v>
      </c>
      <c r="AQ1903" t="s">
        <v>39</v>
      </c>
      <c r="AR1903" t="s">
        <v>2692</v>
      </c>
    </row>
    <row r="1904" spans="1:44" x14ac:dyDescent="0.35">
      <c r="A1904" t="s">
        <v>1888</v>
      </c>
      <c r="B1904" t="s">
        <v>2672</v>
      </c>
      <c r="C1904" t="s">
        <v>2592</v>
      </c>
      <c r="D1904" t="s">
        <v>222</v>
      </c>
      <c r="E1904" t="s">
        <v>1795</v>
      </c>
      <c r="F1904" t="s">
        <v>3077</v>
      </c>
      <c r="G1904" t="s">
        <v>40</v>
      </c>
      <c r="H1904" t="s">
        <v>40</v>
      </c>
      <c r="I1904" t="s">
        <v>3074</v>
      </c>
      <c r="J1904" t="s">
        <v>39</v>
      </c>
      <c r="K1904" t="s">
        <v>39</v>
      </c>
      <c r="L1904" t="s">
        <v>39</v>
      </c>
      <c r="M1904" t="s">
        <v>2632</v>
      </c>
      <c r="N1904" t="s">
        <v>39</v>
      </c>
      <c r="O1904" t="s">
        <v>39</v>
      </c>
      <c r="P1904" t="s">
        <v>39</v>
      </c>
      <c r="Q1904" t="s">
        <v>39</v>
      </c>
      <c r="R1904" t="s">
        <v>39</v>
      </c>
      <c r="S1904" t="s">
        <v>39</v>
      </c>
      <c r="T1904" t="s">
        <v>39</v>
      </c>
      <c r="U1904" s="1" t="s">
        <v>3084</v>
      </c>
      <c r="V1904" s="6" t="s">
        <v>2643</v>
      </c>
      <c r="W1904">
        <v>49</v>
      </c>
      <c r="X1904" s="6">
        <v>25</v>
      </c>
      <c r="Y1904" s="1" t="s">
        <v>21</v>
      </c>
      <c r="Z1904" s="6">
        <v>0</v>
      </c>
      <c r="AA1904" s="6" t="s">
        <v>2607</v>
      </c>
      <c r="AB1904">
        <f>0.2*2.11*10000</f>
        <v>4220</v>
      </c>
      <c r="AC1904">
        <v>3</v>
      </c>
      <c r="AD1904" s="6" t="s">
        <v>40</v>
      </c>
      <c r="AE1904" s="6" t="s">
        <v>39</v>
      </c>
      <c r="AF1904" s="6" t="s">
        <v>40</v>
      </c>
      <c r="AG1904" s="6" t="s">
        <v>39</v>
      </c>
      <c r="AH1904" s="6" t="s">
        <v>39</v>
      </c>
      <c r="AI1904" t="s">
        <v>39</v>
      </c>
      <c r="AJ1904" s="6" t="s">
        <v>2837</v>
      </c>
      <c r="AK1904">
        <v>39</v>
      </c>
      <c r="AL1904" s="6" t="s">
        <v>39</v>
      </c>
      <c r="AM1904" t="s">
        <v>39</v>
      </c>
      <c r="AN1904">
        <v>4</v>
      </c>
      <c r="AO1904">
        <v>50</v>
      </c>
      <c r="AP1904">
        <v>28</v>
      </c>
      <c r="AQ1904" t="s">
        <v>39</v>
      </c>
      <c r="AR1904" t="s">
        <v>2692</v>
      </c>
    </row>
    <row r="1905" spans="1:44" x14ac:dyDescent="0.35">
      <c r="A1905" t="s">
        <v>1888</v>
      </c>
      <c r="B1905" t="s">
        <v>2672</v>
      </c>
      <c r="C1905" t="s">
        <v>2592</v>
      </c>
      <c r="D1905" t="s">
        <v>222</v>
      </c>
      <c r="E1905" t="s">
        <v>1795</v>
      </c>
      <c r="F1905" t="s">
        <v>3077</v>
      </c>
      <c r="G1905" t="s">
        <v>40</v>
      </c>
      <c r="H1905" t="s">
        <v>40</v>
      </c>
      <c r="I1905" t="s">
        <v>3074</v>
      </c>
      <c r="J1905" t="s">
        <v>39</v>
      </c>
      <c r="K1905" t="s">
        <v>39</v>
      </c>
      <c r="L1905" t="s">
        <v>39</v>
      </c>
      <c r="M1905" t="s">
        <v>2632</v>
      </c>
      <c r="N1905" t="s">
        <v>39</v>
      </c>
      <c r="O1905" t="s">
        <v>39</v>
      </c>
      <c r="P1905" t="s">
        <v>39</v>
      </c>
      <c r="Q1905" t="s">
        <v>39</v>
      </c>
      <c r="R1905" t="s">
        <v>39</v>
      </c>
      <c r="S1905" t="s">
        <v>39</v>
      </c>
      <c r="T1905" t="s">
        <v>39</v>
      </c>
      <c r="U1905" s="1" t="s">
        <v>3084</v>
      </c>
      <c r="V1905" s="6" t="s">
        <v>2643</v>
      </c>
      <c r="W1905">
        <v>49</v>
      </c>
      <c r="X1905" s="6">
        <v>25</v>
      </c>
      <c r="Y1905" s="1" t="s">
        <v>21</v>
      </c>
      <c r="Z1905" s="6">
        <v>0</v>
      </c>
      <c r="AA1905" s="6" t="s">
        <v>2607</v>
      </c>
      <c r="AB1905">
        <f>0.3*2.11*10000</f>
        <v>6329.9999999999991</v>
      </c>
      <c r="AC1905">
        <v>3</v>
      </c>
      <c r="AD1905" s="6" t="s">
        <v>40</v>
      </c>
      <c r="AE1905" s="6" t="s">
        <v>39</v>
      </c>
      <c r="AF1905" s="6" t="s">
        <v>40</v>
      </c>
      <c r="AG1905" s="6" t="s">
        <v>39</v>
      </c>
      <c r="AH1905" s="6" t="s">
        <v>39</v>
      </c>
      <c r="AI1905" t="s">
        <v>39</v>
      </c>
      <c r="AJ1905" s="6" t="s">
        <v>2837</v>
      </c>
      <c r="AK1905">
        <v>60</v>
      </c>
      <c r="AL1905" s="6" t="s">
        <v>39</v>
      </c>
      <c r="AM1905" t="s">
        <v>39</v>
      </c>
      <c r="AN1905">
        <v>4</v>
      </c>
      <c r="AO1905">
        <v>50</v>
      </c>
      <c r="AP1905">
        <v>28</v>
      </c>
      <c r="AQ1905" t="s">
        <v>39</v>
      </c>
      <c r="AR1905" t="s">
        <v>2692</v>
      </c>
    </row>
    <row r="1906" spans="1:44" x14ac:dyDescent="0.35">
      <c r="A1906" t="s">
        <v>1888</v>
      </c>
      <c r="B1906" t="s">
        <v>2672</v>
      </c>
      <c r="C1906" t="s">
        <v>2592</v>
      </c>
      <c r="D1906" t="s">
        <v>222</v>
      </c>
      <c r="E1906" t="s">
        <v>1795</v>
      </c>
      <c r="F1906" t="s">
        <v>3077</v>
      </c>
      <c r="G1906" t="s">
        <v>40</v>
      </c>
      <c r="H1906" t="s">
        <v>40</v>
      </c>
      <c r="I1906" t="s">
        <v>3074</v>
      </c>
      <c r="J1906" t="s">
        <v>39</v>
      </c>
      <c r="K1906" t="s">
        <v>39</v>
      </c>
      <c r="L1906" t="s">
        <v>39</v>
      </c>
      <c r="M1906" t="s">
        <v>2632</v>
      </c>
      <c r="N1906" t="s">
        <v>39</v>
      </c>
      <c r="O1906" t="s">
        <v>39</v>
      </c>
      <c r="P1906" t="s">
        <v>39</v>
      </c>
      <c r="Q1906" t="s">
        <v>39</v>
      </c>
      <c r="R1906" t="s">
        <v>39</v>
      </c>
      <c r="S1906" t="s">
        <v>39</v>
      </c>
      <c r="T1906" t="s">
        <v>39</v>
      </c>
      <c r="U1906" s="1" t="s">
        <v>3084</v>
      </c>
      <c r="V1906" s="6" t="s">
        <v>2643</v>
      </c>
      <c r="W1906">
        <v>49</v>
      </c>
      <c r="X1906" s="6">
        <v>25</v>
      </c>
      <c r="Y1906" s="1" t="s">
        <v>21</v>
      </c>
      <c r="Z1906" s="6">
        <v>0</v>
      </c>
      <c r="AA1906" s="6" t="s">
        <v>44</v>
      </c>
      <c r="AB1906">
        <v>500</v>
      </c>
      <c r="AC1906">
        <v>3</v>
      </c>
      <c r="AD1906" s="6" t="s">
        <v>40</v>
      </c>
      <c r="AE1906" s="6" t="s">
        <v>39</v>
      </c>
      <c r="AF1906" s="6" t="s">
        <v>40</v>
      </c>
      <c r="AG1906" s="6" t="s">
        <v>39</v>
      </c>
      <c r="AH1906" s="6" t="s">
        <v>39</v>
      </c>
      <c r="AI1906" t="s">
        <v>39</v>
      </c>
      <c r="AJ1906" s="6" t="s">
        <v>2837</v>
      </c>
      <c r="AK1906">
        <v>42</v>
      </c>
      <c r="AL1906" s="6" t="s">
        <v>39</v>
      </c>
      <c r="AM1906" t="s">
        <v>39</v>
      </c>
      <c r="AN1906">
        <v>4</v>
      </c>
      <c r="AO1906">
        <v>50</v>
      </c>
      <c r="AP1906">
        <v>28</v>
      </c>
      <c r="AQ1906" t="s">
        <v>39</v>
      </c>
      <c r="AR1906" t="s">
        <v>2692</v>
      </c>
    </row>
    <row r="1907" spans="1:44" x14ac:dyDescent="0.35">
      <c r="A1907" t="s">
        <v>1888</v>
      </c>
      <c r="B1907" t="s">
        <v>2672</v>
      </c>
      <c r="C1907" t="s">
        <v>2592</v>
      </c>
      <c r="D1907" t="s">
        <v>222</v>
      </c>
      <c r="E1907" t="s">
        <v>1795</v>
      </c>
      <c r="F1907" t="s">
        <v>3077</v>
      </c>
      <c r="G1907" t="s">
        <v>40</v>
      </c>
      <c r="H1907" t="s">
        <v>40</v>
      </c>
      <c r="I1907" t="s">
        <v>3074</v>
      </c>
      <c r="J1907" t="s">
        <v>39</v>
      </c>
      <c r="K1907" t="s">
        <v>39</v>
      </c>
      <c r="L1907" t="s">
        <v>39</v>
      </c>
      <c r="M1907" t="s">
        <v>2632</v>
      </c>
      <c r="N1907" t="s">
        <v>39</v>
      </c>
      <c r="O1907" t="s">
        <v>39</v>
      </c>
      <c r="P1907" t="s">
        <v>39</v>
      </c>
      <c r="Q1907" t="s">
        <v>39</v>
      </c>
      <c r="R1907" t="s">
        <v>39</v>
      </c>
      <c r="S1907" t="s">
        <v>39</v>
      </c>
      <c r="T1907" t="s">
        <v>39</v>
      </c>
      <c r="U1907" s="1" t="s">
        <v>3084</v>
      </c>
      <c r="V1907" s="6" t="s">
        <v>2643</v>
      </c>
      <c r="W1907">
        <v>49</v>
      </c>
      <c r="X1907" s="6">
        <v>25</v>
      </c>
      <c r="Y1907" s="1" t="s">
        <v>21</v>
      </c>
      <c r="Z1907" s="6">
        <v>0</v>
      </c>
      <c r="AA1907" s="6" t="s">
        <v>2608</v>
      </c>
      <c r="AB1907" t="s">
        <v>3078</v>
      </c>
      <c r="AC1907">
        <v>3</v>
      </c>
      <c r="AD1907" s="6" t="s">
        <v>40</v>
      </c>
      <c r="AE1907" s="6" t="s">
        <v>39</v>
      </c>
      <c r="AF1907" s="6" t="s">
        <v>40</v>
      </c>
      <c r="AG1907" s="6" t="s">
        <v>39</v>
      </c>
      <c r="AH1907" s="6" t="s">
        <v>39</v>
      </c>
      <c r="AI1907" t="s">
        <v>39</v>
      </c>
      <c r="AJ1907" s="6" t="s">
        <v>2837</v>
      </c>
      <c r="AK1907">
        <v>58</v>
      </c>
      <c r="AL1907" s="6" t="s">
        <v>39</v>
      </c>
      <c r="AM1907" t="s">
        <v>39</v>
      </c>
      <c r="AN1907">
        <v>4</v>
      </c>
      <c r="AO1907">
        <v>50</v>
      </c>
      <c r="AP1907">
        <v>28</v>
      </c>
      <c r="AQ1907" t="s">
        <v>39</v>
      </c>
      <c r="AR1907" t="s">
        <v>2692</v>
      </c>
    </row>
    <row r="1908" spans="1:44" x14ac:dyDescent="0.35">
      <c r="A1908" t="s">
        <v>1888</v>
      </c>
      <c r="B1908" t="s">
        <v>2672</v>
      </c>
      <c r="C1908" t="s">
        <v>2592</v>
      </c>
      <c r="D1908" t="s">
        <v>222</v>
      </c>
      <c r="E1908" t="s">
        <v>1795</v>
      </c>
      <c r="F1908" t="s">
        <v>3077</v>
      </c>
      <c r="G1908" t="s">
        <v>40</v>
      </c>
      <c r="H1908" t="s">
        <v>40</v>
      </c>
      <c r="I1908" t="s">
        <v>3074</v>
      </c>
      <c r="J1908" t="s">
        <v>39</v>
      </c>
      <c r="K1908" t="s">
        <v>39</v>
      </c>
      <c r="L1908" t="s">
        <v>39</v>
      </c>
      <c r="M1908" t="s">
        <v>2632</v>
      </c>
      <c r="N1908" t="s">
        <v>39</v>
      </c>
      <c r="O1908" t="s">
        <v>39</v>
      </c>
      <c r="P1908" t="s">
        <v>39</v>
      </c>
      <c r="Q1908" t="s">
        <v>39</v>
      </c>
      <c r="R1908" t="s">
        <v>39</v>
      </c>
      <c r="S1908" t="s">
        <v>39</v>
      </c>
      <c r="T1908" t="s">
        <v>39</v>
      </c>
      <c r="U1908" s="1" t="s">
        <v>3084</v>
      </c>
      <c r="V1908" s="6" t="s">
        <v>2643</v>
      </c>
      <c r="W1908">
        <v>49</v>
      </c>
      <c r="X1908" s="6">
        <v>25</v>
      </c>
      <c r="Y1908" s="1" t="s">
        <v>21</v>
      </c>
      <c r="Z1908" s="6">
        <v>0</v>
      </c>
      <c r="AA1908" s="6" t="s">
        <v>2608</v>
      </c>
      <c r="AB1908" t="s">
        <v>3079</v>
      </c>
      <c r="AC1908">
        <v>3</v>
      </c>
      <c r="AD1908" s="6" t="s">
        <v>40</v>
      </c>
      <c r="AE1908" s="6" t="s">
        <v>39</v>
      </c>
      <c r="AF1908" s="6" t="s">
        <v>40</v>
      </c>
      <c r="AG1908" s="6" t="s">
        <v>39</v>
      </c>
      <c r="AH1908" s="6" t="s">
        <v>39</v>
      </c>
      <c r="AI1908" t="s">
        <v>39</v>
      </c>
      <c r="AJ1908" s="6" t="s">
        <v>2837</v>
      </c>
      <c r="AK1908">
        <v>62</v>
      </c>
      <c r="AL1908" s="6" t="s">
        <v>39</v>
      </c>
      <c r="AM1908" t="s">
        <v>39</v>
      </c>
      <c r="AN1908">
        <v>4</v>
      </c>
      <c r="AO1908">
        <v>50</v>
      </c>
      <c r="AP1908">
        <v>28</v>
      </c>
      <c r="AQ1908" t="s">
        <v>39</v>
      </c>
      <c r="AR1908" t="s">
        <v>2692</v>
      </c>
    </row>
    <row r="1909" spans="1:44" x14ac:dyDescent="0.35">
      <c r="A1909" t="s">
        <v>1888</v>
      </c>
      <c r="B1909" t="s">
        <v>2672</v>
      </c>
      <c r="C1909" t="s">
        <v>2592</v>
      </c>
      <c r="D1909" t="s">
        <v>222</v>
      </c>
      <c r="E1909" t="s">
        <v>1795</v>
      </c>
      <c r="F1909" t="s">
        <v>3077</v>
      </c>
      <c r="G1909" t="s">
        <v>40</v>
      </c>
      <c r="H1909" t="s">
        <v>40</v>
      </c>
      <c r="I1909" t="s">
        <v>3074</v>
      </c>
      <c r="J1909" t="s">
        <v>39</v>
      </c>
      <c r="K1909" t="s">
        <v>39</v>
      </c>
      <c r="L1909" t="s">
        <v>39</v>
      </c>
      <c r="M1909" t="s">
        <v>2632</v>
      </c>
      <c r="N1909" t="s">
        <v>39</v>
      </c>
      <c r="O1909" t="s">
        <v>39</v>
      </c>
      <c r="P1909" t="s">
        <v>39</v>
      </c>
      <c r="Q1909" t="s">
        <v>39</v>
      </c>
      <c r="R1909" t="s">
        <v>39</v>
      </c>
      <c r="S1909" t="s">
        <v>39</v>
      </c>
      <c r="T1909" t="s">
        <v>39</v>
      </c>
      <c r="U1909" s="1" t="s">
        <v>3084</v>
      </c>
      <c r="V1909" s="6" t="s">
        <v>2643</v>
      </c>
      <c r="W1909">
        <v>49</v>
      </c>
      <c r="X1909" s="6">
        <v>25</v>
      </c>
      <c r="Y1909" s="1" t="s">
        <v>21</v>
      </c>
      <c r="Z1909" s="6">
        <v>0</v>
      </c>
      <c r="AA1909" s="6" t="s">
        <v>2608</v>
      </c>
      <c r="AB1909" t="s">
        <v>3080</v>
      </c>
      <c r="AC1909">
        <v>3</v>
      </c>
      <c r="AD1909" s="6" t="s">
        <v>40</v>
      </c>
      <c r="AE1909" s="6" t="s">
        <v>39</v>
      </c>
      <c r="AF1909" s="6" t="s">
        <v>40</v>
      </c>
      <c r="AG1909" s="6" t="s">
        <v>39</v>
      </c>
      <c r="AH1909" s="6" t="s">
        <v>39</v>
      </c>
      <c r="AI1909" t="s">
        <v>39</v>
      </c>
      <c r="AJ1909" s="6" t="s">
        <v>2837</v>
      </c>
      <c r="AK1909">
        <v>74</v>
      </c>
      <c r="AL1909" s="6" t="s">
        <v>39</v>
      </c>
      <c r="AM1909" t="s">
        <v>39</v>
      </c>
      <c r="AN1909">
        <v>4</v>
      </c>
      <c r="AO1909">
        <v>50</v>
      </c>
      <c r="AP1909">
        <v>28</v>
      </c>
      <c r="AQ1909" t="s">
        <v>39</v>
      </c>
      <c r="AR1909" t="s">
        <v>2692</v>
      </c>
    </row>
    <row r="1910" spans="1:44" x14ac:dyDescent="0.35">
      <c r="A1910" t="s">
        <v>1888</v>
      </c>
      <c r="B1910" t="s">
        <v>2672</v>
      </c>
      <c r="C1910" t="s">
        <v>2592</v>
      </c>
      <c r="D1910" t="s">
        <v>222</v>
      </c>
      <c r="E1910" t="s">
        <v>1795</v>
      </c>
      <c r="F1910" t="s">
        <v>3077</v>
      </c>
      <c r="G1910" t="s">
        <v>40</v>
      </c>
      <c r="H1910" t="s">
        <v>40</v>
      </c>
      <c r="I1910" t="s">
        <v>3074</v>
      </c>
      <c r="J1910" t="s">
        <v>39</v>
      </c>
      <c r="K1910" t="s">
        <v>39</v>
      </c>
      <c r="L1910" t="s">
        <v>39</v>
      </c>
      <c r="M1910" t="s">
        <v>2632</v>
      </c>
      <c r="N1910" t="s">
        <v>39</v>
      </c>
      <c r="O1910" t="s">
        <v>39</v>
      </c>
      <c r="P1910" t="s">
        <v>39</v>
      </c>
      <c r="Q1910" t="s">
        <v>39</v>
      </c>
      <c r="R1910" t="s">
        <v>39</v>
      </c>
      <c r="S1910" t="s">
        <v>39</v>
      </c>
      <c r="T1910" t="s">
        <v>39</v>
      </c>
      <c r="U1910" s="1" t="s">
        <v>3084</v>
      </c>
      <c r="V1910" s="6" t="s">
        <v>2643</v>
      </c>
      <c r="W1910">
        <v>49</v>
      </c>
      <c r="X1910" s="6">
        <v>25</v>
      </c>
      <c r="Y1910" s="1" t="s">
        <v>21</v>
      </c>
      <c r="Z1910" s="6">
        <v>0</v>
      </c>
      <c r="AA1910" s="6" t="s">
        <v>44</v>
      </c>
      <c r="AB1910">
        <v>1000</v>
      </c>
      <c r="AC1910">
        <v>3</v>
      </c>
      <c r="AD1910" s="6" t="s">
        <v>40</v>
      </c>
      <c r="AE1910" s="6" t="s">
        <v>39</v>
      </c>
      <c r="AF1910" s="6" t="s">
        <v>40</v>
      </c>
      <c r="AG1910" s="6" t="s">
        <v>39</v>
      </c>
      <c r="AH1910" s="6" t="s">
        <v>39</v>
      </c>
      <c r="AI1910" t="s">
        <v>39</v>
      </c>
      <c r="AJ1910" s="6" t="s">
        <v>2837</v>
      </c>
      <c r="AK1910">
        <v>84</v>
      </c>
      <c r="AL1910" s="6" t="s">
        <v>39</v>
      </c>
      <c r="AM1910" t="s">
        <v>39</v>
      </c>
      <c r="AN1910">
        <v>4</v>
      </c>
      <c r="AO1910">
        <v>50</v>
      </c>
      <c r="AP1910">
        <v>28</v>
      </c>
      <c r="AQ1910" t="s">
        <v>39</v>
      </c>
      <c r="AR1910" t="s">
        <v>2692</v>
      </c>
    </row>
    <row r="1911" spans="1:44" x14ac:dyDescent="0.35">
      <c r="A1911" t="s">
        <v>1888</v>
      </c>
      <c r="B1911" t="s">
        <v>2672</v>
      </c>
      <c r="C1911" t="s">
        <v>2592</v>
      </c>
      <c r="D1911" t="s">
        <v>222</v>
      </c>
      <c r="E1911" t="s">
        <v>1795</v>
      </c>
      <c r="F1911" t="s">
        <v>3077</v>
      </c>
      <c r="G1911" t="s">
        <v>40</v>
      </c>
      <c r="H1911" t="s">
        <v>40</v>
      </c>
      <c r="I1911" t="s">
        <v>3074</v>
      </c>
      <c r="J1911" t="s">
        <v>39</v>
      </c>
      <c r="K1911" t="s">
        <v>39</v>
      </c>
      <c r="L1911" t="s">
        <v>39</v>
      </c>
      <c r="M1911" t="s">
        <v>2632</v>
      </c>
      <c r="N1911" t="s">
        <v>39</v>
      </c>
      <c r="O1911" t="s">
        <v>39</v>
      </c>
      <c r="P1911" t="s">
        <v>39</v>
      </c>
      <c r="Q1911" t="s">
        <v>39</v>
      </c>
      <c r="R1911" t="s">
        <v>39</v>
      </c>
      <c r="S1911" t="s">
        <v>39</v>
      </c>
      <c r="T1911" t="s">
        <v>39</v>
      </c>
      <c r="U1911" s="1" t="s">
        <v>3084</v>
      </c>
      <c r="V1911" s="6" t="s">
        <v>2643</v>
      </c>
      <c r="W1911">
        <v>49</v>
      </c>
      <c r="X1911" s="6">
        <v>25</v>
      </c>
      <c r="Y1911" s="1" t="s">
        <v>21</v>
      </c>
      <c r="Z1911" s="6">
        <v>0</v>
      </c>
      <c r="AA1911" s="6" t="s">
        <v>2608</v>
      </c>
      <c r="AB1911" t="s">
        <v>3081</v>
      </c>
      <c r="AC1911">
        <v>3</v>
      </c>
      <c r="AD1911" s="6" t="s">
        <v>40</v>
      </c>
      <c r="AE1911" s="6" t="s">
        <v>39</v>
      </c>
      <c r="AF1911" s="6" t="s">
        <v>40</v>
      </c>
      <c r="AG1911" s="6" t="s">
        <v>39</v>
      </c>
      <c r="AH1911" s="6" t="s">
        <v>39</v>
      </c>
      <c r="AI1911" t="s">
        <v>39</v>
      </c>
      <c r="AJ1911" s="6" t="s">
        <v>2837</v>
      </c>
      <c r="AK1911">
        <v>79</v>
      </c>
      <c r="AL1911" s="6" t="s">
        <v>39</v>
      </c>
      <c r="AM1911" t="s">
        <v>39</v>
      </c>
      <c r="AN1911">
        <v>4</v>
      </c>
      <c r="AO1911">
        <v>50</v>
      </c>
      <c r="AP1911">
        <v>28</v>
      </c>
      <c r="AQ1911" t="s">
        <v>39</v>
      </c>
      <c r="AR1911" t="s">
        <v>2692</v>
      </c>
    </row>
    <row r="1912" spans="1:44" x14ac:dyDescent="0.35">
      <c r="A1912" t="s">
        <v>1888</v>
      </c>
      <c r="B1912" t="s">
        <v>2672</v>
      </c>
      <c r="C1912" t="s">
        <v>2592</v>
      </c>
      <c r="D1912" t="s">
        <v>222</v>
      </c>
      <c r="E1912" t="s">
        <v>1795</v>
      </c>
      <c r="F1912" t="s">
        <v>3077</v>
      </c>
      <c r="G1912" t="s">
        <v>40</v>
      </c>
      <c r="H1912" t="s">
        <v>40</v>
      </c>
      <c r="I1912" t="s">
        <v>3074</v>
      </c>
      <c r="J1912" t="s">
        <v>39</v>
      </c>
      <c r="K1912" t="s">
        <v>39</v>
      </c>
      <c r="L1912" t="s">
        <v>39</v>
      </c>
      <c r="M1912" t="s">
        <v>2632</v>
      </c>
      <c r="N1912" t="s">
        <v>39</v>
      </c>
      <c r="O1912" t="s">
        <v>39</v>
      </c>
      <c r="P1912" t="s">
        <v>39</v>
      </c>
      <c r="Q1912" t="s">
        <v>39</v>
      </c>
      <c r="R1912" t="s">
        <v>39</v>
      </c>
      <c r="S1912" t="s">
        <v>39</v>
      </c>
      <c r="T1912" t="s">
        <v>39</v>
      </c>
      <c r="U1912" s="1" t="s">
        <v>3084</v>
      </c>
      <c r="V1912" s="6" t="s">
        <v>2643</v>
      </c>
      <c r="W1912">
        <v>49</v>
      </c>
      <c r="X1912" s="6">
        <v>25</v>
      </c>
      <c r="Y1912" s="1" t="s">
        <v>21</v>
      </c>
      <c r="Z1912" s="6">
        <v>0</v>
      </c>
      <c r="AA1912" s="6" t="s">
        <v>2608</v>
      </c>
      <c r="AB1912" t="s">
        <v>3082</v>
      </c>
      <c r="AC1912">
        <v>3</v>
      </c>
      <c r="AD1912" s="6" t="s">
        <v>40</v>
      </c>
      <c r="AE1912" s="6" t="s">
        <v>39</v>
      </c>
      <c r="AF1912" s="6" t="s">
        <v>40</v>
      </c>
      <c r="AG1912" s="6" t="s">
        <v>39</v>
      </c>
      <c r="AH1912" s="6" t="s">
        <v>39</v>
      </c>
      <c r="AI1912" t="s">
        <v>39</v>
      </c>
      <c r="AJ1912" s="6" t="s">
        <v>2837</v>
      </c>
      <c r="AK1912">
        <v>82</v>
      </c>
      <c r="AL1912" s="6" t="s">
        <v>39</v>
      </c>
      <c r="AM1912" t="s">
        <v>39</v>
      </c>
      <c r="AN1912">
        <v>4</v>
      </c>
      <c r="AO1912">
        <v>50</v>
      </c>
      <c r="AP1912">
        <v>28</v>
      </c>
      <c r="AQ1912" t="s">
        <v>39</v>
      </c>
      <c r="AR1912" t="s">
        <v>2692</v>
      </c>
    </row>
    <row r="1913" spans="1:44" x14ac:dyDescent="0.35">
      <c r="A1913" t="s">
        <v>1888</v>
      </c>
      <c r="B1913" t="s">
        <v>2672</v>
      </c>
      <c r="C1913" t="s">
        <v>2592</v>
      </c>
      <c r="D1913" t="s">
        <v>222</v>
      </c>
      <c r="E1913" t="s">
        <v>1795</v>
      </c>
      <c r="F1913" t="s">
        <v>3077</v>
      </c>
      <c r="G1913" t="s">
        <v>40</v>
      </c>
      <c r="H1913" t="s">
        <v>40</v>
      </c>
      <c r="I1913" t="s">
        <v>3074</v>
      </c>
      <c r="J1913" t="s">
        <v>39</v>
      </c>
      <c r="K1913" t="s">
        <v>39</v>
      </c>
      <c r="L1913" t="s">
        <v>39</v>
      </c>
      <c r="M1913" t="s">
        <v>2632</v>
      </c>
      <c r="N1913" t="s">
        <v>39</v>
      </c>
      <c r="O1913" t="s">
        <v>39</v>
      </c>
      <c r="P1913" t="s">
        <v>39</v>
      </c>
      <c r="Q1913" t="s">
        <v>39</v>
      </c>
      <c r="R1913" t="s">
        <v>39</v>
      </c>
      <c r="S1913" t="s">
        <v>39</v>
      </c>
      <c r="T1913" t="s">
        <v>39</v>
      </c>
      <c r="U1913" s="1" t="s">
        <v>3084</v>
      </c>
      <c r="V1913" s="6" t="s">
        <v>2643</v>
      </c>
      <c r="W1913">
        <v>49</v>
      </c>
      <c r="X1913" s="6">
        <v>25</v>
      </c>
      <c r="Y1913" s="1" t="s">
        <v>21</v>
      </c>
      <c r="Z1913" s="6">
        <v>0</v>
      </c>
      <c r="AA1913" s="6" t="s">
        <v>2608</v>
      </c>
      <c r="AB1913" t="s">
        <v>3083</v>
      </c>
      <c r="AC1913">
        <v>3</v>
      </c>
      <c r="AD1913" s="6" t="s">
        <v>40</v>
      </c>
      <c r="AE1913" s="6" t="s">
        <v>39</v>
      </c>
      <c r="AF1913" s="6" t="s">
        <v>40</v>
      </c>
      <c r="AG1913" s="6" t="s">
        <v>39</v>
      </c>
      <c r="AH1913" s="6" t="s">
        <v>39</v>
      </c>
      <c r="AI1913" t="s">
        <v>39</v>
      </c>
      <c r="AJ1913" s="6" t="s">
        <v>2837</v>
      </c>
      <c r="AK1913">
        <v>86</v>
      </c>
      <c r="AL1913" s="6" t="s">
        <v>39</v>
      </c>
      <c r="AM1913" t="s">
        <v>39</v>
      </c>
      <c r="AN1913">
        <v>4</v>
      </c>
      <c r="AO1913">
        <v>50</v>
      </c>
      <c r="AP1913">
        <v>28</v>
      </c>
      <c r="AQ1913" t="s">
        <v>39</v>
      </c>
      <c r="AR1913" t="s">
        <v>2692</v>
      </c>
    </row>
    <row r="1914" spans="1:44" x14ac:dyDescent="0.35">
      <c r="A1914" t="s">
        <v>1888</v>
      </c>
      <c r="B1914" t="s">
        <v>2672</v>
      </c>
      <c r="C1914" t="s">
        <v>2592</v>
      </c>
      <c r="D1914" t="s">
        <v>222</v>
      </c>
      <c r="E1914" t="s">
        <v>1795</v>
      </c>
      <c r="F1914" t="s">
        <v>3077</v>
      </c>
      <c r="G1914" t="s">
        <v>40</v>
      </c>
      <c r="H1914" t="s">
        <v>40</v>
      </c>
      <c r="I1914" t="s">
        <v>3074</v>
      </c>
      <c r="J1914" t="s">
        <v>39</v>
      </c>
      <c r="K1914" t="s">
        <v>39</v>
      </c>
      <c r="L1914" t="s">
        <v>39</v>
      </c>
      <c r="M1914" t="s">
        <v>2632</v>
      </c>
      <c r="N1914" t="s">
        <v>39</v>
      </c>
      <c r="O1914" t="s">
        <v>39</v>
      </c>
      <c r="P1914" t="s">
        <v>39</v>
      </c>
      <c r="Q1914" t="s">
        <v>39</v>
      </c>
      <c r="R1914" t="s">
        <v>39</v>
      </c>
      <c r="S1914" t="s">
        <v>39</v>
      </c>
      <c r="T1914" t="s">
        <v>39</v>
      </c>
      <c r="U1914" s="1" t="s">
        <v>48</v>
      </c>
      <c r="V1914" s="6" t="s">
        <v>39</v>
      </c>
      <c r="W1914" s="6" t="s">
        <v>39</v>
      </c>
      <c r="X1914" s="6">
        <v>25</v>
      </c>
      <c r="Y1914" t="s">
        <v>39</v>
      </c>
      <c r="Z1914" s="6">
        <v>0</v>
      </c>
      <c r="AA1914" s="6" t="s">
        <v>39</v>
      </c>
      <c r="AB1914" s="6" t="s">
        <v>39</v>
      </c>
      <c r="AC1914" s="6" t="s">
        <v>39</v>
      </c>
      <c r="AD1914" s="6" t="s">
        <v>40</v>
      </c>
      <c r="AE1914" s="6" t="s">
        <v>39</v>
      </c>
      <c r="AF1914" s="6" t="s">
        <v>40</v>
      </c>
      <c r="AG1914" s="6" t="s">
        <v>39</v>
      </c>
      <c r="AH1914" s="6" t="s">
        <v>39</v>
      </c>
      <c r="AI1914" s="6" t="s">
        <v>39</v>
      </c>
      <c r="AJ1914" s="6" t="s">
        <v>2919</v>
      </c>
      <c r="AK1914">
        <v>0</v>
      </c>
      <c r="AL1914" s="6" t="s">
        <v>39</v>
      </c>
      <c r="AM1914" t="s">
        <v>39</v>
      </c>
      <c r="AN1914">
        <v>4</v>
      </c>
      <c r="AO1914">
        <v>50</v>
      </c>
      <c r="AP1914">
        <v>28</v>
      </c>
      <c r="AQ1914" t="s">
        <v>39</v>
      </c>
      <c r="AR1914" t="s">
        <v>2692</v>
      </c>
    </row>
    <row r="1915" spans="1:44" x14ac:dyDescent="0.35">
      <c r="A1915" t="s">
        <v>1888</v>
      </c>
      <c r="B1915" t="s">
        <v>2672</v>
      </c>
      <c r="C1915" t="s">
        <v>2592</v>
      </c>
      <c r="D1915" t="s">
        <v>222</v>
      </c>
      <c r="E1915" t="s">
        <v>1795</v>
      </c>
      <c r="F1915" t="s">
        <v>3077</v>
      </c>
      <c r="G1915" t="s">
        <v>40</v>
      </c>
      <c r="H1915" t="s">
        <v>40</v>
      </c>
      <c r="I1915" t="s">
        <v>3074</v>
      </c>
      <c r="J1915" t="s">
        <v>39</v>
      </c>
      <c r="K1915" t="s">
        <v>39</v>
      </c>
      <c r="L1915" t="s">
        <v>39</v>
      </c>
      <c r="M1915" t="s">
        <v>2632</v>
      </c>
      <c r="N1915" t="s">
        <v>39</v>
      </c>
      <c r="O1915" t="s">
        <v>39</v>
      </c>
      <c r="P1915" t="s">
        <v>39</v>
      </c>
      <c r="Q1915" t="s">
        <v>39</v>
      </c>
      <c r="R1915" t="s">
        <v>39</v>
      </c>
      <c r="S1915" t="s">
        <v>39</v>
      </c>
      <c r="T1915" t="s">
        <v>39</v>
      </c>
      <c r="U1915" s="1" t="s">
        <v>21</v>
      </c>
      <c r="V1915" s="6" t="s">
        <v>39</v>
      </c>
      <c r="W1915" s="6" t="s">
        <v>39</v>
      </c>
      <c r="X1915" s="6">
        <v>25</v>
      </c>
      <c r="Y1915" t="s">
        <v>39</v>
      </c>
      <c r="Z1915" s="6">
        <v>0</v>
      </c>
      <c r="AA1915" s="6" t="s">
        <v>2607</v>
      </c>
      <c r="AB1915">
        <f>0.1*2.11*10000</f>
        <v>2110</v>
      </c>
      <c r="AC1915">
        <v>3</v>
      </c>
      <c r="AD1915" s="6" t="s">
        <v>40</v>
      </c>
      <c r="AE1915" s="6" t="s">
        <v>39</v>
      </c>
      <c r="AF1915" s="6" t="s">
        <v>40</v>
      </c>
      <c r="AG1915" s="6" t="s">
        <v>39</v>
      </c>
      <c r="AH1915" s="6" t="s">
        <v>39</v>
      </c>
      <c r="AI1915" t="s">
        <v>39</v>
      </c>
      <c r="AJ1915" s="6" t="s">
        <v>2919</v>
      </c>
      <c r="AK1915">
        <v>0</v>
      </c>
      <c r="AL1915" s="6" t="s">
        <v>39</v>
      </c>
      <c r="AM1915" t="s">
        <v>39</v>
      </c>
      <c r="AN1915">
        <v>4</v>
      </c>
      <c r="AO1915">
        <v>50</v>
      </c>
      <c r="AP1915">
        <v>28</v>
      </c>
      <c r="AQ1915" t="s">
        <v>39</v>
      </c>
      <c r="AR1915" t="s">
        <v>2692</v>
      </c>
    </row>
    <row r="1916" spans="1:44" x14ac:dyDescent="0.35">
      <c r="A1916" t="s">
        <v>1888</v>
      </c>
      <c r="B1916" t="s">
        <v>2672</v>
      </c>
      <c r="C1916" t="s">
        <v>2592</v>
      </c>
      <c r="D1916" t="s">
        <v>222</v>
      </c>
      <c r="E1916" t="s">
        <v>1795</v>
      </c>
      <c r="F1916" t="s">
        <v>3077</v>
      </c>
      <c r="G1916" t="s">
        <v>40</v>
      </c>
      <c r="H1916" t="s">
        <v>40</v>
      </c>
      <c r="I1916" t="s">
        <v>3074</v>
      </c>
      <c r="J1916" t="s">
        <v>39</v>
      </c>
      <c r="K1916" t="s">
        <v>39</v>
      </c>
      <c r="L1916" t="s">
        <v>39</v>
      </c>
      <c r="M1916" t="s">
        <v>2632</v>
      </c>
      <c r="N1916" t="s">
        <v>39</v>
      </c>
      <c r="O1916" t="s">
        <v>39</v>
      </c>
      <c r="P1916" t="s">
        <v>39</v>
      </c>
      <c r="Q1916" t="s">
        <v>39</v>
      </c>
      <c r="R1916" t="s">
        <v>39</v>
      </c>
      <c r="S1916" t="s">
        <v>39</v>
      </c>
      <c r="T1916" t="s">
        <v>39</v>
      </c>
      <c r="U1916" s="1" t="s">
        <v>21</v>
      </c>
      <c r="V1916" s="6" t="s">
        <v>39</v>
      </c>
      <c r="W1916" s="6" t="s">
        <v>39</v>
      </c>
      <c r="X1916" s="6">
        <v>25</v>
      </c>
      <c r="Y1916" t="s">
        <v>39</v>
      </c>
      <c r="Z1916" s="6">
        <v>0</v>
      </c>
      <c r="AA1916" s="6" t="s">
        <v>2607</v>
      </c>
      <c r="AB1916">
        <f>0.2*2.11*10000</f>
        <v>4220</v>
      </c>
      <c r="AC1916">
        <v>3</v>
      </c>
      <c r="AD1916" s="6" t="s">
        <v>40</v>
      </c>
      <c r="AE1916" s="6" t="s">
        <v>39</v>
      </c>
      <c r="AF1916" s="6" t="s">
        <v>40</v>
      </c>
      <c r="AG1916" s="6" t="s">
        <v>39</v>
      </c>
      <c r="AH1916" s="6" t="s">
        <v>39</v>
      </c>
      <c r="AI1916" t="s">
        <v>39</v>
      </c>
      <c r="AJ1916" s="6" t="s">
        <v>2919</v>
      </c>
      <c r="AK1916">
        <v>0</v>
      </c>
      <c r="AL1916" s="6" t="s">
        <v>39</v>
      </c>
      <c r="AM1916" t="s">
        <v>39</v>
      </c>
      <c r="AN1916">
        <v>4</v>
      </c>
      <c r="AO1916">
        <v>50</v>
      </c>
      <c r="AP1916">
        <v>28</v>
      </c>
      <c r="AQ1916" t="s">
        <v>39</v>
      </c>
      <c r="AR1916" t="s">
        <v>2692</v>
      </c>
    </row>
    <row r="1917" spans="1:44" x14ac:dyDescent="0.35">
      <c r="A1917" t="s">
        <v>1888</v>
      </c>
      <c r="B1917" t="s">
        <v>2672</v>
      </c>
      <c r="C1917" t="s">
        <v>2592</v>
      </c>
      <c r="D1917" t="s">
        <v>222</v>
      </c>
      <c r="E1917" t="s">
        <v>1795</v>
      </c>
      <c r="F1917" t="s">
        <v>3077</v>
      </c>
      <c r="G1917" t="s">
        <v>40</v>
      </c>
      <c r="H1917" t="s">
        <v>40</v>
      </c>
      <c r="I1917" t="s">
        <v>3074</v>
      </c>
      <c r="J1917" t="s">
        <v>39</v>
      </c>
      <c r="K1917" t="s">
        <v>39</v>
      </c>
      <c r="L1917" t="s">
        <v>39</v>
      </c>
      <c r="M1917" t="s">
        <v>2632</v>
      </c>
      <c r="N1917" t="s">
        <v>39</v>
      </c>
      <c r="O1917" t="s">
        <v>39</v>
      </c>
      <c r="P1917" t="s">
        <v>39</v>
      </c>
      <c r="Q1917" t="s">
        <v>39</v>
      </c>
      <c r="R1917" t="s">
        <v>39</v>
      </c>
      <c r="S1917" t="s">
        <v>39</v>
      </c>
      <c r="T1917" t="s">
        <v>39</v>
      </c>
      <c r="U1917" s="1" t="s">
        <v>21</v>
      </c>
      <c r="V1917" s="6" t="s">
        <v>39</v>
      </c>
      <c r="W1917" s="6" t="s">
        <v>39</v>
      </c>
      <c r="X1917" s="6">
        <v>25</v>
      </c>
      <c r="Y1917" t="s">
        <v>39</v>
      </c>
      <c r="Z1917" s="6">
        <v>0</v>
      </c>
      <c r="AA1917" s="6" t="s">
        <v>2607</v>
      </c>
      <c r="AB1917">
        <f>0.3*2.11*10000</f>
        <v>6329.9999999999991</v>
      </c>
      <c r="AC1917">
        <v>3</v>
      </c>
      <c r="AD1917" s="6" t="s">
        <v>40</v>
      </c>
      <c r="AE1917" s="6" t="s">
        <v>39</v>
      </c>
      <c r="AF1917" s="6" t="s">
        <v>40</v>
      </c>
      <c r="AG1917" s="6" t="s">
        <v>39</v>
      </c>
      <c r="AH1917" s="6" t="s">
        <v>39</v>
      </c>
      <c r="AI1917" t="s">
        <v>39</v>
      </c>
      <c r="AJ1917" s="6" t="s">
        <v>2919</v>
      </c>
      <c r="AK1917">
        <v>0</v>
      </c>
      <c r="AL1917" s="6" t="s">
        <v>39</v>
      </c>
      <c r="AM1917" t="s">
        <v>39</v>
      </c>
      <c r="AN1917">
        <v>4</v>
      </c>
      <c r="AO1917">
        <v>50</v>
      </c>
      <c r="AP1917">
        <v>28</v>
      </c>
      <c r="AQ1917" t="s">
        <v>39</v>
      </c>
      <c r="AR1917" t="s">
        <v>2692</v>
      </c>
    </row>
    <row r="1918" spans="1:44" x14ac:dyDescent="0.35">
      <c r="A1918" t="s">
        <v>1888</v>
      </c>
      <c r="B1918" t="s">
        <v>2672</v>
      </c>
      <c r="C1918" t="s">
        <v>2592</v>
      </c>
      <c r="D1918" t="s">
        <v>222</v>
      </c>
      <c r="E1918" t="s">
        <v>1795</v>
      </c>
      <c r="F1918" t="s">
        <v>3077</v>
      </c>
      <c r="G1918" t="s">
        <v>40</v>
      </c>
      <c r="H1918" t="s">
        <v>40</v>
      </c>
      <c r="I1918" t="s">
        <v>3074</v>
      </c>
      <c r="J1918" t="s">
        <v>39</v>
      </c>
      <c r="K1918" t="s">
        <v>39</v>
      </c>
      <c r="L1918" t="s">
        <v>39</v>
      </c>
      <c r="M1918" t="s">
        <v>2632</v>
      </c>
      <c r="N1918" t="s">
        <v>39</v>
      </c>
      <c r="O1918" t="s">
        <v>39</v>
      </c>
      <c r="P1918" t="s">
        <v>39</v>
      </c>
      <c r="Q1918" t="s">
        <v>39</v>
      </c>
      <c r="R1918" t="s">
        <v>39</v>
      </c>
      <c r="S1918" t="s">
        <v>39</v>
      </c>
      <c r="T1918" t="s">
        <v>39</v>
      </c>
      <c r="U1918" s="1" t="s">
        <v>21</v>
      </c>
      <c r="V1918" s="6" t="s">
        <v>39</v>
      </c>
      <c r="W1918" s="6" t="s">
        <v>39</v>
      </c>
      <c r="X1918" s="6">
        <v>25</v>
      </c>
      <c r="Y1918" t="s">
        <v>39</v>
      </c>
      <c r="Z1918" s="6">
        <v>0</v>
      </c>
      <c r="AA1918" s="6" t="s">
        <v>44</v>
      </c>
      <c r="AB1918">
        <v>500</v>
      </c>
      <c r="AC1918">
        <v>3</v>
      </c>
      <c r="AD1918" s="6" t="s">
        <v>40</v>
      </c>
      <c r="AE1918" s="6" t="s">
        <v>39</v>
      </c>
      <c r="AF1918" s="6" t="s">
        <v>40</v>
      </c>
      <c r="AG1918" s="6" t="s">
        <v>39</v>
      </c>
      <c r="AH1918" s="6" t="s">
        <v>39</v>
      </c>
      <c r="AI1918" t="s">
        <v>39</v>
      </c>
      <c r="AJ1918" s="6" t="s">
        <v>2919</v>
      </c>
      <c r="AK1918">
        <v>81.11</v>
      </c>
      <c r="AL1918" s="6" t="s">
        <v>39</v>
      </c>
      <c r="AM1918" t="s">
        <v>39</v>
      </c>
      <c r="AN1918">
        <v>4</v>
      </c>
      <c r="AO1918">
        <v>50</v>
      </c>
      <c r="AP1918">
        <v>28</v>
      </c>
      <c r="AQ1918" t="s">
        <v>39</v>
      </c>
      <c r="AR1918" t="s">
        <v>2692</v>
      </c>
    </row>
    <row r="1919" spans="1:44" x14ac:dyDescent="0.35">
      <c r="A1919" t="s">
        <v>1888</v>
      </c>
      <c r="B1919" t="s">
        <v>2672</v>
      </c>
      <c r="C1919" t="s">
        <v>2592</v>
      </c>
      <c r="D1919" t="s">
        <v>222</v>
      </c>
      <c r="E1919" t="s">
        <v>1795</v>
      </c>
      <c r="F1919" t="s">
        <v>3077</v>
      </c>
      <c r="G1919" t="s">
        <v>40</v>
      </c>
      <c r="H1919" t="s">
        <v>40</v>
      </c>
      <c r="I1919" t="s">
        <v>3074</v>
      </c>
      <c r="J1919" t="s">
        <v>39</v>
      </c>
      <c r="K1919" t="s">
        <v>39</v>
      </c>
      <c r="L1919" t="s">
        <v>39</v>
      </c>
      <c r="M1919" t="s">
        <v>2632</v>
      </c>
      <c r="N1919" t="s">
        <v>39</v>
      </c>
      <c r="O1919" t="s">
        <v>39</v>
      </c>
      <c r="P1919" t="s">
        <v>39</v>
      </c>
      <c r="Q1919" t="s">
        <v>39</v>
      </c>
      <c r="R1919" t="s">
        <v>39</v>
      </c>
      <c r="S1919" t="s">
        <v>39</v>
      </c>
      <c r="T1919" t="s">
        <v>39</v>
      </c>
      <c r="U1919" s="1" t="s">
        <v>21</v>
      </c>
      <c r="V1919" s="6" t="s">
        <v>39</v>
      </c>
      <c r="W1919" s="6" t="s">
        <v>39</v>
      </c>
      <c r="X1919" s="6">
        <v>25</v>
      </c>
      <c r="Y1919" t="s">
        <v>39</v>
      </c>
      <c r="Z1919" s="6">
        <v>0</v>
      </c>
      <c r="AA1919" s="6" t="s">
        <v>2608</v>
      </c>
      <c r="AB1919" t="s">
        <v>3078</v>
      </c>
      <c r="AC1919">
        <v>3</v>
      </c>
      <c r="AD1919" s="6" t="s">
        <v>40</v>
      </c>
      <c r="AE1919" s="6" t="s">
        <v>39</v>
      </c>
      <c r="AF1919" s="6" t="s">
        <v>40</v>
      </c>
      <c r="AG1919" s="6" t="s">
        <v>39</v>
      </c>
      <c r="AH1919" s="6" t="s">
        <v>39</v>
      </c>
      <c r="AI1919" t="s">
        <v>39</v>
      </c>
      <c r="AJ1919" s="6" t="s">
        <v>2919</v>
      </c>
      <c r="AK1919">
        <v>68.900000000000006</v>
      </c>
      <c r="AL1919" s="6" t="s">
        <v>39</v>
      </c>
      <c r="AM1919" t="s">
        <v>39</v>
      </c>
      <c r="AN1919">
        <v>4</v>
      </c>
      <c r="AO1919">
        <v>50</v>
      </c>
      <c r="AP1919">
        <v>28</v>
      </c>
      <c r="AQ1919" t="s">
        <v>39</v>
      </c>
      <c r="AR1919" t="s">
        <v>2692</v>
      </c>
    </row>
    <row r="1920" spans="1:44" x14ac:dyDescent="0.35">
      <c r="A1920" t="s">
        <v>1888</v>
      </c>
      <c r="B1920" t="s">
        <v>2672</v>
      </c>
      <c r="C1920" t="s">
        <v>2592</v>
      </c>
      <c r="D1920" t="s">
        <v>222</v>
      </c>
      <c r="E1920" t="s">
        <v>1795</v>
      </c>
      <c r="F1920" t="s">
        <v>3077</v>
      </c>
      <c r="G1920" t="s">
        <v>40</v>
      </c>
      <c r="H1920" t="s">
        <v>40</v>
      </c>
      <c r="I1920" t="s">
        <v>3074</v>
      </c>
      <c r="J1920" t="s">
        <v>39</v>
      </c>
      <c r="K1920" t="s">
        <v>39</v>
      </c>
      <c r="L1920" t="s">
        <v>39</v>
      </c>
      <c r="M1920" t="s">
        <v>2632</v>
      </c>
      <c r="N1920" t="s">
        <v>39</v>
      </c>
      <c r="O1920" t="s">
        <v>39</v>
      </c>
      <c r="P1920" t="s">
        <v>39</v>
      </c>
      <c r="Q1920" t="s">
        <v>39</v>
      </c>
      <c r="R1920" t="s">
        <v>39</v>
      </c>
      <c r="S1920" t="s">
        <v>39</v>
      </c>
      <c r="T1920" t="s">
        <v>39</v>
      </c>
      <c r="U1920" s="1" t="s">
        <v>21</v>
      </c>
      <c r="V1920" s="6" t="s">
        <v>39</v>
      </c>
      <c r="W1920" s="6" t="s">
        <v>39</v>
      </c>
      <c r="X1920" s="6">
        <v>25</v>
      </c>
      <c r="Y1920" t="s">
        <v>39</v>
      </c>
      <c r="Z1920" s="6">
        <v>0</v>
      </c>
      <c r="AA1920" s="6" t="s">
        <v>2608</v>
      </c>
      <c r="AB1920" t="s">
        <v>3079</v>
      </c>
      <c r="AC1920">
        <v>3</v>
      </c>
      <c r="AD1920" s="6" t="s">
        <v>40</v>
      </c>
      <c r="AE1920" s="6" t="s">
        <v>39</v>
      </c>
      <c r="AF1920" s="6" t="s">
        <v>40</v>
      </c>
      <c r="AG1920" s="6" t="s">
        <v>39</v>
      </c>
      <c r="AH1920" s="6" t="s">
        <v>39</v>
      </c>
      <c r="AI1920" t="s">
        <v>39</v>
      </c>
      <c r="AJ1920" s="6" t="s">
        <v>2919</v>
      </c>
      <c r="AK1920">
        <v>74.23</v>
      </c>
      <c r="AL1920" s="6" t="s">
        <v>39</v>
      </c>
      <c r="AM1920" t="s">
        <v>39</v>
      </c>
      <c r="AN1920">
        <v>4</v>
      </c>
      <c r="AO1920">
        <v>50</v>
      </c>
      <c r="AP1920">
        <v>28</v>
      </c>
      <c r="AQ1920" t="s">
        <v>39</v>
      </c>
      <c r="AR1920" t="s">
        <v>2692</v>
      </c>
    </row>
    <row r="1921" spans="1:44" x14ac:dyDescent="0.35">
      <c r="A1921" t="s">
        <v>1888</v>
      </c>
      <c r="B1921" t="s">
        <v>2672</v>
      </c>
      <c r="C1921" t="s">
        <v>2592</v>
      </c>
      <c r="D1921" t="s">
        <v>222</v>
      </c>
      <c r="E1921" t="s">
        <v>1795</v>
      </c>
      <c r="F1921" t="s">
        <v>3077</v>
      </c>
      <c r="G1921" t="s">
        <v>40</v>
      </c>
      <c r="H1921" t="s">
        <v>40</v>
      </c>
      <c r="I1921" t="s">
        <v>3074</v>
      </c>
      <c r="J1921" t="s">
        <v>39</v>
      </c>
      <c r="K1921" t="s">
        <v>39</v>
      </c>
      <c r="L1921" t="s">
        <v>39</v>
      </c>
      <c r="M1921" t="s">
        <v>2632</v>
      </c>
      <c r="N1921" t="s">
        <v>39</v>
      </c>
      <c r="O1921" t="s">
        <v>39</v>
      </c>
      <c r="P1921" t="s">
        <v>39</v>
      </c>
      <c r="Q1921" t="s">
        <v>39</v>
      </c>
      <c r="R1921" t="s">
        <v>39</v>
      </c>
      <c r="S1921" t="s">
        <v>39</v>
      </c>
      <c r="T1921" t="s">
        <v>39</v>
      </c>
      <c r="U1921" s="1" t="s">
        <v>21</v>
      </c>
      <c r="V1921" s="6" t="s">
        <v>39</v>
      </c>
      <c r="W1921" s="6" t="s">
        <v>39</v>
      </c>
      <c r="X1921" s="6">
        <v>25</v>
      </c>
      <c r="Y1921" t="s">
        <v>39</v>
      </c>
      <c r="Z1921" s="6">
        <v>0</v>
      </c>
      <c r="AA1921" s="6" t="s">
        <v>2608</v>
      </c>
      <c r="AB1921" t="s">
        <v>3080</v>
      </c>
      <c r="AC1921">
        <v>3</v>
      </c>
      <c r="AD1921" s="6" t="s">
        <v>40</v>
      </c>
      <c r="AE1921" s="6" t="s">
        <v>39</v>
      </c>
      <c r="AF1921" s="6" t="s">
        <v>40</v>
      </c>
      <c r="AG1921" s="6" t="s">
        <v>39</v>
      </c>
      <c r="AH1921" s="6" t="s">
        <v>39</v>
      </c>
      <c r="AI1921" t="s">
        <v>39</v>
      </c>
      <c r="AJ1921" s="6" t="s">
        <v>2919</v>
      </c>
      <c r="AK1921">
        <v>68</v>
      </c>
      <c r="AL1921" s="6" t="s">
        <v>39</v>
      </c>
      <c r="AM1921" t="s">
        <v>39</v>
      </c>
      <c r="AN1921">
        <v>4</v>
      </c>
      <c r="AO1921">
        <v>50</v>
      </c>
      <c r="AP1921">
        <v>28</v>
      </c>
      <c r="AQ1921" t="s">
        <v>39</v>
      </c>
      <c r="AR1921" t="s">
        <v>2692</v>
      </c>
    </row>
    <row r="1922" spans="1:44" x14ac:dyDescent="0.35">
      <c r="A1922" t="s">
        <v>1888</v>
      </c>
      <c r="B1922" t="s">
        <v>2672</v>
      </c>
      <c r="C1922" t="s">
        <v>2592</v>
      </c>
      <c r="D1922" t="s">
        <v>222</v>
      </c>
      <c r="E1922" t="s">
        <v>1795</v>
      </c>
      <c r="F1922" t="s">
        <v>3077</v>
      </c>
      <c r="G1922" t="s">
        <v>40</v>
      </c>
      <c r="H1922" t="s">
        <v>40</v>
      </c>
      <c r="I1922" t="s">
        <v>3074</v>
      </c>
      <c r="J1922" t="s">
        <v>39</v>
      </c>
      <c r="K1922" t="s">
        <v>39</v>
      </c>
      <c r="L1922" t="s">
        <v>39</v>
      </c>
      <c r="M1922" t="s">
        <v>2632</v>
      </c>
      <c r="N1922" t="s">
        <v>39</v>
      </c>
      <c r="O1922" t="s">
        <v>39</v>
      </c>
      <c r="P1922" t="s">
        <v>39</v>
      </c>
      <c r="Q1922" t="s">
        <v>39</v>
      </c>
      <c r="R1922" t="s">
        <v>39</v>
      </c>
      <c r="S1922" t="s">
        <v>39</v>
      </c>
      <c r="T1922" t="s">
        <v>39</v>
      </c>
      <c r="U1922" s="1" t="s">
        <v>21</v>
      </c>
      <c r="V1922" s="6" t="s">
        <v>39</v>
      </c>
      <c r="W1922" s="6" t="s">
        <v>39</v>
      </c>
      <c r="X1922" s="6">
        <v>25</v>
      </c>
      <c r="Y1922" t="s">
        <v>39</v>
      </c>
      <c r="Z1922" s="6">
        <v>0</v>
      </c>
      <c r="AA1922" s="6" t="s">
        <v>44</v>
      </c>
      <c r="AB1922">
        <v>1000</v>
      </c>
      <c r="AC1922">
        <v>3</v>
      </c>
      <c r="AD1922" s="6" t="s">
        <v>40</v>
      </c>
      <c r="AE1922" s="6" t="s">
        <v>39</v>
      </c>
      <c r="AF1922" s="6" t="s">
        <v>40</v>
      </c>
      <c r="AG1922" s="6" t="s">
        <v>39</v>
      </c>
      <c r="AH1922" s="6" t="s">
        <v>39</v>
      </c>
      <c r="AI1922" t="s">
        <v>39</v>
      </c>
      <c r="AJ1922" s="6" t="s">
        <v>2919</v>
      </c>
      <c r="AK1922">
        <v>43.2</v>
      </c>
      <c r="AL1922" s="6" t="s">
        <v>39</v>
      </c>
      <c r="AM1922" t="s">
        <v>39</v>
      </c>
      <c r="AN1922">
        <v>4</v>
      </c>
      <c r="AO1922">
        <v>50</v>
      </c>
      <c r="AP1922">
        <v>28</v>
      </c>
      <c r="AQ1922" t="s">
        <v>39</v>
      </c>
      <c r="AR1922" t="s">
        <v>2692</v>
      </c>
    </row>
    <row r="1923" spans="1:44" x14ac:dyDescent="0.35">
      <c r="A1923" t="s">
        <v>1888</v>
      </c>
      <c r="B1923" t="s">
        <v>2672</v>
      </c>
      <c r="C1923" t="s">
        <v>2592</v>
      </c>
      <c r="D1923" t="s">
        <v>222</v>
      </c>
      <c r="E1923" t="s">
        <v>1795</v>
      </c>
      <c r="F1923" t="s">
        <v>3077</v>
      </c>
      <c r="G1923" t="s">
        <v>40</v>
      </c>
      <c r="H1923" t="s">
        <v>40</v>
      </c>
      <c r="I1923" t="s">
        <v>3074</v>
      </c>
      <c r="J1923" t="s">
        <v>39</v>
      </c>
      <c r="K1923" t="s">
        <v>39</v>
      </c>
      <c r="L1923" t="s">
        <v>39</v>
      </c>
      <c r="M1923" t="s">
        <v>2632</v>
      </c>
      <c r="N1923" t="s">
        <v>39</v>
      </c>
      <c r="O1923" t="s">
        <v>39</v>
      </c>
      <c r="P1923" t="s">
        <v>39</v>
      </c>
      <c r="Q1923" t="s">
        <v>39</v>
      </c>
      <c r="R1923" t="s">
        <v>39</v>
      </c>
      <c r="S1923" t="s">
        <v>39</v>
      </c>
      <c r="T1923" t="s">
        <v>39</v>
      </c>
      <c r="U1923" s="1" t="s">
        <v>21</v>
      </c>
      <c r="V1923" s="6" t="s">
        <v>39</v>
      </c>
      <c r="W1923" s="6" t="s">
        <v>39</v>
      </c>
      <c r="X1923" s="6">
        <v>25</v>
      </c>
      <c r="Y1923" t="s">
        <v>39</v>
      </c>
      <c r="Z1923" s="6">
        <v>0</v>
      </c>
      <c r="AA1923" s="6" t="s">
        <v>2608</v>
      </c>
      <c r="AB1923" t="s">
        <v>3081</v>
      </c>
      <c r="AC1923">
        <v>3</v>
      </c>
      <c r="AD1923" s="6" t="s">
        <v>40</v>
      </c>
      <c r="AE1923" s="6" t="s">
        <v>39</v>
      </c>
      <c r="AF1923" s="6" t="s">
        <v>40</v>
      </c>
      <c r="AG1923" s="6" t="s">
        <v>39</v>
      </c>
      <c r="AH1923" s="6" t="s">
        <v>39</v>
      </c>
      <c r="AI1923" t="s">
        <v>39</v>
      </c>
      <c r="AJ1923" s="6" t="s">
        <v>2919</v>
      </c>
      <c r="AK1923">
        <v>62.21</v>
      </c>
      <c r="AL1923" s="6" t="s">
        <v>39</v>
      </c>
      <c r="AM1923" t="s">
        <v>39</v>
      </c>
      <c r="AN1923">
        <v>4</v>
      </c>
      <c r="AO1923">
        <v>50</v>
      </c>
      <c r="AP1923">
        <v>28</v>
      </c>
      <c r="AQ1923" t="s">
        <v>39</v>
      </c>
      <c r="AR1923" t="s">
        <v>2692</v>
      </c>
    </row>
    <row r="1924" spans="1:44" x14ac:dyDescent="0.35">
      <c r="A1924" t="s">
        <v>1888</v>
      </c>
      <c r="B1924" t="s">
        <v>2672</v>
      </c>
      <c r="C1924" t="s">
        <v>2592</v>
      </c>
      <c r="D1924" t="s">
        <v>222</v>
      </c>
      <c r="E1924" t="s">
        <v>1795</v>
      </c>
      <c r="F1924" t="s">
        <v>3077</v>
      </c>
      <c r="G1924" t="s">
        <v>40</v>
      </c>
      <c r="H1924" t="s">
        <v>40</v>
      </c>
      <c r="I1924" t="s">
        <v>3074</v>
      </c>
      <c r="J1924" t="s">
        <v>39</v>
      </c>
      <c r="K1924" t="s">
        <v>39</v>
      </c>
      <c r="L1924" t="s">
        <v>39</v>
      </c>
      <c r="M1924" t="s">
        <v>2632</v>
      </c>
      <c r="N1924" t="s">
        <v>39</v>
      </c>
      <c r="O1924" t="s">
        <v>39</v>
      </c>
      <c r="P1924" t="s">
        <v>39</v>
      </c>
      <c r="Q1924" t="s">
        <v>39</v>
      </c>
      <c r="R1924" t="s">
        <v>39</v>
      </c>
      <c r="S1924" t="s">
        <v>39</v>
      </c>
      <c r="T1924" t="s">
        <v>39</v>
      </c>
      <c r="U1924" s="1" t="s">
        <v>21</v>
      </c>
      <c r="V1924" s="6" t="s">
        <v>39</v>
      </c>
      <c r="W1924" s="6" t="s">
        <v>39</v>
      </c>
      <c r="X1924" s="6">
        <v>25</v>
      </c>
      <c r="Y1924" t="s">
        <v>39</v>
      </c>
      <c r="Z1924" s="6">
        <v>0</v>
      </c>
      <c r="AA1924" s="6" t="s">
        <v>2608</v>
      </c>
      <c r="AB1924" t="s">
        <v>3082</v>
      </c>
      <c r="AC1924">
        <v>3</v>
      </c>
      <c r="AD1924" s="6" t="s">
        <v>40</v>
      </c>
      <c r="AE1924" s="6" t="s">
        <v>39</v>
      </c>
      <c r="AF1924" s="6" t="s">
        <v>40</v>
      </c>
      <c r="AG1924" s="6" t="s">
        <v>39</v>
      </c>
      <c r="AH1924" s="6" t="s">
        <v>39</v>
      </c>
      <c r="AI1924" t="s">
        <v>39</v>
      </c>
      <c r="AJ1924" s="6" t="s">
        <v>2919</v>
      </c>
      <c r="AK1924">
        <v>55.5</v>
      </c>
      <c r="AL1924" s="6" t="s">
        <v>39</v>
      </c>
      <c r="AM1924" t="s">
        <v>39</v>
      </c>
      <c r="AN1924">
        <v>4</v>
      </c>
      <c r="AO1924">
        <v>50</v>
      </c>
      <c r="AP1924">
        <v>28</v>
      </c>
      <c r="AQ1924" t="s">
        <v>39</v>
      </c>
      <c r="AR1924" t="s">
        <v>2692</v>
      </c>
    </row>
    <row r="1925" spans="1:44" x14ac:dyDescent="0.35">
      <c r="A1925" t="s">
        <v>1888</v>
      </c>
      <c r="B1925" t="s">
        <v>2672</v>
      </c>
      <c r="C1925" t="s">
        <v>2592</v>
      </c>
      <c r="D1925" t="s">
        <v>222</v>
      </c>
      <c r="E1925" t="s">
        <v>1795</v>
      </c>
      <c r="F1925" t="s">
        <v>3077</v>
      </c>
      <c r="G1925" t="s">
        <v>40</v>
      </c>
      <c r="H1925" t="s">
        <v>40</v>
      </c>
      <c r="I1925" t="s">
        <v>3074</v>
      </c>
      <c r="J1925" t="s">
        <v>39</v>
      </c>
      <c r="K1925" t="s">
        <v>39</v>
      </c>
      <c r="L1925" t="s">
        <v>39</v>
      </c>
      <c r="M1925" t="s">
        <v>2632</v>
      </c>
      <c r="N1925" t="s">
        <v>39</v>
      </c>
      <c r="O1925" t="s">
        <v>39</v>
      </c>
      <c r="P1925" t="s">
        <v>39</v>
      </c>
      <c r="Q1925" t="s">
        <v>39</v>
      </c>
      <c r="R1925" t="s">
        <v>39</v>
      </c>
      <c r="S1925" t="s">
        <v>39</v>
      </c>
      <c r="T1925" t="s">
        <v>39</v>
      </c>
      <c r="U1925" s="1" t="s">
        <v>21</v>
      </c>
      <c r="V1925" s="6" t="s">
        <v>39</v>
      </c>
      <c r="W1925" s="6" t="s">
        <v>39</v>
      </c>
      <c r="X1925" s="6">
        <v>25</v>
      </c>
      <c r="Y1925" t="s">
        <v>39</v>
      </c>
      <c r="Z1925" s="6">
        <v>0</v>
      </c>
      <c r="AA1925" s="6" t="s">
        <v>2608</v>
      </c>
      <c r="AB1925" t="s">
        <v>3083</v>
      </c>
      <c r="AC1925">
        <v>3</v>
      </c>
      <c r="AD1925" s="6" t="s">
        <v>40</v>
      </c>
      <c r="AE1925" s="6" t="s">
        <v>39</v>
      </c>
      <c r="AF1925" s="6" t="s">
        <v>40</v>
      </c>
      <c r="AG1925" s="6" t="s">
        <v>39</v>
      </c>
      <c r="AH1925" s="6" t="s">
        <v>39</v>
      </c>
      <c r="AI1925" t="s">
        <v>39</v>
      </c>
      <c r="AJ1925" s="6" t="s">
        <v>2919</v>
      </c>
      <c r="AK1925">
        <v>47.07</v>
      </c>
      <c r="AL1925" s="6" t="s">
        <v>39</v>
      </c>
      <c r="AM1925" t="s">
        <v>39</v>
      </c>
      <c r="AN1925">
        <v>4</v>
      </c>
      <c r="AO1925">
        <v>50</v>
      </c>
      <c r="AP1925">
        <v>28</v>
      </c>
      <c r="AQ1925" t="s">
        <v>39</v>
      </c>
      <c r="AR1925" t="s">
        <v>2692</v>
      </c>
    </row>
    <row r="1926" spans="1:44" x14ac:dyDescent="0.35">
      <c r="A1926" t="s">
        <v>1888</v>
      </c>
      <c r="B1926" t="s">
        <v>2672</v>
      </c>
      <c r="C1926" t="s">
        <v>2592</v>
      </c>
      <c r="D1926" t="s">
        <v>222</v>
      </c>
      <c r="E1926" t="s">
        <v>1795</v>
      </c>
      <c r="F1926" t="s">
        <v>3077</v>
      </c>
      <c r="G1926" t="s">
        <v>40</v>
      </c>
      <c r="H1926" t="s">
        <v>40</v>
      </c>
      <c r="I1926" t="s">
        <v>3074</v>
      </c>
      <c r="J1926" t="s">
        <v>39</v>
      </c>
      <c r="K1926" t="s">
        <v>39</v>
      </c>
      <c r="L1926" t="s">
        <v>39</v>
      </c>
      <c r="M1926" t="s">
        <v>2632</v>
      </c>
      <c r="N1926" t="s">
        <v>39</v>
      </c>
      <c r="O1926" t="s">
        <v>39</v>
      </c>
      <c r="P1926" t="s">
        <v>39</v>
      </c>
      <c r="Q1926" t="s">
        <v>39</v>
      </c>
      <c r="R1926" t="s">
        <v>39</v>
      </c>
      <c r="S1926" t="s">
        <v>39</v>
      </c>
      <c r="T1926" t="s">
        <v>39</v>
      </c>
      <c r="U1926" s="1" t="s">
        <v>3084</v>
      </c>
      <c r="V1926" s="6" t="s">
        <v>2643</v>
      </c>
      <c r="W1926">
        <v>28</v>
      </c>
      <c r="X1926" s="6">
        <v>25</v>
      </c>
      <c r="Y1926" t="s">
        <v>39</v>
      </c>
      <c r="Z1926" s="6">
        <v>0</v>
      </c>
      <c r="AA1926" s="6" t="s">
        <v>39</v>
      </c>
      <c r="AB1926" s="6" t="s">
        <v>39</v>
      </c>
      <c r="AC1926" s="6" t="s">
        <v>39</v>
      </c>
      <c r="AD1926" s="6" t="s">
        <v>40</v>
      </c>
      <c r="AE1926" s="6" t="s">
        <v>39</v>
      </c>
      <c r="AF1926" s="6" t="s">
        <v>40</v>
      </c>
      <c r="AG1926" s="6" t="s">
        <v>39</v>
      </c>
      <c r="AH1926" s="6" t="s">
        <v>39</v>
      </c>
      <c r="AI1926" s="6" t="s">
        <v>39</v>
      </c>
      <c r="AJ1926" s="6" t="s">
        <v>2919</v>
      </c>
      <c r="AK1926">
        <v>52.11</v>
      </c>
      <c r="AL1926" s="6" t="s">
        <v>39</v>
      </c>
      <c r="AM1926" t="s">
        <v>39</v>
      </c>
      <c r="AN1926">
        <v>4</v>
      </c>
      <c r="AO1926">
        <v>50</v>
      </c>
      <c r="AP1926">
        <v>28</v>
      </c>
      <c r="AQ1926" t="s">
        <v>39</v>
      </c>
      <c r="AR1926" t="s">
        <v>2692</v>
      </c>
    </row>
    <row r="1927" spans="1:44" x14ac:dyDescent="0.35">
      <c r="A1927" t="s">
        <v>1888</v>
      </c>
      <c r="B1927" t="s">
        <v>2672</v>
      </c>
      <c r="C1927" t="s">
        <v>2592</v>
      </c>
      <c r="D1927" t="s">
        <v>222</v>
      </c>
      <c r="E1927" t="s">
        <v>1795</v>
      </c>
      <c r="F1927" t="s">
        <v>3077</v>
      </c>
      <c r="G1927" t="s">
        <v>40</v>
      </c>
      <c r="H1927" t="s">
        <v>40</v>
      </c>
      <c r="I1927" t="s">
        <v>3074</v>
      </c>
      <c r="J1927" t="s">
        <v>39</v>
      </c>
      <c r="K1927" t="s">
        <v>39</v>
      </c>
      <c r="L1927" t="s">
        <v>39</v>
      </c>
      <c r="M1927" t="s">
        <v>2632</v>
      </c>
      <c r="N1927" t="s">
        <v>39</v>
      </c>
      <c r="O1927" t="s">
        <v>39</v>
      </c>
      <c r="P1927" t="s">
        <v>39</v>
      </c>
      <c r="Q1927" t="s">
        <v>39</v>
      </c>
      <c r="R1927" t="s">
        <v>39</v>
      </c>
      <c r="S1927" t="s">
        <v>39</v>
      </c>
      <c r="T1927" t="s">
        <v>39</v>
      </c>
      <c r="U1927" s="1" t="s">
        <v>3084</v>
      </c>
      <c r="V1927" s="6" t="s">
        <v>2643</v>
      </c>
      <c r="W1927">
        <v>28</v>
      </c>
      <c r="X1927" s="6">
        <v>25</v>
      </c>
      <c r="Y1927" s="1" t="s">
        <v>21</v>
      </c>
      <c r="Z1927" s="6">
        <v>0</v>
      </c>
      <c r="AA1927" s="6" t="s">
        <v>2607</v>
      </c>
      <c r="AB1927">
        <f>0.1*2.11*10000</f>
        <v>2110</v>
      </c>
      <c r="AC1927">
        <v>3</v>
      </c>
      <c r="AD1927" s="6" t="s">
        <v>40</v>
      </c>
      <c r="AE1927" s="6" t="s">
        <v>39</v>
      </c>
      <c r="AF1927" s="6" t="s">
        <v>40</v>
      </c>
      <c r="AG1927" s="6" t="s">
        <v>39</v>
      </c>
      <c r="AH1927" s="6" t="s">
        <v>39</v>
      </c>
      <c r="AI1927" t="s">
        <v>39</v>
      </c>
      <c r="AJ1927" s="6" t="s">
        <v>2919</v>
      </c>
      <c r="AK1927">
        <v>49.09</v>
      </c>
      <c r="AL1927" s="6" t="s">
        <v>39</v>
      </c>
      <c r="AM1927" t="s">
        <v>39</v>
      </c>
      <c r="AN1927">
        <v>4</v>
      </c>
      <c r="AO1927">
        <v>50</v>
      </c>
      <c r="AP1927">
        <v>28</v>
      </c>
      <c r="AQ1927" t="s">
        <v>39</v>
      </c>
      <c r="AR1927" t="s">
        <v>2692</v>
      </c>
    </row>
    <row r="1928" spans="1:44" x14ac:dyDescent="0.35">
      <c r="A1928" t="s">
        <v>1888</v>
      </c>
      <c r="B1928" t="s">
        <v>2672</v>
      </c>
      <c r="C1928" t="s">
        <v>2592</v>
      </c>
      <c r="D1928" t="s">
        <v>222</v>
      </c>
      <c r="E1928" t="s">
        <v>1795</v>
      </c>
      <c r="F1928" t="s">
        <v>3077</v>
      </c>
      <c r="G1928" t="s">
        <v>40</v>
      </c>
      <c r="H1928" t="s">
        <v>40</v>
      </c>
      <c r="I1928" t="s">
        <v>3074</v>
      </c>
      <c r="J1928" t="s">
        <v>39</v>
      </c>
      <c r="K1928" t="s">
        <v>39</v>
      </c>
      <c r="L1928" t="s">
        <v>39</v>
      </c>
      <c r="M1928" t="s">
        <v>2632</v>
      </c>
      <c r="N1928" t="s">
        <v>39</v>
      </c>
      <c r="O1928" t="s">
        <v>39</v>
      </c>
      <c r="P1928" t="s">
        <v>39</v>
      </c>
      <c r="Q1928" t="s">
        <v>39</v>
      </c>
      <c r="R1928" t="s">
        <v>39</v>
      </c>
      <c r="S1928" t="s">
        <v>39</v>
      </c>
      <c r="T1928" t="s">
        <v>39</v>
      </c>
      <c r="U1928" s="1" t="s">
        <v>3084</v>
      </c>
      <c r="V1928" s="6" t="s">
        <v>2643</v>
      </c>
      <c r="W1928">
        <v>28</v>
      </c>
      <c r="X1928" s="6">
        <v>25</v>
      </c>
      <c r="Y1928" s="1" t="s">
        <v>21</v>
      </c>
      <c r="Z1928" s="6">
        <v>0</v>
      </c>
      <c r="AA1928" s="6" t="s">
        <v>2607</v>
      </c>
      <c r="AB1928">
        <f>0.2*2.11*10000</f>
        <v>4220</v>
      </c>
      <c r="AC1928">
        <v>3</v>
      </c>
      <c r="AD1928" s="6" t="s">
        <v>40</v>
      </c>
      <c r="AE1928" s="6" t="s">
        <v>39</v>
      </c>
      <c r="AF1928" s="6" t="s">
        <v>40</v>
      </c>
      <c r="AG1928" s="6" t="s">
        <v>39</v>
      </c>
      <c r="AH1928" s="6" t="s">
        <v>39</v>
      </c>
      <c r="AI1928" t="s">
        <v>39</v>
      </c>
      <c r="AJ1928" s="6" t="s">
        <v>2919</v>
      </c>
      <c r="AK1928">
        <v>44</v>
      </c>
      <c r="AL1928" s="6" t="s">
        <v>39</v>
      </c>
      <c r="AM1928" t="s">
        <v>39</v>
      </c>
      <c r="AN1928">
        <v>4</v>
      </c>
      <c r="AO1928">
        <v>50</v>
      </c>
      <c r="AP1928">
        <v>28</v>
      </c>
      <c r="AQ1928" t="s">
        <v>39</v>
      </c>
      <c r="AR1928" t="s">
        <v>2692</v>
      </c>
    </row>
    <row r="1929" spans="1:44" x14ac:dyDescent="0.35">
      <c r="A1929" t="s">
        <v>1888</v>
      </c>
      <c r="B1929" t="s">
        <v>2672</v>
      </c>
      <c r="C1929" t="s">
        <v>2592</v>
      </c>
      <c r="D1929" t="s">
        <v>222</v>
      </c>
      <c r="E1929" t="s">
        <v>1795</v>
      </c>
      <c r="F1929" t="s">
        <v>3077</v>
      </c>
      <c r="G1929" t="s">
        <v>40</v>
      </c>
      <c r="H1929" t="s">
        <v>40</v>
      </c>
      <c r="I1929" t="s">
        <v>3074</v>
      </c>
      <c r="J1929" t="s">
        <v>39</v>
      </c>
      <c r="K1929" t="s">
        <v>39</v>
      </c>
      <c r="L1929" t="s">
        <v>39</v>
      </c>
      <c r="M1929" t="s">
        <v>2632</v>
      </c>
      <c r="N1929" t="s">
        <v>39</v>
      </c>
      <c r="O1929" t="s">
        <v>39</v>
      </c>
      <c r="P1929" t="s">
        <v>39</v>
      </c>
      <c r="Q1929" t="s">
        <v>39</v>
      </c>
      <c r="R1929" t="s">
        <v>39</v>
      </c>
      <c r="S1929" t="s">
        <v>39</v>
      </c>
      <c r="T1929" t="s">
        <v>39</v>
      </c>
      <c r="U1929" s="1" t="s">
        <v>3084</v>
      </c>
      <c r="V1929" s="6" t="s">
        <v>2643</v>
      </c>
      <c r="W1929">
        <v>28</v>
      </c>
      <c r="X1929" s="6">
        <v>25</v>
      </c>
      <c r="Y1929" s="1" t="s">
        <v>21</v>
      </c>
      <c r="Z1929" s="6">
        <v>0</v>
      </c>
      <c r="AA1929" s="6" t="s">
        <v>2607</v>
      </c>
      <c r="AB1929">
        <f>0.3*2.11*10000</f>
        <v>6329.9999999999991</v>
      </c>
      <c r="AC1929">
        <v>3</v>
      </c>
      <c r="AD1929" s="6" t="s">
        <v>40</v>
      </c>
      <c r="AE1929" s="6" t="s">
        <v>39</v>
      </c>
      <c r="AF1929" s="6" t="s">
        <v>40</v>
      </c>
      <c r="AG1929" s="6" t="s">
        <v>39</v>
      </c>
      <c r="AH1929" s="6" t="s">
        <v>39</v>
      </c>
      <c r="AI1929" t="s">
        <v>39</v>
      </c>
      <c r="AJ1929" s="6" t="s">
        <v>2919</v>
      </c>
      <c r="AK1929">
        <v>43.36</v>
      </c>
      <c r="AL1929" s="6" t="s">
        <v>39</v>
      </c>
      <c r="AM1929" t="s">
        <v>39</v>
      </c>
      <c r="AN1929">
        <v>4</v>
      </c>
      <c r="AO1929">
        <v>50</v>
      </c>
      <c r="AP1929">
        <v>28</v>
      </c>
      <c r="AQ1929" t="s">
        <v>39</v>
      </c>
      <c r="AR1929" t="s">
        <v>2692</v>
      </c>
    </row>
    <row r="1930" spans="1:44" x14ac:dyDescent="0.35">
      <c r="A1930" t="s">
        <v>1888</v>
      </c>
      <c r="B1930" t="s">
        <v>2672</v>
      </c>
      <c r="C1930" t="s">
        <v>2592</v>
      </c>
      <c r="D1930" t="s">
        <v>222</v>
      </c>
      <c r="E1930" t="s">
        <v>1795</v>
      </c>
      <c r="F1930" t="s">
        <v>3077</v>
      </c>
      <c r="G1930" t="s">
        <v>40</v>
      </c>
      <c r="H1930" t="s">
        <v>40</v>
      </c>
      <c r="I1930" t="s">
        <v>3074</v>
      </c>
      <c r="J1930" t="s">
        <v>39</v>
      </c>
      <c r="K1930" t="s">
        <v>39</v>
      </c>
      <c r="L1930" t="s">
        <v>39</v>
      </c>
      <c r="M1930" t="s">
        <v>2632</v>
      </c>
      <c r="N1930" t="s">
        <v>39</v>
      </c>
      <c r="O1930" t="s">
        <v>39</v>
      </c>
      <c r="P1930" t="s">
        <v>39</v>
      </c>
      <c r="Q1930" t="s">
        <v>39</v>
      </c>
      <c r="R1930" t="s">
        <v>39</v>
      </c>
      <c r="S1930" t="s">
        <v>39</v>
      </c>
      <c r="T1930" t="s">
        <v>39</v>
      </c>
      <c r="U1930" s="1" t="s">
        <v>3084</v>
      </c>
      <c r="V1930" s="6" t="s">
        <v>2643</v>
      </c>
      <c r="W1930">
        <v>28</v>
      </c>
      <c r="X1930" s="6">
        <v>25</v>
      </c>
      <c r="Y1930" s="1" t="s">
        <v>21</v>
      </c>
      <c r="Z1930" s="6">
        <v>0</v>
      </c>
      <c r="AA1930" s="6" t="s">
        <v>44</v>
      </c>
      <c r="AB1930">
        <v>500</v>
      </c>
      <c r="AC1930">
        <v>3</v>
      </c>
      <c r="AD1930" s="6" t="s">
        <v>40</v>
      </c>
      <c r="AE1930" s="6" t="s">
        <v>39</v>
      </c>
      <c r="AF1930" s="6" t="s">
        <v>40</v>
      </c>
      <c r="AG1930" s="6" t="s">
        <v>39</v>
      </c>
      <c r="AH1930" s="6" t="s">
        <v>39</v>
      </c>
      <c r="AI1930" t="s">
        <v>39</v>
      </c>
      <c r="AJ1930" s="6" t="s">
        <v>2919</v>
      </c>
      <c r="AK1930">
        <v>42.1</v>
      </c>
      <c r="AL1930" s="6" t="s">
        <v>39</v>
      </c>
      <c r="AM1930" t="s">
        <v>39</v>
      </c>
      <c r="AN1930">
        <v>4</v>
      </c>
      <c r="AO1930">
        <v>50</v>
      </c>
      <c r="AP1930">
        <v>28</v>
      </c>
      <c r="AQ1930" t="s">
        <v>39</v>
      </c>
      <c r="AR1930" t="s">
        <v>2692</v>
      </c>
    </row>
    <row r="1931" spans="1:44" x14ac:dyDescent="0.35">
      <c r="A1931" t="s">
        <v>1888</v>
      </c>
      <c r="B1931" t="s">
        <v>2672</v>
      </c>
      <c r="C1931" t="s">
        <v>2592</v>
      </c>
      <c r="D1931" t="s">
        <v>222</v>
      </c>
      <c r="E1931" t="s">
        <v>1795</v>
      </c>
      <c r="F1931" t="s">
        <v>3077</v>
      </c>
      <c r="G1931" t="s">
        <v>40</v>
      </c>
      <c r="H1931" t="s">
        <v>40</v>
      </c>
      <c r="I1931" t="s">
        <v>3074</v>
      </c>
      <c r="J1931" t="s">
        <v>39</v>
      </c>
      <c r="K1931" t="s">
        <v>39</v>
      </c>
      <c r="L1931" t="s">
        <v>39</v>
      </c>
      <c r="M1931" t="s">
        <v>2632</v>
      </c>
      <c r="N1931" t="s">
        <v>39</v>
      </c>
      <c r="O1931" t="s">
        <v>39</v>
      </c>
      <c r="P1931" t="s">
        <v>39</v>
      </c>
      <c r="Q1931" t="s">
        <v>39</v>
      </c>
      <c r="R1931" t="s">
        <v>39</v>
      </c>
      <c r="S1931" t="s">
        <v>39</v>
      </c>
      <c r="T1931" t="s">
        <v>39</v>
      </c>
      <c r="U1931" s="1" t="s">
        <v>3084</v>
      </c>
      <c r="V1931" s="6" t="s">
        <v>2643</v>
      </c>
      <c r="W1931">
        <v>28</v>
      </c>
      <c r="X1931" s="6">
        <v>25</v>
      </c>
      <c r="Y1931" s="1" t="s">
        <v>21</v>
      </c>
      <c r="Z1931" s="6">
        <v>0</v>
      </c>
      <c r="AA1931" s="6" t="s">
        <v>2608</v>
      </c>
      <c r="AB1931" t="s">
        <v>3078</v>
      </c>
      <c r="AC1931">
        <v>3</v>
      </c>
      <c r="AD1931" s="6" t="s">
        <v>40</v>
      </c>
      <c r="AE1931" s="6" t="s">
        <v>39</v>
      </c>
      <c r="AF1931" s="6" t="s">
        <v>40</v>
      </c>
      <c r="AG1931" s="6" t="s">
        <v>39</v>
      </c>
      <c r="AH1931" s="6" t="s">
        <v>39</v>
      </c>
      <c r="AI1931" t="s">
        <v>39</v>
      </c>
      <c r="AJ1931" s="6" t="s">
        <v>2919</v>
      </c>
      <c r="AK1931">
        <v>35.11</v>
      </c>
      <c r="AL1931" s="6" t="s">
        <v>39</v>
      </c>
      <c r="AM1931" t="s">
        <v>39</v>
      </c>
      <c r="AN1931">
        <v>4</v>
      </c>
      <c r="AO1931">
        <v>50</v>
      </c>
      <c r="AP1931">
        <v>28</v>
      </c>
      <c r="AQ1931" t="s">
        <v>39</v>
      </c>
      <c r="AR1931" t="s">
        <v>2692</v>
      </c>
    </row>
    <row r="1932" spans="1:44" x14ac:dyDescent="0.35">
      <c r="A1932" t="s">
        <v>1888</v>
      </c>
      <c r="B1932" t="s">
        <v>2672</v>
      </c>
      <c r="C1932" t="s">
        <v>2592</v>
      </c>
      <c r="D1932" t="s">
        <v>222</v>
      </c>
      <c r="E1932" t="s">
        <v>1795</v>
      </c>
      <c r="F1932" t="s">
        <v>3077</v>
      </c>
      <c r="G1932" t="s">
        <v>40</v>
      </c>
      <c r="H1932" t="s">
        <v>40</v>
      </c>
      <c r="I1932" t="s">
        <v>3074</v>
      </c>
      <c r="J1932" t="s">
        <v>39</v>
      </c>
      <c r="K1932" t="s">
        <v>39</v>
      </c>
      <c r="L1932" t="s">
        <v>39</v>
      </c>
      <c r="M1932" t="s">
        <v>2632</v>
      </c>
      <c r="N1932" t="s">
        <v>39</v>
      </c>
      <c r="O1932" t="s">
        <v>39</v>
      </c>
      <c r="P1932" t="s">
        <v>39</v>
      </c>
      <c r="Q1932" t="s">
        <v>39</v>
      </c>
      <c r="R1932" t="s">
        <v>39</v>
      </c>
      <c r="S1932" t="s">
        <v>39</v>
      </c>
      <c r="T1932" t="s">
        <v>39</v>
      </c>
      <c r="U1932" s="1" t="s">
        <v>3084</v>
      </c>
      <c r="V1932" s="6" t="s">
        <v>2643</v>
      </c>
      <c r="W1932">
        <v>28</v>
      </c>
      <c r="X1932" s="6">
        <v>25</v>
      </c>
      <c r="Y1932" s="1" t="s">
        <v>21</v>
      </c>
      <c r="Z1932" s="6">
        <v>0</v>
      </c>
      <c r="AA1932" s="6" t="s">
        <v>2608</v>
      </c>
      <c r="AB1932" t="s">
        <v>3079</v>
      </c>
      <c r="AC1932">
        <v>3</v>
      </c>
      <c r="AD1932" s="6" t="s">
        <v>40</v>
      </c>
      <c r="AE1932" s="6" t="s">
        <v>39</v>
      </c>
      <c r="AF1932" s="6" t="s">
        <v>40</v>
      </c>
      <c r="AG1932" s="6" t="s">
        <v>39</v>
      </c>
      <c r="AH1932" s="6" t="s">
        <v>39</v>
      </c>
      <c r="AI1932" t="s">
        <v>39</v>
      </c>
      <c r="AJ1932" s="6" t="s">
        <v>2919</v>
      </c>
      <c r="AK1932">
        <v>52.11</v>
      </c>
      <c r="AL1932" s="6" t="s">
        <v>39</v>
      </c>
      <c r="AM1932" t="s">
        <v>39</v>
      </c>
      <c r="AN1932">
        <v>4</v>
      </c>
      <c r="AO1932">
        <v>50</v>
      </c>
      <c r="AP1932">
        <v>28</v>
      </c>
      <c r="AQ1932" t="s">
        <v>39</v>
      </c>
      <c r="AR1932" t="s">
        <v>2692</v>
      </c>
    </row>
    <row r="1933" spans="1:44" x14ac:dyDescent="0.35">
      <c r="A1933" t="s">
        <v>1888</v>
      </c>
      <c r="B1933" t="s">
        <v>2672</v>
      </c>
      <c r="C1933" t="s">
        <v>2592</v>
      </c>
      <c r="D1933" t="s">
        <v>222</v>
      </c>
      <c r="E1933" t="s">
        <v>1795</v>
      </c>
      <c r="F1933" t="s">
        <v>3077</v>
      </c>
      <c r="G1933" t="s">
        <v>40</v>
      </c>
      <c r="H1933" t="s">
        <v>40</v>
      </c>
      <c r="I1933" t="s">
        <v>3074</v>
      </c>
      <c r="J1933" t="s">
        <v>39</v>
      </c>
      <c r="K1933" t="s">
        <v>39</v>
      </c>
      <c r="L1933" t="s">
        <v>39</v>
      </c>
      <c r="M1933" t="s">
        <v>2632</v>
      </c>
      <c r="N1933" t="s">
        <v>39</v>
      </c>
      <c r="O1933" t="s">
        <v>39</v>
      </c>
      <c r="P1933" t="s">
        <v>39</v>
      </c>
      <c r="Q1933" t="s">
        <v>39</v>
      </c>
      <c r="R1933" t="s">
        <v>39</v>
      </c>
      <c r="S1933" t="s">
        <v>39</v>
      </c>
      <c r="T1933" t="s">
        <v>39</v>
      </c>
      <c r="U1933" s="1" t="s">
        <v>3084</v>
      </c>
      <c r="V1933" s="6" t="s">
        <v>2643</v>
      </c>
      <c r="W1933">
        <v>28</v>
      </c>
      <c r="X1933" s="6">
        <v>25</v>
      </c>
      <c r="Y1933" s="1" t="s">
        <v>21</v>
      </c>
      <c r="Z1933" s="6">
        <v>0</v>
      </c>
      <c r="AA1933" s="6" t="s">
        <v>2608</v>
      </c>
      <c r="AB1933" t="s">
        <v>3080</v>
      </c>
      <c r="AC1933">
        <v>3</v>
      </c>
      <c r="AD1933" s="6" t="s">
        <v>40</v>
      </c>
      <c r="AE1933" s="6" t="s">
        <v>39</v>
      </c>
      <c r="AF1933" s="6" t="s">
        <v>40</v>
      </c>
      <c r="AG1933" s="6" t="s">
        <v>39</v>
      </c>
      <c r="AH1933" s="6" t="s">
        <v>39</v>
      </c>
      <c r="AI1933" t="s">
        <v>39</v>
      </c>
      <c r="AJ1933" s="6" t="s">
        <v>2919</v>
      </c>
      <c r="AK1933">
        <v>49.09</v>
      </c>
      <c r="AL1933" s="6" t="s">
        <v>39</v>
      </c>
      <c r="AM1933" t="s">
        <v>39</v>
      </c>
      <c r="AN1933">
        <v>4</v>
      </c>
      <c r="AO1933">
        <v>50</v>
      </c>
      <c r="AP1933">
        <v>28</v>
      </c>
      <c r="AQ1933" t="s">
        <v>39</v>
      </c>
      <c r="AR1933" t="s">
        <v>2692</v>
      </c>
    </row>
    <row r="1934" spans="1:44" x14ac:dyDescent="0.35">
      <c r="A1934" t="s">
        <v>1888</v>
      </c>
      <c r="B1934" t="s">
        <v>2672</v>
      </c>
      <c r="C1934" t="s">
        <v>2592</v>
      </c>
      <c r="D1934" t="s">
        <v>222</v>
      </c>
      <c r="E1934" t="s">
        <v>1795</v>
      </c>
      <c r="F1934" t="s">
        <v>3077</v>
      </c>
      <c r="G1934" t="s">
        <v>40</v>
      </c>
      <c r="H1934" t="s">
        <v>40</v>
      </c>
      <c r="I1934" t="s">
        <v>3074</v>
      </c>
      <c r="J1934" t="s">
        <v>39</v>
      </c>
      <c r="K1934" t="s">
        <v>39</v>
      </c>
      <c r="L1934" t="s">
        <v>39</v>
      </c>
      <c r="M1934" t="s">
        <v>2632</v>
      </c>
      <c r="N1934" t="s">
        <v>39</v>
      </c>
      <c r="O1934" t="s">
        <v>39</v>
      </c>
      <c r="P1934" t="s">
        <v>39</v>
      </c>
      <c r="Q1934" t="s">
        <v>39</v>
      </c>
      <c r="R1934" t="s">
        <v>39</v>
      </c>
      <c r="S1934" t="s">
        <v>39</v>
      </c>
      <c r="T1934" t="s">
        <v>39</v>
      </c>
      <c r="U1934" s="1" t="s">
        <v>3084</v>
      </c>
      <c r="V1934" s="6" t="s">
        <v>2643</v>
      </c>
      <c r="W1934">
        <v>28</v>
      </c>
      <c r="X1934" s="6">
        <v>25</v>
      </c>
      <c r="Y1934" s="1" t="s">
        <v>21</v>
      </c>
      <c r="Z1934" s="6">
        <v>0</v>
      </c>
      <c r="AA1934" s="6" t="s">
        <v>44</v>
      </c>
      <c r="AB1934">
        <v>1000</v>
      </c>
      <c r="AC1934">
        <v>3</v>
      </c>
      <c r="AD1934" s="6" t="s">
        <v>40</v>
      </c>
      <c r="AE1934" s="6" t="s">
        <v>39</v>
      </c>
      <c r="AF1934" s="6" t="s">
        <v>40</v>
      </c>
      <c r="AG1934" s="6" t="s">
        <v>39</v>
      </c>
      <c r="AH1934" s="6" t="s">
        <v>39</v>
      </c>
      <c r="AI1934" t="s">
        <v>39</v>
      </c>
      <c r="AJ1934" s="6" t="s">
        <v>2919</v>
      </c>
      <c r="AK1934">
        <v>44</v>
      </c>
      <c r="AL1934" s="6" t="s">
        <v>39</v>
      </c>
      <c r="AM1934" t="s">
        <v>39</v>
      </c>
      <c r="AN1934">
        <v>4</v>
      </c>
      <c r="AO1934">
        <v>50</v>
      </c>
      <c r="AP1934">
        <v>28</v>
      </c>
      <c r="AQ1934" t="s">
        <v>39</v>
      </c>
      <c r="AR1934" t="s">
        <v>2692</v>
      </c>
    </row>
    <row r="1935" spans="1:44" x14ac:dyDescent="0.35">
      <c r="A1935" t="s">
        <v>1888</v>
      </c>
      <c r="B1935" t="s">
        <v>2672</v>
      </c>
      <c r="C1935" t="s">
        <v>2592</v>
      </c>
      <c r="D1935" t="s">
        <v>222</v>
      </c>
      <c r="E1935" t="s">
        <v>1795</v>
      </c>
      <c r="F1935" t="s">
        <v>3077</v>
      </c>
      <c r="G1935" t="s">
        <v>40</v>
      </c>
      <c r="H1935" t="s">
        <v>40</v>
      </c>
      <c r="I1935" t="s">
        <v>3074</v>
      </c>
      <c r="J1935" t="s">
        <v>39</v>
      </c>
      <c r="K1935" t="s">
        <v>39</v>
      </c>
      <c r="L1935" t="s">
        <v>39</v>
      </c>
      <c r="M1935" t="s">
        <v>2632</v>
      </c>
      <c r="N1935" t="s">
        <v>39</v>
      </c>
      <c r="O1935" t="s">
        <v>39</v>
      </c>
      <c r="P1935" t="s">
        <v>39</v>
      </c>
      <c r="Q1935" t="s">
        <v>39</v>
      </c>
      <c r="R1935" t="s">
        <v>39</v>
      </c>
      <c r="S1935" t="s">
        <v>39</v>
      </c>
      <c r="T1935" t="s">
        <v>39</v>
      </c>
      <c r="U1935" s="1" t="s">
        <v>3084</v>
      </c>
      <c r="V1935" s="6" t="s">
        <v>2643</v>
      </c>
      <c r="W1935">
        <v>28</v>
      </c>
      <c r="X1935" s="6">
        <v>25</v>
      </c>
      <c r="Y1935" s="1" t="s">
        <v>21</v>
      </c>
      <c r="Z1935" s="6">
        <v>0</v>
      </c>
      <c r="AA1935" s="6" t="s">
        <v>2608</v>
      </c>
      <c r="AB1935" t="s">
        <v>3081</v>
      </c>
      <c r="AC1935">
        <v>3</v>
      </c>
      <c r="AD1935" s="6" t="s">
        <v>40</v>
      </c>
      <c r="AE1935" s="6" t="s">
        <v>39</v>
      </c>
      <c r="AF1935" s="6" t="s">
        <v>40</v>
      </c>
      <c r="AG1935" s="6" t="s">
        <v>39</v>
      </c>
      <c r="AH1935" s="6" t="s">
        <v>39</v>
      </c>
      <c r="AI1935" t="s">
        <v>39</v>
      </c>
      <c r="AJ1935" s="6" t="s">
        <v>2919</v>
      </c>
      <c r="AK1935">
        <v>43.36</v>
      </c>
      <c r="AL1935" s="6" t="s">
        <v>39</v>
      </c>
      <c r="AM1935" t="s">
        <v>39</v>
      </c>
      <c r="AN1935">
        <v>4</v>
      </c>
      <c r="AO1935">
        <v>50</v>
      </c>
      <c r="AP1935">
        <v>28</v>
      </c>
      <c r="AQ1935" t="s">
        <v>39</v>
      </c>
      <c r="AR1935" t="s">
        <v>2692</v>
      </c>
    </row>
    <row r="1936" spans="1:44" x14ac:dyDescent="0.35">
      <c r="A1936" t="s">
        <v>1888</v>
      </c>
      <c r="B1936" t="s">
        <v>2672</v>
      </c>
      <c r="C1936" t="s">
        <v>2592</v>
      </c>
      <c r="D1936" t="s">
        <v>222</v>
      </c>
      <c r="E1936" t="s">
        <v>1795</v>
      </c>
      <c r="F1936" t="s">
        <v>3077</v>
      </c>
      <c r="G1936" t="s">
        <v>40</v>
      </c>
      <c r="H1936" t="s">
        <v>40</v>
      </c>
      <c r="I1936" t="s">
        <v>3074</v>
      </c>
      <c r="J1936" t="s">
        <v>39</v>
      </c>
      <c r="K1936" t="s">
        <v>39</v>
      </c>
      <c r="L1936" t="s">
        <v>39</v>
      </c>
      <c r="M1936" t="s">
        <v>2632</v>
      </c>
      <c r="N1936" t="s">
        <v>39</v>
      </c>
      <c r="O1936" t="s">
        <v>39</v>
      </c>
      <c r="P1936" t="s">
        <v>39</v>
      </c>
      <c r="Q1936" t="s">
        <v>39</v>
      </c>
      <c r="R1936" t="s">
        <v>39</v>
      </c>
      <c r="S1936" t="s">
        <v>39</v>
      </c>
      <c r="T1936" t="s">
        <v>39</v>
      </c>
      <c r="U1936" s="1" t="s">
        <v>3084</v>
      </c>
      <c r="V1936" s="6" t="s">
        <v>2643</v>
      </c>
      <c r="W1936">
        <v>28</v>
      </c>
      <c r="X1936" s="6">
        <v>25</v>
      </c>
      <c r="Y1936" s="1" t="s">
        <v>21</v>
      </c>
      <c r="Z1936" s="6">
        <v>0</v>
      </c>
      <c r="AA1936" s="6" t="s">
        <v>2608</v>
      </c>
      <c r="AB1936" t="s">
        <v>3082</v>
      </c>
      <c r="AC1936">
        <v>3</v>
      </c>
      <c r="AD1936" s="6" t="s">
        <v>40</v>
      </c>
      <c r="AE1936" s="6" t="s">
        <v>39</v>
      </c>
      <c r="AF1936" s="6" t="s">
        <v>40</v>
      </c>
      <c r="AG1936" s="6" t="s">
        <v>39</v>
      </c>
      <c r="AH1936" s="6" t="s">
        <v>39</v>
      </c>
      <c r="AI1936" t="s">
        <v>39</v>
      </c>
      <c r="AJ1936" s="6" t="s">
        <v>2919</v>
      </c>
      <c r="AK1936">
        <v>42.1</v>
      </c>
      <c r="AL1936" s="6" t="s">
        <v>39</v>
      </c>
      <c r="AM1936" t="s">
        <v>39</v>
      </c>
      <c r="AN1936">
        <v>4</v>
      </c>
      <c r="AO1936">
        <v>50</v>
      </c>
      <c r="AP1936">
        <v>28</v>
      </c>
      <c r="AQ1936" t="s">
        <v>39</v>
      </c>
      <c r="AR1936" t="s">
        <v>2692</v>
      </c>
    </row>
    <row r="1937" spans="1:45" x14ac:dyDescent="0.35">
      <c r="A1937" t="s">
        <v>1888</v>
      </c>
      <c r="B1937" t="s">
        <v>2672</v>
      </c>
      <c r="C1937" t="s">
        <v>2592</v>
      </c>
      <c r="D1937" t="s">
        <v>222</v>
      </c>
      <c r="E1937" t="s">
        <v>1795</v>
      </c>
      <c r="F1937" t="s">
        <v>3077</v>
      </c>
      <c r="G1937" t="s">
        <v>40</v>
      </c>
      <c r="H1937" t="s">
        <v>40</v>
      </c>
      <c r="I1937" t="s">
        <v>3074</v>
      </c>
      <c r="J1937" t="s">
        <v>39</v>
      </c>
      <c r="K1937" t="s">
        <v>39</v>
      </c>
      <c r="L1937" t="s">
        <v>39</v>
      </c>
      <c r="M1937" t="s">
        <v>2632</v>
      </c>
      <c r="N1937" t="s">
        <v>39</v>
      </c>
      <c r="O1937" t="s">
        <v>39</v>
      </c>
      <c r="P1937" t="s">
        <v>39</v>
      </c>
      <c r="Q1937" t="s">
        <v>39</v>
      </c>
      <c r="R1937" t="s">
        <v>39</v>
      </c>
      <c r="S1937" t="s">
        <v>39</v>
      </c>
      <c r="T1937" t="s">
        <v>39</v>
      </c>
      <c r="U1937" s="1" t="s">
        <v>3084</v>
      </c>
      <c r="V1937" s="6" t="s">
        <v>2643</v>
      </c>
      <c r="W1937">
        <v>28</v>
      </c>
      <c r="X1937" s="6">
        <v>25</v>
      </c>
      <c r="Y1937" s="1" t="s">
        <v>21</v>
      </c>
      <c r="Z1937" s="6">
        <v>0</v>
      </c>
      <c r="AA1937" s="6" t="s">
        <v>2608</v>
      </c>
      <c r="AB1937" t="s">
        <v>3083</v>
      </c>
      <c r="AC1937">
        <v>3</v>
      </c>
      <c r="AD1937" s="6" t="s">
        <v>40</v>
      </c>
      <c r="AE1937" s="6" t="s">
        <v>39</v>
      </c>
      <c r="AF1937" s="6" t="s">
        <v>40</v>
      </c>
      <c r="AG1937" s="6" t="s">
        <v>39</v>
      </c>
      <c r="AH1937" s="6" t="s">
        <v>39</v>
      </c>
      <c r="AI1937" t="s">
        <v>39</v>
      </c>
      <c r="AJ1937" s="6" t="s">
        <v>2919</v>
      </c>
      <c r="AK1937">
        <v>35.11</v>
      </c>
      <c r="AL1937" s="6" t="s">
        <v>39</v>
      </c>
      <c r="AM1937" t="s">
        <v>39</v>
      </c>
      <c r="AN1937">
        <v>4</v>
      </c>
      <c r="AO1937">
        <v>50</v>
      </c>
      <c r="AP1937">
        <v>28</v>
      </c>
      <c r="AQ1937" t="s">
        <v>39</v>
      </c>
      <c r="AR1937" t="s">
        <v>2692</v>
      </c>
    </row>
    <row r="1938" spans="1:45" x14ac:dyDescent="0.35">
      <c r="A1938" t="s">
        <v>1888</v>
      </c>
      <c r="B1938" t="s">
        <v>2672</v>
      </c>
      <c r="C1938" t="s">
        <v>2592</v>
      </c>
      <c r="D1938" t="s">
        <v>222</v>
      </c>
      <c r="E1938" t="s">
        <v>1795</v>
      </c>
      <c r="F1938" t="s">
        <v>3077</v>
      </c>
      <c r="G1938" t="s">
        <v>40</v>
      </c>
      <c r="H1938" t="s">
        <v>40</v>
      </c>
      <c r="I1938" t="s">
        <v>3074</v>
      </c>
      <c r="J1938" t="s">
        <v>39</v>
      </c>
      <c r="K1938" t="s">
        <v>39</v>
      </c>
      <c r="L1938" t="s">
        <v>39</v>
      </c>
      <c r="M1938" t="s">
        <v>2632</v>
      </c>
      <c r="N1938" t="s">
        <v>39</v>
      </c>
      <c r="O1938" t="s">
        <v>39</v>
      </c>
      <c r="P1938" t="s">
        <v>39</v>
      </c>
      <c r="Q1938" t="s">
        <v>39</v>
      </c>
      <c r="R1938" t="s">
        <v>39</v>
      </c>
      <c r="S1938" t="s">
        <v>39</v>
      </c>
      <c r="T1938" t="s">
        <v>39</v>
      </c>
      <c r="U1938" s="1" t="s">
        <v>3084</v>
      </c>
      <c r="V1938" s="6" t="s">
        <v>2643</v>
      </c>
      <c r="W1938">
        <v>49</v>
      </c>
      <c r="X1938" s="6">
        <v>25</v>
      </c>
      <c r="Y1938" t="s">
        <v>39</v>
      </c>
      <c r="Z1938" s="6">
        <v>0</v>
      </c>
      <c r="AA1938" s="6" t="s">
        <v>39</v>
      </c>
      <c r="AB1938" s="6" t="s">
        <v>39</v>
      </c>
      <c r="AC1938" s="6" t="s">
        <v>39</v>
      </c>
      <c r="AD1938" s="6" t="s">
        <v>40</v>
      </c>
      <c r="AE1938" s="6" t="s">
        <v>39</v>
      </c>
      <c r="AF1938" s="6" t="s">
        <v>40</v>
      </c>
      <c r="AG1938" s="6" t="s">
        <v>39</v>
      </c>
      <c r="AH1938" s="6" t="s">
        <v>39</v>
      </c>
      <c r="AI1938" s="6" t="s">
        <v>39</v>
      </c>
      <c r="AJ1938" s="6" t="s">
        <v>2919</v>
      </c>
      <c r="AK1938">
        <v>20.79</v>
      </c>
      <c r="AL1938" s="6" t="s">
        <v>39</v>
      </c>
      <c r="AM1938" t="s">
        <v>39</v>
      </c>
      <c r="AN1938">
        <v>4</v>
      </c>
      <c r="AO1938">
        <v>50</v>
      </c>
      <c r="AP1938">
        <v>28</v>
      </c>
      <c r="AQ1938" t="s">
        <v>39</v>
      </c>
      <c r="AR1938" t="s">
        <v>2692</v>
      </c>
    </row>
    <row r="1939" spans="1:45" x14ac:dyDescent="0.35">
      <c r="A1939" t="s">
        <v>1888</v>
      </c>
      <c r="B1939" t="s">
        <v>2672</v>
      </c>
      <c r="C1939" t="s">
        <v>2592</v>
      </c>
      <c r="D1939" t="s">
        <v>222</v>
      </c>
      <c r="E1939" t="s">
        <v>1795</v>
      </c>
      <c r="F1939" t="s">
        <v>3077</v>
      </c>
      <c r="G1939" t="s">
        <v>40</v>
      </c>
      <c r="H1939" t="s">
        <v>40</v>
      </c>
      <c r="I1939" t="s">
        <v>3074</v>
      </c>
      <c r="J1939" t="s">
        <v>39</v>
      </c>
      <c r="K1939" t="s">
        <v>39</v>
      </c>
      <c r="L1939" t="s">
        <v>39</v>
      </c>
      <c r="M1939" t="s">
        <v>2632</v>
      </c>
      <c r="N1939" t="s">
        <v>39</v>
      </c>
      <c r="O1939" t="s">
        <v>39</v>
      </c>
      <c r="P1939" t="s">
        <v>39</v>
      </c>
      <c r="Q1939" t="s">
        <v>39</v>
      </c>
      <c r="R1939" t="s">
        <v>39</v>
      </c>
      <c r="S1939" t="s">
        <v>39</v>
      </c>
      <c r="T1939" t="s">
        <v>39</v>
      </c>
      <c r="U1939" s="1" t="s">
        <v>3084</v>
      </c>
      <c r="V1939" s="6" t="s">
        <v>2643</v>
      </c>
      <c r="W1939">
        <v>49</v>
      </c>
      <c r="X1939" s="6">
        <v>25</v>
      </c>
      <c r="Y1939" s="1" t="s">
        <v>21</v>
      </c>
      <c r="Z1939" s="6">
        <v>0</v>
      </c>
      <c r="AA1939" s="6" t="s">
        <v>2607</v>
      </c>
      <c r="AB1939">
        <f>0.1*2.11*10000</f>
        <v>2110</v>
      </c>
      <c r="AC1939">
        <v>3</v>
      </c>
      <c r="AD1939" s="6" t="s">
        <v>40</v>
      </c>
      <c r="AE1939" s="6" t="s">
        <v>39</v>
      </c>
      <c r="AF1939" s="6" t="s">
        <v>40</v>
      </c>
      <c r="AG1939" s="6" t="s">
        <v>39</v>
      </c>
      <c r="AH1939" s="6" t="s">
        <v>39</v>
      </c>
      <c r="AI1939" t="s">
        <v>39</v>
      </c>
      <c r="AJ1939" s="6" t="s">
        <v>2919</v>
      </c>
      <c r="AK1939">
        <v>30.24</v>
      </c>
      <c r="AL1939" s="6" t="s">
        <v>39</v>
      </c>
      <c r="AM1939" t="s">
        <v>39</v>
      </c>
      <c r="AN1939">
        <v>4</v>
      </c>
      <c r="AO1939">
        <v>50</v>
      </c>
      <c r="AP1939">
        <v>28</v>
      </c>
      <c r="AQ1939" t="s">
        <v>39</v>
      </c>
      <c r="AR1939" t="s">
        <v>2692</v>
      </c>
    </row>
    <row r="1940" spans="1:45" x14ac:dyDescent="0.35">
      <c r="A1940" t="s">
        <v>1888</v>
      </c>
      <c r="B1940" t="s">
        <v>2672</v>
      </c>
      <c r="C1940" t="s">
        <v>2592</v>
      </c>
      <c r="D1940" t="s">
        <v>222</v>
      </c>
      <c r="E1940" t="s">
        <v>1795</v>
      </c>
      <c r="F1940" t="s">
        <v>3077</v>
      </c>
      <c r="G1940" t="s">
        <v>40</v>
      </c>
      <c r="H1940" t="s">
        <v>40</v>
      </c>
      <c r="I1940" t="s">
        <v>3074</v>
      </c>
      <c r="J1940" t="s">
        <v>39</v>
      </c>
      <c r="K1940" t="s">
        <v>39</v>
      </c>
      <c r="L1940" t="s">
        <v>39</v>
      </c>
      <c r="M1940" t="s">
        <v>2632</v>
      </c>
      <c r="N1940" t="s">
        <v>39</v>
      </c>
      <c r="O1940" t="s">
        <v>39</v>
      </c>
      <c r="P1940" t="s">
        <v>39</v>
      </c>
      <c r="Q1940" t="s">
        <v>39</v>
      </c>
      <c r="R1940" t="s">
        <v>39</v>
      </c>
      <c r="S1940" t="s">
        <v>39</v>
      </c>
      <c r="T1940" t="s">
        <v>39</v>
      </c>
      <c r="U1940" s="1" t="s">
        <v>3084</v>
      </c>
      <c r="V1940" s="6" t="s">
        <v>2643</v>
      </c>
      <c r="W1940">
        <v>49</v>
      </c>
      <c r="X1940" s="6">
        <v>25</v>
      </c>
      <c r="Y1940" s="1" t="s">
        <v>21</v>
      </c>
      <c r="Z1940" s="6">
        <v>0</v>
      </c>
      <c r="AA1940" s="6" t="s">
        <v>2607</v>
      </c>
      <c r="AB1940">
        <f>0.2*2.11*10000</f>
        <v>4220</v>
      </c>
      <c r="AC1940">
        <v>3</v>
      </c>
      <c r="AD1940" s="6" t="s">
        <v>40</v>
      </c>
      <c r="AE1940" s="6" t="s">
        <v>39</v>
      </c>
      <c r="AF1940" s="6" t="s">
        <v>40</v>
      </c>
      <c r="AG1940" s="6" t="s">
        <v>39</v>
      </c>
      <c r="AH1940" s="6" t="s">
        <v>39</v>
      </c>
      <c r="AI1940" t="s">
        <v>39</v>
      </c>
      <c r="AJ1940" s="6" t="s">
        <v>2919</v>
      </c>
      <c r="AK1940">
        <v>26.1</v>
      </c>
      <c r="AL1940" s="6" t="s">
        <v>39</v>
      </c>
      <c r="AM1940" t="s">
        <v>39</v>
      </c>
      <c r="AN1940">
        <v>4</v>
      </c>
      <c r="AO1940">
        <v>50</v>
      </c>
      <c r="AP1940">
        <v>28</v>
      </c>
      <c r="AQ1940" t="s">
        <v>39</v>
      </c>
      <c r="AR1940" t="s">
        <v>2692</v>
      </c>
    </row>
    <row r="1941" spans="1:45" x14ac:dyDescent="0.35">
      <c r="A1941" t="s">
        <v>1888</v>
      </c>
      <c r="B1941" t="s">
        <v>2672</v>
      </c>
      <c r="C1941" t="s">
        <v>2592</v>
      </c>
      <c r="D1941" t="s">
        <v>222</v>
      </c>
      <c r="E1941" t="s">
        <v>1795</v>
      </c>
      <c r="F1941" t="s">
        <v>3077</v>
      </c>
      <c r="G1941" t="s">
        <v>40</v>
      </c>
      <c r="H1941" t="s">
        <v>40</v>
      </c>
      <c r="I1941" t="s">
        <v>3074</v>
      </c>
      <c r="J1941" t="s">
        <v>39</v>
      </c>
      <c r="K1941" t="s">
        <v>39</v>
      </c>
      <c r="L1941" t="s">
        <v>39</v>
      </c>
      <c r="M1941" t="s">
        <v>2632</v>
      </c>
      <c r="N1941" t="s">
        <v>39</v>
      </c>
      <c r="O1941" t="s">
        <v>39</v>
      </c>
      <c r="P1941" t="s">
        <v>39</v>
      </c>
      <c r="Q1941" t="s">
        <v>39</v>
      </c>
      <c r="R1941" t="s">
        <v>39</v>
      </c>
      <c r="S1941" t="s">
        <v>39</v>
      </c>
      <c r="T1941" t="s">
        <v>39</v>
      </c>
      <c r="U1941" s="1" t="s">
        <v>3084</v>
      </c>
      <c r="V1941" s="6" t="s">
        <v>2643</v>
      </c>
      <c r="W1941">
        <v>49</v>
      </c>
      <c r="X1941" s="6">
        <v>25</v>
      </c>
      <c r="Y1941" s="1" t="s">
        <v>21</v>
      </c>
      <c r="Z1941" s="6">
        <v>0</v>
      </c>
      <c r="AA1941" s="6" t="s">
        <v>2607</v>
      </c>
      <c r="AB1941">
        <f>0.3*2.11*10000</f>
        <v>6329.9999999999991</v>
      </c>
      <c r="AC1941">
        <v>3</v>
      </c>
      <c r="AD1941" s="6" t="s">
        <v>40</v>
      </c>
      <c r="AE1941" s="6" t="s">
        <v>39</v>
      </c>
      <c r="AF1941" s="6" t="s">
        <v>40</v>
      </c>
      <c r="AG1941" s="6" t="s">
        <v>39</v>
      </c>
      <c r="AH1941" s="6" t="s">
        <v>39</v>
      </c>
      <c r="AI1941" t="s">
        <v>39</v>
      </c>
      <c r="AJ1941" s="6" t="s">
        <v>2919</v>
      </c>
      <c r="AK1941">
        <v>20.97</v>
      </c>
      <c r="AL1941" s="6" t="s">
        <v>39</v>
      </c>
      <c r="AM1941" t="s">
        <v>39</v>
      </c>
      <c r="AN1941">
        <v>4</v>
      </c>
      <c r="AO1941">
        <v>50</v>
      </c>
      <c r="AP1941">
        <v>28</v>
      </c>
      <c r="AQ1941" t="s">
        <v>39</v>
      </c>
      <c r="AR1941" t="s">
        <v>2692</v>
      </c>
    </row>
    <row r="1942" spans="1:45" x14ac:dyDescent="0.35">
      <c r="A1942" t="s">
        <v>1888</v>
      </c>
      <c r="B1942" t="s">
        <v>2672</v>
      </c>
      <c r="C1942" t="s">
        <v>2592</v>
      </c>
      <c r="D1942" t="s">
        <v>222</v>
      </c>
      <c r="E1942" t="s">
        <v>1795</v>
      </c>
      <c r="F1942" t="s">
        <v>3077</v>
      </c>
      <c r="G1942" t="s">
        <v>40</v>
      </c>
      <c r="H1942" t="s">
        <v>40</v>
      </c>
      <c r="I1942" t="s">
        <v>3074</v>
      </c>
      <c r="J1942" t="s">
        <v>39</v>
      </c>
      <c r="K1942" t="s">
        <v>39</v>
      </c>
      <c r="L1942" t="s">
        <v>39</v>
      </c>
      <c r="M1942" t="s">
        <v>2632</v>
      </c>
      <c r="N1942" t="s">
        <v>39</v>
      </c>
      <c r="O1942" t="s">
        <v>39</v>
      </c>
      <c r="P1942" t="s">
        <v>39</v>
      </c>
      <c r="Q1942" t="s">
        <v>39</v>
      </c>
      <c r="R1942" t="s">
        <v>39</v>
      </c>
      <c r="S1942" t="s">
        <v>39</v>
      </c>
      <c r="T1942" t="s">
        <v>39</v>
      </c>
      <c r="U1942" s="1" t="s">
        <v>3084</v>
      </c>
      <c r="V1942" s="6" t="s">
        <v>2643</v>
      </c>
      <c r="W1942">
        <v>49</v>
      </c>
      <c r="X1942" s="6">
        <v>25</v>
      </c>
      <c r="Y1942" s="1" t="s">
        <v>21</v>
      </c>
      <c r="Z1942" s="6">
        <v>0</v>
      </c>
      <c r="AA1942" s="6" t="s">
        <v>44</v>
      </c>
      <c r="AB1942">
        <v>500</v>
      </c>
      <c r="AC1942">
        <v>3</v>
      </c>
      <c r="AD1942" s="6" t="s">
        <v>40</v>
      </c>
      <c r="AE1942" s="6" t="s">
        <v>39</v>
      </c>
      <c r="AF1942" s="6" t="s">
        <v>40</v>
      </c>
      <c r="AG1942" s="6" t="s">
        <v>39</v>
      </c>
      <c r="AH1942" s="6" t="s">
        <v>39</v>
      </c>
      <c r="AI1942" t="s">
        <v>39</v>
      </c>
      <c r="AJ1942" s="6" t="s">
        <v>2919</v>
      </c>
      <c r="AK1942">
        <v>24.12</v>
      </c>
      <c r="AL1942" s="6" t="s">
        <v>39</v>
      </c>
      <c r="AM1942" t="s">
        <v>39</v>
      </c>
      <c r="AN1942">
        <v>4</v>
      </c>
      <c r="AO1942">
        <v>50</v>
      </c>
      <c r="AP1942">
        <v>28</v>
      </c>
      <c r="AQ1942" t="s">
        <v>39</v>
      </c>
      <c r="AR1942" t="s">
        <v>2692</v>
      </c>
    </row>
    <row r="1943" spans="1:45" x14ac:dyDescent="0.35">
      <c r="A1943" t="s">
        <v>1888</v>
      </c>
      <c r="B1943" t="s">
        <v>2672</v>
      </c>
      <c r="C1943" t="s">
        <v>2592</v>
      </c>
      <c r="D1943" t="s">
        <v>222</v>
      </c>
      <c r="E1943" t="s">
        <v>1795</v>
      </c>
      <c r="F1943" t="s">
        <v>3077</v>
      </c>
      <c r="G1943" t="s">
        <v>40</v>
      </c>
      <c r="H1943" t="s">
        <v>40</v>
      </c>
      <c r="I1943" t="s">
        <v>3074</v>
      </c>
      <c r="J1943" t="s">
        <v>39</v>
      </c>
      <c r="K1943" t="s">
        <v>39</v>
      </c>
      <c r="L1943" t="s">
        <v>39</v>
      </c>
      <c r="M1943" t="s">
        <v>2632</v>
      </c>
      <c r="N1943" t="s">
        <v>39</v>
      </c>
      <c r="O1943" t="s">
        <v>39</v>
      </c>
      <c r="P1943" t="s">
        <v>39</v>
      </c>
      <c r="Q1943" t="s">
        <v>39</v>
      </c>
      <c r="R1943" t="s">
        <v>39</v>
      </c>
      <c r="S1943" t="s">
        <v>39</v>
      </c>
      <c r="T1943" t="s">
        <v>39</v>
      </c>
      <c r="U1943" s="1" t="s">
        <v>3084</v>
      </c>
      <c r="V1943" s="6" t="s">
        <v>2643</v>
      </c>
      <c r="W1943">
        <v>49</v>
      </c>
      <c r="X1943" s="6">
        <v>25</v>
      </c>
      <c r="Y1943" s="1" t="s">
        <v>21</v>
      </c>
      <c r="Z1943" s="6">
        <v>0</v>
      </c>
      <c r="AA1943" s="6" t="s">
        <v>2608</v>
      </c>
      <c r="AB1943" t="s">
        <v>3078</v>
      </c>
      <c r="AC1943">
        <v>3</v>
      </c>
      <c r="AD1943" s="6" t="s">
        <v>40</v>
      </c>
      <c r="AE1943" s="6" t="s">
        <v>39</v>
      </c>
      <c r="AF1943" s="6" t="s">
        <v>40</v>
      </c>
      <c r="AG1943" s="6" t="s">
        <v>39</v>
      </c>
      <c r="AH1943" s="6" t="s">
        <v>39</v>
      </c>
      <c r="AI1943" t="s">
        <v>39</v>
      </c>
      <c r="AJ1943" s="6" t="s">
        <v>2919</v>
      </c>
      <c r="AK1943">
        <v>24.11</v>
      </c>
      <c r="AL1943" s="6" t="s">
        <v>39</v>
      </c>
      <c r="AM1943" t="s">
        <v>39</v>
      </c>
      <c r="AN1943">
        <v>4</v>
      </c>
      <c r="AO1943">
        <v>50</v>
      </c>
      <c r="AP1943">
        <v>28</v>
      </c>
      <c r="AQ1943" t="s">
        <v>39</v>
      </c>
      <c r="AR1943" t="s">
        <v>2692</v>
      </c>
    </row>
    <row r="1944" spans="1:45" x14ac:dyDescent="0.35">
      <c r="A1944" t="s">
        <v>1888</v>
      </c>
      <c r="B1944" t="s">
        <v>2672</v>
      </c>
      <c r="C1944" t="s">
        <v>2592</v>
      </c>
      <c r="D1944" t="s">
        <v>222</v>
      </c>
      <c r="E1944" t="s">
        <v>1795</v>
      </c>
      <c r="F1944" t="s">
        <v>3077</v>
      </c>
      <c r="G1944" t="s">
        <v>40</v>
      </c>
      <c r="H1944" t="s">
        <v>40</v>
      </c>
      <c r="I1944" t="s">
        <v>3074</v>
      </c>
      <c r="J1944" t="s">
        <v>39</v>
      </c>
      <c r="K1944" t="s">
        <v>39</v>
      </c>
      <c r="L1944" t="s">
        <v>39</v>
      </c>
      <c r="M1944" t="s">
        <v>2632</v>
      </c>
      <c r="N1944" t="s">
        <v>39</v>
      </c>
      <c r="O1944" t="s">
        <v>39</v>
      </c>
      <c r="P1944" t="s">
        <v>39</v>
      </c>
      <c r="Q1944" t="s">
        <v>39</v>
      </c>
      <c r="R1944" t="s">
        <v>39</v>
      </c>
      <c r="S1944" t="s">
        <v>39</v>
      </c>
      <c r="T1944" t="s">
        <v>39</v>
      </c>
      <c r="U1944" s="1" t="s">
        <v>3084</v>
      </c>
      <c r="V1944" s="6" t="s">
        <v>2643</v>
      </c>
      <c r="W1944">
        <v>49</v>
      </c>
      <c r="X1944" s="6">
        <v>25</v>
      </c>
      <c r="Y1944" s="1" t="s">
        <v>21</v>
      </c>
      <c r="Z1944" s="6">
        <v>0</v>
      </c>
      <c r="AA1944" s="6" t="s">
        <v>2608</v>
      </c>
      <c r="AB1944" t="s">
        <v>3079</v>
      </c>
      <c r="AC1944">
        <v>3</v>
      </c>
      <c r="AD1944" s="6" t="s">
        <v>40</v>
      </c>
      <c r="AE1944" s="6" t="s">
        <v>39</v>
      </c>
      <c r="AF1944" s="6" t="s">
        <v>40</v>
      </c>
      <c r="AG1944" s="6" t="s">
        <v>39</v>
      </c>
      <c r="AH1944" s="6" t="s">
        <v>39</v>
      </c>
      <c r="AI1944" t="s">
        <v>39</v>
      </c>
      <c r="AJ1944" s="6" t="s">
        <v>2919</v>
      </c>
      <c r="AK1944">
        <v>21.37</v>
      </c>
      <c r="AL1944" s="6" t="s">
        <v>39</v>
      </c>
      <c r="AM1944" t="s">
        <v>39</v>
      </c>
      <c r="AN1944">
        <v>4</v>
      </c>
      <c r="AO1944">
        <v>50</v>
      </c>
      <c r="AP1944">
        <v>28</v>
      </c>
      <c r="AQ1944" t="s">
        <v>39</v>
      </c>
      <c r="AR1944" t="s">
        <v>2692</v>
      </c>
    </row>
    <row r="1945" spans="1:45" x14ac:dyDescent="0.35">
      <c r="A1945" t="s">
        <v>1888</v>
      </c>
      <c r="B1945" t="s">
        <v>2672</v>
      </c>
      <c r="C1945" t="s">
        <v>2592</v>
      </c>
      <c r="D1945" t="s">
        <v>222</v>
      </c>
      <c r="E1945" t="s">
        <v>1795</v>
      </c>
      <c r="F1945" t="s">
        <v>3077</v>
      </c>
      <c r="G1945" t="s">
        <v>40</v>
      </c>
      <c r="H1945" t="s">
        <v>40</v>
      </c>
      <c r="I1945" t="s">
        <v>3074</v>
      </c>
      <c r="J1945" t="s">
        <v>39</v>
      </c>
      <c r="K1945" t="s">
        <v>39</v>
      </c>
      <c r="L1945" t="s">
        <v>39</v>
      </c>
      <c r="M1945" t="s">
        <v>2632</v>
      </c>
      <c r="N1945" t="s">
        <v>39</v>
      </c>
      <c r="O1945" t="s">
        <v>39</v>
      </c>
      <c r="P1945" t="s">
        <v>39</v>
      </c>
      <c r="Q1945" t="s">
        <v>39</v>
      </c>
      <c r="R1945" t="s">
        <v>39</v>
      </c>
      <c r="S1945" t="s">
        <v>39</v>
      </c>
      <c r="T1945" t="s">
        <v>39</v>
      </c>
      <c r="U1945" s="1" t="s">
        <v>3084</v>
      </c>
      <c r="V1945" s="6" t="s">
        <v>2643</v>
      </c>
      <c r="W1945">
        <v>49</v>
      </c>
      <c r="X1945" s="6">
        <v>25</v>
      </c>
      <c r="Y1945" s="1" t="s">
        <v>21</v>
      </c>
      <c r="Z1945" s="6">
        <v>0</v>
      </c>
      <c r="AA1945" s="6" t="s">
        <v>2608</v>
      </c>
      <c r="AB1945" t="s">
        <v>3080</v>
      </c>
      <c r="AC1945">
        <v>3</v>
      </c>
      <c r="AD1945" s="6" t="s">
        <v>40</v>
      </c>
      <c r="AE1945" s="6" t="s">
        <v>39</v>
      </c>
      <c r="AF1945" s="6" t="s">
        <v>40</v>
      </c>
      <c r="AG1945" s="6" t="s">
        <v>39</v>
      </c>
      <c r="AH1945" s="6" t="s">
        <v>39</v>
      </c>
      <c r="AI1945" t="s">
        <v>39</v>
      </c>
      <c r="AJ1945" s="6" t="s">
        <v>2919</v>
      </c>
      <c r="AK1945">
        <v>18.600000000000001</v>
      </c>
      <c r="AL1945" s="6" t="s">
        <v>39</v>
      </c>
      <c r="AM1945" t="s">
        <v>39</v>
      </c>
      <c r="AN1945">
        <v>4</v>
      </c>
      <c r="AO1945">
        <v>50</v>
      </c>
      <c r="AP1945">
        <v>28</v>
      </c>
      <c r="AQ1945" t="s">
        <v>39</v>
      </c>
      <c r="AR1945" t="s">
        <v>2692</v>
      </c>
    </row>
    <row r="1946" spans="1:45" x14ac:dyDescent="0.35">
      <c r="A1946" t="s">
        <v>1888</v>
      </c>
      <c r="B1946" t="s">
        <v>2672</v>
      </c>
      <c r="C1946" t="s">
        <v>2592</v>
      </c>
      <c r="D1946" t="s">
        <v>222</v>
      </c>
      <c r="E1946" t="s">
        <v>1795</v>
      </c>
      <c r="F1946" t="s">
        <v>3077</v>
      </c>
      <c r="G1946" t="s">
        <v>40</v>
      </c>
      <c r="H1946" t="s">
        <v>40</v>
      </c>
      <c r="I1946" t="s">
        <v>3074</v>
      </c>
      <c r="J1946" t="s">
        <v>39</v>
      </c>
      <c r="K1946" t="s">
        <v>39</v>
      </c>
      <c r="L1946" t="s">
        <v>39</v>
      </c>
      <c r="M1946" t="s">
        <v>2632</v>
      </c>
      <c r="N1946" t="s">
        <v>39</v>
      </c>
      <c r="O1946" t="s">
        <v>39</v>
      </c>
      <c r="P1946" t="s">
        <v>39</v>
      </c>
      <c r="Q1946" t="s">
        <v>39</v>
      </c>
      <c r="R1946" t="s">
        <v>39</v>
      </c>
      <c r="S1946" t="s">
        <v>39</v>
      </c>
      <c r="T1946" t="s">
        <v>39</v>
      </c>
      <c r="U1946" s="1" t="s">
        <v>3084</v>
      </c>
      <c r="V1946" s="6" t="s">
        <v>2643</v>
      </c>
      <c r="W1946">
        <v>49</v>
      </c>
      <c r="X1946" s="6">
        <v>25</v>
      </c>
      <c r="Y1946" s="1" t="s">
        <v>21</v>
      </c>
      <c r="Z1946" s="6">
        <v>0</v>
      </c>
      <c r="AA1946" s="6" t="s">
        <v>44</v>
      </c>
      <c r="AB1946">
        <v>1000</v>
      </c>
      <c r="AC1946">
        <v>3</v>
      </c>
      <c r="AD1946" s="6" t="s">
        <v>40</v>
      </c>
      <c r="AE1946" s="6" t="s">
        <v>39</v>
      </c>
      <c r="AF1946" s="6" t="s">
        <v>40</v>
      </c>
      <c r="AG1946" s="6" t="s">
        <v>39</v>
      </c>
      <c r="AH1946" s="6" t="s">
        <v>39</v>
      </c>
      <c r="AI1946" t="s">
        <v>39</v>
      </c>
      <c r="AJ1946" s="6" t="s">
        <v>2919</v>
      </c>
      <c r="AK1946">
        <v>12.33</v>
      </c>
      <c r="AL1946" s="6" t="s">
        <v>39</v>
      </c>
      <c r="AM1946" t="s">
        <v>39</v>
      </c>
      <c r="AN1946">
        <v>4</v>
      </c>
      <c r="AO1946">
        <v>50</v>
      </c>
      <c r="AP1946">
        <v>28</v>
      </c>
      <c r="AQ1946" t="s">
        <v>39</v>
      </c>
      <c r="AR1946" t="s">
        <v>2692</v>
      </c>
    </row>
    <row r="1947" spans="1:45" x14ac:dyDescent="0.35">
      <c r="A1947" t="s">
        <v>1888</v>
      </c>
      <c r="B1947" t="s">
        <v>2672</v>
      </c>
      <c r="C1947" t="s">
        <v>2592</v>
      </c>
      <c r="D1947" t="s">
        <v>222</v>
      </c>
      <c r="E1947" t="s">
        <v>1795</v>
      </c>
      <c r="F1947" t="s">
        <v>3077</v>
      </c>
      <c r="G1947" t="s">
        <v>40</v>
      </c>
      <c r="H1947" t="s">
        <v>40</v>
      </c>
      <c r="I1947" t="s">
        <v>3074</v>
      </c>
      <c r="J1947" t="s">
        <v>39</v>
      </c>
      <c r="K1947" t="s">
        <v>39</v>
      </c>
      <c r="L1947" t="s">
        <v>39</v>
      </c>
      <c r="M1947" t="s">
        <v>2632</v>
      </c>
      <c r="N1947" t="s">
        <v>39</v>
      </c>
      <c r="O1947" t="s">
        <v>39</v>
      </c>
      <c r="P1947" t="s">
        <v>39</v>
      </c>
      <c r="Q1947" t="s">
        <v>39</v>
      </c>
      <c r="R1947" t="s">
        <v>39</v>
      </c>
      <c r="S1947" t="s">
        <v>39</v>
      </c>
      <c r="T1947" t="s">
        <v>39</v>
      </c>
      <c r="U1947" s="1" t="s">
        <v>3084</v>
      </c>
      <c r="V1947" s="6" t="s">
        <v>2643</v>
      </c>
      <c r="W1947">
        <v>49</v>
      </c>
      <c r="X1947" s="6">
        <v>25</v>
      </c>
      <c r="Y1947" s="1" t="s">
        <v>21</v>
      </c>
      <c r="Z1947" s="6">
        <v>0</v>
      </c>
      <c r="AA1947" s="6" t="s">
        <v>2608</v>
      </c>
      <c r="AB1947" t="s">
        <v>3081</v>
      </c>
      <c r="AC1947">
        <v>3</v>
      </c>
      <c r="AD1947" s="6" t="s">
        <v>40</v>
      </c>
      <c r="AE1947" s="6" t="s">
        <v>39</v>
      </c>
      <c r="AF1947" s="6" t="s">
        <v>40</v>
      </c>
      <c r="AG1947" s="6" t="s">
        <v>39</v>
      </c>
      <c r="AH1947" s="6" t="s">
        <v>39</v>
      </c>
      <c r="AI1947" t="s">
        <v>39</v>
      </c>
      <c r="AJ1947" s="6" t="s">
        <v>2919</v>
      </c>
      <c r="AK1947">
        <v>18.25</v>
      </c>
      <c r="AL1947" s="6" t="s">
        <v>39</v>
      </c>
      <c r="AM1947" t="s">
        <v>39</v>
      </c>
      <c r="AN1947">
        <v>4</v>
      </c>
      <c r="AO1947">
        <v>50</v>
      </c>
      <c r="AP1947">
        <v>28</v>
      </c>
      <c r="AQ1947" t="s">
        <v>39</v>
      </c>
      <c r="AR1947" t="s">
        <v>2692</v>
      </c>
    </row>
    <row r="1948" spans="1:45" x14ac:dyDescent="0.35">
      <c r="A1948" t="s">
        <v>1888</v>
      </c>
      <c r="B1948" t="s">
        <v>2672</v>
      </c>
      <c r="C1948" t="s">
        <v>2592</v>
      </c>
      <c r="D1948" t="s">
        <v>222</v>
      </c>
      <c r="E1948" t="s">
        <v>1795</v>
      </c>
      <c r="F1948" t="s">
        <v>3077</v>
      </c>
      <c r="G1948" t="s">
        <v>40</v>
      </c>
      <c r="H1948" t="s">
        <v>40</v>
      </c>
      <c r="I1948" t="s">
        <v>3074</v>
      </c>
      <c r="J1948" t="s">
        <v>39</v>
      </c>
      <c r="K1948" t="s">
        <v>39</v>
      </c>
      <c r="L1948" t="s">
        <v>39</v>
      </c>
      <c r="M1948" t="s">
        <v>2632</v>
      </c>
      <c r="N1948" t="s">
        <v>39</v>
      </c>
      <c r="O1948" t="s">
        <v>39</v>
      </c>
      <c r="P1948" t="s">
        <v>39</v>
      </c>
      <c r="Q1948" t="s">
        <v>39</v>
      </c>
      <c r="R1948" t="s">
        <v>39</v>
      </c>
      <c r="S1948" t="s">
        <v>39</v>
      </c>
      <c r="T1948" t="s">
        <v>39</v>
      </c>
      <c r="U1948" s="1" t="s">
        <v>3084</v>
      </c>
      <c r="V1948" s="6" t="s">
        <v>2643</v>
      </c>
      <c r="W1948">
        <v>49</v>
      </c>
      <c r="X1948" s="6">
        <v>25</v>
      </c>
      <c r="Y1948" s="1" t="s">
        <v>21</v>
      </c>
      <c r="Z1948" s="6">
        <v>0</v>
      </c>
      <c r="AA1948" s="6" t="s">
        <v>2608</v>
      </c>
      <c r="AB1948" t="s">
        <v>3082</v>
      </c>
      <c r="AC1948">
        <v>3</v>
      </c>
      <c r="AD1948" s="6" t="s">
        <v>40</v>
      </c>
      <c r="AE1948" s="6" t="s">
        <v>39</v>
      </c>
      <c r="AF1948" s="6" t="s">
        <v>40</v>
      </c>
      <c r="AG1948" s="6" t="s">
        <v>39</v>
      </c>
      <c r="AH1948" s="6" t="s">
        <v>39</v>
      </c>
      <c r="AI1948" t="s">
        <v>39</v>
      </c>
      <c r="AJ1948" s="6" t="s">
        <v>2919</v>
      </c>
      <c r="AK1948">
        <v>16.34</v>
      </c>
      <c r="AL1948" s="6" t="s">
        <v>39</v>
      </c>
      <c r="AM1948" t="s">
        <v>39</v>
      </c>
      <c r="AN1948">
        <v>4</v>
      </c>
      <c r="AO1948">
        <v>50</v>
      </c>
      <c r="AP1948">
        <v>28</v>
      </c>
      <c r="AQ1948" t="s">
        <v>39</v>
      </c>
      <c r="AR1948" t="s">
        <v>2692</v>
      </c>
    </row>
    <row r="1949" spans="1:45" s="13" customFormat="1" x14ac:dyDescent="0.35">
      <c r="A1949" s="13" t="s">
        <v>1888</v>
      </c>
      <c r="B1949" s="13" t="s">
        <v>2672</v>
      </c>
      <c r="C1949" s="13" t="s">
        <v>2592</v>
      </c>
      <c r="D1949" s="13" t="s">
        <v>222</v>
      </c>
      <c r="E1949" s="13" t="s">
        <v>1795</v>
      </c>
      <c r="F1949" s="13" t="s">
        <v>3077</v>
      </c>
      <c r="G1949" s="13" t="s">
        <v>40</v>
      </c>
      <c r="H1949" s="13" t="s">
        <v>40</v>
      </c>
      <c r="I1949" s="13" t="s">
        <v>3074</v>
      </c>
      <c r="J1949" s="13" t="s">
        <v>39</v>
      </c>
      <c r="K1949" s="13" t="s">
        <v>39</v>
      </c>
      <c r="L1949" s="13" t="s">
        <v>39</v>
      </c>
      <c r="M1949" s="13" t="s">
        <v>2632</v>
      </c>
      <c r="N1949" s="13" t="s">
        <v>39</v>
      </c>
      <c r="O1949" s="13" t="s">
        <v>39</v>
      </c>
      <c r="P1949" s="13" t="s">
        <v>39</v>
      </c>
      <c r="Q1949" s="13" t="s">
        <v>39</v>
      </c>
      <c r="R1949" s="13" t="s">
        <v>39</v>
      </c>
      <c r="S1949" s="13" t="s">
        <v>39</v>
      </c>
      <c r="T1949" s="13" t="s">
        <v>39</v>
      </c>
      <c r="U1949" s="28" t="s">
        <v>3084</v>
      </c>
      <c r="V1949" s="16" t="s">
        <v>2643</v>
      </c>
      <c r="W1949" s="13">
        <v>49</v>
      </c>
      <c r="X1949" s="16">
        <v>25</v>
      </c>
      <c r="Y1949" s="28" t="s">
        <v>21</v>
      </c>
      <c r="Z1949" s="16">
        <v>0</v>
      </c>
      <c r="AA1949" s="16" t="s">
        <v>2608</v>
      </c>
      <c r="AB1949" s="13" t="s">
        <v>3083</v>
      </c>
      <c r="AC1949" s="13">
        <v>3</v>
      </c>
      <c r="AD1949" s="16" t="s">
        <v>40</v>
      </c>
      <c r="AE1949" s="16" t="s">
        <v>39</v>
      </c>
      <c r="AF1949" s="16" t="s">
        <v>40</v>
      </c>
      <c r="AG1949" s="16" t="s">
        <v>39</v>
      </c>
      <c r="AH1949" s="16" t="s">
        <v>39</v>
      </c>
      <c r="AI1949" s="13" t="s">
        <v>39</v>
      </c>
      <c r="AJ1949" s="16" t="s">
        <v>2919</v>
      </c>
      <c r="AK1949" s="13">
        <v>11.14</v>
      </c>
      <c r="AL1949" s="16" t="s">
        <v>39</v>
      </c>
      <c r="AM1949" s="13" t="s">
        <v>39</v>
      </c>
      <c r="AN1949" s="13">
        <v>4</v>
      </c>
      <c r="AO1949" s="13">
        <v>50</v>
      </c>
      <c r="AP1949" s="13">
        <v>28</v>
      </c>
      <c r="AQ1949" s="13" t="s">
        <v>39</v>
      </c>
      <c r="AR1949" s="13" t="s">
        <v>2692</v>
      </c>
    </row>
    <row r="1950" spans="1:45" x14ac:dyDescent="0.35">
      <c r="A1950" t="s">
        <v>1899</v>
      </c>
      <c r="B1950" t="s">
        <v>2672</v>
      </c>
      <c r="C1950" t="s">
        <v>2592</v>
      </c>
      <c r="D1950" t="s">
        <v>1897</v>
      </c>
      <c r="E1950" t="s">
        <v>1898</v>
      </c>
      <c r="F1950" t="s">
        <v>39</v>
      </c>
      <c r="G1950" t="s">
        <v>40</v>
      </c>
      <c r="H1950" t="s">
        <v>40</v>
      </c>
      <c r="I1950" t="s">
        <v>3092</v>
      </c>
      <c r="J1950" t="s">
        <v>39</v>
      </c>
      <c r="K1950" t="s">
        <v>39</v>
      </c>
      <c r="L1950" t="s">
        <v>39</v>
      </c>
      <c r="M1950" t="s">
        <v>2699</v>
      </c>
      <c r="N1950" t="s">
        <v>39</v>
      </c>
      <c r="O1950" t="s">
        <v>39</v>
      </c>
      <c r="P1950" t="s">
        <v>39</v>
      </c>
      <c r="Q1950" t="s">
        <v>3093</v>
      </c>
      <c r="R1950">
        <v>180</v>
      </c>
      <c r="S1950" t="s">
        <v>39</v>
      </c>
      <c r="T1950" t="s">
        <v>39</v>
      </c>
      <c r="U1950" s="1" t="s">
        <v>48</v>
      </c>
      <c r="V1950" s="6" t="s">
        <v>39</v>
      </c>
      <c r="W1950" s="6" t="s">
        <v>39</v>
      </c>
      <c r="X1950" s="6">
        <v>21</v>
      </c>
      <c r="Y1950" t="s">
        <v>39</v>
      </c>
      <c r="Z1950" s="6">
        <v>0</v>
      </c>
      <c r="AA1950" s="6" t="s">
        <v>39</v>
      </c>
      <c r="AB1950" s="6" t="s">
        <v>39</v>
      </c>
      <c r="AC1950" s="6" t="s">
        <v>39</v>
      </c>
      <c r="AD1950" s="6" t="s">
        <v>42</v>
      </c>
      <c r="AE1950" s="6" t="s">
        <v>3086</v>
      </c>
      <c r="AF1950" s="6" t="s">
        <v>40</v>
      </c>
      <c r="AG1950" s="6" t="s">
        <v>39</v>
      </c>
      <c r="AH1950" s="6" t="s">
        <v>39</v>
      </c>
      <c r="AI1950" t="s">
        <v>39</v>
      </c>
      <c r="AJ1950" s="6" t="s">
        <v>43</v>
      </c>
      <c r="AK1950">
        <v>43.668999999999997</v>
      </c>
      <c r="AL1950" s="6" t="s">
        <v>136</v>
      </c>
      <c r="AM1950">
        <v>24.29</v>
      </c>
      <c r="AN1950">
        <v>12</v>
      </c>
      <c r="AO1950">
        <v>10</v>
      </c>
      <c r="AP1950">
        <v>120</v>
      </c>
      <c r="AQ1950" t="s">
        <v>39</v>
      </c>
      <c r="AR1950" t="s">
        <v>2641</v>
      </c>
      <c r="AS1950" t="s">
        <v>3097</v>
      </c>
    </row>
    <row r="1951" spans="1:45" x14ac:dyDescent="0.35">
      <c r="A1951" t="s">
        <v>1899</v>
      </c>
      <c r="B1951" t="s">
        <v>2672</v>
      </c>
      <c r="C1951" t="s">
        <v>2592</v>
      </c>
      <c r="D1951" t="s">
        <v>1897</v>
      </c>
      <c r="E1951" t="s">
        <v>1898</v>
      </c>
      <c r="F1951" t="s">
        <v>39</v>
      </c>
      <c r="G1951" t="s">
        <v>40</v>
      </c>
      <c r="H1951" t="s">
        <v>40</v>
      </c>
      <c r="I1951" t="s">
        <v>3092</v>
      </c>
      <c r="J1951" t="s">
        <v>39</v>
      </c>
      <c r="K1951" t="s">
        <v>39</v>
      </c>
      <c r="L1951" t="s">
        <v>39</v>
      </c>
      <c r="M1951" t="s">
        <v>2699</v>
      </c>
      <c r="N1951" t="s">
        <v>39</v>
      </c>
      <c r="O1951" t="s">
        <v>39</v>
      </c>
      <c r="P1951" t="s">
        <v>39</v>
      </c>
      <c r="Q1951" t="s">
        <v>3093</v>
      </c>
      <c r="R1951">
        <v>180</v>
      </c>
      <c r="S1951" t="s">
        <v>39</v>
      </c>
      <c r="T1951" t="s">
        <v>39</v>
      </c>
      <c r="U1951" s="1" t="s">
        <v>2628</v>
      </c>
      <c r="V1951" s="6" t="s">
        <v>2749</v>
      </c>
      <c r="W1951" s="6" t="s">
        <v>2643</v>
      </c>
      <c r="X1951" s="6" t="s">
        <v>3094</v>
      </c>
      <c r="Y1951" t="s">
        <v>39</v>
      </c>
      <c r="Z1951" s="6" t="s">
        <v>3095</v>
      </c>
      <c r="AA1951" s="6" t="s">
        <v>39</v>
      </c>
      <c r="AB1951" s="6" t="s">
        <v>39</v>
      </c>
      <c r="AC1951" s="6" t="s">
        <v>39</v>
      </c>
      <c r="AD1951" s="6" t="s">
        <v>42</v>
      </c>
      <c r="AE1951" s="6" t="s">
        <v>3086</v>
      </c>
      <c r="AF1951" s="6" t="s">
        <v>40</v>
      </c>
      <c r="AG1951" s="6" t="s">
        <v>39</v>
      </c>
      <c r="AH1951" s="6" t="s">
        <v>39</v>
      </c>
      <c r="AI1951" t="s">
        <v>39</v>
      </c>
      <c r="AJ1951" s="6" t="s">
        <v>43</v>
      </c>
      <c r="AK1951">
        <v>51.033000000000001</v>
      </c>
      <c r="AL1951" s="6" t="s">
        <v>136</v>
      </c>
      <c r="AM1951">
        <v>22.48</v>
      </c>
      <c r="AN1951">
        <v>12</v>
      </c>
      <c r="AO1951">
        <v>10</v>
      </c>
      <c r="AP1951">
        <v>120</v>
      </c>
      <c r="AQ1951" t="s">
        <v>39</v>
      </c>
      <c r="AR1951" t="s">
        <v>2641</v>
      </c>
      <c r="AS1951" t="s">
        <v>3097</v>
      </c>
    </row>
    <row r="1952" spans="1:45" x14ac:dyDescent="0.35">
      <c r="A1952" t="s">
        <v>1899</v>
      </c>
      <c r="B1952" t="s">
        <v>2672</v>
      </c>
      <c r="C1952" t="s">
        <v>2592</v>
      </c>
      <c r="D1952" t="s">
        <v>1897</v>
      </c>
      <c r="E1952" t="s">
        <v>1898</v>
      </c>
      <c r="F1952" t="s">
        <v>39</v>
      </c>
      <c r="G1952" t="s">
        <v>40</v>
      </c>
      <c r="H1952" t="s">
        <v>40</v>
      </c>
      <c r="I1952" t="s">
        <v>3092</v>
      </c>
      <c r="J1952" t="s">
        <v>39</v>
      </c>
      <c r="K1952" t="s">
        <v>39</v>
      </c>
      <c r="L1952" t="s">
        <v>39</v>
      </c>
      <c r="M1952" t="s">
        <v>2699</v>
      </c>
      <c r="N1952" t="s">
        <v>39</v>
      </c>
      <c r="O1952" t="s">
        <v>39</v>
      </c>
      <c r="P1952" t="s">
        <v>39</v>
      </c>
      <c r="Q1952" t="s">
        <v>3093</v>
      </c>
      <c r="R1952">
        <v>180</v>
      </c>
      <c r="S1952" t="s">
        <v>39</v>
      </c>
      <c r="T1952" t="s">
        <v>39</v>
      </c>
      <c r="U1952" s="1" t="s">
        <v>2628</v>
      </c>
      <c r="V1952" s="6" t="s">
        <v>2749</v>
      </c>
      <c r="W1952" s="6" t="s">
        <v>2714</v>
      </c>
      <c r="X1952" s="6" t="s">
        <v>3094</v>
      </c>
      <c r="Y1952" t="s">
        <v>39</v>
      </c>
      <c r="Z1952" s="6" t="s">
        <v>3095</v>
      </c>
      <c r="AA1952" s="6" t="s">
        <v>39</v>
      </c>
      <c r="AB1952" s="6" t="s">
        <v>39</v>
      </c>
      <c r="AC1952" s="6" t="s">
        <v>39</v>
      </c>
      <c r="AD1952" s="6" t="s">
        <v>42</v>
      </c>
      <c r="AE1952" s="6" t="s">
        <v>3086</v>
      </c>
      <c r="AF1952" s="6" t="s">
        <v>40</v>
      </c>
      <c r="AG1952" s="6" t="s">
        <v>39</v>
      </c>
      <c r="AH1952" s="6" t="s">
        <v>39</v>
      </c>
      <c r="AI1952" t="s">
        <v>39</v>
      </c>
      <c r="AJ1952" s="6" t="s">
        <v>43</v>
      </c>
      <c r="AK1952" s="19">
        <v>26.227</v>
      </c>
      <c r="AL1952" s="6" t="s">
        <v>136</v>
      </c>
      <c r="AM1952" s="19">
        <v>26.873000000000001</v>
      </c>
      <c r="AN1952">
        <v>12</v>
      </c>
      <c r="AO1952">
        <v>10</v>
      </c>
      <c r="AP1952">
        <v>120</v>
      </c>
      <c r="AQ1952" t="s">
        <v>39</v>
      </c>
      <c r="AR1952" t="s">
        <v>2641</v>
      </c>
      <c r="AS1952" t="s">
        <v>3097</v>
      </c>
    </row>
    <row r="1953" spans="1:45" x14ac:dyDescent="0.35">
      <c r="A1953" t="s">
        <v>1899</v>
      </c>
      <c r="B1953" t="s">
        <v>2672</v>
      </c>
      <c r="C1953" t="s">
        <v>2592</v>
      </c>
      <c r="D1953" t="s">
        <v>1897</v>
      </c>
      <c r="E1953" t="s">
        <v>1898</v>
      </c>
      <c r="F1953" t="s">
        <v>39</v>
      </c>
      <c r="G1953" t="s">
        <v>40</v>
      </c>
      <c r="H1953" t="s">
        <v>40</v>
      </c>
      <c r="I1953" t="s">
        <v>3092</v>
      </c>
      <c r="J1953" t="s">
        <v>39</v>
      </c>
      <c r="K1953" t="s">
        <v>39</v>
      </c>
      <c r="L1953" t="s">
        <v>39</v>
      </c>
      <c r="M1953" t="s">
        <v>2699</v>
      </c>
      <c r="N1953" t="s">
        <v>39</v>
      </c>
      <c r="O1953" t="s">
        <v>39</v>
      </c>
      <c r="P1953" t="s">
        <v>39</v>
      </c>
      <c r="Q1953" t="s">
        <v>3093</v>
      </c>
      <c r="R1953">
        <v>180</v>
      </c>
      <c r="S1953" t="s">
        <v>39</v>
      </c>
      <c r="T1953" t="s">
        <v>39</v>
      </c>
      <c r="U1953" s="1" t="s">
        <v>2628</v>
      </c>
      <c r="V1953" s="6" t="s">
        <v>2749</v>
      </c>
      <c r="W1953" s="6" t="s">
        <v>3085</v>
      </c>
      <c r="X1953" s="6" t="s">
        <v>3094</v>
      </c>
      <c r="Y1953" t="s">
        <v>39</v>
      </c>
      <c r="Z1953" s="6" t="s">
        <v>3095</v>
      </c>
      <c r="AA1953" s="6" t="s">
        <v>39</v>
      </c>
      <c r="AB1953" s="6" t="s">
        <v>39</v>
      </c>
      <c r="AC1953" s="6" t="s">
        <v>39</v>
      </c>
      <c r="AD1953" s="6" t="s">
        <v>42</v>
      </c>
      <c r="AE1953" s="6" t="s">
        <v>3086</v>
      </c>
      <c r="AF1953" s="6" t="s">
        <v>40</v>
      </c>
      <c r="AG1953" s="6" t="s">
        <v>39</v>
      </c>
      <c r="AH1953" s="6" t="s">
        <v>39</v>
      </c>
      <c r="AI1953" t="s">
        <v>39</v>
      </c>
      <c r="AJ1953" s="6" t="s">
        <v>43</v>
      </c>
      <c r="AK1953" s="19">
        <v>26.227</v>
      </c>
      <c r="AL1953" s="6" t="s">
        <v>136</v>
      </c>
      <c r="AM1953" s="19">
        <v>27.132999999999999</v>
      </c>
      <c r="AN1953">
        <v>12</v>
      </c>
      <c r="AO1953">
        <v>10</v>
      </c>
      <c r="AP1953">
        <v>120</v>
      </c>
      <c r="AQ1953" t="s">
        <v>39</v>
      </c>
      <c r="AR1953" t="s">
        <v>2641</v>
      </c>
      <c r="AS1953" t="s">
        <v>3097</v>
      </c>
    </row>
    <row r="1954" spans="1:45" x14ac:dyDescent="0.35">
      <c r="A1954" t="s">
        <v>1899</v>
      </c>
      <c r="B1954" t="s">
        <v>2672</v>
      </c>
      <c r="C1954" t="s">
        <v>2592</v>
      </c>
      <c r="D1954" t="s">
        <v>1897</v>
      </c>
      <c r="E1954" t="s">
        <v>1898</v>
      </c>
      <c r="F1954" t="s">
        <v>39</v>
      </c>
      <c r="G1954" t="s">
        <v>40</v>
      </c>
      <c r="H1954" t="s">
        <v>40</v>
      </c>
      <c r="I1954" t="s">
        <v>3092</v>
      </c>
      <c r="J1954" t="s">
        <v>39</v>
      </c>
      <c r="K1954" t="s">
        <v>39</v>
      </c>
      <c r="L1954" t="s">
        <v>39</v>
      </c>
      <c r="M1954" t="s">
        <v>2699</v>
      </c>
      <c r="N1954" t="s">
        <v>39</v>
      </c>
      <c r="O1954" t="s">
        <v>39</v>
      </c>
      <c r="P1954" t="s">
        <v>39</v>
      </c>
      <c r="Q1954" t="s">
        <v>3093</v>
      </c>
      <c r="R1954">
        <v>180</v>
      </c>
      <c r="S1954" t="s">
        <v>39</v>
      </c>
      <c r="T1954" t="s">
        <v>39</v>
      </c>
      <c r="U1954" s="1" t="s">
        <v>48</v>
      </c>
      <c r="V1954" s="6" t="s">
        <v>39</v>
      </c>
      <c r="W1954" s="6" t="s">
        <v>39</v>
      </c>
      <c r="X1954" s="6">
        <v>21</v>
      </c>
      <c r="Y1954" t="s">
        <v>39</v>
      </c>
      <c r="Z1954" s="6">
        <v>0</v>
      </c>
      <c r="AA1954" s="6" t="s">
        <v>39</v>
      </c>
      <c r="AB1954" s="6" t="s">
        <v>39</v>
      </c>
      <c r="AC1954" s="6" t="s">
        <v>39</v>
      </c>
      <c r="AD1954" s="6" t="s">
        <v>42</v>
      </c>
      <c r="AE1954" s="6" t="s">
        <v>3086</v>
      </c>
      <c r="AF1954" s="6" t="s">
        <v>40</v>
      </c>
      <c r="AG1954" s="6" t="s">
        <v>39</v>
      </c>
      <c r="AH1954" s="6" t="s">
        <v>39</v>
      </c>
      <c r="AI1954" t="s">
        <v>39</v>
      </c>
      <c r="AJ1954" s="6" t="s">
        <v>43</v>
      </c>
      <c r="AK1954" s="20">
        <v>77.260000000000005</v>
      </c>
      <c r="AL1954" s="6" t="s">
        <v>136</v>
      </c>
      <c r="AM1954" s="19">
        <v>17.829000000000001</v>
      </c>
      <c r="AN1954">
        <v>12</v>
      </c>
      <c r="AO1954">
        <v>10</v>
      </c>
      <c r="AP1954">
        <v>120</v>
      </c>
      <c r="AQ1954" t="s">
        <v>39</v>
      </c>
      <c r="AR1954" t="s">
        <v>2641</v>
      </c>
      <c r="AS1954" t="s">
        <v>3098</v>
      </c>
    </row>
    <row r="1955" spans="1:45" x14ac:dyDescent="0.35">
      <c r="A1955" t="s">
        <v>1899</v>
      </c>
      <c r="B1955" t="s">
        <v>2672</v>
      </c>
      <c r="C1955" t="s">
        <v>2592</v>
      </c>
      <c r="D1955" t="s">
        <v>1897</v>
      </c>
      <c r="E1955" t="s">
        <v>1898</v>
      </c>
      <c r="F1955" t="s">
        <v>39</v>
      </c>
      <c r="G1955" t="s">
        <v>40</v>
      </c>
      <c r="H1955" t="s">
        <v>40</v>
      </c>
      <c r="I1955" t="s">
        <v>3092</v>
      </c>
      <c r="J1955" t="s">
        <v>39</v>
      </c>
      <c r="K1955" t="s">
        <v>39</v>
      </c>
      <c r="L1955" t="s">
        <v>39</v>
      </c>
      <c r="M1955" t="s">
        <v>2699</v>
      </c>
      <c r="N1955" t="s">
        <v>39</v>
      </c>
      <c r="O1955" t="s">
        <v>39</v>
      </c>
      <c r="P1955" t="s">
        <v>39</v>
      </c>
      <c r="Q1955" t="s">
        <v>3093</v>
      </c>
      <c r="R1955">
        <v>180</v>
      </c>
      <c r="S1955" t="s">
        <v>39</v>
      </c>
      <c r="T1955" t="s">
        <v>39</v>
      </c>
      <c r="U1955" s="1" t="s">
        <v>2628</v>
      </c>
      <c r="V1955" s="6" t="s">
        <v>2749</v>
      </c>
      <c r="W1955" s="6" t="s">
        <v>2643</v>
      </c>
      <c r="X1955" s="6" t="s">
        <v>3094</v>
      </c>
      <c r="Y1955" t="s">
        <v>39</v>
      </c>
      <c r="Z1955" s="6" t="s">
        <v>3095</v>
      </c>
      <c r="AA1955" s="6" t="s">
        <v>39</v>
      </c>
      <c r="AB1955" s="6" t="s">
        <v>39</v>
      </c>
      <c r="AC1955" s="6" t="s">
        <v>39</v>
      </c>
      <c r="AD1955" s="6" t="s">
        <v>42</v>
      </c>
      <c r="AE1955" s="6" t="s">
        <v>3086</v>
      </c>
      <c r="AF1955" s="6" t="s">
        <v>40</v>
      </c>
      <c r="AG1955" s="6" t="s">
        <v>39</v>
      </c>
      <c r="AH1955" s="6" t="s">
        <v>39</v>
      </c>
      <c r="AI1955" t="s">
        <v>39</v>
      </c>
      <c r="AJ1955" s="6" t="s">
        <v>43</v>
      </c>
      <c r="AK1955" s="20">
        <v>80.748000000000005</v>
      </c>
      <c r="AL1955" s="6" t="s">
        <v>136</v>
      </c>
      <c r="AM1955" s="19">
        <v>16.02</v>
      </c>
      <c r="AN1955">
        <v>12</v>
      </c>
      <c r="AO1955">
        <v>10</v>
      </c>
      <c r="AP1955">
        <v>120</v>
      </c>
      <c r="AQ1955" t="s">
        <v>39</v>
      </c>
      <c r="AR1955" t="s">
        <v>2641</v>
      </c>
      <c r="AS1955" t="s">
        <v>3098</v>
      </c>
    </row>
    <row r="1956" spans="1:45" x14ac:dyDescent="0.35">
      <c r="A1956" t="s">
        <v>1899</v>
      </c>
      <c r="B1956" t="s">
        <v>2672</v>
      </c>
      <c r="C1956" t="s">
        <v>2592</v>
      </c>
      <c r="D1956" t="s">
        <v>1897</v>
      </c>
      <c r="E1956" t="s">
        <v>1898</v>
      </c>
      <c r="F1956" t="s">
        <v>39</v>
      </c>
      <c r="G1956" t="s">
        <v>40</v>
      </c>
      <c r="H1956" t="s">
        <v>40</v>
      </c>
      <c r="I1956" t="s">
        <v>3092</v>
      </c>
      <c r="J1956" t="s">
        <v>39</v>
      </c>
      <c r="K1956" t="s">
        <v>39</v>
      </c>
      <c r="L1956" t="s">
        <v>39</v>
      </c>
      <c r="M1956" t="s">
        <v>2699</v>
      </c>
      <c r="N1956" t="s">
        <v>39</v>
      </c>
      <c r="O1956" t="s">
        <v>39</v>
      </c>
      <c r="P1956" t="s">
        <v>39</v>
      </c>
      <c r="Q1956" t="s">
        <v>3093</v>
      </c>
      <c r="R1956">
        <v>180</v>
      </c>
      <c r="S1956" t="s">
        <v>39</v>
      </c>
      <c r="T1956" t="s">
        <v>39</v>
      </c>
      <c r="U1956" s="1" t="s">
        <v>2628</v>
      </c>
      <c r="V1956" s="6" t="s">
        <v>2749</v>
      </c>
      <c r="W1956" s="6" t="s">
        <v>2714</v>
      </c>
      <c r="X1956" s="6" t="s">
        <v>3094</v>
      </c>
      <c r="Y1956" t="s">
        <v>39</v>
      </c>
      <c r="Z1956" s="6" t="s">
        <v>3095</v>
      </c>
      <c r="AA1956" s="6" t="s">
        <v>39</v>
      </c>
      <c r="AB1956" s="6" t="s">
        <v>39</v>
      </c>
      <c r="AC1956" s="6" t="s">
        <v>39</v>
      </c>
      <c r="AD1956" s="6" t="s">
        <v>42</v>
      </c>
      <c r="AE1956" s="6" t="s">
        <v>3086</v>
      </c>
      <c r="AF1956" s="6" t="s">
        <v>40</v>
      </c>
      <c r="AG1956" s="6" t="s">
        <v>39</v>
      </c>
      <c r="AH1956" s="6" t="s">
        <v>39</v>
      </c>
      <c r="AI1956" t="s">
        <v>39</v>
      </c>
      <c r="AJ1956" s="6" t="s">
        <v>43</v>
      </c>
      <c r="AK1956" s="20">
        <v>74.287999999999997</v>
      </c>
      <c r="AL1956" s="6" t="s">
        <v>136</v>
      </c>
      <c r="AM1956" s="19">
        <v>20.672000000000001</v>
      </c>
      <c r="AN1956">
        <v>12</v>
      </c>
      <c r="AO1956">
        <v>10</v>
      </c>
      <c r="AP1956">
        <v>120</v>
      </c>
      <c r="AQ1956" t="s">
        <v>39</v>
      </c>
      <c r="AR1956" t="s">
        <v>2641</v>
      </c>
      <c r="AS1956" t="s">
        <v>3098</v>
      </c>
    </row>
    <row r="1957" spans="1:45" x14ac:dyDescent="0.35">
      <c r="A1957" t="s">
        <v>1899</v>
      </c>
      <c r="B1957" t="s">
        <v>2672</v>
      </c>
      <c r="C1957" t="s">
        <v>2592</v>
      </c>
      <c r="D1957" t="s">
        <v>1897</v>
      </c>
      <c r="E1957" t="s">
        <v>1898</v>
      </c>
      <c r="F1957" t="s">
        <v>39</v>
      </c>
      <c r="G1957" t="s">
        <v>40</v>
      </c>
      <c r="H1957" t="s">
        <v>40</v>
      </c>
      <c r="I1957" t="s">
        <v>3092</v>
      </c>
      <c r="J1957" t="s">
        <v>39</v>
      </c>
      <c r="K1957" t="s">
        <v>39</v>
      </c>
      <c r="L1957" t="s">
        <v>39</v>
      </c>
      <c r="M1957" t="s">
        <v>2699</v>
      </c>
      <c r="N1957" t="s">
        <v>39</v>
      </c>
      <c r="O1957" t="s">
        <v>39</v>
      </c>
      <c r="P1957" t="s">
        <v>39</v>
      </c>
      <c r="Q1957" t="s">
        <v>3093</v>
      </c>
      <c r="R1957">
        <v>180</v>
      </c>
      <c r="S1957" t="s">
        <v>39</v>
      </c>
      <c r="T1957" t="s">
        <v>39</v>
      </c>
      <c r="U1957" s="1" t="s">
        <v>2628</v>
      </c>
      <c r="V1957" s="6" t="s">
        <v>2749</v>
      </c>
      <c r="W1957" s="6" t="s">
        <v>3085</v>
      </c>
      <c r="X1957" s="6" t="s">
        <v>3094</v>
      </c>
      <c r="Y1957" t="s">
        <v>39</v>
      </c>
      <c r="Z1957" s="6" t="s">
        <v>3095</v>
      </c>
      <c r="AA1957" s="6" t="s">
        <v>39</v>
      </c>
      <c r="AB1957" s="6" t="s">
        <v>39</v>
      </c>
      <c r="AC1957" s="6" t="s">
        <v>39</v>
      </c>
      <c r="AD1957" s="6" t="s">
        <v>42</v>
      </c>
      <c r="AE1957" s="6" t="s">
        <v>3086</v>
      </c>
      <c r="AF1957" s="6" t="s">
        <v>40</v>
      </c>
      <c r="AG1957" s="6" t="s">
        <v>39</v>
      </c>
      <c r="AH1957" s="6" t="s">
        <v>39</v>
      </c>
      <c r="AI1957" t="s">
        <v>39</v>
      </c>
      <c r="AJ1957" s="6" t="s">
        <v>43</v>
      </c>
      <c r="AK1957" s="20">
        <v>80.230999999999995</v>
      </c>
      <c r="AL1957" s="6" t="s">
        <v>136</v>
      </c>
      <c r="AM1957" s="19">
        <v>15.504</v>
      </c>
      <c r="AN1957">
        <v>12</v>
      </c>
      <c r="AO1957">
        <v>10</v>
      </c>
      <c r="AP1957">
        <v>120</v>
      </c>
      <c r="AQ1957" t="s">
        <v>39</v>
      </c>
      <c r="AR1957" t="s">
        <v>2641</v>
      </c>
      <c r="AS1957" t="s">
        <v>3098</v>
      </c>
    </row>
    <row r="1958" spans="1:45" x14ac:dyDescent="0.35">
      <c r="A1958" t="s">
        <v>1899</v>
      </c>
      <c r="B1958" t="s">
        <v>2672</v>
      </c>
      <c r="C1958" t="s">
        <v>2592</v>
      </c>
      <c r="D1958" t="s">
        <v>1897</v>
      </c>
      <c r="E1958" t="s">
        <v>1898</v>
      </c>
      <c r="F1958" t="s">
        <v>39</v>
      </c>
      <c r="G1958" t="s">
        <v>40</v>
      </c>
      <c r="H1958" t="s">
        <v>40</v>
      </c>
      <c r="I1958" t="s">
        <v>3092</v>
      </c>
      <c r="J1958" t="s">
        <v>39</v>
      </c>
      <c r="K1958" t="s">
        <v>39</v>
      </c>
      <c r="L1958" t="s">
        <v>39</v>
      </c>
      <c r="M1958" t="s">
        <v>2699</v>
      </c>
      <c r="N1958" t="s">
        <v>39</v>
      </c>
      <c r="O1958" t="s">
        <v>39</v>
      </c>
      <c r="P1958" t="s">
        <v>39</v>
      </c>
      <c r="Q1958" t="s">
        <v>3093</v>
      </c>
      <c r="R1958">
        <v>180</v>
      </c>
      <c r="S1958" t="s">
        <v>39</v>
      </c>
      <c r="T1958" t="s">
        <v>39</v>
      </c>
      <c r="U1958" s="1" t="s">
        <v>48</v>
      </c>
      <c r="V1958" s="6" t="s">
        <v>39</v>
      </c>
      <c r="W1958" s="6" t="s">
        <v>39</v>
      </c>
      <c r="X1958" s="6">
        <v>21</v>
      </c>
      <c r="Y1958" t="s">
        <v>39</v>
      </c>
      <c r="Z1958" s="6">
        <v>0</v>
      </c>
      <c r="AA1958" s="6" t="s">
        <v>39</v>
      </c>
      <c r="AB1958" s="6" t="s">
        <v>39</v>
      </c>
      <c r="AC1958" s="6" t="s">
        <v>39</v>
      </c>
      <c r="AD1958" s="6" t="s">
        <v>42</v>
      </c>
      <c r="AE1958" s="6" t="s">
        <v>3086</v>
      </c>
      <c r="AF1958" s="6" t="s">
        <v>40</v>
      </c>
      <c r="AG1958" s="6" t="s">
        <v>39</v>
      </c>
      <c r="AH1958" s="6" t="s">
        <v>39</v>
      </c>
      <c r="AI1958" t="s">
        <v>39</v>
      </c>
      <c r="AJ1958" s="6" t="s">
        <v>43</v>
      </c>
      <c r="AK1958" s="20">
        <v>77.518000000000001</v>
      </c>
      <c r="AL1958" s="6" t="s">
        <v>136</v>
      </c>
      <c r="AM1958" s="20">
        <v>10.077</v>
      </c>
      <c r="AN1958">
        <v>12</v>
      </c>
      <c r="AO1958">
        <v>10</v>
      </c>
      <c r="AP1958">
        <v>120</v>
      </c>
      <c r="AQ1958" t="s">
        <v>39</v>
      </c>
      <c r="AR1958" t="s">
        <v>2641</v>
      </c>
      <c r="AS1958" t="s">
        <v>3099</v>
      </c>
    </row>
    <row r="1959" spans="1:45" x14ac:dyDescent="0.35">
      <c r="A1959" t="s">
        <v>1899</v>
      </c>
      <c r="B1959" t="s">
        <v>2672</v>
      </c>
      <c r="C1959" t="s">
        <v>2592</v>
      </c>
      <c r="D1959" t="s">
        <v>1897</v>
      </c>
      <c r="E1959" t="s">
        <v>1898</v>
      </c>
      <c r="F1959" t="s">
        <v>39</v>
      </c>
      <c r="G1959" t="s">
        <v>40</v>
      </c>
      <c r="H1959" t="s">
        <v>40</v>
      </c>
      <c r="I1959" t="s">
        <v>3092</v>
      </c>
      <c r="J1959" t="s">
        <v>39</v>
      </c>
      <c r="K1959" t="s">
        <v>39</v>
      </c>
      <c r="L1959" t="s">
        <v>39</v>
      </c>
      <c r="M1959" t="s">
        <v>2699</v>
      </c>
      <c r="N1959" t="s">
        <v>39</v>
      </c>
      <c r="O1959" t="s">
        <v>39</v>
      </c>
      <c r="P1959" t="s">
        <v>39</v>
      </c>
      <c r="Q1959" t="s">
        <v>3093</v>
      </c>
      <c r="R1959">
        <v>180</v>
      </c>
      <c r="S1959" t="s">
        <v>39</v>
      </c>
      <c r="T1959" t="s">
        <v>39</v>
      </c>
      <c r="U1959" s="1" t="s">
        <v>2628</v>
      </c>
      <c r="V1959" s="6" t="s">
        <v>2749</v>
      </c>
      <c r="W1959" s="6" t="s">
        <v>2643</v>
      </c>
      <c r="X1959" s="6" t="s">
        <v>3094</v>
      </c>
      <c r="Y1959" t="s">
        <v>39</v>
      </c>
      <c r="Z1959" s="6" t="s">
        <v>3095</v>
      </c>
      <c r="AA1959" s="6" t="s">
        <v>39</v>
      </c>
      <c r="AB1959" s="6" t="s">
        <v>39</v>
      </c>
      <c r="AC1959" s="6" t="s">
        <v>39</v>
      </c>
      <c r="AD1959" s="6" t="s">
        <v>42</v>
      </c>
      <c r="AE1959" s="6" t="s">
        <v>3086</v>
      </c>
      <c r="AF1959" s="6" t="s">
        <v>40</v>
      </c>
      <c r="AG1959" s="6" t="s">
        <v>39</v>
      </c>
      <c r="AH1959" s="6" t="s">
        <v>39</v>
      </c>
      <c r="AI1959" t="s">
        <v>39</v>
      </c>
      <c r="AJ1959" s="6" t="s">
        <v>43</v>
      </c>
      <c r="AK1959" s="14">
        <v>70.412000000000006</v>
      </c>
      <c r="AL1959" s="6" t="s">
        <v>136</v>
      </c>
      <c r="AM1959" s="20">
        <v>11.885999999999999</v>
      </c>
      <c r="AN1959">
        <v>12</v>
      </c>
      <c r="AO1959">
        <v>10</v>
      </c>
      <c r="AP1959">
        <v>120</v>
      </c>
      <c r="AQ1959" t="s">
        <v>39</v>
      </c>
      <c r="AR1959" t="s">
        <v>2641</v>
      </c>
      <c r="AS1959" t="s">
        <v>3099</v>
      </c>
    </row>
    <row r="1960" spans="1:45" x14ac:dyDescent="0.35">
      <c r="A1960" t="s">
        <v>1899</v>
      </c>
      <c r="B1960" t="s">
        <v>2672</v>
      </c>
      <c r="C1960" t="s">
        <v>2592</v>
      </c>
      <c r="D1960" t="s">
        <v>1897</v>
      </c>
      <c r="E1960" t="s">
        <v>1898</v>
      </c>
      <c r="F1960" t="s">
        <v>39</v>
      </c>
      <c r="G1960" t="s">
        <v>40</v>
      </c>
      <c r="H1960" t="s">
        <v>40</v>
      </c>
      <c r="I1960" t="s">
        <v>3092</v>
      </c>
      <c r="J1960" t="s">
        <v>39</v>
      </c>
      <c r="K1960" t="s">
        <v>39</v>
      </c>
      <c r="L1960" t="s">
        <v>39</v>
      </c>
      <c r="M1960" t="s">
        <v>2699</v>
      </c>
      <c r="N1960" t="s">
        <v>39</v>
      </c>
      <c r="O1960" t="s">
        <v>39</v>
      </c>
      <c r="P1960" t="s">
        <v>39</v>
      </c>
      <c r="Q1960" t="s">
        <v>3093</v>
      </c>
      <c r="R1960">
        <v>180</v>
      </c>
      <c r="S1960" t="s">
        <v>39</v>
      </c>
      <c r="T1960" t="s">
        <v>39</v>
      </c>
      <c r="U1960" s="1" t="s">
        <v>2628</v>
      </c>
      <c r="V1960" s="6" t="s">
        <v>2749</v>
      </c>
      <c r="W1960" s="6" t="s">
        <v>2714</v>
      </c>
      <c r="X1960" s="6" t="s">
        <v>3094</v>
      </c>
      <c r="Y1960" t="s">
        <v>39</v>
      </c>
      <c r="Z1960" s="6" t="s">
        <v>3095</v>
      </c>
      <c r="AA1960" s="6" t="s">
        <v>39</v>
      </c>
      <c r="AB1960" s="6" t="s">
        <v>39</v>
      </c>
      <c r="AC1960" s="6" t="s">
        <v>39</v>
      </c>
      <c r="AD1960" s="6" t="s">
        <v>42</v>
      </c>
      <c r="AE1960" s="6" t="s">
        <v>3086</v>
      </c>
      <c r="AF1960" s="6" t="s">
        <v>40</v>
      </c>
      <c r="AG1960" s="6" t="s">
        <v>39</v>
      </c>
      <c r="AH1960" s="6" t="s">
        <v>39</v>
      </c>
      <c r="AI1960" t="s">
        <v>39</v>
      </c>
      <c r="AJ1960" s="6" t="s">
        <v>43</v>
      </c>
      <c r="AK1960" s="14">
        <v>73.513000000000005</v>
      </c>
      <c r="AL1960" s="6" t="s">
        <v>136</v>
      </c>
      <c r="AM1960" s="20">
        <v>11.628</v>
      </c>
      <c r="AN1960">
        <v>12</v>
      </c>
      <c r="AO1960">
        <v>10</v>
      </c>
      <c r="AP1960">
        <v>120</v>
      </c>
      <c r="AQ1960" t="s">
        <v>39</v>
      </c>
      <c r="AR1960" t="s">
        <v>2641</v>
      </c>
      <c r="AS1960" t="s">
        <v>3099</v>
      </c>
    </row>
    <row r="1961" spans="1:45" x14ac:dyDescent="0.35">
      <c r="A1961" t="s">
        <v>1899</v>
      </c>
      <c r="B1961" t="s">
        <v>2672</v>
      </c>
      <c r="C1961" t="s">
        <v>2592</v>
      </c>
      <c r="D1961" t="s">
        <v>1897</v>
      </c>
      <c r="E1961" t="s">
        <v>1898</v>
      </c>
      <c r="F1961" t="s">
        <v>39</v>
      </c>
      <c r="G1961" t="s">
        <v>40</v>
      </c>
      <c r="H1961" t="s">
        <v>40</v>
      </c>
      <c r="I1961" t="s">
        <v>3092</v>
      </c>
      <c r="J1961" t="s">
        <v>39</v>
      </c>
      <c r="K1961" t="s">
        <v>39</v>
      </c>
      <c r="L1961" t="s">
        <v>39</v>
      </c>
      <c r="M1961" t="s">
        <v>2699</v>
      </c>
      <c r="N1961" t="s">
        <v>39</v>
      </c>
      <c r="O1961" t="s">
        <v>39</v>
      </c>
      <c r="P1961" t="s">
        <v>39</v>
      </c>
      <c r="Q1961" t="s">
        <v>3093</v>
      </c>
      <c r="R1961">
        <v>180</v>
      </c>
      <c r="S1961" t="s">
        <v>39</v>
      </c>
      <c r="T1961" t="s">
        <v>39</v>
      </c>
      <c r="U1961" s="1" t="s">
        <v>2628</v>
      </c>
      <c r="V1961" s="6" t="s">
        <v>2749</v>
      </c>
      <c r="W1961" s="6" t="s">
        <v>3085</v>
      </c>
      <c r="X1961" s="6" t="s">
        <v>3094</v>
      </c>
      <c r="Y1961" t="s">
        <v>39</v>
      </c>
      <c r="Z1961" s="6" t="s">
        <v>3095</v>
      </c>
      <c r="AA1961" s="6" t="s">
        <v>39</v>
      </c>
      <c r="AB1961" s="6" t="s">
        <v>39</v>
      </c>
      <c r="AC1961" s="6" t="s">
        <v>39</v>
      </c>
      <c r="AD1961" s="6" t="s">
        <v>42</v>
      </c>
      <c r="AE1961" s="6" t="s">
        <v>3086</v>
      </c>
      <c r="AF1961" s="6" t="s">
        <v>40</v>
      </c>
      <c r="AG1961" s="6" t="s">
        <v>39</v>
      </c>
      <c r="AH1961" s="6" t="s">
        <v>39</v>
      </c>
      <c r="AI1961" t="s">
        <v>39</v>
      </c>
      <c r="AJ1961" s="6" t="s">
        <v>43</v>
      </c>
      <c r="AK1961" s="21">
        <v>67.569999999999993</v>
      </c>
      <c r="AL1961" s="6" t="s">
        <v>136</v>
      </c>
      <c r="AM1961" s="20">
        <v>13.178000000000001</v>
      </c>
      <c r="AN1961">
        <v>12</v>
      </c>
      <c r="AO1961">
        <v>10</v>
      </c>
      <c r="AP1961">
        <v>120</v>
      </c>
      <c r="AQ1961" t="s">
        <v>39</v>
      </c>
      <c r="AR1961" t="s">
        <v>2641</v>
      </c>
      <c r="AS1961" t="s">
        <v>3099</v>
      </c>
    </row>
    <row r="1962" spans="1:45" x14ac:dyDescent="0.35">
      <c r="A1962" t="s">
        <v>1899</v>
      </c>
      <c r="B1962" t="s">
        <v>2672</v>
      </c>
      <c r="C1962" t="s">
        <v>2592</v>
      </c>
      <c r="D1962" t="s">
        <v>1897</v>
      </c>
      <c r="E1962" t="s">
        <v>1898</v>
      </c>
      <c r="F1962" t="s">
        <v>39</v>
      </c>
      <c r="G1962" t="s">
        <v>40</v>
      </c>
      <c r="H1962" t="s">
        <v>40</v>
      </c>
      <c r="I1962" t="s">
        <v>3092</v>
      </c>
      <c r="J1962" t="s">
        <v>39</v>
      </c>
      <c r="K1962" t="s">
        <v>39</v>
      </c>
      <c r="L1962" t="s">
        <v>39</v>
      </c>
      <c r="M1962" t="s">
        <v>2699</v>
      </c>
      <c r="N1962" t="s">
        <v>39</v>
      </c>
      <c r="O1962" t="s">
        <v>39</v>
      </c>
      <c r="P1962" t="s">
        <v>39</v>
      </c>
      <c r="Q1962" t="s">
        <v>3093</v>
      </c>
      <c r="R1962">
        <v>180</v>
      </c>
      <c r="S1962" t="s">
        <v>39</v>
      </c>
      <c r="T1962" t="s">
        <v>39</v>
      </c>
      <c r="U1962" s="1" t="s">
        <v>48</v>
      </c>
      <c r="V1962" s="6" t="s">
        <v>39</v>
      </c>
      <c r="W1962" s="6" t="s">
        <v>39</v>
      </c>
      <c r="X1962" s="6">
        <v>21</v>
      </c>
      <c r="Y1962" t="s">
        <v>39</v>
      </c>
      <c r="Z1962" s="6">
        <v>0</v>
      </c>
      <c r="AA1962" s="6" t="s">
        <v>39</v>
      </c>
      <c r="AB1962" s="6" t="s">
        <v>39</v>
      </c>
      <c r="AC1962" s="6" t="s">
        <v>39</v>
      </c>
      <c r="AD1962" s="6" t="s">
        <v>42</v>
      </c>
      <c r="AE1962" s="6" t="s">
        <v>3086</v>
      </c>
      <c r="AF1962" s="6" t="s">
        <v>40</v>
      </c>
      <c r="AG1962" s="6" t="s">
        <v>39</v>
      </c>
      <c r="AH1962" s="6" t="s">
        <v>39</v>
      </c>
      <c r="AI1962" t="s">
        <v>39</v>
      </c>
      <c r="AJ1962" s="6" t="s">
        <v>3091</v>
      </c>
      <c r="AK1962">
        <v>10.156000000000001</v>
      </c>
      <c r="AL1962" s="6" t="s">
        <v>136</v>
      </c>
      <c r="AM1962">
        <v>2.2120000000000002</v>
      </c>
      <c r="AN1962">
        <v>12</v>
      </c>
      <c r="AO1962">
        <v>10</v>
      </c>
      <c r="AP1962">
        <v>120</v>
      </c>
      <c r="AQ1962" t="s">
        <v>39</v>
      </c>
      <c r="AR1962" t="s">
        <v>2641</v>
      </c>
      <c r="AS1962" t="s">
        <v>3097</v>
      </c>
    </row>
    <row r="1963" spans="1:45" x14ac:dyDescent="0.35">
      <c r="A1963" t="s">
        <v>1899</v>
      </c>
      <c r="B1963" t="s">
        <v>2672</v>
      </c>
      <c r="C1963" t="s">
        <v>2592</v>
      </c>
      <c r="D1963" t="s">
        <v>1897</v>
      </c>
      <c r="E1963" t="s">
        <v>1898</v>
      </c>
      <c r="F1963" t="s">
        <v>39</v>
      </c>
      <c r="G1963" t="s">
        <v>40</v>
      </c>
      <c r="H1963" t="s">
        <v>40</v>
      </c>
      <c r="I1963" t="s">
        <v>3092</v>
      </c>
      <c r="J1963" t="s">
        <v>39</v>
      </c>
      <c r="K1963" t="s">
        <v>39</v>
      </c>
      <c r="L1963" t="s">
        <v>39</v>
      </c>
      <c r="M1963" t="s">
        <v>2699</v>
      </c>
      <c r="N1963" t="s">
        <v>39</v>
      </c>
      <c r="O1963" t="s">
        <v>39</v>
      </c>
      <c r="P1963" t="s">
        <v>39</v>
      </c>
      <c r="Q1963" t="s">
        <v>3093</v>
      </c>
      <c r="R1963">
        <v>180</v>
      </c>
      <c r="S1963" t="s">
        <v>39</v>
      </c>
      <c r="T1963" t="s">
        <v>39</v>
      </c>
      <c r="U1963" s="1" t="s">
        <v>2628</v>
      </c>
      <c r="V1963" s="6" t="s">
        <v>2749</v>
      </c>
      <c r="W1963" s="6" t="s">
        <v>2643</v>
      </c>
      <c r="X1963" s="6" t="s">
        <v>3094</v>
      </c>
      <c r="Y1963" t="s">
        <v>39</v>
      </c>
      <c r="Z1963" s="6" t="s">
        <v>3095</v>
      </c>
      <c r="AA1963" s="6" t="s">
        <v>39</v>
      </c>
      <c r="AB1963" s="6" t="s">
        <v>39</v>
      </c>
      <c r="AC1963" s="6" t="s">
        <v>39</v>
      </c>
      <c r="AD1963" s="6" t="s">
        <v>42</v>
      </c>
      <c r="AE1963" s="6" t="s">
        <v>3086</v>
      </c>
      <c r="AF1963" s="6" t="s">
        <v>40</v>
      </c>
      <c r="AG1963" s="6" t="s">
        <v>39</v>
      </c>
      <c r="AH1963" s="6" t="s">
        <v>39</v>
      </c>
      <c r="AI1963" t="s">
        <v>39</v>
      </c>
      <c r="AJ1963" s="6" t="s">
        <v>3091</v>
      </c>
      <c r="AK1963">
        <v>6.4530000000000003</v>
      </c>
      <c r="AL1963" s="6" t="s">
        <v>136</v>
      </c>
      <c r="AM1963">
        <v>2.2120000000000002</v>
      </c>
      <c r="AN1963">
        <v>12</v>
      </c>
      <c r="AO1963">
        <v>10</v>
      </c>
      <c r="AP1963">
        <v>120</v>
      </c>
      <c r="AQ1963" t="s">
        <v>39</v>
      </c>
      <c r="AR1963" t="s">
        <v>2641</v>
      </c>
      <c r="AS1963" t="s">
        <v>3097</v>
      </c>
    </row>
    <row r="1964" spans="1:45" x14ac:dyDescent="0.35">
      <c r="A1964" t="s">
        <v>1899</v>
      </c>
      <c r="B1964" t="s">
        <v>2672</v>
      </c>
      <c r="C1964" t="s">
        <v>2592</v>
      </c>
      <c r="D1964" t="s">
        <v>1897</v>
      </c>
      <c r="E1964" t="s">
        <v>1898</v>
      </c>
      <c r="F1964" t="s">
        <v>39</v>
      </c>
      <c r="G1964" t="s">
        <v>40</v>
      </c>
      <c r="H1964" t="s">
        <v>40</v>
      </c>
      <c r="I1964" t="s">
        <v>3092</v>
      </c>
      <c r="J1964" t="s">
        <v>39</v>
      </c>
      <c r="K1964" t="s">
        <v>39</v>
      </c>
      <c r="L1964" t="s">
        <v>39</v>
      </c>
      <c r="M1964" t="s">
        <v>2699</v>
      </c>
      <c r="N1964" t="s">
        <v>39</v>
      </c>
      <c r="O1964" t="s">
        <v>39</v>
      </c>
      <c r="P1964" t="s">
        <v>39</v>
      </c>
      <c r="Q1964" t="s">
        <v>3093</v>
      </c>
      <c r="R1964">
        <v>180</v>
      </c>
      <c r="S1964" t="s">
        <v>39</v>
      </c>
      <c r="T1964" t="s">
        <v>39</v>
      </c>
      <c r="U1964" s="1" t="s">
        <v>2628</v>
      </c>
      <c r="V1964" s="6" t="s">
        <v>2749</v>
      </c>
      <c r="W1964" s="6" t="s">
        <v>2714</v>
      </c>
      <c r="X1964" s="6" t="s">
        <v>3094</v>
      </c>
      <c r="Y1964" t="s">
        <v>39</v>
      </c>
      <c r="Z1964" s="6" t="s">
        <v>3095</v>
      </c>
      <c r="AA1964" s="6" t="s">
        <v>39</v>
      </c>
      <c r="AB1964" s="6" t="s">
        <v>39</v>
      </c>
      <c r="AC1964" s="6" t="s">
        <v>39</v>
      </c>
      <c r="AD1964" s="6" t="s">
        <v>42</v>
      </c>
      <c r="AE1964" s="6" t="s">
        <v>3086</v>
      </c>
      <c r="AF1964" s="6" t="s">
        <v>40</v>
      </c>
      <c r="AG1964" s="6" t="s">
        <v>39</v>
      </c>
      <c r="AH1964" s="6" t="s">
        <v>39</v>
      </c>
      <c r="AI1964" t="s">
        <v>39</v>
      </c>
      <c r="AJ1964" s="6" t="s">
        <v>3091</v>
      </c>
      <c r="AK1964" s="19">
        <v>6.7969999999999997</v>
      </c>
      <c r="AL1964" s="6" t="s">
        <v>136</v>
      </c>
      <c r="AM1964" s="19">
        <v>2.3130000000000002</v>
      </c>
      <c r="AN1964">
        <v>12</v>
      </c>
      <c r="AO1964">
        <v>10</v>
      </c>
      <c r="AP1964">
        <v>120</v>
      </c>
      <c r="AQ1964" t="s">
        <v>39</v>
      </c>
      <c r="AR1964" t="s">
        <v>2641</v>
      </c>
      <c r="AS1964" t="s">
        <v>3097</v>
      </c>
    </row>
    <row r="1965" spans="1:45" x14ac:dyDescent="0.35">
      <c r="A1965" t="s">
        <v>1899</v>
      </c>
      <c r="B1965" t="s">
        <v>2672</v>
      </c>
      <c r="C1965" t="s">
        <v>2592</v>
      </c>
      <c r="D1965" t="s">
        <v>1897</v>
      </c>
      <c r="E1965" t="s">
        <v>1898</v>
      </c>
      <c r="F1965" t="s">
        <v>39</v>
      </c>
      <c r="G1965" t="s">
        <v>40</v>
      </c>
      <c r="H1965" t="s">
        <v>40</v>
      </c>
      <c r="I1965" t="s">
        <v>3092</v>
      </c>
      <c r="J1965" t="s">
        <v>39</v>
      </c>
      <c r="K1965" t="s">
        <v>39</v>
      </c>
      <c r="L1965" t="s">
        <v>39</v>
      </c>
      <c r="M1965" t="s">
        <v>2699</v>
      </c>
      <c r="N1965" t="s">
        <v>39</v>
      </c>
      <c r="O1965" t="s">
        <v>39</v>
      </c>
      <c r="P1965" t="s">
        <v>39</v>
      </c>
      <c r="Q1965" t="s">
        <v>3093</v>
      </c>
      <c r="R1965">
        <v>180</v>
      </c>
      <c r="S1965" t="s">
        <v>39</v>
      </c>
      <c r="T1965" t="s">
        <v>39</v>
      </c>
      <c r="U1965" s="1" t="s">
        <v>2628</v>
      </c>
      <c r="V1965" s="6" t="s">
        <v>2749</v>
      </c>
      <c r="W1965" s="6" t="s">
        <v>3085</v>
      </c>
      <c r="X1965" s="6" t="s">
        <v>3094</v>
      </c>
      <c r="Y1965" t="s">
        <v>39</v>
      </c>
      <c r="Z1965" s="6" t="s">
        <v>3095</v>
      </c>
      <c r="AA1965" s="6" t="s">
        <v>39</v>
      </c>
      <c r="AB1965" s="6" t="s">
        <v>39</v>
      </c>
      <c r="AC1965" s="6" t="s">
        <v>39</v>
      </c>
      <c r="AD1965" s="6" t="s">
        <v>42</v>
      </c>
      <c r="AE1965" s="6" t="s">
        <v>3086</v>
      </c>
      <c r="AF1965" s="6" t="s">
        <v>40</v>
      </c>
      <c r="AG1965" s="6" t="s">
        <v>39</v>
      </c>
      <c r="AH1965" s="6" t="s">
        <v>39</v>
      </c>
      <c r="AI1965" t="s">
        <v>39</v>
      </c>
      <c r="AJ1965" s="6" t="s">
        <v>3091</v>
      </c>
      <c r="AK1965" s="19">
        <v>5.641</v>
      </c>
      <c r="AL1965" s="6" t="s">
        <v>136</v>
      </c>
      <c r="AM1965" s="19">
        <v>2.2320000000000002</v>
      </c>
      <c r="AN1965">
        <v>12</v>
      </c>
      <c r="AO1965">
        <v>10</v>
      </c>
      <c r="AP1965">
        <v>120</v>
      </c>
      <c r="AQ1965" t="s">
        <v>39</v>
      </c>
      <c r="AR1965" t="s">
        <v>2641</v>
      </c>
      <c r="AS1965" t="s">
        <v>3097</v>
      </c>
    </row>
    <row r="1966" spans="1:45" x14ac:dyDescent="0.35">
      <c r="A1966" t="s">
        <v>1899</v>
      </c>
      <c r="B1966" t="s">
        <v>2672</v>
      </c>
      <c r="C1966" t="s">
        <v>2592</v>
      </c>
      <c r="D1966" t="s">
        <v>1897</v>
      </c>
      <c r="E1966" t="s">
        <v>1898</v>
      </c>
      <c r="F1966" t="s">
        <v>39</v>
      </c>
      <c r="G1966" t="s">
        <v>40</v>
      </c>
      <c r="H1966" t="s">
        <v>40</v>
      </c>
      <c r="I1966" t="s">
        <v>3092</v>
      </c>
      <c r="J1966" t="s">
        <v>39</v>
      </c>
      <c r="K1966" t="s">
        <v>39</v>
      </c>
      <c r="L1966" t="s">
        <v>39</v>
      </c>
      <c r="M1966" t="s">
        <v>2699</v>
      </c>
      <c r="N1966" t="s">
        <v>39</v>
      </c>
      <c r="O1966" t="s">
        <v>39</v>
      </c>
      <c r="P1966" t="s">
        <v>39</v>
      </c>
      <c r="Q1966" t="s">
        <v>3093</v>
      </c>
      <c r="R1966">
        <v>180</v>
      </c>
      <c r="S1966" t="s">
        <v>39</v>
      </c>
      <c r="T1966" t="s">
        <v>39</v>
      </c>
      <c r="U1966" s="1" t="s">
        <v>48</v>
      </c>
      <c r="V1966" s="6" t="s">
        <v>39</v>
      </c>
      <c r="W1966" s="6" t="s">
        <v>39</v>
      </c>
      <c r="X1966" s="6">
        <v>21</v>
      </c>
      <c r="Y1966" t="s">
        <v>39</v>
      </c>
      <c r="Z1966" s="6">
        <v>0</v>
      </c>
      <c r="AA1966" s="6" t="s">
        <v>39</v>
      </c>
      <c r="AB1966" s="6" t="s">
        <v>39</v>
      </c>
      <c r="AC1966" s="6" t="s">
        <v>39</v>
      </c>
      <c r="AD1966" s="6" t="s">
        <v>42</v>
      </c>
      <c r="AE1966" s="6" t="s">
        <v>3086</v>
      </c>
      <c r="AF1966" s="6" t="s">
        <v>40</v>
      </c>
      <c r="AG1966" s="6" t="s">
        <v>39</v>
      </c>
      <c r="AH1966" s="6" t="s">
        <v>39</v>
      </c>
      <c r="AI1966" t="s">
        <v>39</v>
      </c>
      <c r="AJ1966" s="6" t="s">
        <v>3091</v>
      </c>
      <c r="AK1966" s="19">
        <v>3.7029999999999998</v>
      </c>
      <c r="AL1966" s="6" t="s">
        <v>136</v>
      </c>
      <c r="AM1966" s="19">
        <v>2.6789999999999998</v>
      </c>
      <c r="AN1966">
        <v>12</v>
      </c>
      <c r="AO1966">
        <v>10</v>
      </c>
      <c r="AP1966">
        <v>120</v>
      </c>
      <c r="AQ1966" t="s">
        <v>39</v>
      </c>
      <c r="AR1966" t="s">
        <v>2641</v>
      </c>
      <c r="AS1966" t="s">
        <v>3098</v>
      </c>
    </row>
    <row r="1967" spans="1:45" x14ac:dyDescent="0.35">
      <c r="A1967" t="s">
        <v>1899</v>
      </c>
      <c r="B1967" t="s">
        <v>2672</v>
      </c>
      <c r="C1967" t="s">
        <v>2592</v>
      </c>
      <c r="D1967" t="s">
        <v>1897</v>
      </c>
      <c r="E1967" t="s">
        <v>1898</v>
      </c>
      <c r="F1967" t="s">
        <v>39</v>
      </c>
      <c r="G1967" t="s">
        <v>40</v>
      </c>
      <c r="H1967" t="s">
        <v>40</v>
      </c>
      <c r="I1967" t="s">
        <v>3092</v>
      </c>
      <c r="J1967" t="s">
        <v>39</v>
      </c>
      <c r="K1967" t="s">
        <v>39</v>
      </c>
      <c r="L1967" t="s">
        <v>39</v>
      </c>
      <c r="M1967" t="s">
        <v>2699</v>
      </c>
      <c r="N1967" t="s">
        <v>39</v>
      </c>
      <c r="O1967" t="s">
        <v>39</v>
      </c>
      <c r="P1967" t="s">
        <v>39</v>
      </c>
      <c r="Q1967" t="s">
        <v>3093</v>
      </c>
      <c r="R1967">
        <v>180</v>
      </c>
      <c r="S1967" t="s">
        <v>39</v>
      </c>
      <c r="T1967" t="s">
        <v>39</v>
      </c>
      <c r="U1967" s="1" t="s">
        <v>2628</v>
      </c>
      <c r="V1967" s="6" t="s">
        <v>2749</v>
      </c>
      <c r="W1967" s="6" t="s">
        <v>2643</v>
      </c>
      <c r="X1967" s="6" t="s">
        <v>3094</v>
      </c>
      <c r="Y1967" t="s">
        <v>39</v>
      </c>
      <c r="Z1967" s="6" t="s">
        <v>3095</v>
      </c>
      <c r="AA1967" s="6" t="s">
        <v>39</v>
      </c>
      <c r="AB1967" s="6" t="s">
        <v>39</v>
      </c>
      <c r="AC1967" s="6" t="s">
        <v>39</v>
      </c>
      <c r="AD1967" s="6" t="s">
        <v>42</v>
      </c>
      <c r="AE1967" s="6" t="s">
        <v>3086</v>
      </c>
      <c r="AF1967" s="6" t="s">
        <v>40</v>
      </c>
      <c r="AG1967" s="6" t="s">
        <v>39</v>
      </c>
      <c r="AH1967" s="6" t="s">
        <v>39</v>
      </c>
      <c r="AI1967" t="s">
        <v>39</v>
      </c>
      <c r="AJ1967" s="6" t="s">
        <v>3091</v>
      </c>
      <c r="AK1967" s="19">
        <v>2.5779999999999998</v>
      </c>
      <c r="AL1967" s="6" t="s">
        <v>136</v>
      </c>
      <c r="AM1967" s="19">
        <v>2.7389999999999999</v>
      </c>
      <c r="AN1967">
        <v>12</v>
      </c>
      <c r="AO1967">
        <v>10</v>
      </c>
      <c r="AP1967">
        <v>120</v>
      </c>
      <c r="AQ1967" t="s">
        <v>39</v>
      </c>
      <c r="AR1967" t="s">
        <v>2641</v>
      </c>
      <c r="AS1967" t="s">
        <v>3098</v>
      </c>
    </row>
    <row r="1968" spans="1:45" x14ac:dyDescent="0.35">
      <c r="A1968" t="s">
        <v>1899</v>
      </c>
      <c r="B1968" t="s">
        <v>2672</v>
      </c>
      <c r="C1968" t="s">
        <v>2592</v>
      </c>
      <c r="D1968" t="s">
        <v>1897</v>
      </c>
      <c r="E1968" t="s">
        <v>1898</v>
      </c>
      <c r="F1968" t="s">
        <v>39</v>
      </c>
      <c r="G1968" t="s">
        <v>40</v>
      </c>
      <c r="H1968" t="s">
        <v>40</v>
      </c>
      <c r="I1968" t="s">
        <v>3092</v>
      </c>
      <c r="J1968" t="s">
        <v>39</v>
      </c>
      <c r="K1968" t="s">
        <v>39</v>
      </c>
      <c r="L1968" t="s">
        <v>39</v>
      </c>
      <c r="M1968" t="s">
        <v>2699</v>
      </c>
      <c r="N1968" t="s">
        <v>39</v>
      </c>
      <c r="O1968" t="s">
        <v>39</v>
      </c>
      <c r="P1968" t="s">
        <v>39</v>
      </c>
      <c r="Q1968" t="s">
        <v>3093</v>
      </c>
      <c r="R1968">
        <v>180</v>
      </c>
      <c r="S1968" t="s">
        <v>39</v>
      </c>
      <c r="T1968" t="s">
        <v>39</v>
      </c>
      <c r="U1968" s="1" t="s">
        <v>2628</v>
      </c>
      <c r="V1968" s="6" t="s">
        <v>2749</v>
      </c>
      <c r="W1968" s="6" t="s">
        <v>2714</v>
      </c>
      <c r="X1968" s="6" t="s">
        <v>3094</v>
      </c>
      <c r="Y1968" t="s">
        <v>39</v>
      </c>
      <c r="Z1968" s="6" t="s">
        <v>3095</v>
      </c>
      <c r="AA1968" s="6" t="s">
        <v>39</v>
      </c>
      <c r="AB1968" s="6" t="s">
        <v>39</v>
      </c>
      <c r="AC1968" s="6" t="s">
        <v>39</v>
      </c>
      <c r="AD1968" s="6" t="s">
        <v>42</v>
      </c>
      <c r="AE1968" s="6" t="s">
        <v>3086</v>
      </c>
      <c r="AF1968" s="6" t="s">
        <v>40</v>
      </c>
      <c r="AG1968" s="6" t="s">
        <v>39</v>
      </c>
      <c r="AH1968" s="6" t="s">
        <v>39</v>
      </c>
      <c r="AI1968" t="s">
        <v>39</v>
      </c>
      <c r="AJ1968" s="6" t="s">
        <v>3091</v>
      </c>
      <c r="AK1968" s="19">
        <v>2.5779999999999998</v>
      </c>
      <c r="AL1968" s="6" t="s">
        <v>136</v>
      </c>
      <c r="AM1968" s="19">
        <v>2.78</v>
      </c>
      <c r="AN1968">
        <v>12</v>
      </c>
      <c r="AO1968">
        <v>10</v>
      </c>
      <c r="AP1968">
        <v>120</v>
      </c>
      <c r="AQ1968" t="s">
        <v>39</v>
      </c>
      <c r="AR1968" t="s">
        <v>2641</v>
      </c>
      <c r="AS1968" t="s">
        <v>3098</v>
      </c>
    </row>
    <row r="1969" spans="1:45" x14ac:dyDescent="0.35">
      <c r="A1969" t="s">
        <v>1899</v>
      </c>
      <c r="B1969" t="s">
        <v>2672</v>
      </c>
      <c r="C1969" t="s">
        <v>2592</v>
      </c>
      <c r="D1969" t="s">
        <v>1897</v>
      </c>
      <c r="E1969" t="s">
        <v>1898</v>
      </c>
      <c r="F1969" t="s">
        <v>39</v>
      </c>
      <c r="G1969" t="s">
        <v>40</v>
      </c>
      <c r="H1969" t="s">
        <v>40</v>
      </c>
      <c r="I1969" t="s">
        <v>3092</v>
      </c>
      <c r="J1969" t="s">
        <v>39</v>
      </c>
      <c r="K1969" t="s">
        <v>39</v>
      </c>
      <c r="L1969" t="s">
        <v>39</v>
      </c>
      <c r="M1969" t="s">
        <v>2699</v>
      </c>
      <c r="N1969" t="s">
        <v>39</v>
      </c>
      <c r="O1969" t="s">
        <v>39</v>
      </c>
      <c r="P1969" t="s">
        <v>39</v>
      </c>
      <c r="Q1969" t="s">
        <v>3093</v>
      </c>
      <c r="R1969">
        <v>180</v>
      </c>
      <c r="S1969" t="s">
        <v>39</v>
      </c>
      <c r="T1969" t="s">
        <v>39</v>
      </c>
      <c r="U1969" s="1" t="s">
        <v>2628</v>
      </c>
      <c r="V1969" s="6" t="s">
        <v>2749</v>
      </c>
      <c r="W1969" s="6" t="s">
        <v>3085</v>
      </c>
      <c r="X1969" s="6" t="s">
        <v>3094</v>
      </c>
      <c r="Y1969" t="s">
        <v>39</v>
      </c>
      <c r="Z1969" s="6" t="s">
        <v>3095</v>
      </c>
      <c r="AA1969" s="6" t="s">
        <v>39</v>
      </c>
      <c r="AB1969" s="6" t="s">
        <v>39</v>
      </c>
      <c r="AC1969" s="6" t="s">
        <v>39</v>
      </c>
      <c r="AD1969" s="6" t="s">
        <v>42</v>
      </c>
      <c r="AE1969" s="6" t="s">
        <v>3086</v>
      </c>
      <c r="AF1969" s="6" t="s">
        <v>40</v>
      </c>
      <c r="AG1969" s="6" t="s">
        <v>39</v>
      </c>
      <c r="AH1969" s="6" t="s">
        <v>39</v>
      </c>
      <c r="AI1969" t="s">
        <v>39</v>
      </c>
      <c r="AJ1969" s="6" t="s">
        <v>3091</v>
      </c>
      <c r="AK1969" s="19">
        <v>2.266</v>
      </c>
      <c r="AL1969" s="6" t="s">
        <v>136</v>
      </c>
      <c r="AM1969" s="19">
        <v>2.6589999999999998</v>
      </c>
      <c r="AN1969">
        <v>12</v>
      </c>
      <c r="AO1969">
        <v>10</v>
      </c>
      <c r="AP1969">
        <v>120</v>
      </c>
      <c r="AQ1969" t="s">
        <v>39</v>
      </c>
      <c r="AR1969" t="s">
        <v>2641</v>
      </c>
      <c r="AS1969" t="s">
        <v>3098</v>
      </c>
    </row>
    <row r="1970" spans="1:45" x14ac:dyDescent="0.35">
      <c r="A1970" t="s">
        <v>1899</v>
      </c>
      <c r="B1970" t="s">
        <v>2672</v>
      </c>
      <c r="C1970" t="s">
        <v>2592</v>
      </c>
      <c r="D1970" t="s">
        <v>1897</v>
      </c>
      <c r="E1970" t="s">
        <v>1898</v>
      </c>
      <c r="F1970" t="s">
        <v>39</v>
      </c>
      <c r="G1970" t="s">
        <v>40</v>
      </c>
      <c r="H1970" t="s">
        <v>40</v>
      </c>
      <c r="I1970" t="s">
        <v>3092</v>
      </c>
      <c r="J1970" t="s">
        <v>39</v>
      </c>
      <c r="K1970" t="s">
        <v>39</v>
      </c>
      <c r="L1970" t="s">
        <v>39</v>
      </c>
      <c r="M1970" t="s">
        <v>2699</v>
      </c>
      <c r="N1970" t="s">
        <v>39</v>
      </c>
      <c r="O1970" t="s">
        <v>39</v>
      </c>
      <c r="P1970" t="s">
        <v>39</v>
      </c>
      <c r="Q1970" t="s">
        <v>3093</v>
      </c>
      <c r="R1970">
        <v>180</v>
      </c>
      <c r="S1970" t="s">
        <v>39</v>
      </c>
      <c r="T1970" t="s">
        <v>39</v>
      </c>
      <c r="U1970" s="1" t="s">
        <v>48</v>
      </c>
      <c r="V1970" s="6" t="s">
        <v>39</v>
      </c>
      <c r="W1970" s="6" t="s">
        <v>39</v>
      </c>
      <c r="X1970" s="6">
        <v>21</v>
      </c>
      <c r="Y1970" t="s">
        <v>39</v>
      </c>
      <c r="Z1970" s="6">
        <v>0</v>
      </c>
      <c r="AA1970" s="6" t="s">
        <v>39</v>
      </c>
      <c r="AB1970" s="6" t="s">
        <v>39</v>
      </c>
      <c r="AC1970" s="6" t="s">
        <v>39</v>
      </c>
      <c r="AD1970" s="6" t="s">
        <v>42</v>
      </c>
      <c r="AE1970" s="6" t="s">
        <v>3086</v>
      </c>
      <c r="AF1970" s="6" t="s">
        <v>40</v>
      </c>
      <c r="AG1970" s="6" t="s">
        <v>39</v>
      </c>
      <c r="AH1970" s="6" t="s">
        <v>39</v>
      </c>
      <c r="AI1970" t="s">
        <v>39</v>
      </c>
      <c r="AJ1970" s="6" t="s">
        <v>3091</v>
      </c>
      <c r="AK1970" s="19">
        <v>3.1720000000000002</v>
      </c>
      <c r="AL1970" s="6" t="s">
        <v>136</v>
      </c>
      <c r="AM1970" s="19">
        <v>1.583</v>
      </c>
      <c r="AN1970">
        <v>12</v>
      </c>
      <c r="AO1970">
        <v>10</v>
      </c>
      <c r="AP1970">
        <v>120</v>
      </c>
      <c r="AQ1970" t="s">
        <v>39</v>
      </c>
      <c r="AR1970" t="s">
        <v>2641</v>
      </c>
      <c r="AS1970" t="s">
        <v>3099</v>
      </c>
    </row>
    <row r="1971" spans="1:45" x14ac:dyDescent="0.35">
      <c r="A1971" t="s">
        <v>1899</v>
      </c>
      <c r="B1971" t="s">
        <v>2672</v>
      </c>
      <c r="C1971" t="s">
        <v>2592</v>
      </c>
      <c r="D1971" t="s">
        <v>1897</v>
      </c>
      <c r="E1971" t="s">
        <v>1898</v>
      </c>
      <c r="F1971" t="s">
        <v>39</v>
      </c>
      <c r="G1971" t="s">
        <v>40</v>
      </c>
      <c r="H1971" t="s">
        <v>40</v>
      </c>
      <c r="I1971" t="s">
        <v>3092</v>
      </c>
      <c r="J1971" t="s">
        <v>39</v>
      </c>
      <c r="K1971" t="s">
        <v>39</v>
      </c>
      <c r="L1971" t="s">
        <v>39</v>
      </c>
      <c r="M1971" t="s">
        <v>2699</v>
      </c>
      <c r="N1971" t="s">
        <v>39</v>
      </c>
      <c r="O1971" t="s">
        <v>39</v>
      </c>
      <c r="P1971" t="s">
        <v>39</v>
      </c>
      <c r="Q1971" t="s">
        <v>3093</v>
      </c>
      <c r="R1971">
        <v>180</v>
      </c>
      <c r="S1971" t="s">
        <v>39</v>
      </c>
      <c r="T1971" t="s">
        <v>39</v>
      </c>
      <c r="U1971" s="1" t="s">
        <v>2628</v>
      </c>
      <c r="V1971" s="6" t="s">
        <v>2749</v>
      </c>
      <c r="W1971" s="6" t="s">
        <v>2643</v>
      </c>
      <c r="X1971" s="6" t="s">
        <v>3094</v>
      </c>
      <c r="Y1971" t="s">
        <v>39</v>
      </c>
      <c r="Z1971" s="6" t="s">
        <v>3095</v>
      </c>
      <c r="AA1971" s="6" t="s">
        <v>39</v>
      </c>
      <c r="AB1971" s="6" t="s">
        <v>39</v>
      </c>
      <c r="AC1971" s="6" t="s">
        <v>39</v>
      </c>
      <c r="AD1971" s="6" t="s">
        <v>42</v>
      </c>
      <c r="AE1971" s="6" t="s">
        <v>3086</v>
      </c>
      <c r="AF1971" s="6" t="s">
        <v>40</v>
      </c>
      <c r="AG1971" s="6" t="s">
        <v>39</v>
      </c>
      <c r="AH1971" s="6" t="s">
        <v>39</v>
      </c>
      <c r="AI1971" t="s">
        <v>39</v>
      </c>
      <c r="AJ1971" s="6" t="s">
        <v>3091</v>
      </c>
      <c r="AK1971" s="19">
        <v>3.5779999999999998</v>
      </c>
      <c r="AL1971" s="6" t="s">
        <v>136</v>
      </c>
      <c r="AM1971" s="19">
        <v>1.542</v>
      </c>
      <c r="AN1971">
        <v>12</v>
      </c>
      <c r="AO1971">
        <v>10</v>
      </c>
      <c r="AP1971">
        <v>120</v>
      </c>
      <c r="AQ1971" t="s">
        <v>39</v>
      </c>
      <c r="AR1971" t="s">
        <v>2641</v>
      </c>
      <c r="AS1971" t="s">
        <v>3099</v>
      </c>
    </row>
    <row r="1972" spans="1:45" x14ac:dyDescent="0.35">
      <c r="A1972" t="s">
        <v>1899</v>
      </c>
      <c r="B1972" t="s">
        <v>2672</v>
      </c>
      <c r="C1972" t="s">
        <v>2592</v>
      </c>
      <c r="D1972" t="s">
        <v>1897</v>
      </c>
      <c r="E1972" t="s">
        <v>1898</v>
      </c>
      <c r="F1972" t="s">
        <v>39</v>
      </c>
      <c r="G1972" t="s">
        <v>40</v>
      </c>
      <c r="H1972" t="s">
        <v>40</v>
      </c>
      <c r="I1972" t="s">
        <v>3092</v>
      </c>
      <c r="J1972" t="s">
        <v>39</v>
      </c>
      <c r="K1972" t="s">
        <v>39</v>
      </c>
      <c r="L1972" t="s">
        <v>39</v>
      </c>
      <c r="M1972" t="s">
        <v>2699</v>
      </c>
      <c r="N1972" t="s">
        <v>39</v>
      </c>
      <c r="O1972" t="s">
        <v>39</v>
      </c>
      <c r="P1972" t="s">
        <v>39</v>
      </c>
      <c r="Q1972" t="s">
        <v>3093</v>
      </c>
      <c r="R1972">
        <v>180</v>
      </c>
      <c r="S1972" t="s">
        <v>39</v>
      </c>
      <c r="T1972" t="s">
        <v>39</v>
      </c>
      <c r="U1972" s="1" t="s">
        <v>2628</v>
      </c>
      <c r="V1972" s="6" t="s">
        <v>2749</v>
      </c>
      <c r="W1972" s="6" t="s">
        <v>2714</v>
      </c>
      <c r="X1972" s="6" t="s">
        <v>3094</v>
      </c>
      <c r="Y1972" t="s">
        <v>39</v>
      </c>
      <c r="Z1972" s="6" t="s">
        <v>3095</v>
      </c>
      <c r="AA1972" s="6" t="s">
        <v>39</v>
      </c>
      <c r="AB1972" s="6" t="s">
        <v>39</v>
      </c>
      <c r="AC1972" s="6" t="s">
        <v>39</v>
      </c>
      <c r="AD1972" s="6" t="s">
        <v>42</v>
      </c>
      <c r="AE1972" s="6" t="s">
        <v>3086</v>
      </c>
      <c r="AF1972" s="6" t="s">
        <v>40</v>
      </c>
      <c r="AG1972" s="6" t="s">
        <v>39</v>
      </c>
      <c r="AH1972" s="6" t="s">
        <v>39</v>
      </c>
      <c r="AI1972" t="s">
        <v>39</v>
      </c>
      <c r="AJ1972" s="6" t="s">
        <v>3091</v>
      </c>
      <c r="AK1972" s="19">
        <v>3.109</v>
      </c>
      <c r="AL1972" s="6" t="s">
        <v>136</v>
      </c>
      <c r="AM1972" s="19">
        <v>1.522</v>
      </c>
      <c r="AN1972">
        <v>12</v>
      </c>
      <c r="AO1972">
        <v>10</v>
      </c>
      <c r="AP1972">
        <v>120</v>
      </c>
      <c r="AQ1972" t="s">
        <v>39</v>
      </c>
      <c r="AR1972" t="s">
        <v>2641</v>
      </c>
      <c r="AS1972" t="s">
        <v>3099</v>
      </c>
    </row>
    <row r="1973" spans="1:45" s="13" customFormat="1" x14ac:dyDescent="0.35">
      <c r="A1973" s="13" t="s">
        <v>1899</v>
      </c>
      <c r="B1973" s="13" t="s">
        <v>2672</v>
      </c>
      <c r="C1973" s="13" t="s">
        <v>2592</v>
      </c>
      <c r="D1973" s="13" t="s">
        <v>1897</v>
      </c>
      <c r="E1973" s="13" t="s">
        <v>1898</v>
      </c>
      <c r="F1973" s="13" t="s">
        <v>39</v>
      </c>
      <c r="G1973" s="13" t="s">
        <v>40</v>
      </c>
      <c r="H1973" s="13" t="s">
        <v>40</v>
      </c>
      <c r="I1973" s="13" t="s">
        <v>3092</v>
      </c>
      <c r="J1973" s="13" t="s">
        <v>39</v>
      </c>
      <c r="K1973" s="13" t="s">
        <v>39</v>
      </c>
      <c r="L1973" s="13" t="s">
        <v>39</v>
      </c>
      <c r="M1973" s="13" t="s">
        <v>2699</v>
      </c>
      <c r="N1973" s="13" t="s">
        <v>39</v>
      </c>
      <c r="O1973" s="13" t="s">
        <v>39</v>
      </c>
      <c r="P1973" s="13" t="s">
        <v>39</v>
      </c>
      <c r="Q1973" s="13" t="s">
        <v>3093</v>
      </c>
      <c r="R1973" s="13">
        <v>180</v>
      </c>
      <c r="S1973" s="13" t="s">
        <v>39</v>
      </c>
      <c r="T1973" s="13" t="s">
        <v>39</v>
      </c>
      <c r="U1973" s="28" t="s">
        <v>2628</v>
      </c>
      <c r="V1973" s="16" t="s">
        <v>2749</v>
      </c>
      <c r="W1973" s="16" t="s">
        <v>3085</v>
      </c>
      <c r="X1973" s="16" t="s">
        <v>3094</v>
      </c>
      <c r="Y1973" s="13" t="s">
        <v>39</v>
      </c>
      <c r="Z1973" s="16" t="s">
        <v>3095</v>
      </c>
      <c r="AA1973" s="16" t="s">
        <v>39</v>
      </c>
      <c r="AB1973" s="16" t="s">
        <v>39</v>
      </c>
      <c r="AC1973" s="16" t="s">
        <v>39</v>
      </c>
      <c r="AD1973" s="16" t="s">
        <v>42</v>
      </c>
      <c r="AE1973" s="16" t="s">
        <v>3086</v>
      </c>
      <c r="AF1973" s="16" t="s">
        <v>40</v>
      </c>
      <c r="AG1973" s="16" t="s">
        <v>39</v>
      </c>
      <c r="AH1973" s="16" t="s">
        <v>39</v>
      </c>
      <c r="AI1973" s="13" t="s">
        <v>39</v>
      </c>
      <c r="AJ1973" s="16" t="s">
        <v>3091</v>
      </c>
      <c r="AK1973" s="32">
        <v>3.766</v>
      </c>
      <c r="AL1973" s="16" t="s">
        <v>136</v>
      </c>
      <c r="AM1973" s="32">
        <v>1.583</v>
      </c>
      <c r="AN1973" s="13">
        <v>12</v>
      </c>
      <c r="AO1973" s="13">
        <v>10</v>
      </c>
      <c r="AP1973" s="13">
        <v>120</v>
      </c>
      <c r="AQ1973" s="13" t="s">
        <v>39</v>
      </c>
      <c r="AR1973" s="13" t="s">
        <v>2641</v>
      </c>
      <c r="AS1973" s="13" t="s">
        <v>3099</v>
      </c>
    </row>
    <row r="1974" spans="1:45" x14ac:dyDescent="0.35">
      <c r="A1974" t="s">
        <v>2063</v>
      </c>
      <c r="B1974" t="s">
        <v>2672</v>
      </c>
      <c r="C1974" t="s">
        <v>2592</v>
      </c>
      <c r="D1974" t="s">
        <v>2062</v>
      </c>
      <c r="E1974" t="s">
        <v>365</v>
      </c>
      <c r="F1974" t="s">
        <v>3102</v>
      </c>
      <c r="G1974" t="s">
        <v>42</v>
      </c>
      <c r="H1974" t="s">
        <v>40</v>
      </c>
      <c r="I1974" t="s">
        <v>39</v>
      </c>
      <c r="J1974" t="s">
        <v>39</v>
      </c>
      <c r="K1974" t="s">
        <v>39</v>
      </c>
      <c r="L1974" t="s">
        <v>39</v>
      </c>
      <c r="M1974" t="s">
        <v>39</v>
      </c>
      <c r="N1974" t="s">
        <v>39</v>
      </c>
      <c r="O1974" t="s">
        <v>39</v>
      </c>
      <c r="P1974">
        <v>2012</v>
      </c>
      <c r="Q1974" t="s">
        <v>39</v>
      </c>
      <c r="R1974" t="s">
        <v>39</v>
      </c>
      <c r="S1974" t="s">
        <v>39</v>
      </c>
      <c r="T1974" t="s">
        <v>39</v>
      </c>
      <c r="U1974" t="s">
        <v>3103</v>
      </c>
      <c r="V1974" s="6" t="s">
        <v>39</v>
      </c>
      <c r="W1974" s="6" t="s">
        <v>39</v>
      </c>
      <c r="X1974" s="6" t="s">
        <v>39</v>
      </c>
      <c r="Y1974" t="s">
        <v>2946</v>
      </c>
      <c r="Z1974" s="6" t="s">
        <v>39</v>
      </c>
      <c r="AA1974" s="6" t="s">
        <v>44</v>
      </c>
      <c r="AB1974">
        <v>100</v>
      </c>
      <c r="AC1974" s="6" t="s">
        <v>39</v>
      </c>
      <c r="AD1974" s="6" t="s">
        <v>40</v>
      </c>
      <c r="AE1974" s="6" t="s">
        <v>39</v>
      </c>
      <c r="AF1974" s="6" t="s">
        <v>40</v>
      </c>
      <c r="AG1974" s="6" t="s">
        <v>39</v>
      </c>
      <c r="AH1974" s="6" t="s">
        <v>39</v>
      </c>
      <c r="AI1974" s="6" t="s">
        <v>39</v>
      </c>
      <c r="AJ1974" s="6" t="s">
        <v>43</v>
      </c>
      <c r="AK1974" s="19">
        <v>2.95</v>
      </c>
      <c r="AL1974" s="6" t="s">
        <v>39</v>
      </c>
      <c r="AM1974" s="6" t="s">
        <v>39</v>
      </c>
      <c r="AN1974" s="6" t="s">
        <v>39</v>
      </c>
      <c r="AO1974" s="6" t="s">
        <v>39</v>
      </c>
      <c r="AP1974">
        <v>3</v>
      </c>
      <c r="AQ1974" t="s">
        <v>39</v>
      </c>
      <c r="AR1974" t="s">
        <v>2627</v>
      </c>
      <c r="AS1974" t="s">
        <v>3107</v>
      </c>
    </row>
    <row r="1975" spans="1:45" x14ac:dyDescent="0.35">
      <c r="A1975" t="s">
        <v>2063</v>
      </c>
      <c r="B1975" t="s">
        <v>2672</v>
      </c>
      <c r="C1975" t="s">
        <v>2592</v>
      </c>
      <c r="D1975" t="s">
        <v>2062</v>
      </c>
      <c r="E1975" t="s">
        <v>365</v>
      </c>
      <c r="F1975" t="s">
        <v>3102</v>
      </c>
      <c r="G1975" t="s">
        <v>42</v>
      </c>
      <c r="H1975" t="s">
        <v>40</v>
      </c>
      <c r="I1975" t="s">
        <v>39</v>
      </c>
      <c r="J1975" t="s">
        <v>39</v>
      </c>
      <c r="K1975" t="s">
        <v>39</v>
      </c>
      <c r="L1975" t="s">
        <v>39</v>
      </c>
      <c r="M1975" t="s">
        <v>39</v>
      </c>
      <c r="N1975" t="s">
        <v>39</v>
      </c>
      <c r="O1975" t="s">
        <v>39</v>
      </c>
      <c r="P1975">
        <v>2012</v>
      </c>
      <c r="Q1975" t="s">
        <v>39</v>
      </c>
      <c r="R1975" t="s">
        <v>39</v>
      </c>
      <c r="S1975" t="s">
        <v>39</v>
      </c>
      <c r="T1975" t="s">
        <v>39</v>
      </c>
      <c r="U1975" t="s">
        <v>3103</v>
      </c>
      <c r="V1975" s="6" t="s">
        <v>39</v>
      </c>
      <c r="W1975" s="6" t="s">
        <v>39</v>
      </c>
      <c r="X1975" s="6" t="s">
        <v>39</v>
      </c>
      <c r="Y1975" t="s">
        <v>2946</v>
      </c>
      <c r="Z1975" s="6" t="s">
        <v>39</v>
      </c>
      <c r="AA1975" s="6" t="s">
        <v>44</v>
      </c>
      <c r="AB1975">
        <v>100</v>
      </c>
      <c r="AC1975" s="6" t="s">
        <v>39</v>
      </c>
      <c r="AD1975" s="6" t="s">
        <v>40</v>
      </c>
      <c r="AE1975" s="6" t="s">
        <v>39</v>
      </c>
      <c r="AF1975" s="6" t="s">
        <v>40</v>
      </c>
      <c r="AG1975" s="6" t="s">
        <v>39</v>
      </c>
      <c r="AH1975" s="6" t="s">
        <v>39</v>
      </c>
      <c r="AI1975" s="6" t="s">
        <v>39</v>
      </c>
      <c r="AJ1975" s="6" t="s">
        <v>43</v>
      </c>
      <c r="AK1975" s="19">
        <v>22.66</v>
      </c>
      <c r="AL1975" s="6" t="s">
        <v>39</v>
      </c>
      <c r="AM1975" s="6" t="s">
        <v>39</v>
      </c>
      <c r="AN1975" s="6" t="s">
        <v>39</v>
      </c>
      <c r="AO1975" s="6" t="s">
        <v>39</v>
      </c>
      <c r="AP1975">
        <v>6</v>
      </c>
      <c r="AQ1975" t="s">
        <v>39</v>
      </c>
      <c r="AR1975" t="s">
        <v>2627</v>
      </c>
      <c r="AS1975" t="s">
        <v>3107</v>
      </c>
    </row>
    <row r="1976" spans="1:45" x14ac:dyDescent="0.35">
      <c r="A1976" t="s">
        <v>2063</v>
      </c>
      <c r="B1976" t="s">
        <v>2672</v>
      </c>
      <c r="C1976" t="s">
        <v>2592</v>
      </c>
      <c r="D1976" t="s">
        <v>2062</v>
      </c>
      <c r="E1976" t="s">
        <v>365</v>
      </c>
      <c r="F1976" t="s">
        <v>3102</v>
      </c>
      <c r="G1976" t="s">
        <v>42</v>
      </c>
      <c r="H1976" t="s">
        <v>40</v>
      </c>
      <c r="I1976" t="s">
        <v>39</v>
      </c>
      <c r="J1976" t="s">
        <v>39</v>
      </c>
      <c r="K1976" t="s">
        <v>39</v>
      </c>
      <c r="L1976" t="s">
        <v>39</v>
      </c>
      <c r="M1976" t="s">
        <v>39</v>
      </c>
      <c r="N1976" t="s">
        <v>39</v>
      </c>
      <c r="O1976" t="s">
        <v>39</v>
      </c>
      <c r="P1976">
        <v>2012</v>
      </c>
      <c r="Q1976" t="s">
        <v>39</v>
      </c>
      <c r="R1976" t="s">
        <v>39</v>
      </c>
      <c r="S1976" t="s">
        <v>39</v>
      </c>
      <c r="T1976" t="s">
        <v>39</v>
      </c>
      <c r="U1976" t="s">
        <v>3103</v>
      </c>
      <c r="V1976" s="6" t="s">
        <v>39</v>
      </c>
      <c r="W1976" s="6" t="s">
        <v>39</v>
      </c>
      <c r="X1976" s="6" t="s">
        <v>39</v>
      </c>
      <c r="Y1976" t="s">
        <v>2946</v>
      </c>
      <c r="Z1976" s="6" t="s">
        <v>39</v>
      </c>
      <c r="AA1976" s="6" t="s">
        <v>44</v>
      </c>
      <c r="AB1976">
        <v>100</v>
      </c>
      <c r="AC1976" s="6" t="s">
        <v>39</v>
      </c>
      <c r="AD1976" s="6" t="s">
        <v>40</v>
      </c>
      <c r="AE1976" s="6" t="s">
        <v>39</v>
      </c>
      <c r="AF1976" s="6" t="s">
        <v>40</v>
      </c>
      <c r="AG1976" s="6" t="s">
        <v>39</v>
      </c>
      <c r="AH1976" s="6" t="s">
        <v>39</v>
      </c>
      <c r="AI1976" s="6" t="s">
        <v>39</v>
      </c>
      <c r="AJ1976" s="6" t="s">
        <v>43</v>
      </c>
      <c r="AK1976" t="s">
        <v>39</v>
      </c>
      <c r="AL1976" s="6" t="s">
        <v>39</v>
      </c>
      <c r="AM1976" s="6" t="s">
        <v>39</v>
      </c>
      <c r="AN1976" s="6" t="s">
        <v>39</v>
      </c>
      <c r="AO1976" s="6" t="s">
        <v>39</v>
      </c>
      <c r="AP1976">
        <v>9</v>
      </c>
      <c r="AQ1976" t="s">
        <v>39</v>
      </c>
      <c r="AR1976" t="s">
        <v>2627</v>
      </c>
      <c r="AS1976" t="s">
        <v>3107</v>
      </c>
    </row>
    <row r="1977" spans="1:45" x14ac:dyDescent="0.35">
      <c r="A1977" t="s">
        <v>2063</v>
      </c>
      <c r="B1977" t="s">
        <v>2672</v>
      </c>
      <c r="C1977" t="s">
        <v>2592</v>
      </c>
      <c r="D1977" t="s">
        <v>2062</v>
      </c>
      <c r="E1977" t="s">
        <v>365</v>
      </c>
      <c r="F1977" t="s">
        <v>3102</v>
      </c>
      <c r="G1977" t="s">
        <v>42</v>
      </c>
      <c r="H1977" t="s">
        <v>40</v>
      </c>
      <c r="I1977" t="s">
        <v>39</v>
      </c>
      <c r="J1977" t="s">
        <v>39</v>
      </c>
      <c r="K1977" t="s">
        <v>39</v>
      </c>
      <c r="L1977" t="s">
        <v>39</v>
      </c>
      <c r="M1977" t="s">
        <v>39</v>
      </c>
      <c r="N1977" t="s">
        <v>39</v>
      </c>
      <c r="O1977" t="s">
        <v>39</v>
      </c>
      <c r="P1977">
        <v>2012</v>
      </c>
      <c r="Q1977" t="s">
        <v>39</v>
      </c>
      <c r="R1977" t="s">
        <v>39</v>
      </c>
      <c r="S1977" t="s">
        <v>39</v>
      </c>
      <c r="T1977" t="s">
        <v>39</v>
      </c>
      <c r="U1977" t="s">
        <v>3103</v>
      </c>
      <c r="V1977" s="6" t="s">
        <v>39</v>
      </c>
      <c r="W1977" s="6" t="s">
        <v>39</v>
      </c>
      <c r="X1977" s="6" t="s">
        <v>39</v>
      </c>
      <c r="Y1977" t="s">
        <v>2946</v>
      </c>
      <c r="Z1977" s="6" t="s">
        <v>39</v>
      </c>
      <c r="AA1977" s="6" t="s">
        <v>44</v>
      </c>
      <c r="AB1977">
        <v>100</v>
      </c>
      <c r="AC1977" s="6" t="s">
        <v>39</v>
      </c>
      <c r="AD1977" s="6" t="s">
        <v>40</v>
      </c>
      <c r="AE1977" s="6" t="s">
        <v>39</v>
      </c>
      <c r="AF1977" s="6" t="s">
        <v>40</v>
      </c>
      <c r="AG1977" s="6" t="s">
        <v>39</v>
      </c>
      <c r="AH1977" s="6" t="s">
        <v>39</v>
      </c>
      <c r="AI1977" s="6" t="s">
        <v>39</v>
      </c>
      <c r="AJ1977" s="6" t="s">
        <v>43</v>
      </c>
      <c r="AK1977" s="19">
        <v>48.33</v>
      </c>
      <c r="AL1977" s="6" t="s">
        <v>39</v>
      </c>
      <c r="AM1977" s="6" t="s">
        <v>39</v>
      </c>
      <c r="AN1977" s="6" t="s">
        <v>39</v>
      </c>
      <c r="AO1977" s="6" t="s">
        <v>39</v>
      </c>
      <c r="AP1977">
        <v>12</v>
      </c>
      <c r="AQ1977" t="s">
        <v>39</v>
      </c>
      <c r="AR1977" t="s">
        <v>2627</v>
      </c>
      <c r="AS1977" t="s">
        <v>3107</v>
      </c>
    </row>
    <row r="1978" spans="1:45" x14ac:dyDescent="0.35">
      <c r="A1978" t="s">
        <v>2063</v>
      </c>
      <c r="B1978" t="s">
        <v>2672</v>
      </c>
      <c r="C1978" t="s">
        <v>2592</v>
      </c>
      <c r="D1978" t="s">
        <v>2062</v>
      </c>
      <c r="E1978" t="s">
        <v>365</v>
      </c>
      <c r="F1978" t="s">
        <v>3102</v>
      </c>
      <c r="G1978" t="s">
        <v>42</v>
      </c>
      <c r="H1978" t="s">
        <v>40</v>
      </c>
      <c r="I1978" t="s">
        <v>39</v>
      </c>
      <c r="J1978" t="s">
        <v>39</v>
      </c>
      <c r="K1978" t="s">
        <v>39</v>
      </c>
      <c r="L1978" t="s">
        <v>39</v>
      </c>
      <c r="M1978" t="s">
        <v>39</v>
      </c>
      <c r="N1978" t="s">
        <v>39</v>
      </c>
      <c r="O1978" t="s">
        <v>39</v>
      </c>
      <c r="P1978">
        <v>2012</v>
      </c>
      <c r="Q1978" t="s">
        <v>39</v>
      </c>
      <c r="R1978" t="s">
        <v>39</v>
      </c>
      <c r="S1978" t="s">
        <v>39</v>
      </c>
      <c r="T1978" t="s">
        <v>39</v>
      </c>
      <c r="U1978" t="s">
        <v>3103</v>
      </c>
      <c r="V1978" s="6" t="s">
        <v>39</v>
      </c>
      <c r="W1978" s="6" t="s">
        <v>39</v>
      </c>
      <c r="X1978" s="6" t="s">
        <v>39</v>
      </c>
      <c r="Y1978" t="s">
        <v>2946</v>
      </c>
      <c r="Z1978" s="6" t="s">
        <v>39</v>
      </c>
      <c r="AA1978" s="6" t="s">
        <v>44</v>
      </c>
      <c r="AB1978">
        <v>100</v>
      </c>
      <c r="AC1978" s="6" t="s">
        <v>39</v>
      </c>
      <c r="AD1978" s="6" t="s">
        <v>40</v>
      </c>
      <c r="AE1978" s="6" t="s">
        <v>39</v>
      </c>
      <c r="AF1978" s="6" t="s">
        <v>40</v>
      </c>
      <c r="AG1978" s="6" t="s">
        <v>39</v>
      </c>
      <c r="AH1978" s="6" t="s">
        <v>39</v>
      </c>
      <c r="AI1978" s="6" t="s">
        <v>39</v>
      </c>
      <c r="AJ1978" s="6" t="s">
        <v>43</v>
      </c>
      <c r="AK1978" s="19">
        <v>53.66</v>
      </c>
      <c r="AL1978" s="6" t="s">
        <v>39</v>
      </c>
      <c r="AM1978" s="6" t="s">
        <v>39</v>
      </c>
      <c r="AN1978" s="6" t="s">
        <v>39</v>
      </c>
      <c r="AO1978" s="6" t="s">
        <v>39</v>
      </c>
      <c r="AP1978">
        <v>15</v>
      </c>
      <c r="AQ1978" t="s">
        <v>39</v>
      </c>
      <c r="AR1978" t="s">
        <v>2627</v>
      </c>
      <c r="AS1978" t="s">
        <v>3107</v>
      </c>
    </row>
    <row r="1979" spans="1:45" x14ac:dyDescent="0.35">
      <c r="A1979" t="s">
        <v>2063</v>
      </c>
      <c r="B1979" t="s">
        <v>2672</v>
      </c>
      <c r="C1979" t="s">
        <v>2592</v>
      </c>
      <c r="D1979" t="s">
        <v>2062</v>
      </c>
      <c r="E1979" t="s">
        <v>365</v>
      </c>
      <c r="F1979" t="s">
        <v>3102</v>
      </c>
      <c r="G1979" t="s">
        <v>42</v>
      </c>
      <c r="H1979" t="s">
        <v>40</v>
      </c>
      <c r="I1979" t="s">
        <v>39</v>
      </c>
      <c r="J1979" t="s">
        <v>39</v>
      </c>
      <c r="K1979" t="s">
        <v>39</v>
      </c>
      <c r="L1979" t="s">
        <v>39</v>
      </c>
      <c r="M1979" t="s">
        <v>39</v>
      </c>
      <c r="N1979" t="s">
        <v>39</v>
      </c>
      <c r="O1979" t="s">
        <v>39</v>
      </c>
      <c r="P1979">
        <v>2012</v>
      </c>
      <c r="Q1979" t="s">
        <v>39</v>
      </c>
      <c r="R1979" t="s">
        <v>39</v>
      </c>
      <c r="S1979" t="s">
        <v>39</v>
      </c>
      <c r="T1979" t="s">
        <v>39</v>
      </c>
      <c r="U1979" t="s">
        <v>3103</v>
      </c>
      <c r="V1979" s="6" t="s">
        <v>39</v>
      </c>
      <c r="W1979" s="6" t="s">
        <v>39</v>
      </c>
      <c r="X1979" s="6" t="s">
        <v>39</v>
      </c>
      <c r="Y1979" t="s">
        <v>2946</v>
      </c>
      <c r="Z1979" s="6" t="s">
        <v>39</v>
      </c>
      <c r="AA1979" s="6" t="s">
        <v>44</v>
      </c>
      <c r="AB1979">
        <v>100</v>
      </c>
      <c r="AC1979" s="6" t="s">
        <v>39</v>
      </c>
      <c r="AD1979" s="6" t="s">
        <v>40</v>
      </c>
      <c r="AE1979" s="6" t="s">
        <v>39</v>
      </c>
      <c r="AF1979" s="6" t="s">
        <v>40</v>
      </c>
      <c r="AG1979" s="6" t="s">
        <v>39</v>
      </c>
      <c r="AH1979" s="6" t="s">
        <v>39</v>
      </c>
      <c r="AI1979" s="6" t="s">
        <v>39</v>
      </c>
      <c r="AJ1979" s="6" t="s">
        <v>43</v>
      </c>
      <c r="AK1979" s="19">
        <v>56</v>
      </c>
      <c r="AL1979" s="6" t="s">
        <v>39</v>
      </c>
      <c r="AM1979" s="6" t="s">
        <v>39</v>
      </c>
      <c r="AN1979" s="6" t="s">
        <v>39</v>
      </c>
      <c r="AO1979" s="6" t="s">
        <v>39</v>
      </c>
      <c r="AP1979">
        <v>18</v>
      </c>
      <c r="AQ1979" t="s">
        <v>39</v>
      </c>
      <c r="AR1979" t="s">
        <v>2627</v>
      </c>
      <c r="AS1979" t="s">
        <v>3107</v>
      </c>
    </row>
    <row r="1980" spans="1:45" x14ac:dyDescent="0.35">
      <c r="A1980" t="s">
        <v>2063</v>
      </c>
      <c r="B1980" t="s">
        <v>2672</v>
      </c>
      <c r="C1980" t="s">
        <v>2592</v>
      </c>
      <c r="D1980" t="s">
        <v>2062</v>
      </c>
      <c r="E1980" t="s">
        <v>365</v>
      </c>
      <c r="F1980" t="s">
        <v>3102</v>
      </c>
      <c r="G1980" t="s">
        <v>42</v>
      </c>
      <c r="H1980" t="s">
        <v>40</v>
      </c>
      <c r="I1980" t="s">
        <v>39</v>
      </c>
      <c r="J1980" t="s">
        <v>39</v>
      </c>
      <c r="K1980" t="s">
        <v>39</v>
      </c>
      <c r="L1980" t="s">
        <v>39</v>
      </c>
      <c r="M1980" t="s">
        <v>39</v>
      </c>
      <c r="N1980" t="s">
        <v>39</v>
      </c>
      <c r="O1980" t="s">
        <v>39</v>
      </c>
      <c r="P1980">
        <v>2012</v>
      </c>
      <c r="Q1980" t="s">
        <v>39</v>
      </c>
      <c r="R1980" t="s">
        <v>39</v>
      </c>
      <c r="S1980" t="s">
        <v>39</v>
      </c>
      <c r="T1980" t="s">
        <v>39</v>
      </c>
      <c r="U1980" t="s">
        <v>3103</v>
      </c>
      <c r="V1980" s="6" t="s">
        <v>39</v>
      </c>
      <c r="W1980" s="6" t="s">
        <v>39</v>
      </c>
      <c r="X1980" s="6" t="s">
        <v>39</v>
      </c>
      <c r="Y1980" t="s">
        <v>2946</v>
      </c>
      <c r="Z1980" s="6" t="s">
        <v>39</v>
      </c>
      <c r="AA1980" s="6" t="s">
        <v>44</v>
      </c>
      <c r="AB1980">
        <v>100</v>
      </c>
      <c r="AC1980" s="6" t="s">
        <v>39</v>
      </c>
      <c r="AD1980" s="6" t="s">
        <v>40</v>
      </c>
      <c r="AE1980" s="6" t="s">
        <v>39</v>
      </c>
      <c r="AF1980" s="6" t="s">
        <v>40</v>
      </c>
      <c r="AG1980" s="6" t="s">
        <v>39</v>
      </c>
      <c r="AH1980" s="6" t="s">
        <v>39</v>
      </c>
      <c r="AI1980" s="6" t="s">
        <v>39</v>
      </c>
      <c r="AJ1980" s="6" t="s">
        <v>43</v>
      </c>
      <c r="AK1980" s="19">
        <v>56</v>
      </c>
      <c r="AL1980" s="6" t="s">
        <v>39</v>
      </c>
      <c r="AM1980" s="6" t="s">
        <v>39</v>
      </c>
      <c r="AN1980" s="6" t="s">
        <v>39</v>
      </c>
      <c r="AO1980" s="6" t="s">
        <v>39</v>
      </c>
      <c r="AP1980">
        <v>21</v>
      </c>
      <c r="AQ1980" t="s">
        <v>39</v>
      </c>
      <c r="AR1980" t="s">
        <v>2627</v>
      </c>
      <c r="AS1980" t="s">
        <v>3107</v>
      </c>
    </row>
    <row r="1981" spans="1:45" x14ac:dyDescent="0.35">
      <c r="A1981" t="s">
        <v>2063</v>
      </c>
      <c r="B1981" t="s">
        <v>2672</v>
      </c>
      <c r="C1981" t="s">
        <v>2592</v>
      </c>
      <c r="D1981" t="s">
        <v>2062</v>
      </c>
      <c r="E1981" t="s">
        <v>365</v>
      </c>
      <c r="F1981" t="s">
        <v>3102</v>
      </c>
      <c r="G1981" t="s">
        <v>42</v>
      </c>
      <c r="H1981" t="s">
        <v>40</v>
      </c>
      <c r="I1981" t="s">
        <v>39</v>
      </c>
      <c r="J1981" t="s">
        <v>39</v>
      </c>
      <c r="K1981" t="s">
        <v>39</v>
      </c>
      <c r="L1981" t="s">
        <v>39</v>
      </c>
      <c r="M1981" t="s">
        <v>39</v>
      </c>
      <c r="N1981" t="s">
        <v>39</v>
      </c>
      <c r="O1981" t="s">
        <v>39</v>
      </c>
      <c r="P1981">
        <v>2012</v>
      </c>
      <c r="Q1981" t="s">
        <v>39</v>
      </c>
      <c r="R1981" t="s">
        <v>39</v>
      </c>
      <c r="S1981" t="s">
        <v>39</v>
      </c>
      <c r="T1981" t="s">
        <v>39</v>
      </c>
      <c r="U1981" t="s">
        <v>3103</v>
      </c>
      <c r="V1981" s="6" t="s">
        <v>39</v>
      </c>
      <c r="W1981" s="6" t="s">
        <v>39</v>
      </c>
      <c r="X1981" s="6" t="s">
        <v>39</v>
      </c>
      <c r="Y1981" t="s">
        <v>2946</v>
      </c>
      <c r="Z1981" s="6" t="s">
        <v>39</v>
      </c>
      <c r="AA1981" s="6" t="s">
        <v>44</v>
      </c>
      <c r="AB1981">
        <v>100</v>
      </c>
      <c r="AC1981" s="6" t="s">
        <v>39</v>
      </c>
      <c r="AD1981" s="6" t="s">
        <v>40</v>
      </c>
      <c r="AE1981" s="6" t="s">
        <v>39</v>
      </c>
      <c r="AF1981" s="6" t="s">
        <v>40</v>
      </c>
      <c r="AG1981" s="6" t="s">
        <v>39</v>
      </c>
      <c r="AH1981" s="6" t="s">
        <v>39</v>
      </c>
      <c r="AI1981" s="6" t="s">
        <v>39</v>
      </c>
      <c r="AJ1981" s="6" t="s">
        <v>43</v>
      </c>
      <c r="AK1981" s="19">
        <v>56</v>
      </c>
      <c r="AL1981" s="6" t="s">
        <v>39</v>
      </c>
      <c r="AM1981" s="6" t="s">
        <v>39</v>
      </c>
      <c r="AN1981" s="6" t="s">
        <v>39</v>
      </c>
      <c r="AO1981" s="6" t="s">
        <v>39</v>
      </c>
      <c r="AP1981">
        <v>27</v>
      </c>
      <c r="AQ1981" t="s">
        <v>39</v>
      </c>
      <c r="AR1981" t="s">
        <v>2627</v>
      </c>
      <c r="AS1981" t="s">
        <v>3107</v>
      </c>
    </row>
    <row r="1982" spans="1:45" x14ac:dyDescent="0.35">
      <c r="A1982" t="s">
        <v>2063</v>
      </c>
      <c r="B1982" t="s">
        <v>2672</v>
      </c>
      <c r="C1982" t="s">
        <v>2592</v>
      </c>
      <c r="D1982" t="s">
        <v>2062</v>
      </c>
      <c r="E1982" t="s">
        <v>365</v>
      </c>
      <c r="F1982" t="s">
        <v>3102</v>
      </c>
      <c r="G1982" t="s">
        <v>42</v>
      </c>
      <c r="H1982" t="s">
        <v>40</v>
      </c>
      <c r="I1982" t="s">
        <v>39</v>
      </c>
      <c r="J1982" t="s">
        <v>39</v>
      </c>
      <c r="K1982" t="s">
        <v>39</v>
      </c>
      <c r="L1982" t="s">
        <v>39</v>
      </c>
      <c r="M1982" t="s">
        <v>39</v>
      </c>
      <c r="N1982" t="s">
        <v>39</v>
      </c>
      <c r="O1982" t="s">
        <v>39</v>
      </c>
      <c r="P1982">
        <v>2012</v>
      </c>
      <c r="Q1982" t="s">
        <v>39</v>
      </c>
      <c r="R1982" t="s">
        <v>39</v>
      </c>
      <c r="S1982" t="s">
        <v>39</v>
      </c>
      <c r="T1982" t="s">
        <v>39</v>
      </c>
      <c r="U1982" t="s">
        <v>3103</v>
      </c>
      <c r="V1982" s="6" t="s">
        <v>39</v>
      </c>
      <c r="W1982" s="6" t="s">
        <v>39</v>
      </c>
      <c r="X1982" s="6" t="s">
        <v>39</v>
      </c>
      <c r="Y1982" t="s">
        <v>2946</v>
      </c>
      <c r="Z1982" s="6" t="s">
        <v>39</v>
      </c>
      <c r="AA1982" s="6" t="s">
        <v>44</v>
      </c>
      <c r="AB1982">
        <v>200</v>
      </c>
      <c r="AC1982" s="6" t="s">
        <v>39</v>
      </c>
      <c r="AD1982" s="6" t="s">
        <v>40</v>
      </c>
      <c r="AE1982" s="6" t="s">
        <v>39</v>
      </c>
      <c r="AF1982" s="6" t="s">
        <v>40</v>
      </c>
      <c r="AG1982" s="6" t="s">
        <v>39</v>
      </c>
      <c r="AH1982" s="6" t="s">
        <v>39</v>
      </c>
      <c r="AI1982" s="6" t="s">
        <v>39</v>
      </c>
      <c r="AJ1982" s="6" t="s">
        <v>43</v>
      </c>
      <c r="AK1982" s="19">
        <v>3.05</v>
      </c>
      <c r="AL1982" s="6" t="s">
        <v>39</v>
      </c>
      <c r="AM1982" s="6" t="s">
        <v>39</v>
      </c>
      <c r="AN1982" s="6" t="s">
        <v>39</v>
      </c>
      <c r="AO1982" s="6" t="s">
        <v>39</v>
      </c>
      <c r="AP1982">
        <v>3</v>
      </c>
      <c r="AQ1982" t="s">
        <v>39</v>
      </c>
      <c r="AR1982" t="s">
        <v>2627</v>
      </c>
      <c r="AS1982" t="s">
        <v>3107</v>
      </c>
    </row>
    <row r="1983" spans="1:45" x14ac:dyDescent="0.35">
      <c r="A1983" t="s">
        <v>2063</v>
      </c>
      <c r="B1983" t="s">
        <v>2672</v>
      </c>
      <c r="C1983" t="s">
        <v>2592</v>
      </c>
      <c r="D1983" t="s">
        <v>2062</v>
      </c>
      <c r="E1983" t="s">
        <v>365</v>
      </c>
      <c r="F1983" t="s">
        <v>3102</v>
      </c>
      <c r="G1983" t="s">
        <v>42</v>
      </c>
      <c r="H1983" t="s">
        <v>40</v>
      </c>
      <c r="I1983" t="s">
        <v>39</v>
      </c>
      <c r="J1983" t="s">
        <v>39</v>
      </c>
      <c r="K1983" t="s">
        <v>39</v>
      </c>
      <c r="L1983" t="s">
        <v>39</v>
      </c>
      <c r="M1983" t="s">
        <v>39</v>
      </c>
      <c r="N1983" t="s">
        <v>39</v>
      </c>
      <c r="O1983" t="s">
        <v>39</v>
      </c>
      <c r="P1983">
        <v>2012</v>
      </c>
      <c r="Q1983" t="s">
        <v>39</v>
      </c>
      <c r="R1983" t="s">
        <v>39</v>
      </c>
      <c r="S1983" t="s">
        <v>39</v>
      </c>
      <c r="T1983" t="s">
        <v>39</v>
      </c>
      <c r="U1983" t="s">
        <v>3103</v>
      </c>
      <c r="V1983" s="6" t="s">
        <v>39</v>
      </c>
      <c r="W1983" s="6" t="s">
        <v>39</v>
      </c>
      <c r="X1983" s="6" t="s">
        <v>39</v>
      </c>
      <c r="Y1983" t="s">
        <v>2946</v>
      </c>
      <c r="Z1983" s="6" t="s">
        <v>39</v>
      </c>
      <c r="AA1983" s="6" t="s">
        <v>44</v>
      </c>
      <c r="AB1983">
        <v>200</v>
      </c>
      <c r="AC1983" s="6" t="s">
        <v>39</v>
      </c>
      <c r="AD1983" s="6" t="s">
        <v>40</v>
      </c>
      <c r="AE1983" s="6" t="s">
        <v>39</v>
      </c>
      <c r="AF1983" s="6" t="s">
        <v>40</v>
      </c>
      <c r="AG1983" s="6" t="s">
        <v>39</v>
      </c>
      <c r="AH1983" s="6" t="s">
        <v>39</v>
      </c>
      <c r="AI1983" s="6" t="s">
        <v>39</v>
      </c>
      <c r="AJ1983" s="6" t="s">
        <v>43</v>
      </c>
      <c r="AK1983" s="19">
        <v>22.66</v>
      </c>
      <c r="AL1983" s="6" t="s">
        <v>39</v>
      </c>
      <c r="AM1983" s="6" t="s">
        <v>39</v>
      </c>
      <c r="AN1983" s="6" t="s">
        <v>39</v>
      </c>
      <c r="AO1983" s="6" t="s">
        <v>39</v>
      </c>
      <c r="AP1983">
        <v>6</v>
      </c>
      <c r="AQ1983" t="s">
        <v>39</v>
      </c>
      <c r="AR1983" t="s">
        <v>2627</v>
      </c>
      <c r="AS1983" t="s">
        <v>3107</v>
      </c>
    </row>
    <row r="1984" spans="1:45" x14ac:dyDescent="0.35">
      <c r="A1984" t="s">
        <v>2063</v>
      </c>
      <c r="B1984" t="s">
        <v>2672</v>
      </c>
      <c r="C1984" t="s">
        <v>2592</v>
      </c>
      <c r="D1984" t="s">
        <v>2062</v>
      </c>
      <c r="E1984" t="s">
        <v>365</v>
      </c>
      <c r="F1984" t="s">
        <v>3102</v>
      </c>
      <c r="G1984" t="s">
        <v>42</v>
      </c>
      <c r="H1984" t="s">
        <v>40</v>
      </c>
      <c r="I1984" t="s">
        <v>39</v>
      </c>
      <c r="J1984" t="s">
        <v>39</v>
      </c>
      <c r="K1984" t="s">
        <v>39</v>
      </c>
      <c r="L1984" t="s">
        <v>39</v>
      </c>
      <c r="M1984" t="s">
        <v>39</v>
      </c>
      <c r="N1984" t="s">
        <v>39</v>
      </c>
      <c r="O1984" t="s">
        <v>39</v>
      </c>
      <c r="P1984">
        <v>2012</v>
      </c>
      <c r="Q1984" t="s">
        <v>39</v>
      </c>
      <c r="R1984" t="s">
        <v>39</v>
      </c>
      <c r="S1984" t="s">
        <v>39</v>
      </c>
      <c r="T1984" t="s">
        <v>39</v>
      </c>
      <c r="U1984" t="s">
        <v>3103</v>
      </c>
      <c r="V1984" s="6" t="s">
        <v>39</v>
      </c>
      <c r="W1984" s="6" t="s">
        <v>39</v>
      </c>
      <c r="X1984" s="6" t="s">
        <v>39</v>
      </c>
      <c r="Y1984" t="s">
        <v>2946</v>
      </c>
      <c r="Z1984" s="6" t="s">
        <v>39</v>
      </c>
      <c r="AA1984" s="6" t="s">
        <v>44</v>
      </c>
      <c r="AB1984">
        <v>200</v>
      </c>
      <c r="AC1984" s="6" t="s">
        <v>39</v>
      </c>
      <c r="AD1984" s="6" t="s">
        <v>40</v>
      </c>
      <c r="AE1984" s="6" t="s">
        <v>39</v>
      </c>
      <c r="AF1984" s="6" t="s">
        <v>40</v>
      </c>
      <c r="AG1984" s="6" t="s">
        <v>39</v>
      </c>
      <c r="AH1984" s="6" t="s">
        <v>39</v>
      </c>
      <c r="AI1984" s="6" t="s">
        <v>39</v>
      </c>
      <c r="AJ1984" s="6" t="s">
        <v>43</v>
      </c>
      <c r="AK1984" t="s">
        <v>39</v>
      </c>
      <c r="AL1984" s="6" t="s">
        <v>39</v>
      </c>
      <c r="AM1984" s="6" t="s">
        <v>39</v>
      </c>
      <c r="AN1984" s="6" t="s">
        <v>39</v>
      </c>
      <c r="AO1984" s="6" t="s">
        <v>39</v>
      </c>
      <c r="AP1984">
        <v>9</v>
      </c>
      <c r="AQ1984" t="s">
        <v>39</v>
      </c>
      <c r="AR1984" t="s">
        <v>2627</v>
      </c>
      <c r="AS1984" t="s">
        <v>3107</v>
      </c>
    </row>
    <row r="1985" spans="1:45" x14ac:dyDescent="0.35">
      <c r="A1985" t="s">
        <v>2063</v>
      </c>
      <c r="B1985" t="s">
        <v>2672</v>
      </c>
      <c r="C1985" t="s">
        <v>2592</v>
      </c>
      <c r="D1985" t="s">
        <v>2062</v>
      </c>
      <c r="E1985" t="s">
        <v>365</v>
      </c>
      <c r="F1985" t="s">
        <v>3102</v>
      </c>
      <c r="G1985" t="s">
        <v>42</v>
      </c>
      <c r="H1985" t="s">
        <v>40</v>
      </c>
      <c r="I1985" t="s">
        <v>39</v>
      </c>
      <c r="J1985" t="s">
        <v>39</v>
      </c>
      <c r="K1985" t="s">
        <v>39</v>
      </c>
      <c r="L1985" t="s">
        <v>39</v>
      </c>
      <c r="M1985" t="s">
        <v>39</v>
      </c>
      <c r="N1985" t="s">
        <v>39</v>
      </c>
      <c r="O1985" t="s">
        <v>39</v>
      </c>
      <c r="P1985">
        <v>2012</v>
      </c>
      <c r="Q1985" t="s">
        <v>39</v>
      </c>
      <c r="R1985" t="s">
        <v>39</v>
      </c>
      <c r="S1985" t="s">
        <v>39</v>
      </c>
      <c r="T1985" t="s">
        <v>39</v>
      </c>
      <c r="U1985" t="s">
        <v>3103</v>
      </c>
      <c r="V1985" s="6" t="s">
        <v>39</v>
      </c>
      <c r="W1985" s="6" t="s">
        <v>39</v>
      </c>
      <c r="X1985" s="6" t="s">
        <v>39</v>
      </c>
      <c r="Y1985" t="s">
        <v>2946</v>
      </c>
      <c r="Z1985" s="6" t="s">
        <v>39</v>
      </c>
      <c r="AA1985" s="6" t="s">
        <v>44</v>
      </c>
      <c r="AB1985">
        <v>200</v>
      </c>
      <c r="AC1985" s="6" t="s">
        <v>39</v>
      </c>
      <c r="AD1985" s="6" t="s">
        <v>40</v>
      </c>
      <c r="AE1985" s="6" t="s">
        <v>39</v>
      </c>
      <c r="AF1985" s="6" t="s">
        <v>40</v>
      </c>
      <c r="AG1985" s="6" t="s">
        <v>39</v>
      </c>
      <c r="AH1985" s="6" t="s">
        <v>39</v>
      </c>
      <c r="AI1985" s="6" t="s">
        <v>39</v>
      </c>
      <c r="AJ1985" s="6" t="s">
        <v>43</v>
      </c>
      <c r="AK1985" s="19">
        <v>50.33</v>
      </c>
      <c r="AL1985" s="6" t="s">
        <v>39</v>
      </c>
      <c r="AM1985" s="6" t="s">
        <v>39</v>
      </c>
      <c r="AN1985" s="6" t="s">
        <v>39</v>
      </c>
      <c r="AO1985" s="6" t="s">
        <v>39</v>
      </c>
      <c r="AP1985">
        <v>12</v>
      </c>
      <c r="AQ1985" t="s">
        <v>39</v>
      </c>
      <c r="AR1985" t="s">
        <v>2627</v>
      </c>
      <c r="AS1985" t="s">
        <v>3107</v>
      </c>
    </row>
    <row r="1986" spans="1:45" x14ac:dyDescent="0.35">
      <c r="A1986" t="s">
        <v>2063</v>
      </c>
      <c r="B1986" t="s">
        <v>2672</v>
      </c>
      <c r="C1986" t="s">
        <v>2592</v>
      </c>
      <c r="D1986" t="s">
        <v>2062</v>
      </c>
      <c r="E1986" t="s">
        <v>365</v>
      </c>
      <c r="F1986" t="s">
        <v>3102</v>
      </c>
      <c r="G1986" t="s">
        <v>42</v>
      </c>
      <c r="H1986" t="s">
        <v>40</v>
      </c>
      <c r="I1986" t="s">
        <v>39</v>
      </c>
      <c r="J1986" t="s">
        <v>39</v>
      </c>
      <c r="K1986" t="s">
        <v>39</v>
      </c>
      <c r="L1986" t="s">
        <v>39</v>
      </c>
      <c r="M1986" t="s">
        <v>39</v>
      </c>
      <c r="N1986" t="s">
        <v>39</v>
      </c>
      <c r="O1986" t="s">
        <v>39</v>
      </c>
      <c r="P1986">
        <v>2012</v>
      </c>
      <c r="Q1986" t="s">
        <v>39</v>
      </c>
      <c r="R1986" t="s">
        <v>39</v>
      </c>
      <c r="S1986" t="s">
        <v>39</v>
      </c>
      <c r="T1986" t="s">
        <v>39</v>
      </c>
      <c r="U1986" t="s">
        <v>3103</v>
      </c>
      <c r="V1986" s="6" t="s">
        <v>39</v>
      </c>
      <c r="W1986" s="6" t="s">
        <v>39</v>
      </c>
      <c r="X1986" s="6" t="s">
        <v>39</v>
      </c>
      <c r="Y1986" t="s">
        <v>2946</v>
      </c>
      <c r="Z1986" s="6" t="s">
        <v>39</v>
      </c>
      <c r="AA1986" s="6" t="s">
        <v>44</v>
      </c>
      <c r="AB1986">
        <v>200</v>
      </c>
      <c r="AC1986" s="6" t="s">
        <v>39</v>
      </c>
      <c r="AD1986" s="6" t="s">
        <v>40</v>
      </c>
      <c r="AE1986" s="6" t="s">
        <v>39</v>
      </c>
      <c r="AF1986" s="6" t="s">
        <v>40</v>
      </c>
      <c r="AG1986" s="6" t="s">
        <v>39</v>
      </c>
      <c r="AH1986" s="6" t="s">
        <v>39</v>
      </c>
      <c r="AI1986" s="6" t="s">
        <v>39</v>
      </c>
      <c r="AJ1986" s="6" t="s">
        <v>43</v>
      </c>
      <c r="AK1986" s="19">
        <v>58.66</v>
      </c>
      <c r="AL1986" s="6" t="s">
        <v>39</v>
      </c>
      <c r="AM1986" s="6" t="s">
        <v>39</v>
      </c>
      <c r="AN1986" s="6" t="s">
        <v>39</v>
      </c>
      <c r="AO1986" s="6" t="s">
        <v>39</v>
      </c>
      <c r="AP1986">
        <v>15</v>
      </c>
      <c r="AQ1986" t="s">
        <v>39</v>
      </c>
      <c r="AR1986" t="s">
        <v>2627</v>
      </c>
      <c r="AS1986" t="s">
        <v>3107</v>
      </c>
    </row>
    <row r="1987" spans="1:45" x14ac:dyDescent="0.35">
      <c r="A1987" t="s">
        <v>2063</v>
      </c>
      <c r="B1987" t="s">
        <v>2672</v>
      </c>
      <c r="C1987" t="s">
        <v>2592</v>
      </c>
      <c r="D1987" t="s">
        <v>2062</v>
      </c>
      <c r="E1987" t="s">
        <v>365</v>
      </c>
      <c r="F1987" t="s">
        <v>3102</v>
      </c>
      <c r="G1987" t="s">
        <v>42</v>
      </c>
      <c r="H1987" t="s">
        <v>40</v>
      </c>
      <c r="I1987" t="s">
        <v>39</v>
      </c>
      <c r="J1987" t="s">
        <v>39</v>
      </c>
      <c r="K1987" t="s">
        <v>39</v>
      </c>
      <c r="L1987" t="s">
        <v>39</v>
      </c>
      <c r="M1987" t="s">
        <v>39</v>
      </c>
      <c r="N1987" t="s">
        <v>39</v>
      </c>
      <c r="O1987" t="s">
        <v>39</v>
      </c>
      <c r="P1987">
        <v>2012</v>
      </c>
      <c r="Q1987" t="s">
        <v>39</v>
      </c>
      <c r="R1987" t="s">
        <v>39</v>
      </c>
      <c r="S1987" t="s">
        <v>39</v>
      </c>
      <c r="T1987" t="s">
        <v>39</v>
      </c>
      <c r="U1987" t="s">
        <v>3103</v>
      </c>
      <c r="V1987" s="6" t="s">
        <v>39</v>
      </c>
      <c r="W1987" s="6" t="s">
        <v>39</v>
      </c>
      <c r="X1987" s="6" t="s">
        <v>39</v>
      </c>
      <c r="Y1987" t="s">
        <v>2946</v>
      </c>
      <c r="Z1987" s="6" t="s">
        <v>39</v>
      </c>
      <c r="AA1987" s="6" t="s">
        <v>44</v>
      </c>
      <c r="AB1987">
        <v>200</v>
      </c>
      <c r="AC1987" s="6" t="s">
        <v>39</v>
      </c>
      <c r="AD1987" s="6" t="s">
        <v>40</v>
      </c>
      <c r="AE1987" s="6" t="s">
        <v>39</v>
      </c>
      <c r="AF1987" s="6" t="s">
        <v>40</v>
      </c>
      <c r="AG1987" s="6" t="s">
        <v>39</v>
      </c>
      <c r="AH1987" s="6" t="s">
        <v>39</v>
      </c>
      <c r="AI1987" s="6" t="s">
        <v>39</v>
      </c>
      <c r="AJ1987" s="6" t="s">
        <v>43</v>
      </c>
      <c r="AK1987" s="19">
        <v>60</v>
      </c>
      <c r="AL1987" s="6" t="s">
        <v>39</v>
      </c>
      <c r="AM1987" s="6" t="s">
        <v>39</v>
      </c>
      <c r="AN1987" s="6" t="s">
        <v>39</v>
      </c>
      <c r="AO1987" s="6" t="s">
        <v>39</v>
      </c>
      <c r="AP1987">
        <v>18</v>
      </c>
      <c r="AQ1987" t="s">
        <v>39</v>
      </c>
      <c r="AR1987" t="s">
        <v>2627</v>
      </c>
      <c r="AS1987" t="s">
        <v>3107</v>
      </c>
    </row>
    <row r="1988" spans="1:45" x14ac:dyDescent="0.35">
      <c r="A1988" t="s">
        <v>2063</v>
      </c>
      <c r="B1988" t="s">
        <v>2672</v>
      </c>
      <c r="C1988" t="s">
        <v>2592</v>
      </c>
      <c r="D1988" t="s">
        <v>2062</v>
      </c>
      <c r="E1988" t="s">
        <v>365</v>
      </c>
      <c r="F1988" t="s">
        <v>3102</v>
      </c>
      <c r="G1988" t="s">
        <v>42</v>
      </c>
      <c r="H1988" t="s">
        <v>40</v>
      </c>
      <c r="I1988" t="s">
        <v>39</v>
      </c>
      <c r="J1988" t="s">
        <v>39</v>
      </c>
      <c r="K1988" t="s">
        <v>39</v>
      </c>
      <c r="L1988" t="s">
        <v>39</v>
      </c>
      <c r="M1988" t="s">
        <v>39</v>
      </c>
      <c r="N1988" t="s">
        <v>39</v>
      </c>
      <c r="O1988" t="s">
        <v>39</v>
      </c>
      <c r="P1988">
        <v>2012</v>
      </c>
      <c r="Q1988" t="s">
        <v>39</v>
      </c>
      <c r="R1988" t="s">
        <v>39</v>
      </c>
      <c r="S1988" t="s">
        <v>39</v>
      </c>
      <c r="T1988" t="s">
        <v>39</v>
      </c>
      <c r="U1988" t="s">
        <v>3103</v>
      </c>
      <c r="V1988" s="6" t="s">
        <v>39</v>
      </c>
      <c r="W1988" s="6" t="s">
        <v>39</v>
      </c>
      <c r="X1988" s="6" t="s">
        <v>39</v>
      </c>
      <c r="Y1988" t="s">
        <v>2946</v>
      </c>
      <c r="Z1988" s="6" t="s">
        <v>39</v>
      </c>
      <c r="AA1988" s="6" t="s">
        <v>44</v>
      </c>
      <c r="AB1988">
        <v>200</v>
      </c>
      <c r="AC1988" s="6" t="s">
        <v>39</v>
      </c>
      <c r="AD1988" s="6" t="s">
        <v>40</v>
      </c>
      <c r="AE1988" s="6" t="s">
        <v>39</v>
      </c>
      <c r="AF1988" s="6" t="s">
        <v>40</v>
      </c>
      <c r="AG1988" s="6" t="s">
        <v>39</v>
      </c>
      <c r="AH1988" s="6" t="s">
        <v>39</v>
      </c>
      <c r="AI1988" s="6" t="s">
        <v>39</v>
      </c>
      <c r="AJ1988" s="6" t="s">
        <v>43</v>
      </c>
      <c r="AK1988" s="19">
        <v>60</v>
      </c>
      <c r="AL1988" s="6" t="s">
        <v>39</v>
      </c>
      <c r="AM1988" s="6" t="s">
        <v>39</v>
      </c>
      <c r="AN1988" s="6" t="s">
        <v>39</v>
      </c>
      <c r="AO1988" s="6" t="s">
        <v>39</v>
      </c>
      <c r="AP1988">
        <v>21</v>
      </c>
      <c r="AQ1988" t="s">
        <v>39</v>
      </c>
      <c r="AR1988" t="s">
        <v>2627</v>
      </c>
      <c r="AS1988" t="s">
        <v>3107</v>
      </c>
    </row>
    <row r="1989" spans="1:45" x14ac:dyDescent="0.35">
      <c r="A1989" t="s">
        <v>2063</v>
      </c>
      <c r="B1989" t="s">
        <v>2672</v>
      </c>
      <c r="C1989" t="s">
        <v>2592</v>
      </c>
      <c r="D1989" t="s">
        <v>2062</v>
      </c>
      <c r="E1989" t="s">
        <v>365</v>
      </c>
      <c r="F1989" t="s">
        <v>3102</v>
      </c>
      <c r="G1989" t="s">
        <v>42</v>
      </c>
      <c r="H1989" t="s">
        <v>40</v>
      </c>
      <c r="I1989" t="s">
        <v>39</v>
      </c>
      <c r="J1989" t="s">
        <v>39</v>
      </c>
      <c r="K1989" t="s">
        <v>39</v>
      </c>
      <c r="L1989" t="s">
        <v>39</v>
      </c>
      <c r="M1989" t="s">
        <v>39</v>
      </c>
      <c r="N1989" t="s">
        <v>39</v>
      </c>
      <c r="O1989" t="s">
        <v>39</v>
      </c>
      <c r="P1989">
        <v>2012</v>
      </c>
      <c r="Q1989" t="s">
        <v>39</v>
      </c>
      <c r="R1989" t="s">
        <v>39</v>
      </c>
      <c r="S1989" t="s">
        <v>39</v>
      </c>
      <c r="T1989" t="s">
        <v>39</v>
      </c>
      <c r="U1989" t="s">
        <v>3103</v>
      </c>
      <c r="V1989" s="6" t="s">
        <v>39</v>
      </c>
      <c r="W1989" s="6" t="s">
        <v>39</v>
      </c>
      <c r="X1989" s="6" t="s">
        <v>39</v>
      </c>
      <c r="Y1989" t="s">
        <v>2946</v>
      </c>
      <c r="Z1989" s="6" t="s">
        <v>39</v>
      </c>
      <c r="AA1989" s="6" t="s">
        <v>44</v>
      </c>
      <c r="AB1989">
        <v>200</v>
      </c>
      <c r="AC1989" s="6" t="s">
        <v>39</v>
      </c>
      <c r="AD1989" s="6" t="s">
        <v>40</v>
      </c>
      <c r="AE1989" s="6" t="s">
        <v>39</v>
      </c>
      <c r="AF1989" s="6" t="s">
        <v>40</v>
      </c>
      <c r="AG1989" s="6" t="s">
        <v>39</v>
      </c>
      <c r="AH1989" s="6" t="s">
        <v>39</v>
      </c>
      <c r="AI1989" s="6" t="s">
        <v>39</v>
      </c>
      <c r="AJ1989" s="6" t="s">
        <v>43</v>
      </c>
      <c r="AK1989" s="19">
        <v>60</v>
      </c>
      <c r="AL1989" s="6" t="s">
        <v>39</v>
      </c>
      <c r="AM1989" s="6" t="s">
        <v>39</v>
      </c>
      <c r="AN1989" s="6" t="s">
        <v>39</v>
      </c>
      <c r="AO1989" s="6" t="s">
        <v>39</v>
      </c>
      <c r="AP1989">
        <v>27</v>
      </c>
      <c r="AQ1989" t="s">
        <v>39</v>
      </c>
      <c r="AR1989" t="s">
        <v>2627</v>
      </c>
      <c r="AS1989" t="s">
        <v>3107</v>
      </c>
    </row>
    <row r="1990" spans="1:45" x14ac:dyDescent="0.35">
      <c r="A1990" t="s">
        <v>2063</v>
      </c>
      <c r="B1990" t="s">
        <v>2672</v>
      </c>
      <c r="C1990" t="s">
        <v>2592</v>
      </c>
      <c r="D1990" t="s">
        <v>2062</v>
      </c>
      <c r="E1990" t="s">
        <v>365</v>
      </c>
      <c r="F1990" t="s">
        <v>3102</v>
      </c>
      <c r="G1990" t="s">
        <v>42</v>
      </c>
      <c r="H1990" t="s">
        <v>40</v>
      </c>
      <c r="I1990" t="s">
        <v>39</v>
      </c>
      <c r="J1990" t="s">
        <v>39</v>
      </c>
      <c r="K1990" t="s">
        <v>39</v>
      </c>
      <c r="L1990" t="s">
        <v>39</v>
      </c>
      <c r="M1990" t="s">
        <v>39</v>
      </c>
      <c r="N1990" t="s">
        <v>39</v>
      </c>
      <c r="O1990" t="s">
        <v>39</v>
      </c>
      <c r="P1990">
        <v>2012</v>
      </c>
      <c r="Q1990" t="s">
        <v>39</v>
      </c>
      <c r="R1990" t="s">
        <v>39</v>
      </c>
      <c r="S1990" t="s">
        <v>39</v>
      </c>
      <c r="T1990" t="s">
        <v>39</v>
      </c>
      <c r="U1990" t="s">
        <v>3103</v>
      </c>
      <c r="V1990" s="6" t="s">
        <v>39</v>
      </c>
      <c r="W1990" s="6" t="s">
        <v>39</v>
      </c>
      <c r="X1990" s="6" t="s">
        <v>39</v>
      </c>
      <c r="Y1990" t="s">
        <v>2946</v>
      </c>
      <c r="Z1990" s="6" t="s">
        <v>39</v>
      </c>
      <c r="AA1990" s="6" t="s">
        <v>44</v>
      </c>
      <c r="AB1990">
        <v>300</v>
      </c>
      <c r="AC1990" s="6" t="s">
        <v>39</v>
      </c>
      <c r="AD1990" s="6" t="s">
        <v>40</v>
      </c>
      <c r="AE1990" s="6" t="s">
        <v>39</v>
      </c>
      <c r="AF1990" s="6" t="s">
        <v>40</v>
      </c>
      <c r="AG1990" s="6" t="s">
        <v>39</v>
      </c>
      <c r="AH1990" s="6" t="s">
        <v>39</v>
      </c>
      <c r="AI1990" s="6" t="s">
        <v>39</v>
      </c>
      <c r="AJ1990" s="6" t="s">
        <v>43</v>
      </c>
      <c r="AK1990" s="19">
        <v>3.25</v>
      </c>
      <c r="AL1990" s="6" t="s">
        <v>39</v>
      </c>
      <c r="AM1990" s="6" t="s">
        <v>39</v>
      </c>
      <c r="AN1990" s="6" t="s">
        <v>39</v>
      </c>
      <c r="AO1990" s="6" t="s">
        <v>39</v>
      </c>
      <c r="AP1990">
        <v>3</v>
      </c>
      <c r="AQ1990" t="s">
        <v>39</v>
      </c>
      <c r="AR1990" t="s">
        <v>2627</v>
      </c>
      <c r="AS1990" t="s">
        <v>3107</v>
      </c>
    </row>
    <row r="1991" spans="1:45" x14ac:dyDescent="0.35">
      <c r="A1991" t="s">
        <v>2063</v>
      </c>
      <c r="B1991" t="s">
        <v>2672</v>
      </c>
      <c r="C1991" t="s">
        <v>2592</v>
      </c>
      <c r="D1991" t="s">
        <v>2062</v>
      </c>
      <c r="E1991" t="s">
        <v>365</v>
      </c>
      <c r="F1991" t="s">
        <v>3102</v>
      </c>
      <c r="G1991" t="s">
        <v>42</v>
      </c>
      <c r="H1991" t="s">
        <v>40</v>
      </c>
      <c r="I1991" t="s">
        <v>39</v>
      </c>
      <c r="J1991" t="s">
        <v>39</v>
      </c>
      <c r="K1991" t="s">
        <v>39</v>
      </c>
      <c r="L1991" t="s">
        <v>39</v>
      </c>
      <c r="M1991" t="s">
        <v>39</v>
      </c>
      <c r="N1991" t="s">
        <v>39</v>
      </c>
      <c r="O1991" t="s">
        <v>39</v>
      </c>
      <c r="P1991">
        <v>2012</v>
      </c>
      <c r="Q1991" t="s">
        <v>39</v>
      </c>
      <c r="R1991" t="s">
        <v>39</v>
      </c>
      <c r="S1991" t="s">
        <v>39</v>
      </c>
      <c r="T1991" t="s">
        <v>39</v>
      </c>
      <c r="U1991" t="s">
        <v>3103</v>
      </c>
      <c r="V1991" s="6" t="s">
        <v>39</v>
      </c>
      <c r="W1991" s="6" t="s">
        <v>39</v>
      </c>
      <c r="X1991" s="6" t="s">
        <v>39</v>
      </c>
      <c r="Y1991" t="s">
        <v>2946</v>
      </c>
      <c r="Z1991" s="6" t="s">
        <v>39</v>
      </c>
      <c r="AA1991" s="6" t="s">
        <v>44</v>
      </c>
      <c r="AB1991">
        <v>300</v>
      </c>
      <c r="AC1991" s="6" t="s">
        <v>39</v>
      </c>
      <c r="AD1991" s="6" t="s">
        <v>40</v>
      </c>
      <c r="AE1991" s="6" t="s">
        <v>39</v>
      </c>
      <c r="AF1991" s="6" t="s">
        <v>40</v>
      </c>
      <c r="AG1991" s="6" t="s">
        <v>39</v>
      </c>
      <c r="AH1991" s="6" t="s">
        <v>39</v>
      </c>
      <c r="AI1991" s="6" t="s">
        <v>39</v>
      </c>
      <c r="AJ1991" s="6" t="s">
        <v>43</v>
      </c>
      <c r="AK1991" s="19">
        <v>24.66</v>
      </c>
      <c r="AL1991" s="6" t="s">
        <v>39</v>
      </c>
      <c r="AM1991" s="6" t="s">
        <v>39</v>
      </c>
      <c r="AN1991" s="6" t="s">
        <v>39</v>
      </c>
      <c r="AO1991" s="6" t="s">
        <v>39</v>
      </c>
      <c r="AP1991">
        <v>6</v>
      </c>
      <c r="AQ1991" t="s">
        <v>39</v>
      </c>
      <c r="AR1991" t="s">
        <v>2627</v>
      </c>
      <c r="AS1991" t="s">
        <v>3107</v>
      </c>
    </row>
    <row r="1992" spans="1:45" x14ac:dyDescent="0.35">
      <c r="A1992" t="s">
        <v>2063</v>
      </c>
      <c r="B1992" t="s">
        <v>2672</v>
      </c>
      <c r="C1992" t="s">
        <v>2592</v>
      </c>
      <c r="D1992" t="s">
        <v>2062</v>
      </c>
      <c r="E1992" t="s">
        <v>365</v>
      </c>
      <c r="F1992" t="s">
        <v>3102</v>
      </c>
      <c r="G1992" t="s">
        <v>42</v>
      </c>
      <c r="H1992" t="s">
        <v>40</v>
      </c>
      <c r="I1992" t="s">
        <v>39</v>
      </c>
      <c r="J1992" t="s">
        <v>39</v>
      </c>
      <c r="K1992" t="s">
        <v>39</v>
      </c>
      <c r="L1992" t="s">
        <v>39</v>
      </c>
      <c r="M1992" t="s">
        <v>39</v>
      </c>
      <c r="N1992" t="s">
        <v>39</v>
      </c>
      <c r="O1992" t="s">
        <v>39</v>
      </c>
      <c r="P1992">
        <v>2012</v>
      </c>
      <c r="Q1992" t="s">
        <v>39</v>
      </c>
      <c r="R1992" t="s">
        <v>39</v>
      </c>
      <c r="S1992" t="s">
        <v>39</v>
      </c>
      <c r="T1992" t="s">
        <v>39</v>
      </c>
      <c r="U1992" t="s">
        <v>3103</v>
      </c>
      <c r="V1992" s="6" t="s">
        <v>39</v>
      </c>
      <c r="W1992" s="6" t="s">
        <v>39</v>
      </c>
      <c r="X1992" s="6" t="s">
        <v>39</v>
      </c>
      <c r="Y1992" t="s">
        <v>2946</v>
      </c>
      <c r="Z1992" s="6" t="s">
        <v>39</v>
      </c>
      <c r="AA1992" s="6" t="s">
        <v>44</v>
      </c>
      <c r="AB1992">
        <v>300</v>
      </c>
      <c r="AC1992" s="6" t="s">
        <v>39</v>
      </c>
      <c r="AD1992" s="6" t="s">
        <v>40</v>
      </c>
      <c r="AE1992" s="6" t="s">
        <v>39</v>
      </c>
      <c r="AF1992" s="6" t="s">
        <v>40</v>
      </c>
      <c r="AG1992" s="6" t="s">
        <v>39</v>
      </c>
      <c r="AH1992" s="6" t="s">
        <v>39</v>
      </c>
      <c r="AI1992" s="6" t="s">
        <v>39</v>
      </c>
      <c r="AJ1992" s="6" t="s">
        <v>43</v>
      </c>
      <c r="AK1992" s="19">
        <v>47.33</v>
      </c>
      <c r="AL1992" s="6" t="s">
        <v>39</v>
      </c>
      <c r="AM1992" s="6" t="s">
        <v>39</v>
      </c>
      <c r="AN1992" s="6" t="s">
        <v>39</v>
      </c>
      <c r="AO1992" s="6" t="s">
        <v>39</v>
      </c>
      <c r="AP1992">
        <v>9</v>
      </c>
      <c r="AQ1992" t="s">
        <v>39</v>
      </c>
      <c r="AR1992" t="s">
        <v>2627</v>
      </c>
      <c r="AS1992" t="s">
        <v>3107</v>
      </c>
    </row>
    <row r="1993" spans="1:45" x14ac:dyDescent="0.35">
      <c r="A1993" t="s">
        <v>2063</v>
      </c>
      <c r="B1993" t="s">
        <v>2672</v>
      </c>
      <c r="C1993" t="s">
        <v>2592</v>
      </c>
      <c r="D1993" t="s">
        <v>2062</v>
      </c>
      <c r="E1993" t="s">
        <v>365</v>
      </c>
      <c r="F1993" t="s">
        <v>3102</v>
      </c>
      <c r="G1993" t="s">
        <v>42</v>
      </c>
      <c r="H1993" t="s">
        <v>40</v>
      </c>
      <c r="I1993" t="s">
        <v>39</v>
      </c>
      <c r="J1993" t="s">
        <v>39</v>
      </c>
      <c r="K1993" t="s">
        <v>39</v>
      </c>
      <c r="L1993" t="s">
        <v>39</v>
      </c>
      <c r="M1993" t="s">
        <v>39</v>
      </c>
      <c r="N1993" t="s">
        <v>39</v>
      </c>
      <c r="O1993" t="s">
        <v>39</v>
      </c>
      <c r="P1993">
        <v>2012</v>
      </c>
      <c r="Q1993" t="s">
        <v>39</v>
      </c>
      <c r="R1993" t="s">
        <v>39</v>
      </c>
      <c r="S1993" t="s">
        <v>39</v>
      </c>
      <c r="T1993" t="s">
        <v>39</v>
      </c>
      <c r="U1993" t="s">
        <v>3103</v>
      </c>
      <c r="V1993" s="6" t="s">
        <v>39</v>
      </c>
      <c r="W1993" s="6" t="s">
        <v>39</v>
      </c>
      <c r="X1993" s="6" t="s">
        <v>39</v>
      </c>
      <c r="Y1993" t="s">
        <v>2946</v>
      </c>
      <c r="Z1993" s="6" t="s">
        <v>39</v>
      </c>
      <c r="AA1993" s="6" t="s">
        <v>44</v>
      </c>
      <c r="AB1993">
        <v>300</v>
      </c>
      <c r="AC1993" s="6" t="s">
        <v>39</v>
      </c>
      <c r="AD1993" s="6" t="s">
        <v>40</v>
      </c>
      <c r="AE1993" s="6" t="s">
        <v>39</v>
      </c>
      <c r="AF1993" s="6" t="s">
        <v>40</v>
      </c>
      <c r="AG1993" s="6" t="s">
        <v>39</v>
      </c>
      <c r="AH1993" s="6" t="s">
        <v>39</v>
      </c>
      <c r="AI1993" s="6" t="s">
        <v>39</v>
      </c>
      <c r="AJ1993" s="6" t="s">
        <v>43</v>
      </c>
      <c r="AK1993" s="19">
        <v>53.33</v>
      </c>
      <c r="AL1993" s="6" t="s">
        <v>39</v>
      </c>
      <c r="AM1993" s="6" t="s">
        <v>39</v>
      </c>
      <c r="AN1993" s="6" t="s">
        <v>39</v>
      </c>
      <c r="AO1993" s="6" t="s">
        <v>39</v>
      </c>
      <c r="AP1993">
        <v>12</v>
      </c>
      <c r="AQ1993" t="s">
        <v>39</v>
      </c>
      <c r="AR1993" t="s">
        <v>2627</v>
      </c>
      <c r="AS1993" t="s">
        <v>3107</v>
      </c>
    </row>
    <row r="1994" spans="1:45" x14ac:dyDescent="0.35">
      <c r="A1994" t="s">
        <v>2063</v>
      </c>
      <c r="B1994" t="s">
        <v>2672</v>
      </c>
      <c r="C1994" t="s">
        <v>2592</v>
      </c>
      <c r="D1994" t="s">
        <v>2062</v>
      </c>
      <c r="E1994" t="s">
        <v>365</v>
      </c>
      <c r="F1994" t="s">
        <v>3102</v>
      </c>
      <c r="G1994" t="s">
        <v>42</v>
      </c>
      <c r="H1994" t="s">
        <v>40</v>
      </c>
      <c r="I1994" t="s">
        <v>39</v>
      </c>
      <c r="J1994" t="s">
        <v>39</v>
      </c>
      <c r="K1994" t="s">
        <v>39</v>
      </c>
      <c r="L1994" t="s">
        <v>39</v>
      </c>
      <c r="M1994" t="s">
        <v>39</v>
      </c>
      <c r="N1994" t="s">
        <v>39</v>
      </c>
      <c r="O1994" t="s">
        <v>39</v>
      </c>
      <c r="P1994">
        <v>2012</v>
      </c>
      <c r="Q1994" t="s">
        <v>39</v>
      </c>
      <c r="R1994" t="s">
        <v>39</v>
      </c>
      <c r="S1994" t="s">
        <v>39</v>
      </c>
      <c r="T1994" t="s">
        <v>39</v>
      </c>
      <c r="U1994" t="s">
        <v>3103</v>
      </c>
      <c r="V1994" s="6" t="s">
        <v>39</v>
      </c>
      <c r="W1994" s="6" t="s">
        <v>39</v>
      </c>
      <c r="X1994" s="6" t="s">
        <v>39</v>
      </c>
      <c r="Y1994" t="s">
        <v>2946</v>
      </c>
      <c r="Z1994" s="6" t="s">
        <v>39</v>
      </c>
      <c r="AA1994" s="6" t="s">
        <v>44</v>
      </c>
      <c r="AB1994">
        <v>300</v>
      </c>
      <c r="AC1994" s="6" t="s">
        <v>39</v>
      </c>
      <c r="AD1994" s="6" t="s">
        <v>40</v>
      </c>
      <c r="AE1994" s="6" t="s">
        <v>39</v>
      </c>
      <c r="AF1994" s="6" t="s">
        <v>40</v>
      </c>
      <c r="AG1994" s="6" t="s">
        <v>39</v>
      </c>
      <c r="AH1994" s="6" t="s">
        <v>39</v>
      </c>
      <c r="AI1994" s="6" t="s">
        <v>39</v>
      </c>
      <c r="AJ1994" s="6" t="s">
        <v>43</v>
      </c>
      <c r="AK1994" s="19">
        <v>60.66</v>
      </c>
      <c r="AL1994" s="6" t="s">
        <v>39</v>
      </c>
      <c r="AM1994" s="6" t="s">
        <v>39</v>
      </c>
      <c r="AN1994" s="6" t="s">
        <v>39</v>
      </c>
      <c r="AO1994" s="6" t="s">
        <v>39</v>
      </c>
      <c r="AP1994">
        <v>15</v>
      </c>
      <c r="AQ1994" t="s">
        <v>39</v>
      </c>
      <c r="AR1994" t="s">
        <v>2627</v>
      </c>
      <c r="AS1994" t="s">
        <v>3107</v>
      </c>
    </row>
    <row r="1995" spans="1:45" x14ac:dyDescent="0.35">
      <c r="A1995" t="s">
        <v>2063</v>
      </c>
      <c r="B1995" t="s">
        <v>2672</v>
      </c>
      <c r="C1995" t="s">
        <v>2592</v>
      </c>
      <c r="D1995" t="s">
        <v>2062</v>
      </c>
      <c r="E1995" t="s">
        <v>365</v>
      </c>
      <c r="F1995" t="s">
        <v>3102</v>
      </c>
      <c r="G1995" t="s">
        <v>42</v>
      </c>
      <c r="H1995" t="s">
        <v>40</v>
      </c>
      <c r="I1995" t="s">
        <v>39</v>
      </c>
      <c r="J1995" t="s">
        <v>39</v>
      </c>
      <c r="K1995" t="s">
        <v>39</v>
      </c>
      <c r="L1995" t="s">
        <v>39</v>
      </c>
      <c r="M1995" t="s">
        <v>39</v>
      </c>
      <c r="N1995" t="s">
        <v>39</v>
      </c>
      <c r="O1995" t="s">
        <v>39</v>
      </c>
      <c r="P1995">
        <v>2012</v>
      </c>
      <c r="Q1995" t="s">
        <v>39</v>
      </c>
      <c r="R1995" t="s">
        <v>39</v>
      </c>
      <c r="S1995" t="s">
        <v>39</v>
      </c>
      <c r="T1995" t="s">
        <v>39</v>
      </c>
      <c r="U1995" t="s">
        <v>3103</v>
      </c>
      <c r="V1995" s="6" t="s">
        <v>39</v>
      </c>
      <c r="W1995" s="6" t="s">
        <v>39</v>
      </c>
      <c r="X1995" s="6" t="s">
        <v>39</v>
      </c>
      <c r="Y1995" t="s">
        <v>2946</v>
      </c>
      <c r="Z1995" s="6" t="s">
        <v>39</v>
      </c>
      <c r="AA1995" s="6" t="s">
        <v>44</v>
      </c>
      <c r="AB1995">
        <v>300</v>
      </c>
      <c r="AC1995" s="6" t="s">
        <v>39</v>
      </c>
      <c r="AD1995" s="6" t="s">
        <v>40</v>
      </c>
      <c r="AE1995" s="6" t="s">
        <v>39</v>
      </c>
      <c r="AF1995" s="6" t="s">
        <v>40</v>
      </c>
      <c r="AG1995" s="6" t="s">
        <v>39</v>
      </c>
      <c r="AH1995" s="6" t="s">
        <v>39</v>
      </c>
      <c r="AI1995" s="6" t="s">
        <v>39</v>
      </c>
      <c r="AJ1995" s="6" t="s">
        <v>43</v>
      </c>
      <c r="AK1995" s="19">
        <v>61</v>
      </c>
      <c r="AL1995" s="6" t="s">
        <v>39</v>
      </c>
      <c r="AM1995" s="6" t="s">
        <v>39</v>
      </c>
      <c r="AN1995" s="6" t="s">
        <v>39</v>
      </c>
      <c r="AO1995" s="6" t="s">
        <v>39</v>
      </c>
      <c r="AP1995">
        <v>18</v>
      </c>
      <c r="AQ1995" t="s">
        <v>39</v>
      </c>
      <c r="AR1995" t="s">
        <v>2627</v>
      </c>
      <c r="AS1995" t="s">
        <v>3107</v>
      </c>
    </row>
    <row r="1996" spans="1:45" x14ac:dyDescent="0.35">
      <c r="A1996" t="s">
        <v>2063</v>
      </c>
      <c r="B1996" t="s">
        <v>2672</v>
      </c>
      <c r="C1996" t="s">
        <v>2592</v>
      </c>
      <c r="D1996" t="s">
        <v>2062</v>
      </c>
      <c r="E1996" t="s">
        <v>365</v>
      </c>
      <c r="F1996" t="s">
        <v>3102</v>
      </c>
      <c r="G1996" t="s">
        <v>42</v>
      </c>
      <c r="H1996" t="s">
        <v>40</v>
      </c>
      <c r="I1996" t="s">
        <v>39</v>
      </c>
      <c r="J1996" t="s">
        <v>39</v>
      </c>
      <c r="K1996" t="s">
        <v>39</v>
      </c>
      <c r="L1996" t="s">
        <v>39</v>
      </c>
      <c r="M1996" t="s">
        <v>39</v>
      </c>
      <c r="N1996" t="s">
        <v>39</v>
      </c>
      <c r="O1996" t="s">
        <v>39</v>
      </c>
      <c r="P1996">
        <v>2012</v>
      </c>
      <c r="Q1996" t="s">
        <v>39</v>
      </c>
      <c r="R1996" t="s">
        <v>39</v>
      </c>
      <c r="S1996" t="s">
        <v>39</v>
      </c>
      <c r="T1996" t="s">
        <v>39</v>
      </c>
      <c r="U1996" t="s">
        <v>3103</v>
      </c>
      <c r="V1996" s="6" t="s">
        <v>39</v>
      </c>
      <c r="W1996" s="6" t="s">
        <v>39</v>
      </c>
      <c r="X1996" s="6" t="s">
        <v>39</v>
      </c>
      <c r="Y1996" t="s">
        <v>2946</v>
      </c>
      <c r="Z1996" s="6" t="s">
        <v>39</v>
      </c>
      <c r="AA1996" s="6" t="s">
        <v>44</v>
      </c>
      <c r="AB1996">
        <v>300</v>
      </c>
      <c r="AC1996" s="6" t="s">
        <v>39</v>
      </c>
      <c r="AD1996" s="6" t="s">
        <v>40</v>
      </c>
      <c r="AE1996" s="6" t="s">
        <v>39</v>
      </c>
      <c r="AF1996" s="6" t="s">
        <v>40</v>
      </c>
      <c r="AG1996" s="6" t="s">
        <v>39</v>
      </c>
      <c r="AH1996" s="6" t="s">
        <v>39</v>
      </c>
      <c r="AI1996" s="6" t="s">
        <v>39</v>
      </c>
      <c r="AJ1996" s="6" t="s">
        <v>43</v>
      </c>
      <c r="AK1996" s="19">
        <v>61</v>
      </c>
      <c r="AL1996" s="6" t="s">
        <v>39</v>
      </c>
      <c r="AM1996" s="6" t="s">
        <v>39</v>
      </c>
      <c r="AN1996" s="6" t="s">
        <v>39</v>
      </c>
      <c r="AO1996" s="6" t="s">
        <v>39</v>
      </c>
      <c r="AP1996">
        <v>21</v>
      </c>
      <c r="AQ1996" t="s">
        <v>39</v>
      </c>
      <c r="AR1996" t="s">
        <v>2627</v>
      </c>
      <c r="AS1996" t="s">
        <v>3107</v>
      </c>
    </row>
    <row r="1997" spans="1:45" x14ac:dyDescent="0.35">
      <c r="A1997" t="s">
        <v>2063</v>
      </c>
      <c r="B1997" t="s">
        <v>2672</v>
      </c>
      <c r="C1997" t="s">
        <v>2592</v>
      </c>
      <c r="D1997" t="s">
        <v>2062</v>
      </c>
      <c r="E1997" t="s">
        <v>365</v>
      </c>
      <c r="F1997" t="s">
        <v>3102</v>
      </c>
      <c r="G1997" t="s">
        <v>42</v>
      </c>
      <c r="H1997" t="s">
        <v>40</v>
      </c>
      <c r="I1997" t="s">
        <v>39</v>
      </c>
      <c r="J1997" t="s">
        <v>39</v>
      </c>
      <c r="K1997" t="s">
        <v>39</v>
      </c>
      <c r="L1997" t="s">
        <v>39</v>
      </c>
      <c r="M1997" t="s">
        <v>39</v>
      </c>
      <c r="N1997" t="s">
        <v>39</v>
      </c>
      <c r="O1997" t="s">
        <v>39</v>
      </c>
      <c r="P1997">
        <v>2012</v>
      </c>
      <c r="Q1997" t="s">
        <v>39</v>
      </c>
      <c r="R1997" t="s">
        <v>39</v>
      </c>
      <c r="S1997" t="s">
        <v>39</v>
      </c>
      <c r="T1997" t="s">
        <v>39</v>
      </c>
      <c r="U1997" t="s">
        <v>3103</v>
      </c>
      <c r="V1997" s="6" t="s">
        <v>39</v>
      </c>
      <c r="W1997" s="6" t="s">
        <v>39</v>
      </c>
      <c r="X1997" s="6" t="s">
        <v>39</v>
      </c>
      <c r="Y1997" t="s">
        <v>2946</v>
      </c>
      <c r="Z1997" s="6" t="s">
        <v>39</v>
      </c>
      <c r="AA1997" s="6" t="s">
        <v>44</v>
      </c>
      <c r="AB1997">
        <v>300</v>
      </c>
      <c r="AC1997" s="6" t="s">
        <v>39</v>
      </c>
      <c r="AD1997" s="6" t="s">
        <v>40</v>
      </c>
      <c r="AE1997" s="6" t="s">
        <v>39</v>
      </c>
      <c r="AF1997" s="6" t="s">
        <v>40</v>
      </c>
      <c r="AG1997" s="6" t="s">
        <v>39</v>
      </c>
      <c r="AH1997" s="6" t="s">
        <v>39</v>
      </c>
      <c r="AI1997" s="6" t="s">
        <v>39</v>
      </c>
      <c r="AJ1997" s="6" t="s">
        <v>43</v>
      </c>
      <c r="AK1997" s="19">
        <v>61</v>
      </c>
      <c r="AL1997" s="6" t="s">
        <v>39</v>
      </c>
      <c r="AM1997" s="6" t="s">
        <v>39</v>
      </c>
      <c r="AN1997" s="6" t="s">
        <v>39</v>
      </c>
      <c r="AO1997" s="6" t="s">
        <v>39</v>
      </c>
      <c r="AP1997">
        <v>27</v>
      </c>
      <c r="AQ1997" t="s">
        <v>39</v>
      </c>
      <c r="AR1997" t="s">
        <v>2627</v>
      </c>
      <c r="AS1997" t="s">
        <v>3107</v>
      </c>
    </row>
    <row r="1998" spans="1:45" x14ac:dyDescent="0.35">
      <c r="A1998" t="s">
        <v>2063</v>
      </c>
      <c r="B1998" t="s">
        <v>2672</v>
      </c>
      <c r="C1998" t="s">
        <v>2592</v>
      </c>
      <c r="D1998" t="s">
        <v>2062</v>
      </c>
      <c r="E1998" t="s">
        <v>365</v>
      </c>
      <c r="F1998" t="s">
        <v>3102</v>
      </c>
      <c r="G1998" t="s">
        <v>42</v>
      </c>
      <c r="H1998" t="s">
        <v>40</v>
      </c>
      <c r="I1998" t="s">
        <v>39</v>
      </c>
      <c r="J1998" t="s">
        <v>39</v>
      </c>
      <c r="K1998" t="s">
        <v>39</v>
      </c>
      <c r="L1998" t="s">
        <v>39</v>
      </c>
      <c r="M1998" t="s">
        <v>39</v>
      </c>
      <c r="N1998" t="s">
        <v>39</v>
      </c>
      <c r="O1998" t="s">
        <v>39</v>
      </c>
      <c r="P1998">
        <v>2012</v>
      </c>
      <c r="Q1998" t="s">
        <v>39</v>
      </c>
      <c r="R1998" t="s">
        <v>39</v>
      </c>
      <c r="S1998" t="s">
        <v>39</v>
      </c>
      <c r="T1998" t="s">
        <v>39</v>
      </c>
      <c r="U1998" t="s">
        <v>3104</v>
      </c>
      <c r="V1998" s="6" t="s">
        <v>39</v>
      </c>
      <c r="W1998" s="6" t="s">
        <v>39</v>
      </c>
      <c r="X1998" s="6" t="s">
        <v>39</v>
      </c>
      <c r="Y1998" t="s">
        <v>2946</v>
      </c>
      <c r="Z1998" s="6" t="s">
        <v>39</v>
      </c>
      <c r="AA1998" s="6" t="s">
        <v>44</v>
      </c>
      <c r="AB1998">
        <v>100</v>
      </c>
      <c r="AC1998" s="6" t="s">
        <v>39</v>
      </c>
      <c r="AD1998" s="6" t="s">
        <v>40</v>
      </c>
      <c r="AE1998" s="6" t="s">
        <v>39</v>
      </c>
      <c r="AF1998" s="6" t="s">
        <v>40</v>
      </c>
      <c r="AG1998" s="6" t="s">
        <v>39</v>
      </c>
      <c r="AH1998" s="6" t="s">
        <v>39</v>
      </c>
      <c r="AI1998" s="6" t="s">
        <v>39</v>
      </c>
      <c r="AJ1998" s="6" t="s">
        <v>43</v>
      </c>
      <c r="AK1998" s="19">
        <v>2.36</v>
      </c>
      <c r="AL1998" s="6" t="s">
        <v>39</v>
      </c>
      <c r="AM1998" s="6" t="s">
        <v>39</v>
      </c>
      <c r="AN1998" s="6" t="s">
        <v>39</v>
      </c>
      <c r="AO1998" s="6" t="s">
        <v>39</v>
      </c>
      <c r="AP1998">
        <v>3</v>
      </c>
      <c r="AQ1998" t="s">
        <v>39</v>
      </c>
      <c r="AR1998" t="s">
        <v>2627</v>
      </c>
      <c r="AS1998" t="s">
        <v>3107</v>
      </c>
    </row>
    <row r="1999" spans="1:45" x14ac:dyDescent="0.35">
      <c r="A1999" t="s">
        <v>2063</v>
      </c>
      <c r="B1999" t="s">
        <v>2672</v>
      </c>
      <c r="C1999" t="s">
        <v>2592</v>
      </c>
      <c r="D1999" t="s">
        <v>2062</v>
      </c>
      <c r="E1999" t="s">
        <v>365</v>
      </c>
      <c r="F1999" t="s">
        <v>3102</v>
      </c>
      <c r="G1999" t="s">
        <v>42</v>
      </c>
      <c r="H1999" t="s">
        <v>40</v>
      </c>
      <c r="I1999" t="s">
        <v>39</v>
      </c>
      <c r="J1999" t="s">
        <v>39</v>
      </c>
      <c r="K1999" t="s">
        <v>39</v>
      </c>
      <c r="L1999" t="s">
        <v>39</v>
      </c>
      <c r="M1999" t="s">
        <v>39</v>
      </c>
      <c r="N1999" t="s">
        <v>39</v>
      </c>
      <c r="O1999" t="s">
        <v>39</v>
      </c>
      <c r="P1999">
        <v>2012</v>
      </c>
      <c r="Q1999" t="s">
        <v>39</v>
      </c>
      <c r="R1999" t="s">
        <v>39</v>
      </c>
      <c r="S1999" t="s">
        <v>39</v>
      </c>
      <c r="T1999" t="s">
        <v>39</v>
      </c>
      <c r="U1999" t="s">
        <v>3104</v>
      </c>
      <c r="V1999" s="6" t="s">
        <v>39</v>
      </c>
      <c r="W1999" s="6" t="s">
        <v>39</v>
      </c>
      <c r="X1999" s="6" t="s">
        <v>39</v>
      </c>
      <c r="Y1999" t="s">
        <v>2946</v>
      </c>
      <c r="Z1999" s="6" t="s">
        <v>39</v>
      </c>
      <c r="AA1999" s="6" t="s">
        <v>44</v>
      </c>
      <c r="AB1999">
        <v>100</v>
      </c>
      <c r="AC1999" s="6" t="s">
        <v>39</v>
      </c>
      <c r="AD1999" s="6" t="s">
        <v>40</v>
      </c>
      <c r="AE1999" s="6" t="s">
        <v>39</v>
      </c>
      <c r="AF1999" s="6" t="s">
        <v>40</v>
      </c>
      <c r="AG1999" s="6" t="s">
        <v>39</v>
      </c>
      <c r="AH1999" s="6" t="s">
        <v>39</v>
      </c>
      <c r="AI1999" s="6" t="s">
        <v>39</v>
      </c>
      <c r="AJ1999" s="6" t="s">
        <v>43</v>
      </c>
      <c r="AK1999" s="19">
        <v>25.66</v>
      </c>
      <c r="AL1999" s="6" t="s">
        <v>39</v>
      </c>
      <c r="AM1999" s="6" t="s">
        <v>39</v>
      </c>
      <c r="AN1999" s="6" t="s">
        <v>39</v>
      </c>
      <c r="AO1999" s="6" t="s">
        <v>39</v>
      </c>
      <c r="AP1999">
        <v>6</v>
      </c>
      <c r="AQ1999" t="s">
        <v>39</v>
      </c>
      <c r="AR1999" t="s">
        <v>2627</v>
      </c>
      <c r="AS1999" t="s">
        <v>3107</v>
      </c>
    </row>
    <row r="2000" spans="1:45" x14ac:dyDescent="0.35">
      <c r="A2000" t="s">
        <v>2063</v>
      </c>
      <c r="B2000" t="s">
        <v>2672</v>
      </c>
      <c r="C2000" t="s">
        <v>2592</v>
      </c>
      <c r="D2000" t="s">
        <v>2062</v>
      </c>
      <c r="E2000" t="s">
        <v>365</v>
      </c>
      <c r="F2000" t="s">
        <v>3102</v>
      </c>
      <c r="G2000" t="s">
        <v>42</v>
      </c>
      <c r="H2000" t="s">
        <v>40</v>
      </c>
      <c r="I2000" t="s">
        <v>39</v>
      </c>
      <c r="J2000" t="s">
        <v>39</v>
      </c>
      <c r="K2000" t="s">
        <v>39</v>
      </c>
      <c r="L2000" t="s">
        <v>39</v>
      </c>
      <c r="M2000" t="s">
        <v>39</v>
      </c>
      <c r="N2000" t="s">
        <v>39</v>
      </c>
      <c r="O2000" t="s">
        <v>39</v>
      </c>
      <c r="P2000">
        <v>2012</v>
      </c>
      <c r="Q2000" t="s">
        <v>39</v>
      </c>
      <c r="R2000" t="s">
        <v>39</v>
      </c>
      <c r="S2000" t="s">
        <v>39</v>
      </c>
      <c r="T2000" t="s">
        <v>39</v>
      </c>
      <c r="U2000" t="s">
        <v>3104</v>
      </c>
      <c r="V2000" s="6" t="s">
        <v>39</v>
      </c>
      <c r="W2000" s="6" t="s">
        <v>39</v>
      </c>
      <c r="X2000" s="6" t="s">
        <v>39</v>
      </c>
      <c r="Y2000" t="s">
        <v>2946</v>
      </c>
      <c r="Z2000" s="6" t="s">
        <v>39</v>
      </c>
      <c r="AA2000" s="6" t="s">
        <v>44</v>
      </c>
      <c r="AB2000">
        <v>100</v>
      </c>
      <c r="AC2000" s="6" t="s">
        <v>39</v>
      </c>
      <c r="AD2000" s="6" t="s">
        <v>40</v>
      </c>
      <c r="AE2000" s="6" t="s">
        <v>39</v>
      </c>
      <c r="AF2000" s="6" t="s">
        <v>40</v>
      </c>
      <c r="AG2000" s="6" t="s">
        <v>39</v>
      </c>
      <c r="AH2000" s="6" t="s">
        <v>39</v>
      </c>
      <c r="AI2000" s="6" t="s">
        <v>39</v>
      </c>
      <c r="AJ2000" s="6" t="s">
        <v>43</v>
      </c>
      <c r="AK2000" s="19">
        <v>49.33</v>
      </c>
      <c r="AL2000" s="6" t="s">
        <v>39</v>
      </c>
      <c r="AM2000" s="6" t="s">
        <v>39</v>
      </c>
      <c r="AN2000" s="6" t="s">
        <v>39</v>
      </c>
      <c r="AO2000" s="6" t="s">
        <v>39</v>
      </c>
      <c r="AP2000">
        <v>9</v>
      </c>
      <c r="AQ2000" t="s">
        <v>39</v>
      </c>
      <c r="AR2000" t="s">
        <v>2627</v>
      </c>
      <c r="AS2000" t="s">
        <v>3107</v>
      </c>
    </row>
    <row r="2001" spans="1:45" x14ac:dyDescent="0.35">
      <c r="A2001" t="s">
        <v>2063</v>
      </c>
      <c r="B2001" t="s">
        <v>2672</v>
      </c>
      <c r="C2001" t="s">
        <v>2592</v>
      </c>
      <c r="D2001" t="s">
        <v>2062</v>
      </c>
      <c r="E2001" t="s">
        <v>365</v>
      </c>
      <c r="F2001" t="s">
        <v>3102</v>
      </c>
      <c r="G2001" t="s">
        <v>42</v>
      </c>
      <c r="H2001" t="s">
        <v>40</v>
      </c>
      <c r="I2001" t="s">
        <v>39</v>
      </c>
      <c r="J2001" t="s">
        <v>39</v>
      </c>
      <c r="K2001" t="s">
        <v>39</v>
      </c>
      <c r="L2001" t="s">
        <v>39</v>
      </c>
      <c r="M2001" t="s">
        <v>39</v>
      </c>
      <c r="N2001" t="s">
        <v>39</v>
      </c>
      <c r="O2001" t="s">
        <v>39</v>
      </c>
      <c r="P2001">
        <v>2012</v>
      </c>
      <c r="Q2001" t="s">
        <v>39</v>
      </c>
      <c r="R2001" t="s">
        <v>39</v>
      </c>
      <c r="S2001" t="s">
        <v>39</v>
      </c>
      <c r="T2001" t="s">
        <v>39</v>
      </c>
      <c r="U2001" t="s">
        <v>3104</v>
      </c>
      <c r="V2001" s="6" t="s">
        <v>39</v>
      </c>
      <c r="W2001" s="6" t="s">
        <v>39</v>
      </c>
      <c r="X2001" s="6" t="s">
        <v>39</v>
      </c>
      <c r="Y2001" t="s">
        <v>2946</v>
      </c>
      <c r="Z2001" s="6" t="s">
        <v>39</v>
      </c>
      <c r="AA2001" s="6" t="s">
        <v>44</v>
      </c>
      <c r="AB2001">
        <v>100</v>
      </c>
      <c r="AC2001" s="6" t="s">
        <v>39</v>
      </c>
      <c r="AD2001" s="6" t="s">
        <v>40</v>
      </c>
      <c r="AE2001" s="6" t="s">
        <v>39</v>
      </c>
      <c r="AF2001" s="6" t="s">
        <v>40</v>
      </c>
      <c r="AG2001" s="6" t="s">
        <v>39</v>
      </c>
      <c r="AH2001" s="6" t="s">
        <v>39</v>
      </c>
      <c r="AI2001" s="6" t="s">
        <v>39</v>
      </c>
      <c r="AJ2001" s="6" t="s">
        <v>43</v>
      </c>
      <c r="AK2001" s="19">
        <v>55.33</v>
      </c>
      <c r="AL2001" s="6" t="s">
        <v>39</v>
      </c>
      <c r="AM2001" s="6" t="s">
        <v>39</v>
      </c>
      <c r="AN2001" s="6" t="s">
        <v>39</v>
      </c>
      <c r="AO2001" s="6" t="s">
        <v>39</v>
      </c>
      <c r="AP2001">
        <v>12</v>
      </c>
      <c r="AQ2001" t="s">
        <v>39</v>
      </c>
      <c r="AR2001" t="s">
        <v>2627</v>
      </c>
      <c r="AS2001" t="s">
        <v>3107</v>
      </c>
    </row>
    <row r="2002" spans="1:45" x14ac:dyDescent="0.35">
      <c r="A2002" t="s">
        <v>2063</v>
      </c>
      <c r="B2002" t="s">
        <v>2672</v>
      </c>
      <c r="C2002" t="s">
        <v>2592</v>
      </c>
      <c r="D2002" t="s">
        <v>2062</v>
      </c>
      <c r="E2002" t="s">
        <v>365</v>
      </c>
      <c r="F2002" t="s">
        <v>3102</v>
      </c>
      <c r="G2002" t="s">
        <v>42</v>
      </c>
      <c r="H2002" t="s">
        <v>40</v>
      </c>
      <c r="I2002" t="s">
        <v>39</v>
      </c>
      <c r="J2002" t="s">
        <v>39</v>
      </c>
      <c r="K2002" t="s">
        <v>39</v>
      </c>
      <c r="L2002" t="s">
        <v>39</v>
      </c>
      <c r="M2002" t="s">
        <v>39</v>
      </c>
      <c r="N2002" t="s">
        <v>39</v>
      </c>
      <c r="O2002" t="s">
        <v>39</v>
      </c>
      <c r="P2002">
        <v>2012</v>
      </c>
      <c r="Q2002" t="s">
        <v>39</v>
      </c>
      <c r="R2002" t="s">
        <v>39</v>
      </c>
      <c r="S2002" t="s">
        <v>39</v>
      </c>
      <c r="T2002" t="s">
        <v>39</v>
      </c>
      <c r="U2002" t="s">
        <v>3104</v>
      </c>
      <c r="V2002" s="6" t="s">
        <v>39</v>
      </c>
      <c r="W2002" s="6" t="s">
        <v>39</v>
      </c>
      <c r="X2002" s="6" t="s">
        <v>39</v>
      </c>
      <c r="Y2002" t="s">
        <v>2946</v>
      </c>
      <c r="Z2002" s="6" t="s">
        <v>39</v>
      </c>
      <c r="AA2002" s="6" t="s">
        <v>44</v>
      </c>
      <c r="AB2002">
        <v>100</v>
      </c>
      <c r="AC2002" s="6" t="s">
        <v>39</v>
      </c>
      <c r="AD2002" s="6" t="s">
        <v>40</v>
      </c>
      <c r="AE2002" s="6" t="s">
        <v>39</v>
      </c>
      <c r="AF2002" s="6" t="s">
        <v>40</v>
      </c>
      <c r="AG2002" s="6" t="s">
        <v>39</v>
      </c>
      <c r="AH2002" s="6" t="s">
        <v>39</v>
      </c>
      <c r="AI2002" s="6" t="s">
        <v>39</v>
      </c>
      <c r="AJ2002" s="6" t="s">
        <v>43</v>
      </c>
      <c r="AK2002" s="19">
        <v>63.66</v>
      </c>
      <c r="AL2002" s="6" t="s">
        <v>39</v>
      </c>
      <c r="AM2002" s="6" t="s">
        <v>39</v>
      </c>
      <c r="AN2002" s="6" t="s">
        <v>39</v>
      </c>
      <c r="AO2002" s="6" t="s">
        <v>39</v>
      </c>
      <c r="AP2002">
        <v>15</v>
      </c>
      <c r="AQ2002" t="s">
        <v>39</v>
      </c>
      <c r="AR2002" t="s">
        <v>2627</v>
      </c>
      <c r="AS2002" t="s">
        <v>3107</v>
      </c>
    </row>
    <row r="2003" spans="1:45" x14ac:dyDescent="0.35">
      <c r="A2003" t="s">
        <v>2063</v>
      </c>
      <c r="B2003" t="s">
        <v>2672</v>
      </c>
      <c r="C2003" t="s">
        <v>2592</v>
      </c>
      <c r="D2003" t="s">
        <v>2062</v>
      </c>
      <c r="E2003" t="s">
        <v>365</v>
      </c>
      <c r="F2003" t="s">
        <v>3102</v>
      </c>
      <c r="G2003" t="s">
        <v>42</v>
      </c>
      <c r="H2003" t="s">
        <v>40</v>
      </c>
      <c r="I2003" t="s">
        <v>39</v>
      </c>
      <c r="J2003" t="s">
        <v>39</v>
      </c>
      <c r="K2003" t="s">
        <v>39</v>
      </c>
      <c r="L2003" t="s">
        <v>39</v>
      </c>
      <c r="M2003" t="s">
        <v>39</v>
      </c>
      <c r="N2003" t="s">
        <v>39</v>
      </c>
      <c r="O2003" t="s">
        <v>39</v>
      </c>
      <c r="P2003">
        <v>2012</v>
      </c>
      <c r="Q2003" t="s">
        <v>39</v>
      </c>
      <c r="R2003" t="s">
        <v>39</v>
      </c>
      <c r="S2003" t="s">
        <v>39</v>
      </c>
      <c r="T2003" t="s">
        <v>39</v>
      </c>
      <c r="U2003" t="s">
        <v>3104</v>
      </c>
      <c r="V2003" s="6" t="s">
        <v>39</v>
      </c>
      <c r="W2003" s="6" t="s">
        <v>39</v>
      </c>
      <c r="X2003" s="6" t="s">
        <v>39</v>
      </c>
      <c r="Y2003" t="s">
        <v>2946</v>
      </c>
      <c r="Z2003" s="6" t="s">
        <v>39</v>
      </c>
      <c r="AA2003" s="6" t="s">
        <v>44</v>
      </c>
      <c r="AB2003">
        <v>100</v>
      </c>
      <c r="AC2003" s="6" t="s">
        <v>39</v>
      </c>
      <c r="AD2003" s="6" t="s">
        <v>40</v>
      </c>
      <c r="AE2003" s="6" t="s">
        <v>39</v>
      </c>
      <c r="AF2003" s="6" t="s">
        <v>40</v>
      </c>
      <c r="AG2003" s="6" t="s">
        <v>39</v>
      </c>
      <c r="AH2003" s="6" t="s">
        <v>39</v>
      </c>
      <c r="AI2003" s="6" t="s">
        <v>39</v>
      </c>
      <c r="AJ2003" s="6" t="s">
        <v>43</v>
      </c>
      <c r="AK2003" s="19">
        <v>64</v>
      </c>
      <c r="AL2003" s="6" t="s">
        <v>39</v>
      </c>
      <c r="AM2003" s="6" t="s">
        <v>39</v>
      </c>
      <c r="AN2003" s="6" t="s">
        <v>39</v>
      </c>
      <c r="AO2003" s="6" t="s">
        <v>39</v>
      </c>
      <c r="AP2003">
        <v>18</v>
      </c>
      <c r="AQ2003" t="s">
        <v>39</v>
      </c>
      <c r="AR2003" t="s">
        <v>2627</v>
      </c>
      <c r="AS2003" t="s">
        <v>3107</v>
      </c>
    </row>
    <row r="2004" spans="1:45" x14ac:dyDescent="0.35">
      <c r="A2004" t="s">
        <v>2063</v>
      </c>
      <c r="B2004" t="s">
        <v>2672</v>
      </c>
      <c r="C2004" t="s">
        <v>2592</v>
      </c>
      <c r="D2004" t="s">
        <v>2062</v>
      </c>
      <c r="E2004" t="s">
        <v>365</v>
      </c>
      <c r="F2004" t="s">
        <v>3102</v>
      </c>
      <c r="G2004" t="s">
        <v>42</v>
      </c>
      <c r="H2004" t="s">
        <v>40</v>
      </c>
      <c r="I2004" t="s">
        <v>39</v>
      </c>
      <c r="J2004" t="s">
        <v>39</v>
      </c>
      <c r="K2004" t="s">
        <v>39</v>
      </c>
      <c r="L2004" t="s">
        <v>39</v>
      </c>
      <c r="M2004" t="s">
        <v>39</v>
      </c>
      <c r="N2004" t="s">
        <v>39</v>
      </c>
      <c r="O2004" t="s">
        <v>39</v>
      </c>
      <c r="P2004">
        <v>2012</v>
      </c>
      <c r="Q2004" t="s">
        <v>39</v>
      </c>
      <c r="R2004" t="s">
        <v>39</v>
      </c>
      <c r="S2004" t="s">
        <v>39</v>
      </c>
      <c r="T2004" t="s">
        <v>39</v>
      </c>
      <c r="U2004" t="s">
        <v>3104</v>
      </c>
      <c r="V2004" s="6" t="s">
        <v>39</v>
      </c>
      <c r="W2004" s="6" t="s">
        <v>39</v>
      </c>
      <c r="X2004" s="6" t="s">
        <v>39</v>
      </c>
      <c r="Y2004" t="s">
        <v>2946</v>
      </c>
      <c r="Z2004" s="6" t="s">
        <v>39</v>
      </c>
      <c r="AA2004" s="6" t="s">
        <v>44</v>
      </c>
      <c r="AB2004">
        <v>100</v>
      </c>
      <c r="AC2004" s="6" t="s">
        <v>39</v>
      </c>
      <c r="AD2004" s="6" t="s">
        <v>40</v>
      </c>
      <c r="AE2004" s="6" t="s">
        <v>39</v>
      </c>
      <c r="AF2004" s="6" t="s">
        <v>40</v>
      </c>
      <c r="AG2004" s="6" t="s">
        <v>39</v>
      </c>
      <c r="AH2004" s="6" t="s">
        <v>39</v>
      </c>
      <c r="AI2004" s="6" t="s">
        <v>39</v>
      </c>
      <c r="AJ2004" s="6" t="s">
        <v>43</v>
      </c>
      <c r="AK2004" s="19">
        <v>64</v>
      </c>
      <c r="AL2004" s="6" t="s">
        <v>39</v>
      </c>
      <c r="AM2004" s="6" t="s">
        <v>39</v>
      </c>
      <c r="AN2004" s="6" t="s">
        <v>39</v>
      </c>
      <c r="AO2004" s="6" t="s">
        <v>39</v>
      </c>
      <c r="AP2004">
        <v>21</v>
      </c>
      <c r="AQ2004" t="s">
        <v>39</v>
      </c>
      <c r="AR2004" t="s">
        <v>2627</v>
      </c>
      <c r="AS2004" t="s">
        <v>3107</v>
      </c>
    </row>
    <row r="2005" spans="1:45" x14ac:dyDescent="0.35">
      <c r="A2005" t="s">
        <v>2063</v>
      </c>
      <c r="B2005" t="s">
        <v>2672</v>
      </c>
      <c r="C2005" t="s">
        <v>2592</v>
      </c>
      <c r="D2005" t="s">
        <v>2062</v>
      </c>
      <c r="E2005" t="s">
        <v>365</v>
      </c>
      <c r="F2005" t="s">
        <v>3102</v>
      </c>
      <c r="G2005" t="s">
        <v>42</v>
      </c>
      <c r="H2005" t="s">
        <v>40</v>
      </c>
      <c r="I2005" t="s">
        <v>39</v>
      </c>
      <c r="J2005" t="s">
        <v>39</v>
      </c>
      <c r="K2005" t="s">
        <v>39</v>
      </c>
      <c r="L2005" t="s">
        <v>39</v>
      </c>
      <c r="M2005" t="s">
        <v>39</v>
      </c>
      <c r="N2005" t="s">
        <v>39</v>
      </c>
      <c r="O2005" t="s">
        <v>39</v>
      </c>
      <c r="P2005">
        <v>2012</v>
      </c>
      <c r="Q2005" t="s">
        <v>39</v>
      </c>
      <c r="R2005" t="s">
        <v>39</v>
      </c>
      <c r="S2005" t="s">
        <v>39</v>
      </c>
      <c r="T2005" t="s">
        <v>39</v>
      </c>
      <c r="U2005" t="s">
        <v>3104</v>
      </c>
      <c r="V2005" s="6" t="s">
        <v>39</v>
      </c>
      <c r="W2005" s="6" t="s">
        <v>39</v>
      </c>
      <c r="X2005" s="6" t="s">
        <v>39</v>
      </c>
      <c r="Y2005" t="s">
        <v>2946</v>
      </c>
      <c r="Z2005" s="6" t="s">
        <v>39</v>
      </c>
      <c r="AA2005" s="6" t="s">
        <v>44</v>
      </c>
      <c r="AB2005">
        <v>100</v>
      </c>
      <c r="AC2005" s="6" t="s">
        <v>39</v>
      </c>
      <c r="AD2005" s="6" t="s">
        <v>40</v>
      </c>
      <c r="AE2005" s="6" t="s">
        <v>39</v>
      </c>
      <c r="AF2005" s="6" t="s">
        <v>40</v>
      </c>
      <c r="AG2005" s="6" t="s">
        <v>39</v>
      </c>
      <c r="AH2005" s="6" t="s">
        <v>39</v>
      </c>
      <c r="AI2005" s="6" t="s">
        <v>39</v>
      </c>
      <c r="AJ2005" s="6" t="s">
        <v>43</v>
      </c>
      <c r="AK2005" s="19">
        <v>64</v>
      </c>
      <c r="AL2005" s="6" t="s">
        <v>39</v>
      </c>
      <c r="AM2005" s="6" t="s">
        <v>39</v>
      </c>
      <c r="AN2005" s="6" t="s">
        <v>39</v>
      </c>
      <c r="AO2005" s="6" t="s">
        <v>39</v>
      </c>
      <c r="AP2005">
        <v>27</v>
      </c>
      <c r="AQ2005" t="s">
        <v>39</v>
      </c>
      <c r="AR2005" t="s">
        <v>2627</v>
      </c>
      <c r="AS2005" t="s">
        <v>3107</v>
      </c>
    </row>
    <row r="2006" spans="1:45" x14ac:dyDescent="0.35">
      <c r="A2006" t="s">
        <v>2063</v>
      </c>
      <c r="B2006" t="s">
        <v>2672</v>
      </c>
      <c r="C2006" t="s">
        <v>2592</v>
      </c>
      <c r="D2006" t="s">
        <v>2062</v>
      </c>
      <c r="E2006" t="s">
        <v>365</v>
      </c>
      <c r="F2006" t="s">
        <v>3102</v>
      </c>
      <c r="G2006" t="s">
        <v>42</v>
      </c>
      <c r="H2006" t="s">
        <v>40</v>
      </c>
      <c r="I2006" t="s">
        <v>39</v>
      </c>
      <c r="J2006" t="s">
        <v>39</v>
      </c>
      <c r="K2006" t="s">
        <v>39</v>
      </c>
      <c r="L2006" t="s">
        <v>39</v>
      </c>
      <c r="M2006" t="s">
        <v>39</v>
      </c>
      <c r="N2006" t="s">
        <v>39</v>
      </c>
      <c r="O2006" t="s">
        <v>39</v>
      </c>
      <c r="P2006">
        <v>2012</v>
      </c>
      <c r="Q2006" t="s">
        <v>39</v>
      </c>
      <c r="R2006" t="s">
        <v>39</v>
      </c>
      <c r="S2006" t="s">
        <v>39</v>
      </c>
      <c r="T2006" t="s">
        <v>39</v>
      </c>
      <c r="U2006" t="s">
        <v>3104</v>
      </c>
      <c r="V2006" s="6" t="s">
        <v>39</v>
      </c>
      <c r="W2006" s="6" t="s">
        <v>39</v>
      </c>
      <c r="X2006" s="6" t="s">
        <v>39</v>
      </c>
      <c r="Y2006" t="s">
        <v>2946</v>
      </c>
      <c r="Z2006" s="6" t="s">
        <v>39</v>
      </c>
      <c r="AA2006" s="6" t="s">
        <v>44</v>
      </c>
      <c r="AB2006">
        <v>200</v>
      </c>
      <c r="AC2006" s="6" t="s">
        <v>39</v>
      </c>
      <c r="AD2006" s="6" t="s">
        <v>40</v>
      </c>
      <c r="AE2006" s="6" t="s">
        <v>39</v>
      </c>
      <c r="AF2006" s="6" t="s">
        <v>40</v>
      </c>
      <c r="AG2006" s="6" t="s">
        <v>39</v>
      </c>
      <c r="AH2006" s="6" t="s">
        <v>39</v>
      </c>
      <c r="AI2006" s="6" t="s">
        <v>39</v>
      </c>
      <c r="AJ2006" s="6" t="s">
        <v>43</v>
      </c>
      <c r="AK2006" s="19">
        <v>3.6</v>
      </c>
      <c r="AL2006" s="6" t="s">
        <v>39</v>
      </c>
      <c r="AM2006" s="6" t="s">
        <v>39</v>
      </c>
      <c r="AN2006" s="6" t="s">
        <v>39</v>
      </c>
      <c r="AO2006" s="6" t="s">
        <v>39</v>
      </c>
      <c r="AP2006">
        <v>3</v>
      </c>
      <c r="AQ2006" t="s">
        <v>39</v>
      </c>
      <c r="AR2006" t="s">
        <v>2627</v>
      </c>
      <c r="AS2006" t="s">
        <v>3107</v>
      </c>
    </row>
    <row r="2007" spans="1:45" x14ac:dyDescent="0.35">
      <c r="A2007" t="s">
        <v>2063</v>
      </c>
      <c r="B2007" t="s">
        <v>2672</v>
      </c>
      <c r="C2007" t="s">
        <v>2592</v>
      </c>
      <c r="D2007" t="s">
        <v>2062</v>
      </c>
      <c r="E2007" t="s">
        <v>365</v>
      </c>
      <c r="F2007" t="s">
        <v>3102</v>
      </c>
      <c r="G2007" t="s">
        <v>42</v>
      </c>
      <c r="H2007" t="s">
        <v>40</v>
      </c>
      <c r="I2007" t="s">
        <v>39</v>
      </c>
      <c r="J2007" t="s">
        <v>39</v>
      </c>
      <c r="K2007" t="s">
        <v>39</v>
      </c>
      <c r="L2007" t="s">
        <v>39</v>
      </c>
      <c r="M2007" t="s">
        <v>39</v>
      </c>
      <c r="N2007" t="s">
        <v>39</v>
      </c>
      <c r="O2007" t="s">
        <v>39</v>
      </c>
      <c r="P2007">
        <v>2012</v>
      </c>
      <c r="Q2007" t="s">
        <v>39</v>
      </c>
      <c r="R2007" t="s">
        <v>39</v>
      </c>
      <c r="S2007" t="s">
        <v>39</v>
      </c>
      <c r="T2007" t="s">
        <v>39</v>
      </c>
      <c r="U2007" t="s">
        <v>3104</v>
      </c>
      <c r="V2007" s="6" t="s">
        <v>39</v>
      </c>
      <c r="W2007" s="6" t="s">
        <v>39</v>
      </c>
      <c r="X2007" s="6" t="s">
        <v>39</v>
      </c>
      <c r="Y2007" t="s">
        <v>2946</v>
      </c>
      <c r="Z2007" s="6" t="s">
        <v>39</v>
      </c>
      <c r="AA2007" s="6" t="s">
        <v>44</v>
      </c>
      <c r="AB2007">
        <v>200</v>
      </c>
      <c r="AC2007" s="6" t="s">
        <v>39</v>
      </c>
      <c r="AD2007" s="6" t="s">
        <v>40</v>
      </c>
      <c r="AE2007" s="6" t="s">
        <v>39</v>
      </c>
      <c r="AF2007" s="6" t="s">
        <v>40</v>
      </c>
      <c r="AG2007" s="6" t="s">
        <v>39</v>
      </c>
      <c r="AH2007" s="6" t="s">
        <v>39</v>
      </c>
      <c r="AI2007" s="6" t="s">
        <v>39</v>
      </c>
      <c r="AJ2007" s="6" t="s">
        <v>43</v>
      </c>
      <c r="AK2007" s="19">
        <v>25.66</v>
      </c>
      <c r="AL2007" s="6" t="s">
        <v>39</v>
      </c>
      <c r="AM2007" s="6" t="s">
        <v>39</v>
      </c>
      <c r="AN2007" s="6" t="s">
        <v>39</v>
      </c>
      <c r="AO2007" s="6" t="s">
        <v>39</v>
      </c>
      <c r="AP2007">
        <v>6</v>
      </c>
      <c r="AQ2007" t="s">
        <v>39</v>
      </c>
      <c r="AR2007" t="s">
        <v>2627</v>
      </c>
      <c r="AS2007" t="s">
        <v>3107</v>
      </c>
    </row>
    <row r="2008" spans="1:45" x14ac:dyDescent="0.35">
      <c r="A2008" t="s">
        <v>2063</v>
      </c>
      <c r="B2008" t="s">
        <v>2672</v>
      </c>
      <c r="C2008" t="s">
        <v>2592</v>
      </c>
      <c r="D2008" t="s">
        <v>2062</v>
      </c>
      <c r="E2008" t="s">
        <v>365</v>
      </c>
      <c r="F2008" t="s">
        <v>3102</v>
      </c>
      <c r="G2008" t="s">
        <v>42</v>
      </c>
      <c r="H2008" t="s">
        <v>40</v>
      </c>
      <c r="I2008" t="s">
        <v>39</v>
      </c>
      <c r="J2008" t="s">
        <v>39</v>
      </c>
      <c r="K2008" t="s">
        <v>39</v>
      </c>
      <c r="L2008" t="s">
        <v>39</v>
      </c>
      <c r="M2008" t="s">
        <v>39</v>
      </c>
      <c r="N2008" t="s">
        <v>39</v>
      </c>
      <c r="O2008" t="s">
        <v>39</v>
      </c>
      <c r="P2008">
        <v>2012</v>
      </c>
      <c r="Q2008" t="s">
        <v>39</v>
      </c>
      <c r="R2008" t="s">
        <v>39</v>
      </c>
      <c r="S2008" t="s">
        <v>39</v>
      </c>
      <c r="T2008" t="s">
        <v>39</v>
      </c>
      <c r="U2008" t="s">
        <v>3104</v>
      </c>
      <c r="V2008" s="6" t="s">
        <v>39</v>
      </c>
      <c r="W2008" s="6" t="s">
        <v>39</v>
      </c>
      <c r="X2008" s="6" t="s">
        <v>39</v>
      </c>
      <c r="Y2008" t="s">
        <v>2946</v>
      </c>
      <c r="Z2008" s="6" t="s">
        <v>39</v>
      </c>
      <c r="AA2008" s="6" t="s">
        <v>44</v>
      </c>
      <c r="AB2008">
        <v>200</v>
      </c>
      <c r="AC2008" s="6" t="s">
        <v>39</v>
      </c>
      <c r="AD2008" s="6" t="s">
        <v>40</v>
      </c>
      <c r="AE2008" s="6" t="s">
        <v>39</v>
      </c>
      <c r="AF2008" s="6" t="s">
        <v>40</v>
      </c>
      <c r="AG2008" s="6" t="s">
        <v>39</v>
      </c>
      <c r="AH2008" s="6" t="s">
        <v>39</v>
      </c>
      <c r="AI2008" s="6" t="s">
        <v>39</v>
      </c>
      <c r="AJ2008" s="6" t="s">
        <v>43</v>
      </c>
      <c r="AK2008" s="19">
        <v>51.33</v>
      </c>
      <c r="AL2008" s="6" t="s">
        <v>39</v>
      </c>
      <c r="AM2008" s="6" t="s">
        <v>39</v>
      </c>
      <c r="AN2008" s="6" t="s">
        <v>39</v>
      </c>
      <c r="AO2008" s="6" t="s">
        <v>39</v>
      </c>
      <c r="AP2008">
        <v>9</v>
      </c>
      <c r="AQ2008" t="s">
        <v>39</v>
      </c>
      <c r="AR2008" t="s">
        <v>2627</v>
      </c>
      <c r="AS2008" t="s">
        <v>3107</v>
      </c>
    </row>
    <row r="2009" spans="1:45" x14ac:dyDescent="0.35">
      <c r="A2009" t="s">
        <v>2063</v>
      </c>
      <c r="B2009" t="s">
        <v>2672</v>
      </c>
      <c r="C2009" t="s">
        <v>2592</v>
      </c>
      <c r="D2009" t="s">
        <v>2062</v>
      </c>
      <c r="E2009" t="s">
        <v>365</v>
      </c>
      <c r="F2009" t="s">
        <v>3102</v>
      </c>
      <c r="G2009" t="s">
        <v>42</v>
      </c>
      <c r="H2009" t="s">
        <v>40</v>
      </c>
      <c r="I2009" t="s">
        <v>39</v>
      </c>
      <c r="J2009" t="s">
        <v>39</v>
      </c>
      <c r="K2009" t="s">
        <v>39</v>
      </c>
      <c r="L2009" t="s">
        <v>39</v>
      </c>
      <c r="M2009" t="s">
        <v>39</v>
      </c>
      <c r="N2009" t="s">
        <v>39</v>
      </c>
      <c r="O2009" t="s">
        <v>39</v>
      </c>
      <c r="P2009">
        <v>2012</v>
      </c>
      <c r="Q2009" t="s">
        <v>39</v>
      </c>
      <c r="R2009" t="s">
        <v>39</v>
      </c>
      <c r="S2009" t="s">
        <v>39</v>
      </c>
      <c r="T2009" t="s">
        <v>39</v>
      </c>
      <c r="U2009" t="s">
        <v>3104</v>
      </c>
      <c r="V2009" s="6" t="s">
        <v>39</v>
      </c>
      <c r="W2009" s="6" t="s">
        <v>39</v>
      </c>
      <c r="X2009" s="6" t="s">
        <v>39</v>
      </c>
      <c r="Y2009" t="s">
        <v>2946</v>
      </c>
      <c r="Z2009" s="6" t="s">
        <v>39</v>
      </c>
      <c r="AA2009" s="6" t="s">
        <v>44</v>
      </c>
      <c r="AB2009">
        <v>200</v>
      </c>
      <c r="AC2009" s="6" t="s">
        <v>39</v>
      </c>
      <c r="AD2009" s="6" t="s">
        <v>40</v>
      </c>
      <c r="AE2009" s="6" t="s">
        <v>39</v>
      </c>
      <c r="AF2009" s="6" t="s">
        <v>40</v>
      </c>
      <c r="AG2009" s="6" t="s">
        <v>39</v>
      </c>
      <c r="AH2009" s="6" t="s">
        <v>39</v>
      </c>
      <c r="AI2009" s="6" t="s">
        <v>39</v>
      </c>
      <c r="AJ2009" s="6" t="s">
        <v>43</v>
      </c>
      <c r="AK2009" s="19">
        <v>61.66</v>
      </c>
      <c r="AL2009" s="6" t="s">
        <v>39</v>
      </c>
      <c r="AM2009" s="6" t="s">
        <v>39</v>
      </c>
      <c r="AN2009" s="6" t="s">
        <v>39</v>
      </c>
      <c r="AO2009" s="6" t="s">
        <v>39</v>
      </c>
      <c r="AP2009">
        <v>12</v>
      </c>
      <c r="AQ2009" t="s">
        <v>39</v>
      </c>
      <c r="AR2009" t="s">
        <v>2627</v>
      </c>
      <c r="AS2009" t="s">
        <v>3107</v>
      </c>
    </row>
    <row r="2010" spans="1:45" x14ac:dyDescent="0.35">
      <c r="A2010" t="s">
        <v>2063</v>
      </c>
      <c r="B2010" t="s">
        <v>2672</v>
      </c>
      <c r="C2010" t="s">
        <v>2592</v>
      </c>
      <c r="D2010" t="s">
        <v>2062</v>
      </c>
      <c r="E2010" t="s">
        <v>365</v>
      </c>
      <c r="F2010" t="s">
        <v>3102</v>
      </c>
      <c r="G2010" t="s">
        <v>42</v>
      </c>
      <c r="H2010" t="s">
        <v>40</v>
      </c>
      <c r="I2010" t="s">
        <v>39</v>
      </c>
      <c r="J2010" t="s">
        <v>39</v>
      </c>
      <c r="K2010" t="s">
        <v>39</v>
      </c>
      <c r="L2010" t="s">
        <v>39</v>
      </c>
      <c r="M2010" t="s">
        <v>39</v>
      </c>
      <c r="N2010" t="s">
        <v>39</v>
      </c>
      <c r="O2010" t="s">
        <v>39</v>
      </c>
      <c r="P2010">
        <v>2012</v>
      </c>
      <c r="Q2010" t="s">
        <v>39</v>
      </c>
      <c r="R2010" t="s">
        <v>39</v>
      </c>
      <c r="S2010" t="s">
        <v>39</v>
      </c>
      <c r="T2010" t="s">
        <v>39</v>
      </c>
      <c r="U2010" t="s">
        <v>3104</v>
      </c>
      <c r="V2010" s="6" t="s">
        <v>39</v>
      </c>
      <c r="W2010" s="6" t="s">
        <v>39</v>
      </c>
      <c r="X2010" s="6" t="s">
        <v>39</v>
      </c>
      <c r="Y2010" t="s">
        <v>2946</v>
      </c>
      <c r="Z2010" s="6" t="s">
        <v>39</v>
      </c>
      <c r="AA2010" s="6" t="s">
        <v>44</v>
      </c>
      <c r="AB2010">
        <v>200</v>
      </c>
      <c r="AC2010" s="6" t="s">
        <v>39</v>
      </c>
      <c r="AD2010" s="6" t="s">
        <v>40</v>
      </c>
      <c r="AE2010" s="6" t="s">
        <v>39</v>
      </c>
      <c r="AF2010" s="6" t="s">
        <v>40</v>
      </c>
      <c r="AG2010" s="6" t="s">
        <v>39</v>
      </c>
      <c r="AH2010" s="6" t="s">
        <v>39</v>
      </c>
      <c r="AI2010" s="6" t="s">
        <v>39</v>
      </c>
      <c r="AJ2010" s="6" t="s">
        <v>43</v>
      </c>
      <c r="AK2010" t="s">
        <v>39</v>
      </c>
      <c r="AL2010" s="6" t="s">
        <v>39</v>
      </c>
      <c r="AM2010" s="6" t="s">
        <v>39</v>
      </c>
      <c r="AN2010" s="6" t="s">
        <v>39</v>
      </c>
      <c r="AO2010" s="6" t="s">
        <v>39</v>
      </c>
      <c r="AP2010">
        <v>15</v>
      </c>
      <c r="AQ2010" t="s">
        <v>39</v>
      </c>
      <c r="AR2010" t="s">
        <v>2627</v>
      </c>
      <c r="AS2010" t="s">
        <v>3107</v>
      </c>
    </row>
    <row r="2011" spans="1:45" x14ac:dyDescent="0.35">
      <c r="A2011" t="s">
        <v>2063</v>
      </c>
      <c r="B2011" t="s">
        <v>2672</v>
      </c>
      <c r="C2011" t="s">
        <v>2592</v>
      </c>
      <c r="D2011" t="s">
        <v>2062</v>
      </c>
      <c r="E2011" t="s">
        <v>365</v>
      </c>
      <c r="F2011" t="s">
        <v>3102</v>
      </c>
      <c r="G2011" t="s">
        <v>42</v>
      </c>
      <c r="H2011" t="s">
        <v>40</v>
      </c>
      <c r="I2011" t="s">
        <v>39</v>
      </c>
      <c r="J2011" t="s">
        <v>39</v>
      </c>
      <c r="K2011" t="s">
        <v>39</v>
      </c>
      <c r="L2011" t="s">
        <v>39</v>
      </c>
      <c r="M2011" t="s">
        <v>39</v>
      </c>
      <c r="N2011" t="s">
        <v>39</v>
      </c>
      <c r="O2011" t="s">
        <v>39</v>
      </c>
      <c r="P2011">
        <v>2012</v>
      </c>
      <c r="Q2011" t="s">
        <v>39</v>
      </c>
      <c r="R2011" t="s">
        <v>39</v>
      </c>
      <c r="S2011" t="s">
        <v>39</v>
      </c>
      <c r="T2011" t="s">
        <v>39</v>
      </c>
      <c r="U2011" t="s">
        <v>3104</v>
      </c>
      <c r="V2011" s="6" t="s">
        <v>39</v>
      </c>
      <c r="W2011" s="6" t="s">
        <v>39</v>
      </c>
      <c r="X2011" s="6" t="s">
        <v>39</v>
      </c>
      <c r="Y2011" t="s">
        <v>2946</v>
      </c>
      <c r="Z2011" s="6" t="s">
        <v>39</v>
      </c>
      <c r="AA2011" s="6" t="s">
        <v>44</v>
      </c>
      <c r="AB2011">
        <v>200</v>
      </c>
      <c r="AC2011" s="6" t="s">
        <v>39</v>
      </c>
      <c r="AD2011" s="6" t="s">
        <v>40</v>
      </c>
      <c r="AE2011" s="6" t="s">
        <v>39</v>
      </c>
      <c r="AF2011" s="6" t="s">
        <v>40</v>
      </c>
      <c r="AG2011" s="6" t="s">
        <v>39</v>
      </c>
      <c r="AH2011" s="6" t="s">
        <v>39</v>
      </c>
      <c r="AI2011" s="6" t="s">
        <v>39</v>
      </c>
      <c r="AJ2011" s="6" t="s">
        <v>43</v>
      </c>
      <c r="AK2011" s="19">
        <v>65</v>
      </c>
      <c r="AL2011" s="6" t="s">
        <v>39</v>
      </c>
      <c r="AM2011" s="6" t="s">
        <v>39</v>
      </c>
      <c r="AN2011" s="6" t="s">
        <v>39</v>
      </c>
      <c r="AO2011" s="6" t="s">
        <v>39</v>
      </c>
      <c r="AP2011">
        <v>18</v>
      </c>
      <c r="AQ2011" t="s">
        <v>39</v>
      </c>
      <c r="AR2011" t="s">
        <v>2627</v>
      </c>
      <c r="AS2011" t="s">
        <v>3107</v>
      </c>
    </row>
    <row r="2012" spans="1:45" x14ac:dyDescent="0.35">
      <c r="A2012" t="s">
        <v>2063</v>
      </c>
      <c r="B2012" t="s">
        <v>2672</v>
      </c>
      <c r="C2012" t="s">
        <v>2592</v>
      </c>
      <c r="D2012" t="s">
        <v>2062</v>
      </c>
      <c r="E2012" t="s">
        <v>365</v>
      </c>
      <c r="F2012" t="s">
        <v>3102</v>
      </c>
      <c r="G2012" t="s">
        <v>42</v>
      </c>
      <c r="H2012" t="s">
        <v>40</v>
      </c>
      <c r="I2012" t="s">
        <v>39</v>
      </c>
      <c r="J2012" t="s">
        <v>39</v>
      </c>
      <c r="K2012" t="s">
        <v>39</v>
      </c>
      <c r="L2012" t="s">
        <v>39</v>
      </c>
      <c r="M2012" t="s">
        <v>39</v>
      </c>
      <c r="N2012" t="s">
        <v>39</v>
      </c>
      <c r="O2012" t="s">
        <v>39</v>
      </c>
      <c r="P2012">
        <v>2012</v>
      </c>
      <c r="Q2012" t="s">
        <v>39</v>
      </c>
      <c r="R2012" t="s">
        <v>39</v>
      </c>
      <c r="S2012" t="s">
        <v>39</v>
      </c>
      <c r="T2012" t="s">
        <v>39</v>
      </c>
      <c r="U2012" t="s">
        <v>3104</v>
      </c>
      <c r="V2012" s="6" t="s">
        <v>39</v>
      </c>
      <c r="W2012" s="6" t="s">
        <v>39</v>
      </c>
      <c r="X2012" s="6" t="s">
        <v>39</v>
      </c>
      <c r="Y2012" t="s">
        <v>2946</v>
      </c>
      <c r="Z2012" s="6" t="s">
        <v>39</v>
      </c>
      <c r="AA2012" s="6" t="s">
        <v>44</v>
      </c>
      <c r="AB2012">
        <v>200</v>
      </c>
      <c r="AC2012" s="6" t="s">
        <v>39</v>
      </c>
      <c r="AD2012" s="6" t="s">
        <v>40</v>
      </c>
      <c r="AE2012" s="6" t="s">
        <v>39</v>
      </c>
      <c r="AF2012" s="6" t="s">
        <v>40</v>
      </c>
      <c r="AG2012" s="6" t="s">
        <v>39</v>
      </c>
      <c r="AH2012" s="6" t="s">
        <v>39</v>
      </c>
      <c r="AI2012" s="6" t="s">
        <v>39</v>
      </c>
      <c r="AJ2012" s="6" t="s">
        <v>43</v>
      </c>
      <c r="AK2012" s="19">
        <v>65</v>
      </c>
      <c r="AL2012" s="6" t="s">
        <v>39</v>
      </c>
      <c r="AM2012" s="6" t="s">
        <v>39</v>
      </c>
      <c r="AN2012" s="6" t="s">
        <v>39</v>
      </c>
      <c r="AO2012" s="6" t="s">
        <v>39</v>
      </c>
      <c r="AP2012">
        <v>21</v>
      </c>
      <c r="AQ2012" t="s">
        <v>39</v>
      </c>
      <c r="AR2012" t="s">
        <v>2627</v>
      </c>
      <c r="AS2012" t="s">
        <v>3107</v>
      </c>
    </row>
    <row r="2013" spans="1:45" x14ac:dyDescent="0.35">
      <c r="A2013" t="s">
        <v>2063</v>
      </c>
      <c r="B2013" t="s">
        <v>2672</v>
      </c>
      <c r="C2013" t="s">
        <v>2592</v>
      </c>
      <c r="D2013" t="s">
        <v>2062</v>
      </c>
      <c r="E2013" t="s">
        <v>365</v>
      </c>
      <c r="F2013" t="s">
        <v>3102</v>
      </c>
      <c r="G2013" t="s">
        <v>42</v>
      </c>
      <c r="H2013" t="s">
        <v>40</v>
      </c>
      <c r="I2013" t="s">
        <v>39</v>
      </c>
      <c r="J2013" t="s">
        <v>39</v>
      </c>
      <c r="K2013" t="s">
        <v>39</v>
      </c>
      <c r="L2013" t="s">
        <v>39</v>
      </c>
      <c r="M2013" t="s">
        <v>39</v>
      </c>
      <c r="N2013" t="s">
        <v>39</v>
      </c>
      <c r="O2013" t="s">
        <v>39</v>
      </c>
      <c r="P2013">
        <v>2012</v>
      </c>
      <c r="Q2013" t="s">
        <v>39</v>
      </c>
      <c r="R2013" t="s">
        <v>39</v>
      </c>
      <c r="S2013" t="s">
        <v>39</v>
      </c>
      <c r="T2013" t="s">
        <v>39</v>
      </c>
      <c r="U2013" t="s">
        <v>3104</v>
      </c>
      <c r="V2013" s="6" t="s">
        <v>39</v>
      </c>
      <c r="W2013" s="6" t="s">
        <v>39</v>
      </c>
      <c r="X2013" s="6" t="s">
        <v>39</v>
      </c>
      <c r="Y2013" t="s">
        <v>2946</v>
      </c>
      <c r="Z2013" s="6" t="s">
        <v>39</v>
      </c>
      <c r="AA2013" s="6" t="s">
        <v>44</v>
      </c>
      <c r="AB2013">
        <v>200</v>
      </c>
      <c r="AC2013" s="6" t="s">
        <v>39</v>
      </c>
      <c r="AD2013" s="6" t="s">
        <v>40</v>
      </c>
      <c r="AE2013" s="6" t="s">
        <v>39</v>
      </c>
      <c r="AF2013" s="6" t="s">
        <v>40</v>
      </c>
      <c r="AG2013" s="6" t="s">
        <v>39</v>
      </c>
      <c r="AH2013" s="6" t="s">
        <v>39</v>
      </c>
      <c r="AI2013" s="6" t="s">
        <v>39</v>
      </c>
      <c r="AJ2013" s="6" t="s">
        <v>43</v>
      </c>
      <c r="AK2013" s="19">
        <v>65</v>
      </c>
      <c r="AL2013" s="6" t="s">
        <v>39</v>
      </c>
      <c r="AM2013" s="6" t="s">
        <v>39</v>
      </c>
      <c r="AN2013" s="6" t="s">
        <v>39</v>
      </c>
      <c r="AO2013" s="6" t="s">
        <v>39</v>
      </c>
      <c r="AP2013">
        <v>27</v>
      </c>
      <c r="AQ2013" t="s">
        <v>39</v>
      </c>
      <c r="AR2013" t="s">
        <v>2627</v>
      </c>
      <c r="AS2013" t="s">
        <v>3107</v>
      </c>
    </row>
    <row r="2014" spans="1:45" x14ac:dyDescent="0.35">
      <c r="A2014" t="s">
        <v>2063</v>
      </c>
      <c r="B2014" t="s">
        <v>2672</v>
      </c>
      <c r="C2014" t="s">
        <v>2592</v>
      </c>
      <c r="D2014" t="s">
        <v>2062</v>
      </c>
      <c r="E2014" t="s">
        <v>365</v>
      </c>
      <c r="F2014" t="s">
        <v>3102</v>
      </c>
      <c r="G2014" t="s">
        <v>42</v>
      </c>
      <c r="H2014" t="s">
        <v>40</v>
      </c>
      <c r="I2014" t="s">
        <v>39</v>
      </c>
      <c r="J2014" t="s">
        <v>39</v>
      </c>
      <c r="K2014" t="s">
        <v>39</v>
      </c>
      <c r="L2014" t="s">
        <v>39</v>
      </c>
      <c r="M2014" t="s">
        <v>39</v>
      </c>
      <c r="N2014" t="s">
        <v>39</v>
      </c>
      <c r="O2014" t="s">
        <v>39</v>
      </c>
      <c r="P2014">
        <v>2012</v>
      </c>
      <c r="Q2014" t="s">
        <v>39</v>
      </c>
      <c r="R2014" t="s">
        <v>39</v>
      </c>
      <c r="S2014" t="s">
        <v>39</v>
      </c>
      <c r="T2014" t="s">
        <v>39</v>
      </c>
      <c r="U2014" t="s">
        <v>3104</v>
      </c>
      <c r="V2014" s="6" t="s">
        <v>39</v>
      </c>
      <c r="W2014" s="6" t="s">
        <v>39</v>
      </c>
      <c r="X2014" s="6" t="s">
        <v>39</v>
      </c>
      <c r="Y2014" t="s">
        <v>2946</v>
      </c>
      <c r="Z2014" s="6" t="s">
        <v>39</v>
      </c>
      <c r="AA2014" s="6" t="s">
        <v>44</v>
      </c>
      <c r="AB2014">
        <v>300</v>
      </c>
      <c r="AC2014" s="6" t="s">
        <v>39</v>
      </c>
      <c r="AD2014" s="6" t="s">
        <v>40</v>
      </c>
      <c r="AE2014" s="6" t="s">
        <v>39</v>
      </c>
      <c r="AF2014" s="6" t="s">
        <v>40</v>
      </c>
      <c r="AG2014" s="6" t="s">
        <v>39</v>
      </c>
      <c r="AH2014" s="6" t="s">
        <v>39</v>
      </c>
      <c r="AI2014" s="6" t="s">
        <v>39</v>
      </c>
      <c r="AJ2014" s="6" t="s">
        <v>43</v>
      </c>
      <c r="AK2014" s="19">
        <v>5.63</v>
      </c>
      <c r="AL2014" s="6" t="s">
        <v>39</v>
      </c>
      <c r="AM2014" s="6" t="s">
        <v>39</v>
      </c>
      <c r="AN2014" s="6" t="s">
        <v>39</v>
      </c>
      <c r="AO2014" s="6" t="s">
        <v>39</v>
      </c>
      <c r="AP2014">
        <v>3</v>
      </c>
      <c r="AQ2014" t="s">
        <v>39</v>
      </c>
      <c r="AR2014" t="s">
        <v>2627</v>
      </c>
      <c r="AS2014" t="s">
        <v>3107</v>
      </c>
    </row>
    <row r="2015" spans="1:45" x14ac:dyDescent="0.35">
      <c r="A2015" t="s">
        <v>2063</v>
      </c>
      <c r="B2015" t="s">
        <v>2672</v>
      </c>
      <c r="C2015" t="s">
        <v>2592</v>
      </c>
      <c r="D2015" t="s">
        <v>2062</v>
      </c>
      <c r="E2015" t="s">
        <v>365</v>
      </c>
      <c r="F2015" t="s">
        <v>3102</v>
      </c>
      <c r="G2015" t="s">
        <v>42</v>
      </c>
      <c r="H2015" t="s">
        <v>40</v>
      </c>
      <c r="I2015" t="s">
        <v>39</v>
      </c>
      <c r="J2015" t="s">
        <v>39</v>
      </c>
      <c r="K2015" t="s">
        <v>39</v>
      </c>
      <c r="L2015" t="s">
        <v>39</v>
      </c>
      <c r="M2015" t="s">
        <v>39</v>
      </c>
      <c r="N2015" t="s">
        <v>39</v>
      </c>
      <c r="O2015" t="s">
        <v>39</v>
      </c>
      <c r="P2015">
        <v>2012</v>
      </c>
      <c r="Q2015" t="s">
        <v>39</v>
      </c>
      <c r="R2015" t="s">
        <v>39</v>
      </c>
      <c r="S2015" t="s">
        <v>39</v>
      </c>
      <c r="T2015" t="s">
        <v>39</v>
      </c>
      <c r="U2015" t="s">
        <v>3104</v>
      </c>
      <c r="V2015" s="6" t="s">
        <v>39</v>
      </c>
      <c r="W2015" s="6" t="s">
        <v>39</v>
      </c>
      <c r="X2015" s="6" t="s">
        <v>39</v>
      </c>
      <c r="Y2015" t="s">
        <v>2946</v>
      </c>
      <c r="Z2015" s="6" t="s">
        <v>39</v>
      </c>
      <c r="AA2015" s="6" t="s">
        <v>44</v>
      </c>
      <c r="AB2015">
        <v>300</v>
      </c>
      <c r="AC2015" s="6" t="s">
        <v>39</v>
      </c>
      <c r="AD2015" s="6" t="s">
        <v>40</v>
      </c>
      <c r="AE2015" s="6" t="s">
        <v>39</v>
      </c>
      <c r="AF2015" s="6" t="s">
        <v>40</v>
      </c>
      <c r="AG2015" s="6" t="s">
        <v>39</v>
      </c>
      <c r="AH2015" s="6" t="s">
        <v>39</v>
      </c>
      <c r="AI2015" s="6" t="s">
        <v>39</v>
      </c>
      <c r="AJ2015" s="6" t="s">
        <v>43</v>
      </c>
      <c r="AK2015" s="19">
        <v>27.66</v>
      </c>
      <c r="AL2015" s="6" t="s">
        <v>39</v>
      </c>
      <c r="AM2015" s="6" t="s">
        <v>39</v>
      </c>
      <c r="AN2015" s="6" t="s">
        <v>39</v>
      </c>
      <c r="AO2015" s="6" t="s">
        <v>39</v>
      </c>
      <c r="AP2015">
        <v>6</v>
      </c>
      <c r="AQ2015" t="s">
        <v>39</v>
      </c>
      <c r="AR2015" t="s">
        <v>2627</v>
      </c>
      <c r="AS2015" t="s">
        <v>3107</v>
      </c>
    </row>
    <row r="2016" spans="1:45" x14ac:dyDescent="0.35">
      <c r="A2016" t="s">
        <v>2063</v>
      </c>
      <c r="B2016" t="s">
        <v>2672</v>
      </c>
      <c r="C2016" t="s">
        <v>2592</v>
      </c>
      <c r="D2016" t="s">
        <v>2062</v>
      </c>
      <c r="E2016" t="s">
        <v>365</v>
      </c>
      <c r="F2016" t="s">
        <v>3102</v>
      </c>
      <c r="G2016" t="s">
        <v>42</v>
      </c>
      <c r="H2016" t="s">
        <v>40</v>
      </c>
      <c r="I2016" t="s">
        <v>39</v>
      </c>
      <c r="J2016" t="s">
        <v>39</v>
      </c>
      <c r="K2016" t="s">
        <v>39</v>
      </c>
      <c r="L2016" t="s">
        <v>39</v>
      </c>
      <c r="M2016" t="s">
        <v>39</v>
      </c>
      <c r="N2016" t="s">
        <v>39</v>
      </c>
      <c r="O2016" t="s">
        <v>39</v>
      </c>
      <c r="P2016">
        <v>2012</v>
      </c>
      <c r="Q2016" t="s">
        <v>39</v>
      </c>
      <c r="R2016" t="s">
        <v>39</v>
      </c>
      <c r="S2016" t="s">
        <v>39</v>
      </c>
      <c r="T2016" t="s">
        <v>39</v>
      </c>
      <c r="U2016" t="s">
        <v>3104</v>
      </c>
      <c r="V2016" s="6" t="s">
        <v>39</v>
      </c>
      <c r="W2016" s="6" t="s">
        <v>39</v>
      </c>
      <c r="X2016" s="6" t="s">
        <v>39</v>
      </c>
      <c r="Y2016" t="s">
        <v>2946</v>
      </c>
      <c r="Z2016" s="6" t="s">
        <v>39</v>
      </c>
      <c r="AA2016" s="6" t="s">
        <v>44</v>
      </c>
      <c r="AB2016">
        <v>300</v>
      </c>
      <c r="AC2016" s="6" t="s">
        <v>39</v>
      </c>
      <c r="AD2016" s="6" t="s">
        <v>40</v>
      </c>
      <c r="AE2016" s="6" t="s">
        <v>39</v>
      </c>
      <c r="AF2016" s="6" t="s">
        <v>40</v>
      </c>
      <c r="AG2016" s="6" t="s">
        <v>39</v>
      </c>
      <c r="AH2016" s="6" t="s">
        <v>39</v>
      </c>
      <c r="AI2016" s="6" t="s">
        <v>39</v>
      </c>
      <c r="AJ2016" s="6" t="s">
        <v>43</v>
      </c>
      <c r="AK2016" s="19">
        <v>57.66</v>
      </c>
      <c r="AL2016" s="6" t="s">
        <v>39</v>
      </c>
      <c r="AM2016" s="6" t="s">
        <v>39</v>
      </c>
      <c r="AN2016" s="6" t="s">
        <v>39</v>
      </c>
      <c r="AO2016" s="6" t="s">
        <v>39</v>
      </c>
      <c r="AP2016">
        <v>9</v>
      </c>
      <c r="AQ2016" t="s">
        <v>39</v>
      </c>
      <c r="AR2016" t="s">
        <v>2627</v>
      </c>
      <c r="AS2016" t="s">
        <v>3107</v>
      </c>
    </row>
    <row r="2017" spans="1:45" x14ac:dyDescent="0.35">
      <c r="A2017" t="s">
        <v>2063</v>
      </c>
      <c r="B2017" t="s">
        <v>2672</v>
      </c>
      <c r="C2017" t="s">
        <v>2592</v>
      </c>
      <c r="D2017" t="s">
        <v>2062</v>
      </c>
      <c r="E2017" t="s">
        <v>365</v>
      </c>
      <c r="F2017" t="s">
        <v>3102</v>
      </c>
      <c r="G2017" t="s">
        <v>42</v>
      </c>
      <c r="H2017" t="s">
        <v>40</v>
      </c>
      <c r="I2017" t="s">
        <v>39</v>
      </c>
      <c r="J2017" t="s">
        <v>39</v>
      </c>
      <c r="K2017" t="s">
        <v>39</v>
      </c>
      <c r="L2017" t="s">
        <v>39</v>
      </c>
      <c r="M2017" t="s">
        <v>39</v>
      </c>
      <c r="N2017" t="s">
        <v>39</v>
      </c>
      <c r="O2017" t="s">
        <v>39</v>
      </c>
      <c r="P2017">
        <v>2012</v>
      </c>
      <c r="Q2017" t="s">
        <v>39</v>
      </c>
      <c r="R2017" t="s">
        <v>39</v>
      </c>
      <c r="S2017" t="s">
        <v>39</v>
      </c>
      <c r="T2017" t="s">
        <v>39</v>
      </c>
      <c r="U2017" t="s">
        <v>3104</v>
      </c>
      <c r="V2017" s="6" t="s">
        <v>39</v>
      </c>
      <c r="W2017" s="6" t="s">
        <v>39</v>
      </c>
      <c r="X2017" s="6" t="s">
        <v>39</v>
      </c>
      <c r="Y2017" t="s">
        <v>2946</v>
      </c>
      <c r="Z2017" s="6" t="s">
        <v>39</v>
      </c>
      <c r="AA2017" s="6" t="s">
        <v>44</v>
      </c>
      <c r="AB2017">
        <v>300</v>
      </c>
      <c r="AC2017" s="6" t="s">
        <v>39</v>
      </c>
      <c r="AD2017" s="6" t="s">
        <v>40</v>
      </c>
      <c r="AE2017" s="6" t="s">
        <v>39</v>
      </c>
      <c r="AF2017" s="6" t="s">
        <v>40</v>
      </c>
      <c r="AG2017" s="6" t="s">
        <v>39</v>
      </c>
      <c r="AH2017" s="6" t="s">
        <v>39</v>
      </c>
      <c r="AI2017" s="6" t="s">
        <v>39</v>
      </c>
      <c r="AJ2017" s="6" t="s">
        <v>43</v>
      </c>
      <c r="AK2017" s="19">
        <v>64</v>
      </c>
      <c r="AL2017" s="6" t="s">
        <v>39</v>
      </c>
      <c r="AM2017" s="6" t="s">
        <v>39</v>
      </c>
      <c r="AN2017" s="6" t="s">
        <v>39</v>
      </c>
      <c r="AO2017" s="6" t="s">
        <v>39</v>
      </c>
      <c r="AP2017">
        <v>12</v>
      </c>
      <c r="AQ2017" t="s">
        <v>39</v>
      </c>
      <c r="AR2017" t="s">
        <v>2627</v>
      </c>
      <c r="AS2017" t="s">
        <v>3107</v>
      </c>
    </row>
    <row r="2018" spans="1:45" x14ac:dyDescent="0.35">
      <c r="A2018" t="s">
        <v>2063</v>
      </c>
      <c r="B2018" t="s">
        <v>2672</v>
      </c>
      <c r="C2018" t="s">
        <v>2592</v>
      </c>
      <c r="D2018" t="s">
        <v>2062</v>
      </c>
      <c r="E2018" t="s">
        <v>365</v>
      </c>
      <c r="F2018" t="s">
        <v>3102</v>
      </c>
      <c r="G2018" t="s">
        <v>42</v>
      </c>
      <c r="H2018" t="s">
        <v>40</v>
      </c>
      <c r="I2018" t="s">
        <v>39</v>
      </c>
      <c r="J2018" t="s">
        <v>39</v>
      </c>
      <c r="K2018" t="s">
        <v>39</v>
      </c>
      <c r="L2018" t="s">
        <v>39</v>
      </c>
      <c r="M2018" t="s">
        <v>39</v>
      </c>
      <c r="N2018" t="s">
        <v>39</v>
      </c>
      <c r="O2018" t="s">
        <v>39</v>
      </c>
      <c r="P2018">
        <v>2012</v>
      </c>
      <c r="Q2018" t="s">
        <v>39</v>
      </c>
      <c r="R2018" t="s">
        <v>39</v>
      </c>
      <c r="S2018" t="s">
        <v>39</v>
      </c>
      <c r="T2018" t="s">
        <v>39</v>
      </c>
      <c r="U2018" t="s">
        <v>3104</v>
      </c>
      <c r="V2018" s="6" t="s">
        <v>39</v>
      </c>
      <c r="W2018" s="6" t="s">
        <v>39</v>
      </c>
      <c r="X2018" s="6" t="s">
        <v>39</v>
      </c>
      <c r="Y2018" t="s">
        <v>2946</v>
      </c>
      <c r="Z2018" s="6" t="s">
        <v>39</v>
      </c>
      <c r="AA2018" s="6" t="s">
        <v>44</v>
      </c>
      <c r="AB2018">
        <v>300</v>
      </c>
      <c r="AC2018" s="6" t="s">
        <v>39</v>
      </c>
      <c r="AD2018" s="6" t="s">
        <v>40</v>
      </c>
      <c r="AE2018" s="6" t="s">
        <v>39</v>
      </c>
      <c r="AF2018" s="6" t="s">
        <v>40</v>
      </c>
      <c r="AG2018" s="6" t="s">
        <v>39</v>
      </c>
      <c r="AH2018" s="6" t="s">
        <v>39</v>
      </c>
      <c r="AI2018" s="6" t="s">
        <v>39</v>
      </c>
      <c r="AJ2018" s="6" t="s">
        <v>43</v>
      </c>
      <c r="AK2018" s="19">
        <v>83.33</v>
      </c>
      <c r="AL2018" s="6" t="s">
        <v>39</v>
      </c>
      <c r="AM2018" s="6" t="s">
        <v>39</v>
      </c>
      <c r="AN2018" s="6" t="s">
        <v>39</v>
      </c>
      <c r="AO2018" s="6" t="s">
        <v>39</v>
      </c>
      <c r="AP2018">
        <v>15</v>
      </c>
      <c r="AQ2018" t="s">
        <v>39</v>
      </c>
      <c r="AR2018" t="s">
        <v>2627</v>
      </c>
      <c r="AS2018" t="s">
        <v>3107</v>
      </c>
    </row>
    <row r="2019" spans="1:45" x14ac:dyDescent="0.35">
      <c r="A2019" t="s">
        <v>2063</v>
      </c>
      <c r="B2019" t="s">
        <v>2672</v>
      </c>
      <c r="C2019" t="s">
        <v>2592</v>
      </c>
      <c r="D2019" t="s">
        <v>2062</v>
      </c>
      <c r="E2019" t="s">
        <v>365</v>
      </c>
      <c r="F2019" t="s">
        <v>3102</v>
      </c>
      <c r="G2019" t="s">
        <v>42</v>
      </c>
      <c r="H2019" t="s">
        <v>40</v>
      </c>
      <c r="I2019" t="s">
        <v>39</v>
      </c>
      <c r="J2019" t="s">
        <v>39</v>
      </c>
      <c r="K2019" t="s">
        <v>39</v>
      </c>
      <c r="L2019" t="s">
        <v>39</v>
      </c>
      <c r="M2019" t="s">
        <v>39</v>
      </c>
      <c r="N2019" t="s">
        <v>39</v>
      </c>
      <c r="O2019" t="s">
        <v>39</v>
      </c>
      <c r="P2019">
        <v>2012</v>
      </c>
      <c r="Q2019" t="s">
        <v>39</v>
      </c>
      <c r="R2019" t="s">
        <v>39</v>
      </c>
      <c r="S2019" t="s">
        <v>39</v>
      </c>
      <c r="T2019" t="s">
        <v>39</v>
      </c>
      <c r="U2019" t="s">
        <v>3104</v>
      </c>
      <c r="V2019" s="6" t="s">
        <v>39</v>
      </c>
      <c r="W2019" s="6" t="s">
        <v>39</v>
      </c>
      <c r="X2019" s="6" t="s">
        <v>39</v>
      </c>
      <c r="Y2019" t="s">
        <v>2946</v>
      </c>
      <c r="Z2019" s="6" t="s">
        <v>39</v>
      </c>
      <c r="AA2019" s="6" t="s">
        <v>44</v>
      </c>
      <c r="AB2019">
        <v>300</v>
      </c>
      <c r="AC2019" s="6" t="s">
        <v>39</v>
      </c>
      <c r="AD2019" s="6" t="s">
        <v>40</v>
      </c>
      <c r="AE2019" s="6" t="s">
        <v>39</v>
      </c>
      <c r="AF2019" s="6" t="s">
        <v>40</v>
      </c>
      <c r="AG2019" s="6" t="s">
        <v>39</v>
      </c>
      <c r="AH2019" s="6" t="s">
        <v>39</v>
      </c>
      <c r="AI2019" s="6" t="s">
        <v>39</v>
      </c>
      <c r="AJ2019" s="6" t="s">
        <v>43</v>
      </c>
      <c r="AK2019" s="19">
        <v>84</v>
      </c>
      <c r="AL2019" s="6" t="s">
        <v>39</v>
      </c>
      <c r="AM2019" s="6" t="s">
        <v>39</v>
      </c>
      <c r="AN2019" s="6" t="s">
        <v>39</v>
      </c>
      <c r="AO2019" s="6" t="s">
        <v>39</v>
      </c>
      <c r="AP2019">
        <v>18</v>
      </c>
      <c r="AQ2019" t="s">
        <v>39</v>
      </c>
      <c r="AR2019" t="s">
        <v>2627</v>
      </c>
      <c r="AS2019" t="s">
        <v>3107</v>
      </c>
    </row>
    <row r="2020" spans="1:45" x14ac:dyDescent="0.35">
      <c r="A2020" t="s">
        <v>2063</v>
      </c>
      <c r="B2020" t="s">
        <v>2672</v>
      </c>
      <c r="C2020" t="s">
        <v>2592</v>
      </c>
      <c r="D2020" t="s">
        <v>2062</v>
      </c>
      <c r="E2020" t="s">
        <v>365</v>
      </c>
      <c r="F2020" t="s">
        <v>3102</v>
      </c>
      <c r="G2020" t="s">
        <v>42</v>
      </c>
      <c r="H2020" t="s">
        <v>40</v>
      </c>
      <c r="I2020" t="s">
        <v>39</v>
      </c>
      <c r="J2020" t="s">
        <v>39</v>
      </c>
      <c r="K2020" t="s">
        <v>39</v>
      </c>
      <c r="L2020" t="s">
        <v>39</v>
      </c>
      <c r="M2020" t="s">
        <v>39</v>
      </c>
      <c r="N2020" t="s">
        <v>39</v>
      </c>
      <c r="O2020" t="s">
        <v>39</v>
      </c>
      <c r="P2020">
        <v>2012</v>
      </c>
      <c r="Q2020" t="s">
        <v>39</v>
      </c>
      <c r="R2020" t="s">
        <v>39</v>
      </c>
      <c r="S2020" t="s">
        <v>39</v>
      </c>
      <c r="T2020" t="s">
        <v>39</v>
      </c>
      <c r="U2020" t="s">
        <v>3104</v>
      </c>
      <c r="V2020" s="6" t="s">
        <v>39</v>
      </c>
      <c r="W2020" s="6" t="s">
        <v>39</v>
      </c>
      <c r="X2020" s="6" t="s">
        <v>39</v>
      </c>
      <c r="Y2020" t="s">
        <v>2946</v>
      </c>
      <c r="Z2020" s="6" t="s">
        <v>39</v>
      </c>
      <c r="AA2020" s="6" t="s">
        <v>44</v>
      </c>
      <c r="AB2020">
        <v>300</v>
      </c>
      <c r="AC2020" s="6" t="s">
        <v>39</v>
      </c>
      <c r="AD2020" s="6" t="s">
        <v>40</v>
      </c>
      <c r="AE2020" s="6" t="s">
        <v>39</v>
      </c>
      <c r="AF2020" s="6" t="s">
        <v>40</v>
      </c>
      <c r="AG2020" s="6" t="s">
        <v>39</v>
      </c>
      <c r="AH2020" s="6" t="s">
        <v>39</v>
      </c>
      <c r="AI2020" s="6" t="s">
        <v>39</v>
      </c>
      <c r="AJ2020" s="6" t="s">
        <v>43</v>
      </c>
      <c r="AK2020" s="19">
        <v>84</v>
      </c>
      <c r="AL2020" s="6" t="s">
        <v>39</v>
      </c>
      <c r="AM2020" s="6" t="s">
        <v>39</v>
      </c>
      <c r="AN2020" s="6" t="s">
        <v>39</v>
      </c>
      <c r="AO2020" s="6" t="s">
        <v>39</v>
      </c>
      <c r="AP2020">
        <v>21</v>
      </c>
      <c r="AQ2020" t="s">
        <v>39</v>
      </c>
      <c r="AR2020" t="s">
        <v>2627</v>
      </c>
      <c r="AS2020" t="s">
        <v>3107</v>
      </c>
    </row>
    <row r="2021" spans="1:45" x14ac:dyDescent="0.35">
      <c r="A2021" t="s">
        <v>2063</v>
      </c>
      <c r="B2021" t="s">
        <v>2672</v>
      </c>
      <c r="C2021" t="s">
        <v>2592</v>
      </c>
      <c r="D2021" t="s">
        <v>2062</v>
      </c>
      <c r="E2021" t="s">
        <v>365</v>
      </c>
      <c r="F2021" t="s">
        <v>3102</v>
      </c>
      <c r="G2021" t="s">
        <v>42</v>
      </c>
      <c r="H2021" t="s">
        <v>40</v>
      </c>
      <c r="I2021" t="s">
        <v>39</v>
      </c>
      <c r="J2021" t="s">
        <v>39</v>
      </c>
      <c r="K2021" t="s">
        <v>39</v>
      </c>
      <c r="L2021" t="s">
        <v>39</v>
      </c>
      <c r="M2021" t="s">
        <v>39</v>
      </c>
      <c r="N2021" t="s">
        <v>39</v>
      </c>
      <c r="O2021" t="s">
        <v>39</v>
      </c>
      <c r="P2021">
        <v>2012</v>
      </c>
      <c r="Q2021" t="s">
        <v>39</v>
      </c>
      <c r="R2021" t="s">
        <v>39</v>
      </c>
      <c r="S2021" t="s">
        <v>39</v>
      </c>
      <c r="T2021" t="s">
        <v>39</v>
      </c>
      <c r="U2021" t="s">
        <v>3104</v>
      </c>
      <c r="V2021" s="6" t="s">
        <v>39</v>
      </c>
      <c r="W2021" s="6" t="s">
        <v>39</v>
      </c>
      <c r="X2021" s="6" t="s">
        <v>39</v>
      </c>
      <c r="Y2021" t="s">
        <v>2946</v>
      </c>
      <c r="Z2021" s="6" t="s">
        <v>39</v>
      </c>
      <c r="AA2021" s="6" t="s">
        <v>44</v>
      </c>
      <c r="AB2021">
        <v>300</v>
      </c>
      <c r="AC2021" s="6" t="s">
        <v>39</v>
      </c>
      <c r="AD2021" s="6" t="s">
        <v>40</v>
      </c>
      <c r="AE2021" s="6" t="s">
        <v>39</v>
      </c>
      <c r="AF2021" s="6" t="s">
        <v>40</v>
      </c>
      <c r="AG2021" s="6" t="s">
        <v>39</v>
      </c>
      <c r="AH2021" s="6" t="s">
        <v>39</v>
      </c>
      <c r="AI2021" s="6" t="s">
        <v>39</v>
      </c>
      <c r="AJ2021" s="6" t="s">
        <v>43</v>
      </c>
      <c r="AK2021" s="19">
        <v>84</v>
      </c>
      <c r="AL2021" s="6" t="s">
        <v>39</v>
      </c>
      <c r="AM2021" s="6" t="s">
        <v>39</v>
      </c>
      <c r="AN2021" s="6" t="s">
        <v>39</v>
      </c>
      <c r="AO2021" s="6" t="s">
        <v>39</v>
      </c>
      <c r="AP2021">
        <v>27</v>
      </c>
      <c r="AQ2021" t="s">
        <v>39</v>
      </c>
      <c r="AR2021" t="s">
        <v>2627</v>
      </c>
      <c r="AS2021" t="s">
        <v>3107</v>
      </c>
    </row>
    <row r="2022" spans="1:45" x14ac:dyDescent="0.35">
      <c r="A2022" t="s">
        <v>2063</v>
      </c>
      <c r="B2022" t="s">
        <v>2672</v>
      </c>
      <c r="C2022" t="s">
        <v>2592</v>
      </c>
      <c r="D2022" t="s">
        <v>2062</v>
      </c>
      <c r="E2022" t="s">
        <v>365</v>
      </c>
      <c r="F2022" t="s">
        <v>3102</v>
      </c>
      <c r="G2022" t="s">
        <v>42</v>
      </c>
      <c r="H2022" t="s">
        <v>40</v>
      </c>
      <c r="I2022" t="s">
        <v>39</v>
      </c>
      <c r="J2022" t="s">
        <v>39</v>
      </c>
      <c r="K2022" t="s">
        <v>39</v>
      </c>
      <c r="L2022" t="s">
        <v>39</v>
      </c>
      <c r="M2022" t="s">
        <v>39</v>
      </c>
      <c r="N2022" t="s">
        <v>39</v>
      </c>
      <c r="O2022" t="s">
        <v>39</v>
      </c>
      <c r="P2022">
        <v>2012</v>
      </c>
      <c r="Q2022" t="s">
        <v>39</v>
      </c>
      <c r="R2022" t="s">
        <v>39</v>
      </c>
      <c r="S2022" t="s">
        <v>39</v>
      </c>
      <c r="T2022" t="s">
        <v>39</v>
      </c>
      <c r="U2022" t="s">
        <v>3105</v>
      </c>
      <c r="V2022" s="6" t="s">
        <v>39</v>
      </c>
      <c r="W2022" s="6" t="s">
        <v>39</v>
      </c>
      <c r="X2022" s="6" t="s">
        <v>39</v>
      </c>
      <c r="Y2022" t="s">
        <v>2946</v>
      </c>
      <c r="Z2022" s="6" t="s">
        <v>39</v>
      </c>
      <c r="AA2022" s="6" t="s">
        <v>44</v>
      </c>
      <c r="AB2022">
        <v>100</v>
      </c>
      <c r="AC2022" s="6" t="s">
        <v>39</v>
      </c>
      <c r="AD2022" s="6" t="s">
        <v>40</v>
      </c>
      <c r="AE2022" s="6" t="s">
        <v>39</v>
      </c>
      <c r="AF2022" s="6" t="s">
        <v>40</v>
      </c>
      <c r="AG2022" s="6" t="s">
        <v>39</v>
      </c>
      <c r="AH2022" s="6" t="s">
        <v>39</v>
      </c>
      <c r="AI2022" s="6" t="s">
        <v>39</v>
      </c>
      <c r="AJ2022" s="6" t="s">
        <v>43</v>
      </c>
      <c r="AK2022" s="19">
        <v>2.63</v>
      </c>
      <c r="AL2022" s="6" t="s">
        <v>39</v>
      </c>
      <c r="AM2022" s="6" t="s">
        <v>39</v>
      </c>
      <c r="AN2022" s="6" t="s">
        <v>39</v>
      </c>
      <c r="AO2022" s="6" t="s">
        <v>39</v>
      </c>
      <c r="AP2022">
        <v>3</v>
      </c>
      <c r="AQ2022" t="s">
        <v>39</v>
      </c>
      <c r="AR2022" t="s">
        <v>2627</v>
      </c>
      <c r="AS2022" t="s">
        <v>3107</v>
      </c>
    </row>
    <row r="2023" spans="1:45" x14ac:dyDescent="0.35">
      <c r="A2023" t="s">
        <v>2063</v>
      </c>
      <c r="B2023" t="s">
        <v>2672</v>
      </c>
      <c r="C2023" t="s">
        <v>2592</v>
      </c>
      <c r="D2023" t="s">
        <v>2062</v>
      </c>
      <c r="E2023" t="s">
        <v>365</v>
      </c>
      <c r="F2023" t="s">
        <v>3102</v>
      </c>
      <c r="G2023" t="s">
        <v>42</v>
      </c>
      <c r="H2023" t="s">
        <v>40</v>
      </c>
      <c r="I2023" t="s">
        <v>39</v>
      </c>
      <c r="J2023" t="s">
        <v>39</v>
      </c>
      <c r="K2023" t="s">
        <v>39</v>
      </c>
      <c r="L2023" t="s">
        <v>39</v>
      </c>
      <c r="M2023" t="s">
        <v>39</v>
      </c>
      <c r="N2023" t="s">
        <v>39</v>
      </c>
      <c r="O2023" t="s">
        <v>39</v>
      </c>
      <c r="P2023">
        <v>2012</v>
      </c>
      <c r="Q2023" t="s">
        <v>39</v>
      </c>
      <c r="R2023" t="s">
        <v>39</v>
      </c>
      <c r="S2023" t="s">
        <v>39</v>
      </c>
      <c r="T2023" t="s">
        <v>39</v>
      </c>
      <c r="U2023" t="s">
        <v>3105</v>
      </c>
      <c r="V2023" s="6" t="s">
        <v>39</v>
      </c>
      <c r="W2023" s="6" t="s">
        <v>39</v>
      </c>
      <c r="X2023" s="6" t="s">
        <v>39</v>
      </c>
      <c r="Y2023" t="s">
        <v>2946</v>
      </c>
      <c r="Z2023" s="6" t="s">
        <v>39</v>
      </c>
      <c r="AA2023" s="6" t="s">
        <v>44</v>
      </c>
      <c r="AB2023">
        <v>100</v>
      </c>
      <c r="AC2023" s="6" t="s">
        <v>39</v>
      </c>
      <c r="AD2023" s="6" t="s">
        <v>40</v>
      </c>
      <c r="AE2023" s="6" t="s">
        <v>39</v>
      </c>
      <c r="AF2023" s="6" t="s">
        <v>40</v>
      </c>
      <c r="AG2023" s="6" t="s">
        <v>39</v>
      </c>
      <c r="AH2023" s="6" t="s">
        <v>39</v>
      </c>
      <c r="AI2023" s="6" t="s">
        <v>39</v>
      </c>
      <c r="AJ2023" s="6" t="s">
        <v>43</v>
      </c>
      <c r="AK2023" s="19">
        <v>24.53</v>
      </c>
      <c r="AL2023" s="6" t="s">
        <v>39</v>
      </c>
      <c r="AM2023" s="6" t="s">
        <v>39</v>
      </c>
      <c r="AN2023" s="6" t="s">
        <v>39</v>
      </c>
      <c r="AO2023" s="6" t="s">
        <v>39</v>
      </c>
      <c r="AP2023">
        <v>6</v>
      </c>
      <c r="AQ2023" t="s">
        <v>39</v>
      </c>
      <c r="AR2023" t="s">
        <v>2627</v>
      </c>
      <c r="AS2023" t="s">
        <v>3107</v>
      </c>
    </row>
    <row r="2024" spans="1:45" x14ac:dyDescent="0.35">
      <c r="A2024" t="s">
        <v>2063</v>
      </c>
      <c r="B2024" t="s">
        <v>2672</v>
      </c>
      <c r="C2024" t="s">
        <v>2592</v>
      </c>
      <c r="D2024" t="s">
        <v>2062</v>
      </c>
      <c r="E2024" t="s">
        <v>365</v>
      </c>
      <c r="F2024" t="s">
        <v>3102</v>
      </c>
      <c r="G2024" t="s">
        <v>42</v>
      </c>
      <c r="H2024" t="s">
        <v>40</v>
      </c>
      <c r="I2024" t="s">
        <v>39</v>
      </c>
      <c r="J2024" t="s">
        <v>39</v>
      </c>
      <c r="K2024" t="s">
        <v>39</v>
      </c>
      <c r="L2024" t="s">
        <v>39</v>
      </c>
      <c r="M2024" t="s">
        <v>39</v>
      </c>
      <c r="N2024" t="s">
        <v>39</v>
      </c>
      <c r="O2024" t="s">
        <v>39</v>
      </c>
      <c r="P2024">
        <v>2012</v>
      </c>
      <c r="Q2024" t="s">
        <v>39</v>
      </c>
      <c r="R2024" t="s">
        <v>39</v>
      </c>
      <c r="S2024" t="s">
        <v>39</v>
      </c>
      <c r="T2024" t="s">
        <v>39</v>
      </c>
      <c r="U2024" t="s">
        <v>3105</v>
      </c>
      <c r="V2024" s="6" t="s">
        <v>39</v>
      </c>
      <c r="W2024" s="6" t="s">
        <v>39</v>
      </c>
      <c r="X2024" s="6" t="s">
        <v>39</v>
      </c>
      <c r="Y2024" t="s">
        <v>2946</v>
      </c>
      <c r="Z2024" s="6" t="s">
        <v>39</v>
      </c>
      <c r="AA2024" s="6" t="s">
        <v>44</v>
      </c>
      <c r="AB2024">
        <v>100</v>
      </c>
      <c r="AC2024" s="6" t="s">
        <v>39</v>
      </c>
      <c r="AD2024" s="6" t="s">
        <v>40</v>
      </c>
      <c r="AE2024" s="6" t="s">
        <v>39</v>
      </c>
      <c r="AF2024" s="6" t="s">
        <v>40</v>
      </c>
      <c r="AG2024" s="6" t="s">
        <v>39</v>
      </c>
      <c r="AH2024" s="6" t="s">
        <v>39</v>
      </c>
      <c r="AI2024" s="6" t="s">
        <v>39</v>
      </c>
      <c r="AJ2024" s="6" t="s">
        <v>43</v>
      </c>
      <c r="AK2024" s="19">
        <v>39.85</v>
      </c>
      <c r="AL2024" s="6" t="s">
        <v>39</v>
      </c>
      <c r="AM2024" s="6" t="s">
        <v>39</v>
      </c>
      <c r="AN2024" s="6" t="s">
        <v>39</v>
      </c>
      <c r="AO2024" s="6" t="s">
        <v>39</v>
      </c>
      <c r="AP2024">
        <v>9</v>
      </c>
      <c r="AQ2024" t="s">
        <v>39</v>
      </c>
      <c r="AR2024" t="s">
        <v>2627</v>
      </c>
      <c r="AS2024" t="s">
        <v>3107</v>
      </c>
    </row>
    <row r="2025" spans="1:45" x14ac:dyDescent="0.35">
      <c r="A2025" t="s">
        <v>2063</v>
      </c>
      <c r="B2025" t="s">
        <v>2672</v>
      </c>
      <c r="C2025" t="s">
        <v>2592</v>
      </c>
      <c r="D2025" t="s">
        <v>2062</v>
      </c>
      <c r="E2025" t="s">
        <v>365</v>
      </c>
      <c r="F2025" t="s">
        <v>3102</v>
      </c>
      <c r="G2025" t="s">
        <v>42</v>
      </c>
      <c r="H2025" t="s">
        <v>40</v>
      </c>
      <c r="I2025" t="s">
        <v>39</v>
      </c>
      <c r="J2025" t="s">
        <v>39</v>
      </c>
      <c r="K2025" t="s">
        <v>39</v>
      </c>
      <c r="L2025" t="s">
        <v>39</v>
      </c>
      <c r="M2025" t="s">
        <v>39</v>
      </c>
      <c r="N2025" t="s">
        <v>39</v>
      </c>
      <c r="O2025" t="s">
        <v>39</v>
      </c>
      <c r="P2025">
        <v>2012</v>
      </c>
      <c r="Q2025" t="s">
        <v>39</v>
      </c>
      <c r="R2025" t="s">
        <v>39</v>
      </c>
      <c r="S2025" t="s">
        <v>39</v>
      </c>
      <c r="T2025" t="s">
        <v>39</v>
      </c>
      <c r="U2025" t="s">
        <v>3105</v>
      </c>
      <c r="V2025" s="6" t="s">
        <v>39</v>
      </c>
      <c r="W2025" s="6" t="s">
        <v>39</v>
      </c>
      <c r="X2025" s="6" t="s">
        <v>39</v>
      </c>
      <c r="Y2025" t="s">
        <v>2946</v>
      </c>
      <c r="Z2025" s="6" t="s">
        <v>39</v>
      </c>
      <c r="AA2025" s="6" t="s">
        <v>44</v>
      </c>
      <c r="AB2025">
        <v>100</v>
      </c>
      <c r="AC2025" s="6" t="s">
        <v>39</v>
      </c>
      <c r="AD2025" s="6" t="s">
        <v>40</v>
      </c>
      <c r="AE2025" s="6" t="s">
        <v>39</v>
      </c>
      <c r="AF2025" s="6" t="s">
        <v>40</v>
      </c>
      <c r="AG2025" s="6" t="s">
        <v>39</v>
      </c>
      <c r="AH2025" s="6" t="s">
        <v>39</v>
      </c>
      <c r="AI2025" s="6" t="s">
        <v>39</v>
      </c>
      <c r="AJ2025" s="6" t="s">
        <v>43</v>
      </c>
      <c r="AK2025" s="19">
        <v>42.25</v>
      </c>
      <c r="AL2025" s="6" t="s">
        <v>39</v>
      </c>
      <c r="AM2025" s="6" t="s">
        <v>39</v>
      </c>
      <c r="AN2025" s="6" t="s">
        <v>39</v>
      </c>
      <c r="AO2025" s="6" t="s">
        <v>39</v>
      </c>
      <c r="AP2025">
        <v>12</v>
      </c>
      <c r="AQ2025" t="s">
        <v>39</v>
      </c>
      <c r="AR2025" t="s">
        <v>2627</v>
      </c>
      <c r="AS2025" t="s">
        <v>3107</v>
      </c>
    </row>
    <row r="2026" spans="1:45" x14ac:dyDescent="0.35">
      <c r="A2026" t="s">
        <v>2063</v>
      </c>
      <c r="B2026" t="s">
        <v>2672</v>
      </c>
      <c r="C2026" t="s">
        <v>2592</v>
      </c>
      <c r="D2026" t="s">
        <v>2062</v>
      </c>
      <c r="E2026" t="s">
        <v>365</v>
      </c>
      <c r="F2026" t="s">
        <v>3102</v>
      </c>
      <c r="G2026" t="s">
        <v>42</v>
      </c>
      <c r="H2026" t="s">
        <v>40</v>
      </c>
      <c r="I2026" t="s">
        <v>39</v>
      </c>
      <c r="J2026" t="s">
        <v>39</v>
      </c>
      <c r="K2026" t="s">
        <v>39</v>
      </c>
      <c r="L2026" t="s">
        <v>39</v>
      </c>
      <c r="M2026" t="s">
        <v>39</v>
      </c>
      <c r="N2026" t="s">
        <v>39</v>
      </c>
      <c r="O2026" t="s">
        <v>39</v>
      </c>
      <c r="P2026">
        <v>2012</v>
      </c>
      <c r="Q2026" t="s">
        <v>39</v>
      </c>
      <c r="R2026" t="s">
        <v>39</v>
      </c>
      <c r="S2026" t="s">
        <v>39</v>
      </c>
      <c r="T2026" t="s">
        <v>39</v>
      </c>
      <c r="U2026" t="s">
        <v>3105</v>
      </c>
      <c r="V2026" s="6" t="s">
        <v>39</v>
      </c>
      <c r="W2026" s="6" t="s">
        <v>39</v>
      </c>
      <c r="X2026" s="6" t="s">
        <v>39</v>
      </c>
      <c r="Y2026" t="s">
        <v>2946</v>
      </c>
      <c r="Z2026" s="6" t="s">
        <v>39</v>
      </c>
      <c r="AA2026" s="6" t="s">
        <v>44</v>
      </c>
      <c r="AB2026">
        <v>100</v>
      </c>
      <c r="AC2026" s="6" t="s">
        <v>39</v>
      </c>
      <c r="AD2026" s="6" t="s">
        <v>40</v>
      </c>
      <c r="AE2026" s="6" t="s">
        <v>39</v>
      </c>
      <c r="AF2026" s="6" t="s">
        <v>40</v>
      </c>
      <c r="AG2026" s="6" t="s">
        <v>39</v>
      </c>
      <c r="AH2026" s="6" t="s">
        <v>39</v>
      </c>
      <c r="AI2026" s="6" t="s">
        <v>39</v>
      </c>
      <c r="AJ2026" s="6" t="s">
        <v>43</v>
      </c>
      <c r="AK2026" s="19">
        <v>44.25</v>
      </c>
      <c r="AL2026" s="6" t="s">
        <v>39</v>
      </c>
      <c r="AM2026" s="6" t="s">
        <v>39</v>
      </c>
      <c r="AN2026" s="6" t="s">
        <v>39</v>
      </c>
      <c r="AO2026" s="6" t="s">
        <v>39</v>
      </c>
      <c r="AP2026">
        <v>15</v>
      </c>
      <c r="AQ2026" t="s">
        <v>39</v>
      </c>
      <c r="AR2026" t="s">
        <v>2627</v>
      </c>
      <c r="AS2026" t="s">
        <v>3107</v>
      </c>
    </row>
    <row r="2027" spans="1:45" x14ac:dyDescent="0.35">
      <c r="A2027" t="s">
        <v>2063</v>
      </c>
      <c r="B2027" t="s">
        <v>2672</v>
      </c>
      <c r="C2027" t="s">
        <v>2592</v>
      </c>
      <c r="D2027" t="s">
        <v>2062</v>
      </c>
      <c r="E2027" t="s">
        <v>365</v>
      </c>
      <c r="F2027" t="s">
        <v>3102</v>
      </c>
      <c r="G2027" t="s">
        <v>42</v>
      </c>
      <c r="H2027" t="s">
        <v>40</v>
      </c>
      <c r="I2027" t="s">
        <v>39</v>
      </c>
      <c r="J2027" t="s">
        <v>39</v>
      </c>
      <c r="K2027" t="s">
        <v>39</v>
      </c>
      <c r="L2027" t="s">
        <v>39</v>
      </c>
      <c r="M2027" t="s">
        <v>39</v>
      </c>
      <c r="N2027" t="s">
        <v>39</v>
      </c>
      <c r="O2027" t="s">
        <v>39</v>
      </c>
      <c r="P2027">
        <v>2012</v>
      </c>
      <c r="Q2027" t="s">
        <v>39</v>
      </c>
      <c r="R2027" t="s">
        <v>39</v>
      </c>
      <c r="S2027" t="s">
        <v>39</v>
      </c>
      <c r="T2027" t="s">
        <v>39</v>
      </c>
      <c r="U2027" t="s">
        <v>3105</v>
      </c>
      <c r="V2027" s="6" t="s">
        <v>39</v>
      </c>
      <c r="W2027" s="6" t="s">
        <v>39</v>
      </c>
      <c r="X2027" s="6" t="s">
        <v>39</v>
      </c>
      <c r="Y2027" t="s">
        <v>2946</v>
      </c>
      <c r="Z2027" s="6" t="s">
        <v>39</v>
      </c>
      <c r="AA2027" s="6" t="s">
        <v>44</v>
      </c>
      <c r="AB2027">
        <v>100</v>
      </c>
      <c r="AC2027" s="6" t="s">
        <v>39</v>
      </c>
      <c r="AD2027" s="6" t="s">
        <v>40</v>
      </c>
      <c r="AE2027" s="6" t="s">
        <v>39</v>
      </c>
      <c r="AF2027" s="6" t="s">
        <v>40</v>
      </c>
      <c r="AG2027" s="6" t="s">
        <v>39</v>
      </c>
      <c r="AH2027" s="6" t="s">
        <v>39</v>
      </c>
      <c r="AI2027" s="6" t="s">
        <v>39</v>
      </c>
      <c r="AJ2027" s="6" t="s">
        <v>43</v>
      </c>
      <c r="AK2027" s="19">
        <v>44.25</v>
      </c>
      <c r="AL2027" s="6" t="s">
        <v>39</v>
      </c>
      <c r="AM2027" s="6" t="s">
        <v>39</v>
      </c>
      <c r="AN2027" s="6" t="s">
        <v>39</v>
      </c>
      <c r="AO2027" s="6" t="s">
        <v>39</v>
      </c>
      <c r="AP2027">
        <v>18</v>
      </c>
      <c r="AQ2027" t="s">
        <v>39</v>
      </c>
      <c r="AR2027" t="s">
        <v>2627</v>
      </c>
      <c r="AS2027" t="s">
        <v>3107</v>
      </c>
    </row>
    <row r="2028" spans="1:45" x14ac:dyDescent="0.35">
      <c r="A2028" t="s">
        <v>2063</v>
      </c>
      <c r="B2028" t="s">
        <v>2672</v>
      </c>
      <c r="C2028" t="s">
        <v>2592</v>
      </c>
      <c r="D2028" t="s">
        <v>2062</v>
      </c>
      <c r="E2028" t="s">
        <v>365</v>
      </c>
      <c r="F2028" t="s">
        <v>3102</v>
      </c>
      <c r="G2028" t="s">
        <v>42</v>
      </c>
      <c r="H2028" t="s">
        <v>40</v>
      </c>
      <c r="I2028" t="s">
        <v>39</v>
      </c>
      <c r="J2028" t="s">
        <v>39</v>
      </c>
      <c r="K2028" t="s">
        <v>39</v>
      </c>
      <c r="L2028" t="s">
        <v>39</v>
      </c>
      <c r="M2028" t="s">
        <v>39</v>
      </c>
      <c r="N2028" t="s">
        <v>39</v>
      </c>
      <c r="O2028" t="s">
        <v>39</v>
      </c>
      <c r="P2028">
        <v>2012</v>
      </c>
      <c r="Q2028" t="s">
        <v>39</v>
      </c>
      <c r="R2028" t="s">
        <v>39</v>
      </c>
      <c r="S2028" t="s">
        <v>39</v>
      </c>
      <c r="T2028" t="s">
        <v>39</v>
      </c>
      <c r="U2028" t="s">
        <v>3105</v>
      </c>
      <c r="V2028" s="6" t="s">
        <v>39</v>
      </c>
      <c r="W2028" s="6" t="s">
        <v>39</v>
      </c>
      <c r="X2028" s="6" t="s">
        <v>39</v>
      </c>
      <c r="Y2028" t="s">
        <v>2946</v>
      </c>
      <c r="Z2028" s="6" t="s">
        <v>39</v>
      </c>
      <c r="AA2028" s="6" t="s">
        <v>44</v>
      </c>
      <c r="AB2028">
        <v>100</v>
      </c>
      <c r="AC2028" s="6" t="s">
        <v>39</v>
      </c>
      <c r="AD2028" s="6" t="s">
        <v>40</v>
      </c>
      <c r="AE2028" s="6" t="s">
        <v>39</v>
      </c>
      <c r="AF2028" s="6" t="s">
        <v>40</v>
      </c>
      <c r="AG2028" s="6" t="s">
        <v>39</v>
      </c>
      <c r="AH2028" s="6" t="s">
        <v>39</v>
      </c>
      <c r="AI2028" s="6" t="s">
        <v>39</v>
      </c>
      <c r="AJ2028" s="6" t="s">
        <v>43</v>
      </c>
      <c r="AK2028" s="19">
        <v>45.59</v>
      </c>
      <c r="AL2028" s="6" t="s">
        <v>39</v>
      </c>
      <c r="AM2028" s="6" t="s">
        <v>39</v>
      </c>
      <c r="AN2028" s="6" t="s">
        <v>39</v>
      </c>
      <c r="AO2028" s="6" t="s">
        <v>39</v>
      </c>
      <c r="AP2028">
        <v>21</v>
      </c>
      <c r="AQ2028" t="s">
        <v>39</v>
      </c>
      <c r="AR2028" t="s">
        <v>2627</v>
      </c>
      <c r="AS2028" t="s">
        <v>3107</v>
      </c>
    </row>
    <row r="2029" spans="1:45" x14ac:dyDescent="0.35">
      <c r="A2029" t="s">
        <v>2063</v>
      </c>
      <c r="B2029" t="s">
        <v>2672</v>
      </c>
      <c r="C2029" t="s">
        <v>2592</v>
      </c>
      <c r="D2029" t="s">
        <v>2062</v>
      </c>
      <c r="E2029" t="s">
        <v>365</v>
      </c>
      <c r="F2029" t="s">
        <v>3102</v>
      </c>
      <c r="G2029" t="s">
        <v>42</v>
      </c>
      <c r="H2029" t="s">
        <v>40</v>
      </c>
      <c r="I2029" t="s">
        <v>39</v>
      </c>
      <c r="J2029" t="s">
        <v>39</v>
      </c>
      <c r="K2029" t="s">
        <v>39</v>
      </c>
      <c r="L2029" t="s">
        <v>39</v>
      </c>
      <c r="M2029" t="s">
        <v>39</v>
      </c>
      <c r="N2029" t="s">
        <v>39</v>
      </c>
      <c r="O2029" t="s">
        <v>39</v>
      </c>
      <c r="P2029">
        <v>2012</v>
      </c>
      <c r="Q2029" t="s">
        <v>39</v>
      </c>
      <c r="R2029" t="s">
        <v>39</v>
      </c>
      <c r="S2029" t="s">
        <v>39</v>
      </c>
      <c r="T2029" t="s">
        <v>39</v>
      </c>
      <c r="U2029" t="s">
        <v>3105</v>
      </c>
      <c r="V2029" s="6" t="s">
        <v>39</v>
      </c>
      <c r="W2029" s="6" t="s">
        <v>39</v>
      </c>
      <c r="X2029" s="6" t="s">
        <v>39</v>
      </c>
      <c r="Y2029" t="s">
        <v>2946</v>
      </c>
      <c r="Z2029" s="6" t="s">
        <v>39</v>
      </c>
      <c r="AA2029" s="6" t="s">
        <v>44</v>
      </c>
      <c r="AB2029">
        <v>100</v>
      </c>
      <c r="AC2029" s="6" t="s">
        <v>39</v>
      </c>
      <c r="AD2029" s="6" t="s">
        <v>40</v>
      </c>
      <c r="AE2029" s="6" t="s">
        <v>39</v>
      </c>
      <c r="AF2029" s="6" t="s">
        <v>40</v>
      </c>
      <c r="AG2029" s="6" t="s">
        <v>39</v>
      </c>
      <c r="AH2029" s="6" t="s">
        <v>39</v>
      </c>
      <c r="AI2029" s="6" t="s">
        <v>39</v>
      </c>
      <c r="AJ2029" s="6" t="s">
        <v>43</v>
      </c>
      <c r="AK2029" s="19">
        <v>45.59</v>
      </c>
      <c r="AL2029" s="6" t="s">
        <v>39</v>
      </c>
      <c r="AM2029" s="6" t="s">
        <v>39</v>
      </c>
      <c r="AN2029" s="6" t="s">
        <v>39</v>
      </c>
      <c r="AO2029" s="6" t="s">
        <v>39</v>
      </c>
      <c r="AP2029">
        <v>27</v>
      </c>
      <c r="AQ2029" t="s">
        <v>39</v>
      </c>
      <c r="AR2029" t="s">
        <v>2627</v>
      </c>
      <c r="AS2029" t="s">
        <v>3107</v>
      </c>
    </row>
    <row r="2030" spans="1:45" x14ac:dyDescent="0.35">
      <c r="A2030" t="s">
        <v>2063</v>
      </c>
      <c r="B2030" t="s">
        <v>2672</v>
      </c>
      <c r="C2030" t="s">
        <v>2592</v>
      </c>
      <c r="D2030" t="s">
        <v>2062</v>
      </c>
      <c r="E2030" t="s">
        <v>365</v>
      </c>
      <c r="F2030" t="s">
        <v>3102</v>
      </c>
      <c r="G2030" t="s">
        <v>42</v>
      </c>
      <c r="H2030" t="s">
        <v>40</v>
      </c>
      <c r="I2030" t="s">
        <v>39</v>
      </c>
      <c r="J2030" t="s">
        <v>39</v>
      </c>
      <c r="K2030" t="s">
        <v>39</v>
      </c>
      <c r="L2030" t="s">
        <v>39</v>
      </c>
      <c r="M2030" t="s">
        <v>39</v>
      </c>
      <c r="N2030" t="s">
        <v>39</v>
      </c>
      <c r="O2030" t="s">
        <v>39</v>
      </c>
      <c r="P2030">
        <v>2012</v>
      </c>
      <c r="Q2030" t="s">
        <v>39</v>
      </c>
      <c r="R2030" t="s">
        <v>39</v>
      </c>
      <c r="S2030" t="s">
        <v>39</v>
      </c>
      <c r="T2030" t="s">
        <v>39</v>
      </c>
      <c r="U2030" t="s">
        <v>3105</v>
      </c>
      <c r="V2030" s="6" t="s">
        <v>39</v>
      </c>
      <c r="W2030" s="6" t="s">
        <v>39</v>
      </c>
      <c r="X2030" s="6" t="s">
        <v>39</v>
      </c>
      <c r="Y2030" t="s">
        <v>2946</v>
      </c>
      <c r="Z2030" s="6" t="s">
        <v>39</v>
      </c>
      <c r="AA2030" s="6" t="s">
        <v>44</v>
      </c>
      <c r="AB2030">
        <v>200</v>
      </c>
      <c r="AC2030" s="6" t="s">
        <v>39</v>
      </c>
      <c r="AD2030" s="6" t="s">
        <v>40</v>
      </c>
      <c r="AE2030" s="6" t="s">
        <v>39</v>
      </c>
      <c r="AF2030" s="6" t="s">
        <v>40</v>
      </c>
      <c r="AG2030" s="6" t="s">
        <v>39</v>
      </c>
      <c r="AH2030" s="6" t="s">
        <v>39</v>
      </c>
      <c r="AI2030" s="6" t="s">
        <v>39</v>
      </c>
      <c r="AJ2030" s="6" t="s">
        <v>43</v>
      </c>
      <c r="AK2030" s="19">
        <v>2.33</v>
      </c>
      <c r="AL2030" s="6" t="s">
        <v>39</v>
      </c>
      <c r="AM2030" s="6" t="s">
        <v>39</v>
      </c>
      <c r="AN2030" s="6" t="s">
        <v>39</v>
      </c>
      <c r="AO2030" s="6" t="s">
        <v>39</v>
      </c>
      <c r="AP2030">
        <v>3</v>
      </c>
      <c r="AQ2030" t="s">
        <v>39</v>
      </c>
      <c r="AR2030" t="s">
        <v>2627</v>
      </c>
      <c r="AS2030" t="s">
        <v>3107</v>
      </c>
    </row>
    <row r="2031" spans="1:45" x14ac:dyDescent="0.35">
      <c r="A2031" t="s">
        <v>2063</v>
      </c>
      <c r="B2031" t="s">
        <v>2672</v>
      </c>
      <c r="C2031" t="s">
        <v>2592</v>
      </c>
      <c r="D2031" t="s">
        <v>2062</v>
      </c>
      <c r="E2031" t="s">
        <v>365</v>
      </c>
      <c r="F2031" t="s">
        <v>3102</v>
      </c>
      <c r="G2031" t="s">
        <v>42</v>
      </c>
      <c r="H2031" t="s">
        <v>40</v>
      </c>
      <c r="I2031" t="s">
        <v>39</v>
      </c>
      <c r="J2031" t="s">
        <v>39</v>
      </c>
      <c r="K2031" t="s">
        <v>39</v>
      </c>
      <c r="L2031" t="s">
        <v>39</v>
      </c>
      <c r="M2031" t="s">
        <v>39</v>
      </c>
      <c r="N2031" t="s">
        <v>39</v>
      </c>
      <c r="O2031" t="s">
        <v>39</v>
      </c>
      <c r="P2031">
        <v>2012</v>
      </c>
      <c r="Q2031" t="s">
        <v>39</v>
      </c>
      <c r="R2031" t="s">
        <v>39</v>
      </c>
      <c r="S2031" t="s">
        <v>39</v>
      </c>
      <c r="T2031" t="s">
        <v>39</v>
      </c>
      <c r="U2031" t="s">
        <v>3105</v>
      </c>
      <c r="V2031" s="6" t="s">
        <v>39</v>
      </c>
      <c r="W2031" s="6" t="s">
        <v>39</v>
      </c>
      <c r="X2031" s="6" t="s">
        <v>39</v>
      </c>
      <c r="Y2031" t="s">
        <v>2946</v>
      </c>
      <c r="Z2031" s="6" t="s">
        <v>39</v>
      </c>
      <c r="AA2031" s="6" t="s">
        <v>44</v>
      </c>
      <c r="AB2031">
        <v>200</v>
      </c>
      <c r="AC2031" s="6" t="s">
        <v>39</v>
      </c>
      <c r="AD2031" s="6" t="s">
        <v>40</v>
      </c>
      <c r="AE2031" s="6" t="s">
        <v>39</v>
      </c>
      <c r="AF2031" s="6" t="s">
        <v>40</v>
      </c>
      <c r="AG2031" s="6" t="s">
        <v>39</v>
      </c>
      <c r="AH2031" s="6" t="s">
        <v>39</v>
      </c>
      <c r="AI2031" s="6" t="s">
        <v>39</v>
      </c>
      <c r="AJ2031" s="6" t="s">
        <v>43</v>
      </c>
      <c r="AK2031" s="19">
        <v>23.53</v>
      </c>
      <c r="AL2031" s="6" t="s">
        <v>39</v>
      </c>
      <c r="AM2031" s="6" t="s">
        <v>39</v>
      </c>
      <c r="AN2031" s="6" t="s">
        <v>39</v>
      </c>
      <c r="AO2031" s="6" t="s">
        <v>39</v>
      </c>
      <c r="AP2031">
        <v>6</v>
      </c>
      <c r="AQ2031" t="s">
        <v>39</v>
      </c>
      <c r="AR2031" t="s">
        <v>2627</v>
      </c>
      <c r="AS2031" t="s">
        <v>3107</v>
      </c>
    </row>
    <row r="2032" spans="1:45" x14ac:dyDescent="0.35">
      <c r="A2032" t="s">
        <v>2063</v>
      </c>
      <c r="B2032" t="s">
        <v>2672</v>
      </c>
      <c r="C2032" t="s">
        <v>2592</v>
      </c>
      <c r="D2032" t="s">
        <v>2062</v>
      </c>
      <c r="E2032" t="s">
        <v>365</v>
      </c>
      <c r="F2032" t="s">
        <v>3102</v>
      </c>
      <c r="G2032" t="s">
        <v>42</v>
      </c>
      <c r="H2032" t="s">
        <v>40</v>
      </c>
      <c r="I2032" t="s">
        <v>39</v>
      </c>
      <c r="J2032" t="s">
        <v>39</v>
      </c>
      <c r="K2032" t="s">
        <v>39</v>
      </c>
      <c r="L2032" t="s">
        <v>39</v>
      </c>
      <c r="M2032" t="s">
        <v>39</v>
      </c>
      <c r="N2032" t="s">
        <v>39</v>
      </c>
      <c r="O2032" t="s">
        <v>39</v>
      </c>
      <c r="P2032">
        <v>2012</v>
      </c>
      <c r="Q2032" t="s">
        <v>39</v>
      </c>
      <c r="R2032" t="s">
        <v>39</v>
      </c>
      <c r="S2032" t="s">
        <v>39</v>
      </c>
      <c r="T2032" t="s">
        <v>39</v>
      </c>
      <c r="U2032" t="s">
        <v>3105</v>
      </c>
      <c r="V2032" s="6" t="s">
        <v>39</v>
      </c>
      <c r="W2032" s="6" t="s">
        <v>39</v>
      </c>
      <c r="X2032" s="6" t="s">
        <v>39</v>
      </c>
      <c r="Y2032" t="s">
        <v>2946</v>
      </c>
      <c r="Z2032" s="6" t="s">
        <v>39</v>
      </c>
      <c r="AA2032" s="6" t="s">
        <v>44</v>
      </c>
      <c r="AB2032">
        <v>200</v>
      </c>
      <c r="AC2032" s="6" t="s">
        <v>39</v>
      </c>
      <c r="AD2032" s="6" t="s">
        <v>40</v>
      </c>
      <c r="AE2032" s="6" t="s">
        <v>39</v>
      </c>
      <c r="AF2032" s="6" t="s">
        <v>40</v>
      </c>
      <c r="AG2032" s="6" t="s">
        <v>39</v>
      </c>
      <c r="AH2032" s="6" t="s">
        <v>39</v>
      </c>
      <c r="AI2032" s="6" t="s">
        <v>39</v>
      </c>
      <c r="AJ2032" s="6" t="s">
        <v>43</v>
      </c>
      <c r="AK2032" s="19">
        <v>39.25</v>
      </c>
      <c r="AL2032" s="6" t="s">
        <v>39</v>
      </c>
      <c r="AM2032" s="6" t="s">
        <v>39</v>
      </c>
      <c r="AN2032" s="6" t="s">
        <v>39</v>
      </c>
      <c r="AO2032" s="6" t="s">
        <v>39</v>
      </c>
      <c r="AP2032">
        <v>9</v>
      </c>
      <c r="AQ2032" t="s">
        <v>39</v>
      </c>
      <c r="AR2032" t="s">
        <v>2627</v>
      </c>
      <c r="AS2032" t="s">
        <v>3107</v>
      </c>
    </row>
    <row r="2033" spans="1:45" x14ac:dyDescent="0.35">
      <c r="A2033" t="s">
        <v>2063</v>
      </c>
      <c r="B2033" t="s">
        <v>2672</v>
      </c>
      <c r="C2033" t="s">
        <v>2592</v>
      </c>
      <c r="D2033" t="s">
        <v>2062</v>
      </c>
      <c r="E2033" t="s">
        <v>365</v>
      </c>
      <c r="F2033" t="s">
        <v>3102</v>
      </c>
      <c r="G2033" t="s">
        <v>42</v>
      </c>
      <c r="H2033" t="s">
        <v>40</v>
      </c>
      <c r="I2033" t="s">
        <v>39</v>
      </c>
      <c r="J2033" t="s">
        <v>39</v>
      </c>
      <c r="K2033" t="s">
        <v>39</v>
      </c>
      <c r="L2033" t="s">
        <v>39</v>
      </c>
      <c r="M2033" t="s">
        <v>39</v>
      </c>
      <c r="N2033" t="s">
        <v>39</v>
      </c>
      <c r="O2033" t="s">
        <v>39</v>
      </c>
      <c r="P2033">
        <v>2012</v>
      </c>
      <c r="Q2033" t="s">
        <v>39</v>
      </c>
      <c r="R2033" t="s">
        <v>39</v>
      </c>
      <c r="S2033" t="s">
        <v>39</v>
      </c>
      <c r="T2033" t="s">
        <v>39</v>
      </c>
      <c r="U2033" t="s">
        <v>3105</v>
      </c>
      <c r="V2033" s="6" t="s">
        <v>39</v>
      </c>
      <c r="W2033" s="6" t="s">
        <v>39</v>
      </c>
      <c r="X2033" s="6" t="s">
        <v>39</v>
      </c>
      <c r="Y2033" t="s">
        <v>2946</v>
      </c>
      <c r="Z2033" s="6" t="s">
        <v>39</v>
      </c>
      <c r="AA2033" s="6" t="s">
        <v>44</v>
      </c>
      <c r="AB2033">
        <v>200</v>
      </c>
      <c r="AC2033" s="6" t="s">
        <v>39</v>
      </c>
      <c r="AD2033" s="6" t="s">
        <v>40</v>
      </c>
      <c r="AE2033" s="6" t="s">
        <v>39</v>
      </c>
      <c r="AF2033" s="6" t="s">
        <v>40</v>
      </c>
      <c r="AG2033" s="6" t="s">
        <v>39</v>
      </c>
      <c r="AH2033" s="6" t="s">
        <v>39</v>
      </c>
      <c r="AI2033" s="6" t="s">
        <v>39</v>
      </c>
      <c r="AJ2033" s="6" t="s">
        <v>43</v>
      </c>
      <c r="AK2033" s="19">
        <v>40.25</v>
      </c>
      <c r="AL2033" s="6" t="s">
        <v>39</v>
      </c>
      <c r="AM2033" s="6" t="s">
        <v>39</v>
      </c>
      <c r="AN2033" s="6" t="s">
        <v>39</v>
      </c>
      <c r="AO2033" s="6" t="s">
        <v>39</v>
      </c>
      <c r="AP2033">
        <v>12</v>
      </c>
      <c r="AQ2033" t="s">
        <v>39</v>
      </c>
      <c r="AR2033" t="s">
        <v>2627</v>
      </c>
      <c r="AS2033" t="s">
        <v>3107</v>
      </c>
    </row>
    <row r="2034" spans="1:45" x14ac:dyDescent="0.35">
      <c r="A2034" t="s">
        <v>2063</v>
      </c>
      <c r="B2034" t="s">
        <v>2672</v>
      </c>
      <c r="C2034" t="s">
        <v>2592</v>
      </c>
      <c r="D2034" t="s">
        <v>2062</v>
      </c>
      <c r="E2034" t="s">
        <v>365</v>
      </c>
      <c r="F2034" t="s">
        <v>3102</v>
      </c>
      <c r="G2034" t="s">
        <v>42</v>
      </c>
      <c r="H2034" t="s">
        <v>40</v>
      </c>
      <c r="I2034" t="s">
        <v>39</v>
      </c>
      <c r="J2034" t="s">
        <v>39</v>
      </c>
      <c r="K2034" t="s">
        <v>39</v>
      </c>
      <c r="L2034" t="s">
        <v>39</v>
      </c>
      <c r="M2034" t="s">
        <v>39</v>
      </c>
      <c r="N2034" t="s">
        <v>39</v>
      </c>
      <c r="O2034" t="s">
        <v>39</v>
      </c>
      <c r="P2034">
        <v>2012</v>
      </c>
      <c r="Q2034" t="s">
        <v>39</v>
      </c>
      <c r="R2034" t="s">
        <v>39</v>
      </c>
      <c r="S2034" t="s">
        <v>39</v>
      </c>
      <c r="T2034" t="s">
        <v>39</v>
      </c>
      <c r="U2034" t="s">
        <v>3105</v>
      </c>
      <c r="V2034" s="6" t="s">
        <v>39</v>
      </c>
      <c r="W2034" s="6" t="s">
        <v>39</v>
      </c>
      <c r="X2034" s="6" t="s">
        <v>39</v>
      </c>
      <c r="Y2034" t="s">
        <v>2946</v>
      </c>
      <c r="Z2034" s="6" t="s">
        <v>39</v>
      </c>
      <c r="AA2034" s="6" t="s">
        <v>44</v>
      </c>
      <c r="AB2034">
        <v>200</v>
      </c>
      <c r="AC2034" s="6" t="s">
        <v>39</v>
      </c>
      <c r="AD2034" s="6" t="s">
        <v>40</v>
      </c>
      <c r="AE2034" s="6" t="s">
        <v>39</v>
      </c>
      <c r="AF2034" s="6" t="s">
        <v>40</v>
      </c>
      <c r="AG2034" s="6" t="s">
        <v>39</v>
      </c>
      <c r="AH2034" s="6" t="s">
        <v>39</v>
      </c>
      <c r="AI2034" s="6" t="s">
        <v>39</v>
      </c>
      <c r="AJ2034" s="6" t="s">
        <v>43</v>
      </c>
      <c r="AK2034" s="19">
        <v>41.25</v>
      </c>
      <c r="AL2034" s="6" t="s">
        <v>39</v>
      </c>
      <c r="AM2034" s="6" t="s">
        <v>39</v>
      </c>
      <c r="AN2034" s="6" t="s">
        <v>39</v>
      </c>
      <c r="AO2034" s="6" t="s">
        <v>39</v>
      </c>
      <c r="AP2034">
        <v>15</v>
      </c>
      <c r="AQ2034" t="s">
        <v>39</v>
      </c>
      <c r="AR2034" t="s">
        <v>2627</v>
      </c>
      <c r="AS2034" t="s">
        <v>3107</v>
      </c>
    </row>
    <row r="2035" spans="1:45" x14ac:dyDescent="0.35">
      <c r="A2035" t="s">
        <v>2063</v>
      </c>
      <c r="B2035" t="s">
        <v>2672</v>
      </c>
      <c r="C2035" t="s">
        <v>2592</v>
      </c>
      <c r="D2035" t="s">
        <v>2062</v>
      </c>
      <c r="E2035" t="s">
        <v>365</v>
      </c>
      <c r="F2035" t="s">
        <v>3102</v>
      </c>
      <c r="G2035" t="s">
        <v>42</v>
      </c>
      <c r="H2035" t="s">
        <v>40</v>
      </c>
      <c r="I2035" t="s">
        <v>39</v>
      </c>
      <c r="J2035" t="s">
        <v>39</v>
      </c>
      <c r="K2035" t="s">
        <v>39</v>
      </c>
      <c r="L2035" t="s">
        <v>39</v>
      </c>
      <c r="M2035" t="s">
        <v>39</v>
      </c>
      <c r="N2035" t="s">
        <v>39</v>
      </c>
      <c r="O2035" t="s">
        <v>39</v>
      </c>
      <c r="P2035">
        <v>2012</v>
      </c>
      <c r="Q2035" t="s">
        <v>39</v>
      </c>
      <c r="R2035" t="s">
        <v>39</v>
      </c>
      <c r="S2035" t="s">
        <v>39</v>
      </c>
      <c r="T2035" t="s">
        <v>39</v>
      </c>
      <c r="U2035" t="s">
        <v>3105</v>
      </c>
      <c r="V2035" s="6" t="s">
        <v>39</v>
      </c>
      <c r="W2035" s="6" t="s">
        <v>39</v>
      </c>
      <c r="X2035" s="6" t="s">
        <v>39</v>
      </c>
      <c r="Y2035" t="s">
        <v>2946</v>
      </c>
      <c r="Z2035" s="6" t="s">
        <v>39</v>
      </c>
      <c r="AA2035" s="6" t="s">
        <v>44</v>
      </c>
      <c r="AB2035">
        <v>200</v>
      </c>
      <c r="AC2035" s="6" t="s">
        <v>39</v>
      </c>
      <c r="AD2035" s="6" t="s">
        <v>40</v>
      </c>
      <c r="AE2035" s="6" t="s">
        <v>39</v>
      </c>
      <c r="AF2035" s="6" t="s">
        <v>40</v>
      </c>
      <c r="AG2035" s="6" t="s">
        <v>39</v>
      </c>
      <c r="AH2035" s="6" t="s">
        <v>39</v>
      </c>
      <c r="AI2035" s="6" t="s">
        <v>39</v>
      </c>
      <c r="AJ2035" s="6" t="s">
        <v>43</v>
      </c>
      <c r="AK2035" s="19">
        <v>41.25</v>
      </c>
      <c r="AL2035" s="6" t="s">
        <v>39</v>
      </c>
      <c r="AM2035" s="6" t="s">
        <v>39</v>
      </c>
      <c r="AN2035" s="6" t="s">
        <v>39</v>
      </c>
      <c r="AO2035" s="6" t="s">
        <v>39</v>
      </c>
      <c r="AP2035">
        <v>18</v>
      </c>
      <c r="AQ2035" t="s">
        <v>39</v>
      </c>
      <c r="AR2035" t="s">
        <v>2627</v>
      </c>
      <c r="AS2035" t="s">
        <v>3107</v>
      </c>
    </row>
    <row r="2036" spans="1:45" x14ac:dyDescent="0.35">
      <c r="A2036" t="s">
        <v>2063</v>
      </c>
      <c r="B2036" t="s">
        <v>2672</v>
      </c>
      <c r="C2036" t="s">
        <v>2592</v>
      </c>
      <c r="D2036" t="s">
        <v>2062</v>
      </c>
      <c r="E2036" t="s">
        <v>365</v>
      </c>
      <c r="F2036" t="s">
        <v>3102</v>
      </c>
      <c r="G2036" t="s">
        <v>42</v>
      </c>
      <c r="H2036" t="s">
        <v>40</v>
      </c>
      <c r="I2036" t="s">
        <v>39</v>
      </c>
      <c r="J2036" t="s">
        <v>39</v>
      </c>
      <c r="K2036" t="s">
        <v>39</v>
      </c>
      <c r="L2036" t="s">
        <v>39</v>
      </c>
      <c r="M2036" t="s">
        <v>39</v>
      </c>
      <c r="N2036" t="s">
        <v>39</v>
      </c>
      <c r="O2036" t="s">
        <v>39</v>
      </c>
      <c r="P2036">
        <v>2012</v>
      </c>
      <c r="Q2036" t="s">
        <v>39</v>
      </c>
      <c r="R2036" t="s">
        <v>39</v>
      </c>
      <c r="S2036" t="s">
        <v>39</v>
      </c>
      <c r="T2036" t="s">
        <v>39</v>
      </c>
      <c r="U2036" t="s">
        <v>3105</v>
      </c>
      <c r="V2036" s="6" t="s">
        <v>39</v>
      </c>
      <c r="W2036" s="6" t="s">
        <v>39</v>
      </c>
      <c r="X2036" s="6" t="s">
        <v>39</v>
      </c>
      <c r="Y2036" t="s">
        <v>2946</v>
      </c>
      <c r="Z2036" s="6" t="s">
        <v>39</v>
      </c>
      <c r="AA2036" s="6" t="s">
        <v>44</v>
      </c>
      <c r="AB2036">
        <v>200</v>
      </c>
      <c r="AC2036" s="6" t="s">
        <v>39</v>
      </c>
      <c r="AD2036" s="6" t="s">
        <v>40</v>
      </c>
      <c r="AE2036" s="6" t="s">
        <v>39</v>
      </c>
      <c r="AF2036" s="6" t="s">
        <v>40</v>
      </c>
      <c r="AG2036" s="6" t="s">
        <v>39</v>
      </c>
      <c r="AH2036" s="6" t="s">
        <v>39</v>
      </c>
      <c r="AI2036" s="6" t="s">
        <v>39</v>
      </c>
      <c r="AJ2036" s="6" t="s">
        <v>43</v>
      </c>
      <c r="AK2036" s="19">
        <v>41.25</v>
      </c>
      <c r="AL2036" s="6" t="s">
        <v>39</v>
      </c>
      <c r="AM2036" s="6" t="s">
        <v>39</v>
      </c>
      <c r="AN2036" s="6" t="s">
        <v>39</v>
      </c>
      <c r="AO2036" s="6" t="s">
        <v>39</v>
      </c>
      <c r="AP2036">
        <v>21</v>
      </c>
      <c r="AQ2036" t="s">
        <v>39</v>
      </c>
      <c r="AR2036" t="s">
        <v>2627</v>
      </c>
      <c r="AS2036" t="s">
        <v>3107</v>
      </c>
    </row>
    <row r="2037" spans="1:45" x14ac:dyDescent="0.35">
      <c r="A2037" t="s">
        <v>2063</v>
      </c>
      <c r="B2037" t="s">
        <v>2672</v>
      </c>
      <c r="C2037" t="s">
        <v>2592</v>
      </c>
      <c r="D2037" t="s">
        <v>2062</v>
      </c>
      <c r="E2037" t="s">
        <v>365</v>
      </c>
      <c r="F2037" t="s">
        <v>3102</v>
      </c>
      <c r="G2037" t="s">
        <v>42</v>
      </c>
      <c r="H2037" t="s">
        <v>40</v>
      </c>
      <c r="I2037" t="s">
        <v>39</v>
      </c>
      <c r="J2037" t="s">
        <v>39</v>
      </c>
      <c r="K2037" t="s">
        <v>39</v>
      </c>
      <c r="L2037" t="s">
        <v>39</v>
      </c>
      <c r="M2037" t="s">
        <v>39</v>
      </c>
      <c r="N2037" t="s">
        <v>39</v>
      </c>
      <c r="O2037" t="s">
        <v>39</v>
      </c>
      <c r="P2037">
        <v>2012</v>
      </c>
      <c r="Q2037" t="s">
        <v>39</v>
      </c>
      <c r="R2037" t="s">
        <v>39</v>
      </c>
      <c r="S2037" t="s">
        <v>39</v>
      </c>
      <c r="T2037" t="s">
        <v>39</v>
      </c>
      <c r="U2037" t="s">
        <v>3105</v>
      </c>
      <c r="V2037" s="6" t="s">
        <v>39</v>
      </c>
      <c r="W2037" s="6" t="s">
        <v>39</v>
      </c>
      <c r="X2037" s="6" t="s">
        <v>39</v>
      </c>
      <c r="Y2037" t="s">
        <v>2946</v>
      </c>
      <c r="Z2037" s="6" t="s">
        <v>39</v>
      </c>
      <c r="AA2037" s="6" t="s">
        <v>44</v>
      </c>
      <c r="AB2037">
        <v>200</v>
      </c>
      <c r="AC2037" s="6" t="s">
        <v>39</v>
      </c>
      <c r="AD2037" s="6" t="s">
        <v>40</v>
      </c>
      <c r="AE2037" s="6" t="s">
        <v>39</v>
      </c>
      <c r="AF2037" s="6" t="s">
        <v>40</v>
      </c>
      <c r="AG2037" s="6" t="s">
        <v>39</v>
      </c>
      <c r="AH2037" s="6" t="s">
        <v>39</v>
      </c>
      <c r="AI2037" s="6" t="s">
        <v>39</v>
      </c>
      <c r="AJ2037" s="6" t="s">
        <v>43</v>
      </c>
      <c r="AK2037" s="19">
        <v>41.25</v>
      </c>
      <c r="AL2037" s="6" t="s">
        <v>39</v>
      </c>
      <c r="AM2037" s="6" t="s">
        <v>39</v>
      </c>
      <c r="AN2037" s="6" t="s">
        <v>39</v>
      </c>
      <c r="AO2037" s="6" t="s">
        <v>39</v>
      </c>
      <c r="AP2037">
        <v>27</v>
      </c>
      <c r="AQ2037" t="s">
        <v>39</v>
      </c>
      <c r="AR2037" t="s">
        <v>2627</v>
      </c>
      <c r="AS2037" t="s">
        <v>3107</v>
      </c>
    </row>
    <row r="2038" spans="1:45" x14ac:dyDescent="0.35">
      <c r="A2038" t="s">
        <v>2063</v>
      </c>
      <c r="B2038" t="s">
        <v>2672</v>
      </c>
      <c r="C2038" t="s">
        <v>2592</v>
      </c>
      <c r="D2038" t="s">
        <v>2062</v>
      </c>
      <c r="E2038" t="s">
        <v>365</v>
      </c>
      <c r="F2038" t="s">
        <v>3102</v>
      </c>
      <c r="G2038" t="s">
        <v>42</v>
      </c>
      <c r="H2038" t="s">
        <v>40</v>
      </c>
      <c r="I2038" t="s">
        <v>39</v>
      </c>
      <c r="J2038" t="s">
        <v>39</v>
      </c>
      <c r="K2038" t="s">
        <v>39</v>
      </c>
      <c r="L2038" t="s">
        <v>39</v>
      </c>
      <c r="M2038" t="s">
        <v>39</v>
      </c>
      <c r="N2038" t="s">
        <v>39</v>
      </c>
      <c r="O2038" t="s">
        <v>39</v>
      </c>
      <c r="P2038">
        <v>2012</v>
      </c>
      <c r="Q2038" t="s">
        <v>39</v>
      </c>
      <c r="R2038" t="s">
        <v>39</v>
      </c>
      <c r="S2038" t="s">
        <v>39</v>
      </c>
      <c r="T2038" t="s">
        <v>39</v>
      </c>
      <c r="U2038" t="s">
        <v>3105</v>
      </c>
      <c r="V2038" s="6" t="s">
        <v>39</v>
      </c>
      <c r="W2038" s="6" t="s">
        <v>39</v>
      </c>
      <c r="X2038" s="6" t="s">
        <v>39</v>
      </c>
      <c r="Y2038" t="s">
        <v>2946</v>
      </c>
      <c r="Z2038" s="6" t="s">
        <v>39</v>
      </c>
      <c r="AA2038" s="6" t="s">
        <v>44</v>
      </c>
      <c r="AB2038">
        <v>300</v>
      </c>
      <c r="AC2038" s="6" t="s">
        <v>39</v>
      </c>
      <c r="AD2038" s="6" t="s">
        <v>40</v>
      </c>
      <c r="AE2038" s="6" t="s">
        <v>39</v>
      </c>
      <c r="AF2038" s="6" t="s">
        <v>40</v>
      </c>
      <c r="AG2038" s="6" t="s">
        <v>39</v>
      </c>
      <c r="AH2038" s="6" t="s">
        <v>39</v>
      </c>
      <c r="AI2038" s="6" t="s">
        <v>39</v>
      </c>
      <c r="AJ2038" s="6" t="s">
        <v>43</v>
      </c>
      <c r="AK2038" s="19">
        <v>2.23</v>
      </c>
      <c r="AL2038" s="6" t="s">
        <v>39</v>
      </c>
      <c r="AM2038" s="6" t="s">
        <v>39</v>
      </c>
      <c r="AN2038" s="6" t="s">
        <v>39</v>
      </c>
      <c r="AO2038" s="6" t="s">
        <v>39</v>
      </c>
      <c r="AP2038">
        <v>3</v>
      </c>
      <c r="AQ2038" t="s">
        <v>39</v>
      </c>
      <c r="AR2038" t="s">
        <v>2627</v>
      </c>
      <c r="AS2038" t="s">
        <v>3107</v>
      </c>
    </row>
    <row r="2039" spans="1:45" x14ac:dyDescent="0.35">
      <c r="A2039" t="s">
        <v>2063</v>
      </c>
      <c r="B2039" t="s">
        <v>2672</v>
      </c>
      <c r="C2039" t="s">
        <v>2592</v>
      </c>
      <c r="D2039" t="s">
        <v>2062</v>
      </c>
      <c r="E2039" t="s">
        <v>365</v>
      </c>
      <c r="F2039" t="s">
        <v>3102</v>
      </c>
      <c r="G2039" t="s">
        <v>42</v>
      </c>
      <c r="H2039" t="s">
        <v>40</v>
      </c>
      <c r="I2039" t="s">
        <v>39</v>
      </c>
      <c r="J2039" t="s">
        <v>39</v>
      </c>
      <c r="K2039" t="s">
        <v>39</v>
      </c>
      <c r="L2039" t="s">
        <v>39</v>
      </c>
      <c r="M2039" t="s">
        <v>39</v>
      </c>
      <c r="N2039" t="s">
        <v>39</v>
      </c>
      <c r="O2039" t="s">
        <v>39</v>
      </c>
      <c r="P2039">
        <v>2012</v>
      </c>
      <c r="Q2039" t="s">
        <v>39</v>
      </c>
      <c r="R2039" t="s">
        <v>39</v>
      </c>
      <c r="S2039" t="s">
        <v>39</v>
      </c>
      <c r="T2039" t="s">
        <v>39</v>
      </c>
      <c r="U2039" t="s">
        <v>3105</v>
      </c>
      <c r="V2039" s="6" t="s">
        <v>39</v>
      </c>
      <c r="W2039" s="6" t="s">
        <v>39</v>
      </c>
      <c r="X2039" s="6" t="s">
        <v>39</v>
      </c>
      <c r="Y2039" t="s">
        <v>2946</v>
      </c>
      <c r="Z2039" s="6" t="s">
        <v>39</v>
      </c>
      <c r="AA2039" s="6" t="s">
        <v>44</v>
      </c>
      <c r="AB2039">
        <v>300</v>
      </c>
      <c r="AC2039" s="6" t="s">
        <v>39</v>
      </c>
      <c r="AD2039" s="6" t="s">
        <v>40</v>
      </c>
      <c r="AE2039" s="6" t="s">
        <v>39</v>
      </c>
      <c r="AF2039" s="6" t="s">
        <v>40</v>
      </c>
      <c r="AG2039" s="6" t="s">
        <v>39</v>
      </c>
      <c r="AH2039" s="6" t="s">
        <v>39</v>
      </c>
      <c r="AI2039" s="6" t="s">
        <v>39</v>
      </c>
      <c r="AJ2039" s="6" t="s">
        <v>43</v>
      </c>
      <c r="AK2039" s="19">
        <v>22.53</v>
      </c>
      <c r="AL2039" s="6" t="s">
        <v>39</v>
      </c>
      <c r="AM2039" s="6" t="s">
        <v>39</v>
      </c>
      <c r="AN2039" s="6" t="s">
        <v>39</v>
      </c>
      <c r="AO2039" s="6" t="s">
        <v>39</v>
      </c>
      <c r="AP2039">
        <v>6</v>
      </c>
      <c r="AQ2039" t="s">
        <v>39</v>
      </c>
      <c r="AR2039" t="s">
        <v>2627</v>
      </c>
      <c r="AS2039" t="s">
        <v>3107</v>
      </c>
    </row>
    <row r="2040" spans="1:45" x14ac:dyDescent="0.35">
      <c r="A2040" t="s">
        <v>2063</v>
      </c>
      <c r="B2040" t="s">
        <v>2672</v>
      </c>
      <c r="C2040" t="s">
        <v>2592</v>
      </c>
      <c r="D2040" t="s">
        <v>2062</v>
      </c>
      <c r="E2040" t="s">
        <v>365</v>
      </c>
      <c r="F2040" t="s">
        <v>3102</v>
      </c>
      <c r="G2040" t="s">
        <v>42</v>
      </c>
      <c r="H2040" t="s">
        <v>40</v>
      </c>
      <c r="I2040" t="s">
        <v>39</v>
      </c>
      <c r="J2040" t="s">
        <v>39</v>
      </c>
      <c r="K2040" t="s">
        <v>39</v>
      </c>
      <c r="L2040" t="s">
        <v>39</v>
      </c>
      <c r="M2040" t="s">
        <v>39</v>
      </c>
      <c r="N2040" t="s">
        <v>39</v>
      </c>
      <c r="O2040" t="s">
        <v>39</v>
      </c>
      <c r="P2040">
        <v>2012</v>
      </c>
      <c r="Q2040" t="s">
        <v>39</v>
      </c>
      <c r="R2040" t="s">
        <v>39</v>
      </c>
      <c r="S2040" t="s">
        <v>39</v>
      </c>
      <c r="T2040" t="s">
        <v>39</v>
      </c>
      <c r="U2040" t="s">
        <v>3105</v>
      </c>
      <c r="V2040" s="6" t="s">
        <v>39</v>
      </c>
      <c r="W2040" s="6" t="s">
        <v>39</v>
      </c>
      <c r="X2040" s="6" t="s">
        <v>39</v>
      </c>
      <c r="Y2040" t="s">
        <v>2946</v>
      </c>
      <c r="Z2040" s="6" t="s">
        <v>39</v>
      </c>
      <c r="AA2040" s="6" t="s">
        <v>44</v>
      </c>
      <c r="AB2040">
        <v>300</v>
      </c>
      <c r="AC2040" s="6" t="s">
        <v>39</v>
      </c>
      <c r="AD2040" s="6" t="s">
        <v>40</v>
      </c>
      <c r="AE2040" s="6" t="s">
        <v>39</v>
      </c>
      <c r="AF2040" s="6" t="s">
        <v>40</v>
      </c>
      <c r="AG2040" s="6" t="s">
        <v>39</v>
      </c>
      <c r="AH2040" s="6" t="s">
        <v>39</v>
      </c>
      <c r="AI2040" s="6" t="s">
        <v>39</v>
      </c>
      <c r="AJ2040" s="6" t="s">
        <v>43</v>
      </c>
      <c r="AK2040" s="19">
        <v>37.25</v>
      </c>
      <c r="AL2040" s="6" t="s">
        <v>39</v>
      </c>
      <c r="AM2040" s="6" t="s">
        <v>39</v>
      </c>
      <c r="AN2040" s="6" t="s">
        <v>39</v>
      </c>
      <c r="AO2040" s="6" t="s">
        <v>39</v>
      </c>
      <c r="AP2040">
        <v>9</v>
      </c>
      <c r="AQ2040" t="s">
        <v>39</v>
      </c>
      <c r="AR2040" t="s">
        <v>2627</v>
      </c>
      <c r="AS2040" t="s">
        <v>3107</v>
      </c>
    </row>
    <row r="2041" spans="1:45" x14ac:dyDescent="0.35">
      <c r="A2041" t="s">
        <v>2063</v>
      </c>
      <c r="B2041" t="s">
        <v>2672</v>
      </c>
      <c r="C2041" t="s">
        <v>2592</v>
      </c>
      <c r="D2041" t="s">
        <v>2062</v>
      </c>
      <c r="E2041" t="s">
        <v>365</v>
      </c>
      <c r="F2041" t="s">
        <v>3102</v>
      </c>
      <c r="G2041" t="s">
        <v>42</v>
      </c>
      <c r="H2041" t="s">
        <v>40</v>
      </c>
      <c r="I2041" t="s">
        <v>39</v>
      </c>
      <c r="J2041" t="s">
        <v>39</v>
      </c>
      <c r="K2041" t="s">
        <v>39</v>
      </c>
      <c r="L2041" t="s">
        <v>39</v>
      </c>
      <c r="M2041" t="s">
        <v>39</v>
      </c>
      <c r="N2041" t="s">
        <v>39</v>
      </c>
      <c r="O2041" t="s">
        <v>39</v>
      </c>
      <c r="P2041">
        <v>2012</v>
      </c>
      <c r="Q2041" t="s">
        <v>39</v>
      </c>
      <c r="R2041" t="s">
        <v>39</v>
      </c>
      <c r="S2041" t="s">
        <v>39</v>
      </c>
      <c r="T2041" t="s">
        <v>39</v>
      </c>
      <c r="U2041" t="s">
        <v>3105</v>
      </c>
      <c r="V2041" s="6" t="s">
        <v>39</v>
      </c>
      <c r="W2041" s="6" t="s">
        <v>39</v>
      </c>
      <c r="X2041" s="6" t="s">
        <v>39</v>
      </c>
      <c r="Y2041" t="s">
        <v>2946</v>
      </c>
      <c r="Z2041" s="6" t="s">
        <v>39</v>
      </c>
      <c r="AA2041" s="6" t="s">
        <v>44</v>
      </c>
      <c r="AB2041">
        <v>300</v>
      </c>
      <c r="AC2041" s="6" t="s">
        <v>39</v>
      </c>
      <c r="AD2041" s="6" t="s">
        <v>40</v>
      </c>
      <c r="AE2041" s="6" t="s">
        <v>39</v>
      </c>
      <c r="AF2041" s="6" t="s">
        <v>40</v>
      </c>
      <c r="AG2041" s="6" t="s">
        <v>39</v>
      </c>
      <c r="AH2041" s="6" t="s">
        <v>39</v>
      </c>
      <c r="AI2041" s="6" t="s">
        <v>39</v>
      </c>
      <c r="AJ2041" s="6" t="s">
        <v>43</v>
      </c>
      <c r="AK2041" s="19">
        <v>37.25</v>
      </c>
      <c r="AL2041" s="6" t="s">
        <v>39</v>
      </c>
      <c r="AM2041" s="6" t="s">
        <v>39</v>
      </c>
      <c r="AN2041" s="6" t="s">
        <v>39</v>
      </c>
      <c r="AO2041" s="6" t="s">
        <v>39</v>
      </c>
      <c r="AP2041">
        <v>12</v>
      </c>
      <c r="AQ2041" t="s">
        <v>39</v>
      </c>
      <c r="AR2041" t="s">
        <v>2627</v>
      </c>
      <c r="AS2041" t="s">
        <v>3107</v>
      </c>
    </row>
    <row r="2042" spans="1:45" x14ac:dyDescent="0.35">
      <c r="A2042" t="s">
        <v>2063</v>
      </c>
      <c r="B2042" t="s">
        <v>2672</v>
      </c>
      <c r="C2042" t="s">
        <v>2592</v>
      </c>
      <c r="D2042" t="s">
        <v>2062</v>
      </c>
      <c r="E2042" t="s">
        <v>365</v>
      </c>
      <c r="F2042" t="s">
        <v>3102</v>
      </c>
      <c r="G2042" t="s">
        <v>42</v>
      </c>
      <c r="H2042" t="s">
        <v>40</v>
      </c>
      <c r="I2042" t="s">
        <v>39</v>
      </c>
      <c r="J2042" t="s">
        <v>39</v>
      </c>
      <c r="K2042" t="s">
        <v>39</v>
      </c>
      <c r="L2042" t="s">
        <v>39</v>
      </c>
      <c r="M2042" t="s">
        <v>39</v>
      </c>
      <c r="N2042" t="s">
        <v>39</v>
      </c>
      <c r="O2042" t="s">
        <v>39</v>
      </c>
      <c r="P2042">
        <v>2012</v>
      </c>
      <c r="Q2042" t="s">
        <v>39</v>
      </c>
      <c r="R2042" t="s">
        <v>39</v>
      </c>
      <c r="S2042" t="s">
        <v>39</v>
      </c>
      <c r="T2042" t="s">
        <v>39</v>
      </c>
      <c r="U2042" t="s">
        <v>3105</v>
      </c>
      <c r="V2042" s="6" t="s">
        <v>39</v>
      </c>
      <c r="W2042" s="6" t="s">
        <v>39</v>
      </c>
      <c r="X2042" s="6" t="s">
        <v>39</v>
      </c>
      <c r="Y2042" t="s">
        <v>2946</v>
      </c>
      <c r="Z2042" s="6" t="s">
        <v>39</v>
      </c>
      <c r="AA2042" s="6" t="s">
        <v>44</v>
      </c>
      <c r="AB2042">
        <v>300</v>
      </c>
      <c r="AC2042" s="6" t="s">
        <v>39</v>
      </c>
      <c r="AD2042" s="6" t="s">
        <v>40</v>
      </c>
      <c r="AE2042" s="6" t="s">
        <v>39</v>
      </c>
      <c r="AF2042" s="6" t="s">
        <v>40</v>
      </c>
      <c r="AG2042" s="6" t="s">
        <v>39</v>
      </c>
      <c r="AH2042" s="6" t="s">
        <v>39</v>
      </c>
      <c r="AI2042" s="6" t="s">
        <v>39</v>
      </c>
      <c r="AJ2042" s="6" t="s">
        <v>43</v>
      </c>
      <c r="AK2042" s="19">
        <v>37.25</v>
      </c>
      <c r="AL2042" s="6" t="s">
        <v>39</v>
      </c>
      <c r="AM2042" s="6" t="s">
        <v>39</v>
      </c>
      <c r="AN2042" s="6" t="s">
        <v>39</v>
      </c>
      <c r="AO2042" s="6" t="s">
        <v>39</v>
      </c>
      <c r="AP2042">
        <v>15</v>
      </c>
      <c r="AQ2042" t="s">
        <v>39</v>
      </c>
      <c r="AR2042" t="s">
        <v>2627</v>
      </c>
      <c r="AS2042" t="s">
        <v>3107</v>
      </c>
    </row>
    <row r="2043" spans="1:45" x14ac:dyDescent="0.35">
      <c r="A2043" t="s">
        <v>2063</v>
      </c>
      <c r="B2043" t="s">
        <v>2672</v>
      </c>
      <c r="C2043" t="s">
        <v>2592</v>
      </c>
      <c r="D2043" t="s">
        <v>2062</v>
      </c>
      <c r="E2043" t="s">
        <v>365</v>
      </c>
      <c r="F2043" t="s">
        <v>3102</v>
      </c>
      <c r="G2043" t="s">
        <v>42</v>
      </c>
      <c r="H2043" t="s">
        <v>40</v>
      </c>
      <c r="I2043" t="s">
        <v>39</v>
      </c>
      <c r="J2043" t="s">
        <v>39</v>
      </c>
      <c r="K2043" t="s">
        <v>39</v>
      </c>
      <c r="L2043" t="s">
        <v>39</v>
      </c>
      <c r="M2043" t="s">
        <v>39</v>
      </c>
      <c r="N2043" t="s">
        <v>39</v>
      </c>
      <c r="O2043" t="s">
        <v>39</v>
      </c>
      <c r="P2043">
        <v>2012</v>
      </c>
      <c r="Q2043" t="s">
        <v>39</v>
      </c>
      <c r="R2043" t="s">
        <v>39</v>
      </c>
      <c r="S2043" t="s">
        <v>39</v>
      </c>
      <c r="T2043" t="s">
        <v>39</v>
      </c>
      <c r="U2043" t="s">
        <v>3105</v>
      </c>
      <c r="V2043" s="6" t="s">
        <v>39</v>
      </c>
      <c r="W2043" s="6" t="s">
        <v>39</v>
      </c>
      <c r="X2043" s="6" t="s">
        <v>39</v>
      </c>
      <c r="Y2043" t="s">
        <v>2946</v>
      </c>
      <c r="Z2043" s="6" t="s">
        <v>39</v>
      </c>
      <c r="AA2043" s="6" t="s">
        <v>44</v>
      </c>
      <c r="AB2043">
        <v>300</v>
      </c>
      <c r="AC2043" s="6" t="s">
        <v>39</v>
      </c>
      <c r="AD2043" s="6" t="s">
        <v>40</v>
      </c>
      <c r="AE2043" s="6" t="s">
        <v>39</v>
      </c>
      <c r="AF2043" s="6" t="s">
        <v>40</v>
      </c>
      <c r="AG2043" s="6" t="s">
        <v>39</v>
      </c>
      <c r="AH2043" s="6" t="s">
        <v>39</v>
      </c>
      <c r="AI2043" s="6" t="s">
        <v>39</v>
      </c>
      <c r="AJ2043" s="6" t="s">
        <v>43</v>
      </c>
      <c r="AK2043" s="19">
        <v>37.25</v>
      </c>
      <c r="AL2043" s="6" t="s">
        <v>39</v>
      </c>
      <c r="AM2043" s="6" t="s">
        <v>39</v>
      </c>
      <c r="AN2043" s="6" t="s">
        <v>39</v>
      </c>
      <c r="AO2043" s="6" t="s">
        <v>39</v>
      </c>
      <c r="AP2043">
        <v>18</v>
      </c>
      <c r="AQ2043" t="s">
        <v>39</v>
      </c>
      <c r="AR2043" t="s">
        <v>2627</v>
      </c>
      <c r="AS2043" t="s">
        <v>3107</v>
      </c>
    </row>
    <row r="2044" spans="1:45" x14ac:dyDescent="0.35">
      <c r="A2044" t="s">
        <v>2063</v>
      </c>
      <c r="B2044" t="s">
        <v>2672</v>
      </c>
      <c r="C2044" t="s">
        <v>2592</v>
      </c>
      <c r="D2044" t="s">
        <v>2062</v>
      </c>
      <c r="E2044" t="s">
        <v>365</v>
      </c>
      <c r="F2044" t="s">
        <v>3102</v>
      </c>
      <c r="G2044" t="s">
        <v>42</v>
      </c>
      <c r="H2044" t="s">
        <v>40</v>
      </c>
      <c r="I2044" t="s">
        <v>39</v>
      </c>
      <c r="J2044" t="s">
        <v>39</v>
      </c>
      <c r="K2044" t="s">
        <v>39</v>
      </c>
      <c r="L2044" t="s">
        <v>39</v>
      </c>
      <c r="M2044" t="s">
        <v>39</v>
      </c>
      <c r="N2044" t="s">
        <v>39</v>
      </c>
      <c r="O2044" t="s">
        <v>39</v>
      </c>
      <c r="P2044">
        <v>2012</v>
      </c>
      <c r="Q2044" t="s">
        <v>39</v>
      </c>
      <c r="R2044" t="s">
        <v>39</v>
      </c>
      <c r="S2044" t="s">
        <v>39</v>
      </c>
      <c r="T2044" t="s">
        <v>39</v>
      </c>
      <c r="U2044" t="s">
        <v>3105</v>
      </c>
      <c r="V2044" s="6" t="s">
        <v>39</v>
      </c>
      <c r="W2044" s="6" t="s">
        <v>39</v>
      </c>
      <c r="X2044" s="6" t="s">
        <v>39</v>
      </c>
      <c r="Y2044" t="s">
        <v>2946</v>
      </c>
      <c r="Z2044" s="6" t="s">
        <v>39</v>
      </c>
      <c r="AA2044" s="6" t="s">
        <v>44</v>
      </c>
      <c r="AB2044">
        <v>300</v>
      </c>
      <c r="AC2044" s="6" t="s">
        <v>39</v>
      </c>
      <c r="AD2044" s="6" t="s">
        <v>40</v>
      </c>
      <c r="AE2044" s="6" t="s">
        <v>39</v>
      </c>
      <c r="AF2044" s="6" t="s">
        <v>40</v>
      </c>
      <c r="AG2044" s="6" t="s">
        <v>39</v>
      </c>
      <c r="AH2044" s="6" t="s">
        <v>39</v>
      </c>
      <c r="AI2044" s="6" t="s">
        <v>39</v>
      </c>
      <c r="AJ2044" s="6" t="s">
        <v>43</v>
      </c>
      <c r="AK2044" s="19">
        <v>37.25</v>
      </c>
      <c r="AL2044" s="6" t="s">
        <v>39</v>
      </c>
      <c r="AM2044" s="6" t="s">
        <v>39</v>
      </c>
      <c r="AN2044" s="6" t="s">
        <v>39</v>
      </c>
      <c r="AO2044" s="6" t="s">
        <v>39</v>
      </c>
      <c r="AP2044">
        <v>21</v>
      </c>
      <c r="AQ2044" t="s">
        <v>39</v>
      </c>
      <c r="AR2044" t="s">
        <v>2627</v>
      </c>
      <c r="AS2044" t="s">
        <v>3107</v>
      </c>
    </row>
    <row r="2045" spans="1:45" x14ac:dyDescent="0.35">
      <c r="A2045" t="s">
        <v>2063</v>
      </c>
      <c r="B2045" t="s">
        <v>2672</v>
      </c>
      <c r="C2045" t="s">
        <v>2592</v>
      </c>
      <c r="D2045" t="s">
        <v>2062</v>
      </c>
      <c r="E2045" t="s">
        <v>365</v>
      </c>
      <c r="F2045" t="s">
        <v>3102</v>
      </c>
      <c r="G2045" t="s">
        <v>42</v>
      </c>
      <c r="H2045" t="s">
        <v>40</v>
      </c>
      <c r="I2045" t="s">
        <v>39</v>
      </c>
      <c r="J2045" t="s">
        <v>39</v>
      </c>
      <c r="K2045" t="s">
        <v>39</v>
      </c>
      <c r="L2045" t="s">
        <v>39</v>
      </c>
      <c r="M2045" t="s">
        <v>39</v>
      </c>
      <c r="N2045" t="s">
        <v>39</v>
      </c>
      <c r="O2045" t="s">
        <v>39</v>
      </c>
      <c r="P2045">
        <v>2012</v>
      </c>
      <c r="Q2045" t="s">
        <v>39</v>
      </c>
      <c r="R2045" t="s">
        <v>39</v>
      </c>
      <c r="S2045" t="s">
        <v>39</v>
      </c>
      <c r="T2045" t="s">
        <v>39</v>
      </c>
      <c r="U2045" t="s">
        <v>3105</v>
      </c>
      <c r="V2045" s="6" t="s">
        <v>39</v>
      </c>
      <c r="W2045" s="6" t="s">
        <v>39</v>
      </c>
      <c r="X2045" s="6" t="s">
        <v>39</v>
      </c>
      <c r="Y2045" t="s">
        <v>2946</v>
      </c>
      <c r="Z2045" s="6" t="s">
        <v>39</v>
      </c>
      <c r="AA2045" s="6" t="s">
        <v>44</v>
      </c>
      <c r="AB2045">
        <v>300</v>
      </c>
      <c r="AC2045" s="6" t="s">
        <v>39</v>
      </c>
      <c r="AD2045" s="6" t="s">
        <v>40</v>
      </c>
      <c r="AE2045" s="6" t="s">
        <v>39</v>
      </c>
      <c r="AF2045" s="6" t="s">
        <v>40</v>
      </c>
      <c r="AG2045" s="6" t="s">
        <v>39</v>
      </c>
      <c r="AH2045" s="6" t="s">
        <v>39</v>
      </c>
      <c r="AI2045" s="6" t="s">
        <v>39</v>
      </c>
      <c r="AJ2045" s="6" t="s">
        <v>43</v>
      </c>
      <c r="AK2045" s="19">
        <v>37.25</v>
      </c>
      <c r="AL2045" s="6" t="s">
        <v>39</v>
      </c>
      <c r="AM2045" s="6" t="s">
        <v>39</v>
      </c>
      <c r="AN2045" s="6" t="s">
        <v>39</v>
      </c>
      <c r="AO2045" s="6" t="s">
        <v>39</v>
      </c>
      <c r="AP2045">
        <v>27</v>
      </c>
      <c r="AQ2045" t="s">
        <v>39</v>
      </c>
      <c r="AR2045" t="s">
        <v>2627</v>
      </c>
      <c r="AS2045" t="s">
        <v>3107</v>
      </c>
    </row>
    <row r="2046" spans="1:45" x14ac:dyDescent="0.35">
      <c r="A2046" t="s">
        <v>2063</v>
      </c>
      <c r="B2046" t="s">
        <v>2672</v>
      </c>
      <c r="C2046" t="s">
        <v>2592</v>
      </c>
      <c r="D2046" t="s">
        <v>2062</v>
      </c>
      <c r="E2046" t="s">
        <v>365</v>
      </c>
      <c r="F2046" t="s">
        <v>3102</v>
      </c>
      <c r="G2046" t="s">
        <v>42</v>
      </c>
      <c r="H2046" t="s">
        <v>40</v>
      </c>
      <c r="I2046" t="s">
        <v>39</v>
      </c>
      <c r="J2046" t="s">
        <v>39</v>
      </c>
      <c r="K2046" t="s">
        <v>39</v>
      </c>
      <c r="L2046" t="s">
        <v>39</v>
      </c>
      <c r="M2046" t="s">
        <v>39</v>
      </c>
      <c r="N2046" t="s">
        <v>39</v>
      </c>
      <c r="O2046" t="s">
        <v>39</v>
      </c>
      <c r="P2046">
        <v>2012</v>
      </c>
      <c r="Q2046" t="s">
        <v>39</v>
      </c>
      <c r="R2046" t="s">
        <v>39</v>
      </c>
      <c r="S2046" t="s">
        <v>39</v>
      </c>
      <c r="T2046" t="s">
        <v>39</v>
      </c>
      <c r="U2046" t="s">
        <v>48</v>
      </c>
      <c r="V2046" s="6" t="s">
        <v>39</v>
      </c>
      <c r="W2046" s="6" t="s">
        <v>39</v>
      </c>
      <c r="X2046" s="6" t="s">
        <v>39</v>
      </c>
      <c r="Y2046" t="s">
        <v>39</v>
      </c>
      <c r="Z2046" s="6" t="s">
        <v>39</v>
      </c>
      <c r="AA2046" s="6" t="s">
        <v>39</v>
      </c>
      <c r="AB2046" t="s">
        <v>39</v>
      </c>
      <c r="AC2046" s="6" t="s">
        <v>39</v>
      </c>
      <c r="AD2046" s="6" t="s">
        <v>40</v>
      </c>
      <c r="AE2046" s="6" t="s">
        <v>39</v>
      </c>
      <c r="AF2046" s="6" t="s">
        <v>40</v>
      </c>
      <c r="AG2046" s="6" t="s">
        <v>39</v>
      </c>
      <c r="AH2046" s="6" t="s">
        <v>39</v>
      </c>
      <c r="AI2046" s="6" t="s">
        <v>39</v>
      </c>
      <c r="AJ2046" s="6" t="s">
        <v>43</v>
      </c>
      <c r="AK2046" s="19">
        <v>2.5299999999999998</v>
      </c>
      <c r="AL2046" s="6" t="s">
        <v>39</v>
      </c>
      <c r="AM2046" s="6" t="s">
        <v>39</v>
      </c>
      <c r="AN2046" s="6" t="s">
        <v>39</v>
      </c>
      <c r="AO2046" s="6" t="s">
        <v>39</v>
      </c>
      <c r="AP2046">
        <v>3</v>
      </c>
      <c r="AQ2046" t="s">
        <v>39</v>
      </c>
      <c r="AR2046" t="s">
        <v>2627</v>
      </c>
      <c r="AS2046" t="s">
        <v>3107</v>
      </c>
    </row>
    <row r="2047" spans="1:45" x14ac:dyDescent="0.35">
      <c r="A2047" t="s">
        <v>2063</v>
      </c>
      <c r="B2047" t="s">
        <v>2672</v>
      </c>
      <c r="C2047" t="s">
        <v>2592</v>
      </c>
      <c r="D2047" t="s">
        <v>2062</v>
      </c>
      <c r="E2047" t="s">
        <v>365</v>
      </c>
      <c r="F2047" t="s">
        <v>3102</v>
      </c>
      <c r="G2047" t="s">
        <v>42</v>
      </c>
      <c r="H2047" t="s">
        <v>40</v>
      </c>
      <c r="I2047" t="s">
        <v>39</v>
      </c>
      <c r="J2047" t="s">
        <v>39</v>
      </c>
      <c r="K2047" t="s">
        <v>39</v>
      </c>
      <c r="L2047" t="s">
        <v>39</v>
      </c>
      <c r="M2047" t="s">
        <v>39</v>
      </c>
      <c r="N2047" t="s">
        <v>39</v>
      </c>
      <c r="O2047" t="s">
        <v>39</v>
      </c>
      <c r="P2047">
        <v>2012</v>
      </c>
      <c r="Q2047" t="s">
        <v>39</v>
      </c>
      <c r="R2047" t="s">
        <v>39</v>
      </c>
      <c r="S2047" t="s">
        <v>39</v>
      </c>
      <c r="T2047" t="s">
        <v>39</v>
      </c>
      <c r="U2047" t="s">
        <v>48</v>
      </c>
      <c r="V2047" s="6" t="s">
        <v>39</v>
      </c>
      <c r="W2047" s="6" t="s">
        <v>39</v>
      </c>
      <c r="X2047" s="6" t="s">
        <v>39</v>
      </c>
      <c r="Y2047" t="s">
        <v>39</v>
      </c>
      <c r="Z2047" s="6" t="s">
        <v>39</v>
      </c>
      <c r="AA2047" s="6" t="s">
        <v>39</v>
      </c>
      <c r="AB2047" t="s">
        <v>39</v>
      </c>
      <c r="AC2047" s="6" t="s">
        <v>39</v>
      </c>
      <c r="AD2047" s="6" t="s">
        <v>40</v>
      </c>
      <c r="AE2047" s="6" t="s">
        <v>39</v>
      </c>
      <c r="AF2047" s="6" t="s">
        <v>40</v>
      </c>
      <c r="AG2047" s="6" t="s">
        <v>39</v>
      </c>
      <c r="AH2047" s="6" t="s">
        <v>39</v>
      </c>
      <c r="AI2047" s="6" t="s">
        <v>39</v>
      </c>
      <c r="AJ2047" s="6" t="s">
        <v>43</v>
      </c>
      <c r="AK2047" s="19">
        <v>20.53</v>
      </c>
      <c r="AL2047" s="6" t="s">
        <v>39</v>
      </c>
      <c r="AM2047" s="6" t="s">
        <v>39</v>
      </c>
      <c r="AN2047" s="6" t="s">
        <v>39</v>
      </c>
      <c r="AO2047" s="6" t="s">
        <v>39</v>
      </c>
      <c r="AP2047">
        <v>6</v>
      </c>
      <c r="AQ2047" t="s">
        <v>39</v>
      </c>
      <c r="AR2047" t="s">
        <v>2627</v>
      </c>
      <c r="AS2047" t="s">
        <v>3107</v>
      </c>
    </row>
    <row r="2048" spans="1:45" x14ac:dyDescent="0.35">
      <c r="A2048" t="s">
        <v>2063</v>
      </c>
      <c r="B2048" t="s">
        <v>2672</v>
      </c>
      <c r="C2048" t="s">
        <v>2592</v>
      </c>
      <c r="D2048" t="s">
        <v>2062</v>
      </c>
      <c r="E2048" t="s">
        <v>365</v>
      </c>
      <c r="F2048" t="s">
        <v>3102</v>
      </c>
      <c r="G2048" t="s">
        <v>42</v>
      </c>
      <c r="H2048" t="s">
        <v>40</v>
      </c>
      <c r="I2048" t="s">
        <v>39</v>
      </c>
      <c r="J2048" t="s">
        <v>39</v>
      </c>
      <c r="K2048" t="s">
        <v>39</v>
      </c>
      <c r="L2048" t="s">
        <v>39</v>
      </c>
      <c r="M2048" t="s">
        <v>39</v>
      </c>
      <c r="N2048" t="s">
        <v>39</v>
      </c>
      <c r="O2048" t="s">
        <v>39</v>
      </c>
      <c r="P2048">
        <v>2012</v>
      </c>
      <c r="Q2048" t="s">
        <v>39</v>
      </c>
      <c r="R2048" t="s">
        <v>39</v>
      </c>
      <c r="S2048" t="s">
        <v>39</v>
      </c>
      <c r="T2048" t="s">
        <v>39</v>
      </c>
      <c r="U2048" t="s">
        <v>48</v>
      </c>
      <c r="V2048" s="6" t="s">
        <v>39</v>
      </c>
      <c r="W2048" s="6" t="s">
        <v>39</v>
      </c>
      <c r="X2048" s="6" t="s">
        <v>39</v>
      </c>
      <c r="Y2048" t="s">
        <v>39</v>
      </c>
      <c r="Z2048" s="6" t="s">
        <v>39</v>
      </c>
      <c r="AA2048" s="6" t="s">
        <v>39</v>
      </c>
      <c r="AB2048" t="s">
        <v>39</v>
      </c>
      <c r="AC2048" s="6" t="s">
        <v>39</v>
      </c>
      <c r="AD2048" s="6" t="s">
        <v>40</v>
      </c>
      <c r="AE2048" s="6" t="s">
        <v>39</v>
      </c>
      <c r="AF2048" s="6" t="s">
        <v>40</v>
      </c>
      <c r="AG2048" s="6" t="s">
        <v>39</v>
      </c>
      <c r="AH2048" s="6" t="s">
        <v>39</v>
      </c>
      <c r="AI2048" s="6" t="s">
        <v>39</v>
      </c>
      <c r="AJ2048" s="6" t="s">
        <v>43</v>
      </c>
      <c r="AK2048" s="19">
        <v>33.25</v>
      </c>
      <c r="AL2048" s="6" t="s">
        <v>39</v>
      </c>
      <c r="AM2048" s="6" t="s">
        <v>39</v>
      </c>
      <c r="AN2048" s="6" t="s">
        <v>39</v>
      </c>
      <c r="AO2048" s="6" t="s">
        <v>39</v>
      </c>
      <c r="AP2048">
        <v>9</v>
      </c>
      <c r="AQ2048" t="s">
        <v>39</v>
      </c>
      <c r="AR2048" t="s">
        <v>2627</v>
      </c>
      <c r="AS2048" t="s">
        <v>3107</v>
      </c>
    </row>
    <row r="2049" spans="1:45" x14ac:dyDescent="0.35">
      <c r="A2049" t="s">
        <v>2063</v>
      </c>
      <c r="B2049" t="s">
        <v>2672</v>
      </c>
      <c r="C2049" t="s">
        <v>2592</v>
      </c>
      <c r="D2049" t="s">
        <v>2062</v>
      </c>
      <c r="E2049" t="s">
        <v>365</v>
      </c>
      <c r="F2049" t="s">
        <v>3102</v>
      </c>
      <c r="G2049" t="s">
        <v>42</v>
      </c>
      <c r="H2049" t="s">
        <v>40</v>
      </c>
      <c r="I2049" t="s">
        <v>39</v>
      </c>
      <c r="J2049" t="s">
        <v>39</v>
      </c>
      <c r="K2049" t="s">
        <v>39</v>
      </c>
      <c r="L2049" t="s">
        <v>39</v>
      </c>
      <c r="M2049" t="s">
        <v>39</v>
      </c>
      <c r="N2049" t="s">
        <v>39</v>
      </c>
      <c r="O2049" t="s">
        <v>39</v>
      </c>
      <c r="P2049">
        <v>2012</v>
      </c>
      <c r="Q2049" t="s">
        <v>39</v>
      </c>
      <c r="R2049" t="s">
        <v>39</v>
      </c>
      <c r="S2049" t="s">
        <v>39</v>
      </c>
      <c r="T2049" t="s">
        <v>39</v>
      </c>
      <c r="U2049" t="s">
        <v>48</v>
      </c>
      <c r="V2049" s="6" t="s">
        <v>39</v>
      </c>
      <c r="W2049" s="6" t="s">
        <v>39</v>
      </c>
      <c r="X2049" s="6" t="s">
        <v>39</v>
      </c>
      <c r="Y2049" t="s">
        <v>39</v>
      </c>
      <c r="Z2049" s="6" t="s">
        <v>39</v>
      </c>
      <c r="AA2049" s="6" t="s">
        <v>39</v>
      </c>
      <c r="AB2049" t="s">
        <v>39</v>
      </c>
      <c r="AC2049" s="6" t="s">
        <v>39</v>
      </c>
      <c r="AD2049" s="6" t="s">
        <v>40</v>
      </c>
      <c r="AE2049" s="6" t="s">
        <v>39</v>
      </c>
      <c r="AF2049" s="6" t="s">
        <v>40</v>
      </c>
      <c r="AG2049" s="6" t="s">
        <v>39</v>
      </c>
      <c r="AH2049" s="6" t="s">
        <v>39</v>
      </c>
      <c r="AI2049" s="6" t="s">
        <v>39</v>
      </c>
      <c r="AJ2049" s="6" t="s">
        <v>43</v>
      </c>
      <c r="AK2049" s="19">
        <v>43.12</v>
      </c>
      <c r="AL2049" s="6" t="s">
        <v>39</v>
      </c>
      <c r="AM2049" s="6" t="s">
        <v>39</v>
      </c>
      <c r="AN2049" s="6" t="s">
        <v>39</v>
      </c>
      <c r="AO2049" s="6" t="s">
        <v>39</v>
      </c>
      <c r="AP2049">
        <v>12</v>
      </c>
      <c r="AQ2049" t="s">
        <v>39</v>
      </c>
      <c r="AR2049" t="s">
        <v>2627</v>
      </c>
      <c r="AS2049" t="s">
        <v>3107</v>
      </c>
    </row>
    <row r="2050" spans="1:45" x14ac:dyDescent="0.35">
      <c r="A2050" t="s">
        <v>2063</v>
      </c>
      <c r="B2050" t="s">
        <v>2672</v>
      </c>
      <c r="C2050" t="s">
        <v>2592</v>
      </c>
      <c r="D2050" t="s">
        <v>2062</v>
      </c>
      <c r="E2050" t="s">
        <v>365</v>
      </c>
      <c r="F2050" t="s">
        <v>3102</v>
      </c>
      <c r="G2050" t="s">
        <v>42</v>
      </c>
      <c r="H2050" t="s">
        <v>40</v>
      </c>
      <c r="I2050" t="s">
        <v>39</v>
      </c>
      <c r="J2050" t="s">
        <v>39</v>
      </c>
      <c r="K2050" t="s">
        <v>39</v>
      </c>
      <c r="L2050" t="s">
        <v>39</v>
      </c>
      <c r="M2050" t="s">
        <v>39</v>
      </c>
      <c r="N2050" t="s">
        <v>39</v>
      </c>
      <c r="O2050" t="s">
        <v>39</v>
      </c>
      <c r="P2050">
        <v>2012</v>
      </c>
      <c r="Q2050" t="s">
        <v>39</v>
      </c>
      <c r="R2050" t="s">
        <v>39</v>
      </c>
      <c r="S2050" t="s">
        <v>39</v>
      </c>
      <c r="T2050" t="s">
        <v>39</v>
      </c>
      <c r="U2050" t="s">
        <v>48</v>
      </c>
      <c r="V2050" s="6" t="s">
        <v>39</v>
      </c>
      <c r="W2050" s="6" t="s">
        <v>39</v>
      </c>
      <c r="X2050" s="6" t="s">
        <v>39</v>
      </c>
      <c r="Y2050" t="s">
        <v>39</v>
      </c>
      <c r="Z2050" s="6" t="s">
        <v>39</v>
      </c>
      <c r="AA2050" s="6" t="s">
        <v>39</v>
      </c>
      <c r="AB2050" t="s">
        <v>39</v>
      </c>
      <c r="AC2050" s="6" t="s">
        <v>39</v>
      </c>
      <c r="AD2050" s="6" t="s">
        <v>40</v>
      </c>
      <c r="AE2050" s="6" t="s">
        <v>39</v>
      </c>
      <c r="AF2050" s="6" t="s">
        <v>40</v>
      </c>
      <c r="AG2050" s="6" t="s">
        <v>39</v>
      </c>
      <c r="AH2050" s="6" t="s">
        <v>39</v>
      </c>
      <c r="AI2050" s="6" t="s">
        <v>39</v>
      </c>
      <c r="AJ2050" s="6" t="s">
        <v>43</v>
      </c>
      <c r="AK2050" s="19">
        <v>48</v>
      </c>
      <c r="AL2050" s="6" t="s">
        <v>39</v>
      </c>
      <c r="AM2050" s="6" t="s">
        <v>39</v>
      </c>
      <c r="AN2050" s="6" t="s">
        <v>39</v>
      </c>
      <c r="AO2050" s="6" t="s">
        <v>39</v>
      </c>
      <c r="AP2050">
        <v>15</v>
      </c>
      <c r="AQ2050" t="s">
        <v>39</v>
      </c>
      <c r="AR2050" t="s">
        <v>2627</v>
      </c>
      <c r="AS2050" t="s">
        <v>3107</v>
      </c>
    </row>
    <row r="2051" spans="1:45" x14ac:dyDescent="0.35">
      <c r="A2051" t="s">
        <v>2063</v>
      </c>
      <c r="B2051" t="s">
        <v>2672</v>
      </c>
      <c r="C2051" t="s">
        <v>2592</v>
      </c>
      <c r="D2051" t="s">
        <v>2062</v>
      </c>
      <c r="E2051" t="s">
        <v>365</v>
      </c>
      <c r="F2051" t="s">
        <v>3102</v>
      </c>
      <c r="G2051" t="s">
        <v>42</v>
      </c>
      <c r="H2051" t="s">
        <v>40</v>
      </c>
      <c r="I2051" t="s">
        <v>39</v>
      </c>
      <c r="J2051" t="s">
        <v>39</v>
      </c>
      <c r="K2051" t="s">
        <v>39</v>
      </c>
      <c r="L2051" t="s">
        <v>39</v>
      </c>
      <c r="M2051" t="s">
        <v>39</v>
      </c>
      <c r="N2051" t="s">
        <v>39</v>
      </c>
      <c r="O2051" t="s">
        <v>39</v>
      </c>
      <c r="P2051">
        <v>2012</v>
      </c>
      <c r="Q2051" t="s">
        <v>39</v>
      </c>
      <c r="R2051" t="s">
        <v>39</v>
      </c>
      <c r="S2051" t="s">
        <v>39</v>
      </c>
      <c r="T2051" t="s">
        <v>39</v>
      </c>
      <c r="U2051" t="s">
        <v>48</v>
      </c>
      <c r="V2051" s="6" t="s">
        <v>39</v>
      </c>
      <c r="W2051" s="6" t="s">
        <v>39</v>
      </c>
      <c r="X2051" s="6" t="s">
        <v>39</v>
      </c>
      <c r="Y2051" t="s">
        <v>39</v>
      </c>
      <c r="Z2051" s="6" t="s">
        <v>39</v>
      </c>
      <c r="AA2051" s="6" t="s">
        <v>39</v>
      </c>
      <c r="AB2051" t="s">
        <v>39</v>
      </c>
      <c r="AC2051" s="6" t="s">
        <v>39</v>
      </c>
      <c r="AD2051" s="6" t="s">
        <v>40</v>
      </c>
      <c r="AE2051" s="6" t="s">
        <v>39</v>
      </c>
      <c r="AF2051" s="6" t="s">
        <v>40</v>
      </c>
      <c r="AG2051" s="6" t="s">
        <v>39</v>
      </c>
      <c r="AH2051" s="6" t="s">
        <v>39</v>
      </c>
      <c r="AI2051" s="6" t="s">
        <v>39</v>
      </c>
      <c r="AJ2051" s="6" t="s">
        <v>43</v>
      </c>
      <c r="AK2051" s="19">
        <v>49.54</v>
      </c>
      <c r="AL2051" s="6" t="s">
        <v>39</v>
      </c>
      <c r="AM2051" s="6" t="s">
        <v>39</v>
      </c>
      <c r="AN2051" s="6" t="s">
        <v>39</v>
      </c>
      <c r="AO2051" s="6" t="s">
        <v>39</v>
      </c>
      <c r="AP2051">
        <v>18</v>
      </c>
      <c r="AQ2051" t="s">
        <v>39</v>
      </c>
      <c r="AR2051" t="s">
        <v>2627</v>
      </c>
      <c r="AS2051" t="s">
        <v>3107</v>
      </c>
    </row>
    <row r="2052" spans="1:45" x14ac:dyDescent="0.35">
      <c r="A2052" t="s">
        <v>2063</v>
      </c>
      <c r="B2052" t="s">
        <v>2672</v>
      </c>
      <c r="C2052" t="s">
        <v>2592</v>
      </c>
      <c r="D2052" t="s">
        <v>2062</v>
      </c>
      <c r="E2052" t="s">
        <v>365</v>
      </c>
      <c r="F2052" t="s">
        <v>3102</v>
      </c>
      <c r="G2052" t="s">
        <v>42</v>
      </c>
      <c r="H2052" t="s">
        <v>40</v>
      </c>
      <c r="I2052" t="s">
        <v>39</v>
      </c>
      <c r="J2052" t="s">
        <v>39</v>
      </c>
      <c r="K2052" t="s">
        <v>39</v>
      </c>
      <c r="L2052" t="s">
        <v>39</v>
      </c>
      <c r="M2052" t="s">
        <v>39</v>
      </c>
      <c r="N2052" t="s">
        <v>39</v>
      </c>
      <c r="O2052" t="s">
        <v>39</v>
      </c>
      <c r="P2052">
        <v>2012</v>
      </c>
      <c r="Q2052" t="s">
        <v>39</v>
      </c>
      <c r="R2052" t="s">
        <v>39</v>
      </c>
      <c r="S2052" t="s">
        <v>39</v>
      </c>
      <c r="T2052" t="s">
        <v>39</v>
      </c>
      <c r="U2052" t="s">
        <v>48</v>
      </c>
      <c r="V2052" s="6" t="s">
        <v>39</v>
      </c>
      <c r="W2052" s="6" t="s">
        <v>39</v>
      </c>
      <c r="X2052" s="6" t="s">
        <v>39</v>
      </c>
      <c r="Y2052" t="s">
        <v>39</v>
      </c>
      <c r="Z2052" s="6" t="s">
        <v>39</v>
      </c>
      <c r="AA2052" s="6" t="s">
        <v>39</v>
      </c>
      <c r="AB2052" t="s">
        <v>39</v>
      </c>
      <c r="AC2052" s="6" t="s">
        <v>39</v>
      </c>
      <c r="AD2052" s="6" t="s">
        <v>40</v>
      </c>
      <c r="AE2052" s="6" t="s">
        <v>39</v>
      </c>
      <c r="AF2052" s="6" t="s">
        <v>40</v>
      </c>
      <c r="AG2052" s="6" t="s">
        <v>39</v>
      </c>
      <c r="AH2052" s="6" t="s">
        <v>39</v>
      </c>
      <c r="AI2052" s="6" t="s">
        <v>39</v>
      </c>
      <c r="AJ2052" s="6" t="s">
        <v>43</v>
      </c>
      <c r="AK2052" s="19">
        <v>50.74</v>
      </c>
      <c r="AL2052" s="6" t="s">
        <v>39</v>
      </c>
      <c r="AM2052" s="6" t="s">
        <v>39</v>
      </c>
      <c r="AN2052" s="6" t="s">
        <v>39</v>
      </c>
      <c r="AO2052" s="6" t="s">
        <v>39</v>
      </c>
      <c r="AP2052">
        <v>21</v>
      </c>
      <c r="AQ2052" t="s">
        <v>39</v>
      </c>
      <c r="AR2052" t="s">
        <v>2627</v>
      </c>
      <c r="AS2052" t="s">
        <v>3107</v>
      </c>
    </row>
    <row r="2053" spans="1:45" x14ac:dyDescent="0.35">
      <c r="A2053" t="s">
        <v>2063</v>
      </c>
      <c r="B2053" t="s">
        <v>2672</v>
      </c>
      <c r="C2053" t="s">
        <v>2592</v>
      </c>
      <c r="D2053" t="s">
        <v>2062</v>
      </c>
      <c r="E2053" t="s">
        <v>365</v>
      </c>
      <c r="F2053" t="s">
        <v>3102</v>
      </c>
      <c r="G2053" t="s">
        <v>42</v>
      </c>
      <c r="H2053" t="s">
        <v>40</v>
      </c>
      <c r="I2053" t="s">
        <v>39</v>
      </c>
      <c r="J2053" t="s">
        <v>39</v>
      </c>
      <c r="K2053" t="s">
        <v>39</v>
      </c>
      <c r="L2053" t="s">
        <v>39</v>
      </c>
      <c r="M2053" t="s">
        <v>39</v>
      </c>
      <c r="N2053" t="s">
        <v>39</v>
      </c>
      <c r="O2053" t="s">
        <v>39</v>
      </c>
      <c r="P2053">
        <v>2012</v>
      </c>
      <c r="Q2053" t="s">
        <v>39</v>
      </c>
      <c r="R2053" t="s">
        <v>39</v>
      </c>
      <c r="S2053" t="s">
        <v>39</v>
      </c>
      <c r="T2053" t="s">
        <v>39</v>
      </c>
      <c r="U2053" t="s">
        <v>48</v>
      </c>
      <c r="V2053" s="6" t="s">
        <v>39</v>
      </c>
      <c r="W2053" s="6" t="s">
        <v>39</v>
      </c>
      <c r="X2053" s="6" t="s">
        <v>39</v>
      </c>
      <c r="Y2053" t="s">
        <v>39</v>
      </c>
      <c r="Z2053" s="6" t="s">
        <v>39</v>
      </c>
      <c r="AA2053" s="6" t="s">
        <v>39</v>
      </c>
      <c r="AB2053" t="s">
        <v>39</v>
      </c>
      <c r="AC2053" s="6" t="s">
        <v>39</v>
      </c>
      <c r="AD2053" s="6" t="s">
        <v>40</v>
      </c>
      <c r="AE2053" s="6" t="s">
        <v>39</v>
      </c>
      <c r="AF2053" s="6" t="s">
        <v>40</v>
      </c>
      <c r="AG2053" s="6" t="s">
        <v>39</v>
      </c>
      <c r="AH2053" s="6" t="s">
        <v>39</v>
      </c>
      <c r="AI2053" s="6" t="s">
        <v>39</v>
      </c>
      <c r="AJ2053" s="6" t="s">
        <v>43</v>
      </c>
      <c r="AK2053" s="19">
        <v>50.74</v>
      </c>
      <c r="AL2053" s="6" t="s">
        <v>39</v>
      </c>
      <c r="AM2053" s="6" t="s">
        <v>39</v>
      </c>
      <c r="AN2053" s="6" t="s">
        <v>39</v>
      </c>
      <c r="AO2053" s="6" t="s">
        <v>39</v>
      </c>
      <c r="AP2053" t="s">
        <v>39</v>
      </c>
      <c r="AQ2053" t="s">
        <v>39</v>
      </c>
      <c r="AR2053" t="s">
        <v>2627</v>
      </c>
      <c r="AS2053" t="s">
        <v>3107</v>
      </c>
    </row>
    <row r="2054" spans="1:45" x14ac:dyDescent="0.35">
      <c r="A2054" t="s">
        <v>2063</v>
      </c>
      <c r="B2054" t="s">
        <v>2672</v>
      </c>
      <c r="C2054" t="s">
        <v>2592</v>
      </c>
      <c r="D2054" t="s">
        <v>2062</v>
      </c>
      <c r="E2054" t="s">
        <v>365</v>
      </c>
      <c r="F2054" t="s">
        <v>3102</v>
      </c>
      <c r="G2054" t="s">
        <v>42</v>
      </c>
      <c r="H2054" t="s">
        <v>40</v>
      </c>
      <c r="I2054" t="s">
        <v>39</v>
      </c>
      <c r="J2054" t="s">
        <v>39</v>
      </c>
      <c r="K2054" t="s">
        <v>39</v>
      </c>
      <c r="L2054" t="s">
        <v>39</v>
      </c>
      <c r="M2054" t="s">
        <v>39</v>
      </c>
      <c r="N2054" t="s">
        <v>39</v>
      </c>
      <c r="O2054" t="s">
        <v>39</v>
      </c>
      <c r="P2054">
        <v>2012</v>
      </c>
      <c r="Q2054" t="s">
        <v>39</v>
      </c>
      <c r="R2054" t="s">
        <v>39</v>
      </c>
      <c r="S2054" t="s">
        <v>39</v>
      </c>
      <c r="T2054" t="s">
        <v>39</v>
      </c>
      <c r="U2054" t="s">
        <v>3103</v>
      </c>
      <c r="V2054" s="6" t="s">
        <v>39</v>
      </c>
      <c r="W2054" s="6" t="s">
        <v>39</v>
      </c>
      <c r="X2054" s="6" t="s">
        <v>39</v>
      </c>
      <c r="Y2054" t="s">
        <v>2946</v>
      </c>
      <c r="Z2054" s="6" t="s">
        <v>39</v>
      </c>
      <c r="AA2054" s="6" t="s">
        <v>44</v>
      </c>
      <c r="AB2054">
        <v>100</v>
      </c>
      <c r="AC2054" s="6" t="s">
        <v>39</v>
      </c>
      <c r="AD2054" s="6" t="s">
        <v>40</v>
      </c>
      <c r="AE2054" s="6" t="s">
        <v>39</v>
      </c>
      <c r="AF2054" s="6" t="s">
        <v>40</v>
      </c>
      <c r="AG2054" s="6" t="s">
        <v>39</v>
      </c>
      <c r="AH2054" s="6" t="s">
        <v>39</v>
      </c>
      <c r="AI2054" s="6" t="s">
        <v>39</v>
      </c>
      <c r="AJ2054" s="6" t="s">
        <v>3106</v>
      </c>
      <c r="AK2054" s="19">
        <v>10.43</v>
      </c>
      <c r="AL2054" s="6" t="s">
        <v>39</v>
      </c>
      <c r="AM2054" s="6" t="s">
        <v>39</v>
      </c>
      <c r="AN2054" s="6" t="s">
        <v>39</v>
      </c>
      <c r="AO2054" s="6" t="s">
        <v>39</v>
      </c>
      <c r="AP2054" t="s">
        <v>39</v>
      </c>
      <c r="AQ2054" t="s">
        <v>39</v>
      </c>
      <c r="AR2054" t="s">
        <v>2627</v>
      </c>
      <c r="AS2054" t="s">
        <v>3107</v>
      </c>
    </row>
    <row r="2055" spans="1:45" x14ac:dyDescent="0.35">
      <c r="A2055" t="s">
        <v>2063</v>
      </c>
      <c r="B2055" t="s">
        <v>2672</v>
      </c>
      <c r="C2055" t="s">
        <v>2592</v>
      </c>
      <c r="D2055" t="s">
        <v>2062</v>
      </c>
      <c r="E2055" t="s">
        <v>365</v>
      </c>
      <c r="F2055" t="s">
        <v>3102</v>
      </c>
      <c r="G2055" t="s">
        <v>42</v>
      </c>
      <c r="H2055" t="s">
        <v>40</v>
      </c>
      <c r="I2055" t="s">
        <v>39</v>
      </c>
      <c r="J2055" t="s">
        <v>39</v>
      </c>
      <c r="K2055" t="s">
        <v>39</v>
      </c>
      <c r="L2055" t="s">
        <v>39</v>
      </c>
      <c r="M2055" t="s">
        <v>39</v>
      </c>
      <c r="N2055" t="s">
        <v>39</v>
      </c>
      <c r="O2055" t="s">
        <v>39</v>
      </c>
      <c r="P2055">
        <v>2012</v>
      </c>
      <c r="Q2055" t="s">
        <v>39</v>
      </c>
      <c r="R2055" t="s">
        <v>39</v>
      </c>
      <c r="S2055" t="s">
        <v>39</v>
      </c>
      <c r="T2055" t="s">
        <v>39</v>
      </c>
      <c r="U2055" t="s">
        <v>3103</v>
      </c>
      <c r="V2055" s="6" t="s">
        <v>39</v>
      </c>
      <c r="W2055" s="6" t="s">
        <v>39</v>
      </c>
      <c r="X2055" s="6" t="s">
        <v>39</v>
      </c>
      <c r="Y2055" t="s">
        <v>2946</v>
      </c>
      <c r="Z2055" s="6" t="s">
        <v>39</v>
      </c>
      <c r="AA2055" s="6" t="s">
        <v>44</v>
      </c>
      <c r="AB2055">
        <v>200</v>
      </c>
      <c r="AC2055" s="6" t="s">
        <v>39</v>
      </c>
      <c r="AD2055" s="6" t="s">
        <v>40</v>
      </c>
      <c r="AE2055" s="6" t="s">
        <v>39</v>
      </c>
      <c r="AF2055" s="6" t="s">
        <v>40</v>
      </c>
      <c r="AG2055" s="6" t="s">
        <v>39</v>
      </c>
      <c r="AH2055" s="6" t="s">
        <v>39</v>
      </c>
      <c r="AI2055" s="6" t="s">
        <v>39</v>
      </c>
      <c r="AJ2055" s="6" t="s">
        <v>3106</v>
      </c>
      <c r="AK2055" s="19">
        <v>10.25</v>
      </c>
      <c r="AL2055" s="6" t="s">
        <v>39</v>
      </c>
      <c r="AM2055" s="6" t="s">
        <v>39</v>
      </c>
      <c r="AN2055" s="6" t="s">
        <v>39</v>
      </c>
      <c r="AO2055" s="6" t="s">
        <v>39</v>
      </c>
      <c r="AP2055" t="s">
        <v>39</v>
      </c>
      <c r="AQ2055" t="s">
        <v>39</v>
      </c>
      <c r="AR2055" t="s">
        <v>2627</v>
      </c>
      <c r="AS2055" t="s">
        <v>3107</v>
      </c>
    </row>
    <row r="2056" spans="1:45" x14ac:dyDescent="0.35">
      <c r="A2056" t="s">
        <v>2063</v>
      </c>
      <c r="B2056" t="s">
        <v>2672</v>
      </c>
      <c r="C2056" t="s">
        <v>2592</v>
      </c>
      <c r="D2056" t="s">
        <v>2062</v>
      </c>
      <c r="E2056" t="s">
        <v>365</v>
      </c>
      <c r="F2056" t="s">
        <v>3102</v>
      </c>
      <c r="G2056" t="s">
        <v>42</v>
      </c>
      <c r="H2056" t="s">
        <v>40</v>
      </c>
      <c r="I2056" t="s">
        <v>39</v>
      </c>
      <c r="J2056" t="s">
        <v>39</v>
      </c>
      <c r="K2056" t="s">
        <v>39</v>
      </c>
      <c r="L2056" t="s">
        <v>39</v>
      </c>
      <c r="M2056" t="s">
        <v>39</v>
      </c>
      <c r="N2056" t="s">
        <v>39</v>
      </c>
      <c r="O2056" t="s">
        <v>39</v>
      </c>
      <c r="P2056">
        <v>2012</v>
      </c>
      <c r="Q2056" t="s">
        <v>39</v>
      </c>
      <c r="R2056" t="s">
        <v>39</v>
      </c>
      <c r="S2056" t="s">
        <v>39</v>
      </c>
      <c r="T2056" t="s">
        <v>39</v>
      </c>
      <c r="U2056" t="s">
        <v>3103</v>
      </c>
      <c r="V2056" s="6" t="s">
        <v>39</v>
      </c>
      <c r="W2056" s="6" t="s">
        <v>39</v>
      </c>
      <c r="X2056" s="6" t="s">
        <v>39</v>
      </c>
      <c r="Y2056" t="s">
        <v>2946</v>
      </c>
      <c r="Z2056" s="6" t="s">
        <v>39</v>
      </c>
      <c r="AA2056" s="6" t="s">
        <v>44</v>
      </c>
      <c r="AB2056">
        <v>300</v>
      </c>
      <c r="AC2056" s="6" t="s">
        <v>39</v>
      </c>
      <c r="AD2056" s="6" t="s">
        <v>40</v>
      </c>
      <c r="AE2056" s="6" t="s">
        <v>39</v>
      </c>
      <c r="AF2056" s="6" t="s">
        <v>40</v>
      </c>
      <c r="AG2056" s="6" t="s">
        <v>39</v>
      </c>
      <c r="AH2056" s="6" t="s">
        <v>39</v>
      </c>
      <c r="AI2056" s="6" t="s">
        <v>39</v>
      </c>
      <c r="AJ2056" s="6" t="s">
        <v>3106</v>
      </c>
      <c r="AK2056" s="19">
        <v>10.01</v>
      </c>
      <c r="AL2056" s="6" t="s">
        <v>39</v>
      </c>
      <c r="AM2056" s="6" t="s">
        <v>39</v>
      </c>
      <c r="AN2056" s="6" t="s">
        <v>39</v>
      </c>
      <c r="AO2056" s="6" t="s">
        <v>39</v>
      </c>
      <c r="AP2056" t="s">
        <v>39</v>
      </c>
      <c r="AQ2056" t="s">
        <v>39</v>
      </c>
      <c r="AR2056" t="s">
        <v>2627</v>
      </c>
      <c r="AS2056" t="s">
        <v>3107</v>
      </c>
    </row>
    <row r="2057" spans="1:45" x14ac:dyDescent="0.35">
      <c r="A2057" t="s">
        <v>2063</v>
      </c>
      <c r="B2057" t="s">
        <v>2672</v>
      </c>
      <c r="C2057" t="s">
        <v>2592</v>
      </c>
      <c r="D2057" t="s">
        <v>2062</v>
      </c>
      <c r="E2057" t="s">
        <v>365</v>
      </c>
      <c r="F2057" t="s">
        <v>3102</v>
      </c>
      <c r="G2057" t="s">
        <v>42</v>
      </c>
      <c r="H2057" t="s">
        <v>40</v>
      </c>
      <c r="I2057" t="s">
        <v>39</v>
      </c>
      <c r="J2057" t="s">
        <v>39</v>
      </c>
      <c r="K2057" t="s">
        <v>39</v>
      </c>
      <c r="L2057" t="s">
        <v>39</v>
      </c>
      <c r="M2057" t="s">
        <v>39</v>
      </c>
      <c r="N2057" t="s">
        <v>39</v>
      </c>
      <c r="O2057" t="s">
        <v>39</v>
      </c>
      <c r="P2057">
        <v>2012</v>
      </c>
      <c r="Q2057" t="s">
        <v>39</v>
      </c>
      <c r="R2057" t="s">
        <v>39</v>
      </c>
      <c r="S2057" t="s">
        <v>39</v>
      </c>
      <c r="T2057" t="s">
        <v>39</v>
      </c>
      <c r="U2057" t="s">
        <v>3104</v>
      </c>
      <c r="V2057" s="6" t="s">
        <v>39</v>
      </c>
      <c r="W2057" s="6" t="s">
        <v>39</v>
      </c>
      <c r="X2057" s="6" t="s">
        <v>39</v>
      </c>
      <c r="Y2057" t="s">
        <v>2946</v>
      </c>
      <c r="Z2057" s="6" t="s">
        <v>39</v>
      </c>
      <c r="AA2057" s="6" t="s">
        <v>44</v>
      </c>
      <c r="AB2057">
        <v>100</v>
      </c>
      <c r="AC2057" s="6" t="s">
        <v>39</v>
      </c>
      <c r="AD2057" s="6" t="s">
        <v>40</v>
      </c>
      <c r="AE2057" s="6" t="s">
        <v>39</v>
      </c>
      <c r="AF2057" s="6" t="s">
        <v>40</v>
      </c>
      <c r="AG2057" s="6" t="s">
        <v>39</v>
      </c>
      <c r="AH2057" s="6" t="s">
        <v>39</v>
      </c>
      <c r="AI2057" s="6" t="s">
        <v>39</v>
      </c>
      <c r="AJ2057" s="6" t="s">
        <v>3106</v>
      </c>
      <c r="AK2057" s="19">
        <v>11.4</v>
      </c>
      <c r="AL2057" s="6" t="s">
        <v>39</v>
      </c>
      <c r="AM2057" s="6" t="s">
        <v>39</v>
      </c>
      <c r="AN2057" s="6" t="s">
        <v>39</v>
      </c>
      <c r="AO2057" s="6" t="s">
        <v>39</v>
      </c>
      <c r="AP2057" t="s">
        <v>39</v>
      </c>
      <c r="AQ2057" t="s">
        <v>39</v>
      </c>
      <c r="AR2057" t="s">
        <v>2627</v>
      </c>
      <c r="AS2057" t="s">
        <v>3107</v>
      </c>
    </row>
    <row r="2058" spans="1:45" x14ac:dyDescent="0.35">
      <c r="A2058" t="s">
        <v>2063</v>
      </c>
      <c r="B2058" t="s">
        <v>2672</v>
      </c>
      <c r="C2058" t="s">
        <v>2592</v>
      </c>
      <c r="D2058" t="s">
        <v>2062</v>
      </c>
      <c r="E2058" t="s">
        <v>365</v>
      </c>
      <c r="F2058" t="s">
        <v>3102</v>
      </c>
      <c r="G2058" t="s">
        <v>42</v>
      </c>
      <c r="H2058" t="s">
        <v>40</v>
      </c>
      <c r="I2058" t="s">
        <v>39</v>
      </c>
      <c r="J2058" t="s">
        <v>39</v>
      </c>
      <c r="K2058" t="s">
        <v>39</v>
      </c>
      <c r="L2058" t="s">
        <v>39</v>
      </c>
      <c r="M2058" t="s">
        <v>39</v>
      </c>
      <c r="N2058" t="s">
        <v>39</v>
      </c>
      <c r="O2058" t="s">
        <v>39</v>
      </c>
      <c r="P2058">
        <v>2012</v>
      </c>
      <c r="Q2058" t="s">
        <v>39</v>
      </c>
      <c r="R2058" t="s">
        <v>39</v>
      </c>
      <c r="S2058" t="s">
        <v>39</v>
      </c>
      <c r="T2058" t="s">
        <v>39</v>
      </c>
      <c r="U2058" t="s">
        <v>3104</v>
      </c>
      <c r="V2058" s="6" t="s">
        <v>39</v>
      </c>
      <c r="W2058" s="6" t="s">
        <v>39</v>
      </c>
      <c r="X2058" s="6" t="s">
        <v>39</v>
      </c>
      <c r="Y2058" t="s">
        <v>2946</v>
      </c>
      <c r="Z2058" s="6" t="s">
        <v>39</v>
      </c>
      <c r="AA2058" s="6" t="s">
        <v>44</v>
      </c>
      <c r="AB2058">
        <v>200</v>
      </c>
      <c r="AC2058" s="6" t="s">
        <v>39</v>
      </c>
      <c r="AD2058" s="6" t="s">
        <v>40</v>
      </c>
      <c r="AE2058" s="6" t="s">
        <v>39</v>
      </c>
      <c r="AF2058" s="6" t="s">
        <v>40</v>
      </c>
      <c r="AG2058" s="6" t="s">
        <v>39</v>
      </c>
      <c r="AH2058" s="6" t="s">
        <v>39</v>
      </c>
      <c r="AI2058" s="6" t="s">
        <v>39</v>
      </c>
      <c r="AJ2058" s="6" t="s">
        <v>3106</v>
      </c>
      <c r="AK2058" s="19">
        <v>11.24</v>
      </c>
      <c r="AL2058" s="6" t="s">
        <v>39</v>
      </c>
      <c r="AM2058" s="6" t="s">
        <v>39</v>
      </c>
      <c r="AN2058" s="6" t="s">
        <v>39</v>
      </c>
      <c r="AO2058" s="6" t="s">
        <v>39</v>
      </c>
      <c r="AP2058" t="s">
        <v>39</v>
      </c>
      <c r="AQ2058" t="s">
        <v>39</v>
      </c>
      <c r="AR2058" t="s">
        <v>2627</v>
      </c>
      <c r="AS2058" t="s">
        <v>3107</v>
      </c>
    </row>
    <row r="2059" spans="1:45" x14ac:dyDescent="0.35">
      <c r="A2059" t="s">
        <v>2063</v>
      </c>
      <c r="B2059" t="s">
        <v>2672</v>
      </c>
      <c r="C2059" t="s">
        <v>2592</v>
      </c>
      <c r="D2059" t="s">
        <v>2062</v>
      </c>
      <c r="E2059" t="s">
        <v>365</v>
      </c>
      <c r="F2059" t="s">
        <v>3102</v>
      </c>
      <c r="G2059" t="s">
        <v>42</v>
      </c>
      <c r="H2059" t="s">
        <v>40</v>
      </c>
      <c r="I2059" t="s">
        <v>39</v>
      </c>
      <c r="J2059" t="s">
        <v>39</v>
      </c>
      <c r="K2059" t="s">
        <v>39</v>
      </c>
      <c r="L2059" t="s">
        <v>39</v>
      </c>
      <c r="M2059" t="s">
        <v>39</v>
      </c>
      <c r="N2059" t="s">
        <v>39</v>
      </c>
      <c r="O2059" t="s">
        <v>39</v>
      </c>
      <c r="P2059">
        <v>2012</v>
      </c>
      <c r="Q2059" t="s">
        <v>39</v>
      </c>
      <c r="R2059" t="s">
        <v>39</v>
      </c>
      <c r="S2059" t="s">
        <v>39</v>
      </c>
      <c r="T2059" t="s">
        <v>39</v>
      </c>
      <c r="U2059" t="s">
        <v>3104</v>
      </c>
      <c r="V2059" s="6" t="s">
        <v>39</v>
      </c>
      <c r="W2059" s="6" t="s">
        <v>39</v>
      </c>
      <c r="X2059" s="6" t="s">
        <v>39</v>
      </c>
      <c r="Y2059" t="s">
        <v>2946</v>
      </c>
      <c r="Z2059" s="6" t="s">
        <v>39</v>
      </c>
      <c r="AA2059" s="6" t="s">
        <v>44</v>
      </c>
      <c r="AB2059">
        <v>300</v>
      </c>
      <c r="AC2059" s="6" t="s">
        <v>39</v>
      </c>
      <c r="AD2059" s="6" t="s">
        <v>40</v>
      </c>
      <c r="AE2059" s="6" t="s">
        <v>39</v>
      </c>
      <c r="AF2059" s="6" t="s">
        <v>40</v>
      </c>
      <c r="AG2059" s="6" t="s">
        <v>39</v>
      </c>
      <c r="AH2059" s="6" t="s">
        <v>39</v>
      </c>
      <c r="AI2059" s="6" t="s">
        <v>39</v>
      </c>
      <c r="AJ2059" s="6" t="s">
        <v>3106</v>
      </c>
      <c r="AK2059" s="19">
        <v>11.03</v>
      </c>
      <c r="AL2059" s="6" t="s">
        <v>39</v>
      </c>
      <c r="AM2059" s="6" t="s">
        <v>39</v>
      </c>
      <c r="AN2059" s="6" t="s">
        <v>39</v>
      </c>
      <c r="AO2059" s="6" t="s">
        <v>39</v>
      </c>
      <c r="AP2059" t="s">
        <v>39</v>
      </c>
      <c r="AQ2059" t="s">
        <v>39</v>
      </c>
      <c r="AR2059" t="s">
        <v>2627</v>
      </c>
      <c r="AS2059" t="s">
        <v>3107</v>
      </c>
    </row>
    <row r="2060" spans="1:45" x14ac:dyDescent="0.35">
      <c r="A2060" t="s">
        <v>2063</v>
      </c>
      <c r="B2060" t="s">
        <v>2672</v>
      </c>
      <c r="C2060" t="s">
        <v>2592</v>
      </c>
      <c r="D2060" t="s">
        <v>2062</v>
      </c>
      <c r="E2060" t="s">
        <v>365</v>
      </c>
      <c r="F2060" t="s">
        <v>3102</v>
      </c>
      <c r="G2060" t="s">
        <v>42</v>
      </c>
      <c r="H2060" t="s">
        <v>40</v>
      </c>
      <c r="I2060" t="s">
        <v>39</v>
      </c>
      <c r="J2060" t="s">
        <v>39</v>
      </c>
      <c r="K2060" t="s">
        <v>39</v>
      </c>
      <c r="L2060" t="s">
        <v>39</v>
      </c>
      <c r="M2060" t="s">
        <v>39</v>
      </c>
      <c r="N2060" t="s">
        <v>39</v>
      </c>
      <c r="O2060" t="s">
        <v>39</v>
      </c>
      <c r="P2060">
        <v>2012</v>
      </c>
      <c r="Q2060" t="s">
        <v>39</v>
      </c>
      <c r="R2060" t="s">
        <v>39</v>
      </c>
      <c r="S2060" t="s">
        <v>39</v>
      </c>
      <c r="T2060" t="s">
        <v>39</v>
      </c>
      <c r="U2060" t="s">
        <v>3105</v>
      </c>
      <c r="V2060" s="6" t="s">
        <v>39</v>
      </c>
      <c r="W2060" s="6" t="s">
        <v>39</v>
      </c>
      <c r="X2060" s="6" t="s">
        <v>39</v>
      </c>
      <c r="Y2060" t="s">
        <v>2946</v>
      </c>
      <c r="Z2060" s="6" t="s">
        <v>39</v>
      </c>
      <c r="AA2060" s="6" t="s">
        <v>44</v>
      </c>
      <c r="AB2060">
        <v>100</v>
      </c>
      <c r="AC2060" s="6" t="s">
        <v>39</v>
      </c>
      <c r="AD2060" s="6" t="s">
        <v>40</v>
      </c>
      <c r="AE2060" s="6" t="s">
        <v>39</v>
      </c>
      <c r="AF2060" s="6" t="s">
        <v>40</v>
      </c>
      <c r="AG2060" s="6" t="s">
        <v>39</v>
      </c>
      <c r="AH2060" s="6" t="s">
        <v>39</v>
      </c>
      <c r="AI2060" s="6" t="s">
        <v>39</v>
      </c>
      <c r="AJ2060" s="6" t="s">
        <v>3106</v>
      </c>
      <c r="AK2060" s="19">
        <v>9.24</v>
      </c>
      <c r="AL2060" s="6" t="s">
        <v>39</v>
      </c>
      <c r="AM2060" s="6" t="s">
        <v>39</v>
      </c>
      <c r="AN2060" s="6" t="s">
        <v>39</v>
      </c>
      <c r="AO2060" s="6" t="s">
        <v>39</v>
      </c>
      <c r="AP2060" t="s">
        <v>39</v>
      </c>
      <c r="AQ2060" t="s">
        <v>39</v>
      </c>
      <c r="AR2060" t="s">
        <v>2627</v>
      </c>
      <c r="AS2060" t="s">
        <v>3107</v>
      </c>
    </row>
    <row r="2061" spans="1:45" x14ac:dyDescent="0.35">
      <c r="A2061" t="s">
        <v>2063</v>
      </c>
      <c r="B2061" t="s">
        <v>2672</v>
      </c>
      <c r="C2061" t="s">
        <v>2592</v>
      </c>
      <c r="D2061" t="s">
        <v>2062</v>
      </c>
      <c r="E2061" t="s">
        <v>365</v>
      </c>
      <c r="F2061" t="s">
        <v>3102</v>
      </c>
      <c r="G2061" t="s">
        <v>42</v>
      </c>
      <c r="H2061" t="s">
        <v>40</v>
      </c>
      <c r="I2061" t="s">
        <v>39</v>
      </c>
      <c r="J2061" t="s">
        <v>39</v>
      </c>
      <c r="K2061" t="s">
        <v>39</v>
      </c>
      <c r="L2061" t="s">
        <v>39</v>
      </c>
      <c r="M2061" t="s">
        <v>39</v>
      </c>
      <c r="N2061" t="s">
        <v>39</v>
      </c>
      <c r="O2061" t="s">
        <v>39</v>
      </c>
      <c r="P2061">
        <v>2012</v>
      </c>
      <c r="Q2061" t="s">
        <v>39</v>
      </c>
      <c r="R2061" t="s">
        <v>39</v>
      </c>
      <c r="S2061" t="s">
        <v>39</v>
      </c>
      <c r="T2061" t="s">
        <v>39</v>
      </c>
      <c r="U2061" t="s">
        <v>3105</v>
      </c>
      <c r="V2061" s="6" t="s">
        <v>39</v>
      </c>
      <c r="W2061" s="6" t="s">
        <v>39</v>
      </c>
      <c r="X2061" s="6" t="s">
        <v>39</v>
      </c>
      <c r="Y2061" t="s">
        <v>2946</v>
      </c>
      <c r="Z2061" s="6" t="s">
        <v>39</v>
      </c>
      <c r="AA2061" s="6" t="s">
        <v>44</v>
      </c>
      <c r="AB2061">
        <v>200</v>
      </c>
      <c r="AC2061" s="6" t="s">
        <v>39</v>
      </c>
      <c r="AD2061" s="6" t="s">
        <v>40</v>
      </c>
      <c r="AE2061" s="6" t="s">
        <v>39</v>
      </c>
      <c r="AF2061" s="6" t="s">
        <v>40</v>
      </c>
      <c r="AG2061" s="6" t="s">
        <v>39</v>
      </c>
      <c r="AH2061" s="6" t="s">
        <v>39</v>
      </c>
      <c r="AI2061" s="6" t="s">
        <v>39</v>
      </c>
      <c r="AJ2061" s="6" t="s">
        <v>3106</v>
      </c>
      <c r="AK2061" s="19">
        <v>9.01</v>
      </c>
      <c r="AL2061" s="6" t="s">
        <v>39</v>
      </c>
      <c r="AM2061" s="6" t="s">
        <v>39</v>
      </c>
      <c r="AN2061" s="6" t="s">
        <v>39</v>
      </c>
      <c r="AO2061" s="6" t="s">
        <v>39</v>
      </c>
      <c r="AP2061" t="s">
        <v>39</v>
      </c>
      <c r="AQ2061" t="s">
        <v>39</v>
      </c>
      <c r="AR2061" t="s">
        <v>2627</v>
      </c>
      <c r="AS2061" t="s">
        <v>3107</v>
      </c>
    </row>
    <row r="2062" spans="1:45" x14ac:dyDescent="0.35">
      <c r="A2062" t="s">
        <v>2063</v>
      </c>
      <c r="B2062" t="s">
        <v>2672</v>
      </c>
      <c r="C2062" t="s">
        <v>2592</v>
      </c>
      <c r="D2062" t="s">
        <v>2062</v>
      </c>
      <c r="E2062" t="s">
        <v>365</v>
      </c>
      <c r="F2062" t="s">
        <v>3102</v>
      </c>
      <c r="G2062" t="s">
        <v>42</v>
      </c>
      <c r="H2062" t="s">
        <v>40</v>
      </c>
      <c r="I2062" t="s">
        <v>39</v>
      </c>
      <c r="J2062" t="s">
        <v>39</v>
      </c>
      <c r="K2062" t="s">
        <v>39</v>
      </c>
      <c r="L2062" t="s">
        <v>39</v>
      </c>
      <c r="M2062" t="s">
        <v>39</v>
      </c>
      <c r="N2062" t="s">
        <v>39</v>
      </c>
      <c r="O2062" t="s">
        <v>39</v>
      </c>
      <c r="P2062">
        <v>2012</v>
      </c>
      <c r="Q2062" t="s">
        <v>39</v>
      </c>
      <c r="R2062" t="s">
        <v>39</v>
      </c>
      <c r="S2062" t="s">
        <v>39</v>
      </c>
      <c r="T2062" t="s">
        <v>39</v>
      </c>
      <c r="U2062" t="s">
        <v>3105</v>
      </c>
      <c r="V2062" s="6" t="s">
        <v>39</v>
      </c>
      <c r="W2062" s="6" t="s">
        <v>39</v>
      </c>
      <c r="X2062" s="6" t="s">
        <v>39</v>
      </c>
      <c r="Y2062" t="s">
        <v>2946</v>
      </c>
      <c r="Z2062" s="6" t="s">
        <v>39</v>
      </c>
      <c r="AA2062" s="6" t="s">
        <v>44</v>
      </c>
      <c r="AB2062">
        <v>300</v>
      </c>
      <c r="AC2062" s="6" t="s">
        <v>39</v>
      </c>
      <c r="AD2062" s="6" t="s">
        <v>40</v>
      </c>
      <c r="AE2062" s="6" t="s">
        <v>39</v>
      </c>
      <c r="AF2062" s="6" t="s">
        <v>40</v>
      </c>
      <c r="AG2062" s="6" t="s">
        <v>39</v>
      </c>
      <c r="AH2062" s="6" t="s">
        <v>39</v>
      </c>
      <c r="AI2062" s="6" t="s">
        <v>39</v>
      </c>
      <c r="AJ2062" s="6" t="s">
        <v>3106</v>
      </c>
      <c r="AK2062" s="19">
        <v>8.25</v>
      </c>
      <c r="AL2062" s="6" t="s">
        <v>39</v>
      </c>
      <c r="AM2062" s="6" t="s">
        <v>39</v>
      </c>
      <c r="AN2062" s="6" t="s">
        <v>39</v>
      </c>
      <c r="AO2062" s="6" t="s">
        <v>39</v>
      </c>
      <c r="AP2062" t="s">
        <v>39</v>
      </c>
      <c r="AQ2062" t="s">
        <v>39</v>
      </c>
      <c r="AR2062" t="s">
        <v>2627</v>
      </c>
      <c r="AS2062" t="s">
        <v>3107</v>
      </c>
    </row>
    <row r="2063" spans="1:45" s="13" customFormat="1" x14ac:dyDescent="0.35">
      <c r="A2063" s="13" t="s">
        <v>2063</v>
      </c>
      <c r="B2063" s="13" t="s">
        <v>2672</v>
      </c>
      <c r="C2063" s="13" t="s">
        <v>2592</v>
      </c>
      <c r="D2063" s="13" t="s">
        <v>2062</v>
      </c>
      <c r="E2063" s="13" t="s">
        <v>365</v>
      </c>
      <c r="F2063" s="13" t="s">
        <v>3102</v>
      </c>
      <c r="G2063" s="13" t="s">
        <v>42</v>
      </c>
      <c r="H2063" s="13" t="s">
        <v>40</v>
      </c>
      <c r="I2063" s="13" t="s">
        <v>39</v>
      </c>
      <c r="J2063" s="13" t="s">
        <v>39</v>
      </c>
      <c r="K2063" s="13" t="s">
        <v>39</v>
      </c>
      <c r="L2063" s="13" t="s">
        <v>39</v>
      </c>
      <c r="M2063" s="13" t="s">
        <v>39</v>
      </c>
      <c r="N2063" s="13" t="s">
        <v>39</v>
      </c>
      <c r="O2063" s="13" t="s">
        <v>39</v>
      </c>
      <c r="P2063" s="13">
        <v>2012</v>
      </c>
      <c r="Q2063" s="13" t="s">
        <v>39</v>
      </c>
      <c r="R2063" s="13" t="s">
        <v>39</v>
      </c>
      <c r="S2063" s="13" t="s">
        <v>39</v>
      </c>
      <c r="T2063" s="13" t="s">
        <v>39</v>
      </c>
      <c r="U2063" s="13" t="s">
        <v>48</v>
      </c>
      <c r="V2063" s="16" t="s">
        <v>39</v>
      </c>
      <c r="W2063" s="16" t="s">
        <v>39</v>
      </c>
      <c r="X2063" s="16" t="s">
        <v>39</v>
      </c>
      <c r="Y2063" s="13" t="s">
        <v>39</v>
      </c>
      <c r="Z2063" s="16" t="s">
        <v>39</v>
      </c>
      <c r="AA2063" s="16" t="s">
        <v>39</v>
      </c>
      <c r="AB2063" s="13" t="s">
        <v>39</v>
      </c>
      <c r="AC2063" s="16" t="s">
        <v>39</v>
      </c>
      <c r="AD2063" s="16" t="s">
        <v>40</v>
      </c>
      <c r="AE2063" s="16" t="s">
        <v>39</v>
      </c>
      <c r="AF2063" s="16" t="s">
        <v>40</v>
      </c>
      <c r="AG2063" s="16" t="s">
        <v>39</v>
      </c>
      <c r="AH2063" s="16" t="s">
        <v>39</v>
      </c>
      <c r="AI2063" s="16" t="s">
        <v>39</v>
      </c>
      <c r="AJ2063" s="16" t="s">
        <v>3106</v>
      </c>
      <c r="AK2063" s="32">
        <v>15.52</v>
      </c>
      <c r="AL2063" s="16" t="s">
        <v>39</v>
      </c>
      <c r="AM2063" s="16" t="s">
        <v>39</v>
      </c>
      <c r="AN2063" s="16" t="s">
        <v>39</v>
      </c>
      <c r="AO2063" s="16" t="s">
        <v>39</v>
      </c>
      <c r="AP2063" s="13" t="s">
        <v>39</v>
      </c>
      <c r="AQ2063" s="13" t="s">
        <v>39</v>
      </c>
      <c r="AR2063" s="13" t="s">
        <v>2627</v>
      </c>
      <c r="AS2063" s="13" t="s">
        <v>3107</v>
      </c>
    </row>
    <row r="2064" spans="1:45" x14ac:dyDescent="0.35">
      <c r="A2064" t="s">
        <v>2072</v>
      </c>
      <c r="B2064" t="s">
        <v>2672</v>
      </c>
      <c r="C2064" t="s">
        <v>2592</v>
      </c>
      <c r="D2064" t="s">
        <v>497</v>
      </c>
      <c r="E2064" t="s">
        <v>498</v>
      </c>
      <c r="F2064" t="s">
        <v>3108</v>
      </c>
      <c r="G2064" t="s">
        <v>40</v>
      </c>
      <c r="H2064" t="s">
        <v>40</v>
      </c>
      <c r="I2064" t="s">
        <v>3109</v>
      </c>
      <c r="J2064" t="s">
        <v>39</v>
      </c>
      <c r="K2064" t="s">
        <v>39</v>
      </c>
      <c r="L2064" t="s">
        <v>39</v>
      </c>
      <c r="M2064" t="s">
        <v>2632</v>
      </c>
      <c r="N2064">
        <v>100</v>
      </c>
      <c r="O2064">
        <v>2015</v>
      </c>
      <c r="P2064">
        <v>2016</v>
      </c>
      <c r="Q2064" t="s">
        <v>39</v>
      </c>
      <c r="R2064">
        <v>365</v>
      </c>
      <c r="S2064" t="s">
        <v>39</v>
      </c>
      <c r="T2064" t="s">
        <v>39</v>
      </c>
      <c r="U2064" t="s">
        <v>3112</v>
      </c>
      <c r="V2064" s="6" t="s">
        <v>2749</v>
      </c>
      <c r="W2064" s="6" t="s">
        <v>2729</v>
      </c>
      <c r="X2064" s="6">
        <v>15</v>
      </c>
      <c r="Y2064" t="s">
        <v>39</v>
      </c>
      <c r="Z2064" s="6">
        <v>12</v>
      </c>
      <c r="AA2064" s="6" t="s">
        <v>39</v>
      </c>
      <c r="AB2064" t="s">
        <v>39</v>
      </c>
      <c r="AC2064" s="6" t="s">
        <v>39</v>
      </c>
      <c r="AD2064" s="6" t="s">
        <v>39</v>
      </c>
      <c r="AE2064" s="6" t="s">
        <v>39</v>
      </c>
      <c r="AF2064" s="6" t="s">
        <v>42</v>
      </c>
      <c r="AG2064" t="s">
        <v>3110</v>
      </c>
      <c r="AH2064" t="s">
        <v>3111</v>
      </c>
      <c r="AI2064" s="6" t="s">
        <v>39</v>
      </c>
      <c r="AJ2064" s="6" t="s">
        <v>43</v>
      </c>
      <c r="AK2064" s="19">
        <v>2.4</v>
      </c>
      <c r="AL2064" s="6" t="s">
        <v>39</v>
      </c>
      <c r="AM2064" s="6" t="s">
        <v>39</v>
      </c>
      <c r="AN2064">
        <v>4</v>
      </c>
      <c r="AO2064">
        <v>100</v>
      </c>
      <c r="AP2064">
        <v>21</v>
      </c>
      <c r="AQ2064" t="s">
        <v>39</v>
      </c>
      <c r="AR2064" t="s">
        <v>2692</v>
      </c>
      <c r="AS2064" t="s">
        <v>3127</v>
      </c>
    </row>
    <row r="2065" spans="1:45" x14ac:dyDescent="0.35">
      <c r="A2065" t="s">
        <v>2072</v>
      </c>
      <c r="B2065" t="s">
        <v>2672</v>
      </c>
      <c r="C2065" t="s">
        <v>2592</v>
      </c>
      <c r="D2065" t="s">
        <v>497</v>
      </c>
      <c r="E2065" t="s">
        <v>498</v>
      </c>
      <c r="F2065" t="s">
        <v>3108</v>
      </c>
      <c r="G2065" t="s">
        <v>40</v>
      </c>
      <c r="H2065" t="s">
        <v>40</v>
      </c>
      <c r="I2065" t="s">
        <v>3109</v>
      </c>
      <c r="J2065" t="s">
        <v>39</v>
      </c>
      <c r="K2065" t="s">
        <v>39</v>
      </c>
      <c r="L2065" t="s">
        <v>39</v>
      </c>
      <c r="M2065" t="s">
        <v>2632</v>
      </c>
      <c r="N2065">
        <v>100</v>
      </c>
      <c r="O2065">
        <v>2015</v>
      </c>
      <c r="P2065">
        <v>2016</v>
      </c>
      <c r="Q2065" t="s">
        <v>39</v>
      </c>
      <c r="R2065">
        <v>365</v>
      </c>
      <c r="S2065" t="s">
        <v>39</v>
      </c>
      <c r="T2065" t="s">
        <v>39</v>
      </c>
      <c r="U2065" t="s">
        <v>3112</v>
      </c>
      <c r="V2065" s="6" t="s">
        <v>2749</v>
      </c>
      <c r="W2065">
        <v>28</v>
      </c>
      <c r="X2065" s="6">
        <v>15</v>
      </c>
      <c r="Y2065" t="s">
        <v>39</v>
      </c>
      <c r="Z2065" s="6">
        <v>12</v>
      </c>
      <c r="AA2065" s="6" t="s">
        <v>39</v>
      </c>
      <c r="AB2065" t="s">
        <v>39</v>
      </c>
      <c r="AC2065" s="6" t="s">
        <v>39</v>
      </c>
      <c r="AD2065" s="6" t="s">
        <v>39</v>
      </c>
      <c r="AE2065" s="6" t="s">
        <v>39</v>
      </c>
      <c r="AF2065" s="6" t="s">
        <v>42</v>
      </c>
      <c r="AG2065" t="s">
        <v>3110</v>
      </c>
      <c r="AH2065" t="s">
        <v>3111</v>
      </c>
      <c r="AI2065" s="6" t="s">
        <v>39</v>
      </c>
      <c r="AJ2065" s="6" t="s">
        <v>43</v>
      </c>
      <c r="AK2065" s="19">
        <v>46.1</v>
      </c>
      <c r="AL2065" s="6" t="s">
        <v>39</v>
      </c>
      <c r="AM2065" s="6" t="s">
        <v>39</v>
      </c>
      <c r="AN2065">
        <v>4</v>
      </c>
      <c r="AO2065">
        <v>100</v>
      </c>
      <c r="AP2065">
        <v>21</v>
      </c>
      <c r="AQ2065" t="s">
        <v>39</v>
      </c>
      <c r="AR2065" t="s">
        <v>2692</v>
      </c>
      <c r="AS2065" t="s">
        <v>3127</v>
      </c>
    </row>
    <row r="2066" spans="1:45" x14ac:dyDescent="0.35">
      <c r="A2066" t="s">
        <v>2072</v>
      </c>
      <c r="B2066" t="s">
        <v>2672</v>
      </c>
      <c r="C2066" t="s">
        <v>2592</v>
      </c>
      <c r="D2066" t="s">
        <v>497</v>
      </c>
      <c r="E2066" t="s">
        <v>498</v>
      </c>
      <c r="F2066" t="s">
        <v>3108</v>
      </c>
      <c r="G2066" t="s">
        <v>40</v>
      </c>
      <c r="H2066" t="s">
        <v>40</v>
      </c>
      <c r="I2066" t="s">
        <v>3109</v>
      </c>
      <c r="J2066" t="s">
        <v>39</v>
      </c>
      <c r="K2066" t="s">
        <v>39</v>
      </c>
      <c r="L2066" t="s">
        <v>39</v>
      </c>
      <c r="M2066" t="s">
        <v>2632</v>
      </c>
      <c r="N2066">
        <v>100</v>
      </c>
      <c r="O2066">
        <v>2015</v>
      </c>
      <c r="P2066">
        <v>2016</v>
      </c>
      <c r="Q2066" t="s">
        <v>39</v>
      </c>
      <c r="R2066">
        <v>365</v>
      </c>
      <c r="S2066" t="s">
        <v>39</v>
      </c>
      <c r="T2066" t="s">
        <v>39</v>
      </c>
      <c r="U2066" t="s">
        <v>3112</v>
      </c>
      <c r="V2066" s="6" t="s">
        <v>2749</v>
      </c>
      <c r="W2066">
        <v>56</v>
      </c>
      <c r="X2066" s="6">
        <v>15</v>
      </c>
      <c r="Y2066" t="s">
        <v>39</v>
      </c>
      <c r="Z2066" s="6">
        <v>12</v>
      </c>
      <c r="AA2066" s="6" t="s">
        <v>39</v>
      </c>
      <c r="AB2066" t="s">
        <v>39</v>
      </c>
      <c r="AC2066" s="6" t="s">
        <v>39</v>
      </c>
      <c r="AD2066" s="6" t="s">
        <v>39</v>
      </c>
      <c r="AE2066" s="6" t="s">
        <v>39</v>
      </c>
      <c r="AF2066" s="6" t="s">
        <v>42</v>
      </c>
      <c r="AG2066" t="s">
        <v>3110</v>
      </c>
      <c r="AH2066" t="s">
        <v>3111</v>
      </c>
      <c r="AI2066" s="6" t="s">
        <v>39</v>
      </c>
      <c r="AJ2066" s="6" t="s">
        <v>43</v>
      </c>
      <c r="AK2066" s="19">
        <v>60.5</v>
      </c>
      <c r="AL2066" s="6" t="s">
        <v>39</v>
      </c>
      <c r="AM2066" s="6" t="s">
        <v>39</v>
      </c>
      <c r="AN2066">
        <v>4</v>
      </c>
      <c r="AO2066">
        <v>100</v>
      </c>
      <c r="AP2066">
        <v>21</v>
      </c>
      <c r="AQ2066" t="s">
        <v>39</v>
      </c>
      <c r="AR2066" t="s">
        <v>2692</v>
      </c>
      <c r="AS2066" t="s">
        <v>3127</v>
      </c>
    </row>
    <row r="2067" spans="1:45" x14ac:dyDescent="0.35">
      <c r="A2067" t="s">
        <v>2072</v>
      </c>
      <c r="B2067" t="s">
        <v>2672</v>
      </c>
      <c r="C2067" t="s">
        <v>2592</v>
      </c>
      <c r="D2067" t="s">
        <v>497</v>
      </c>
      <c r="E2067" t="s">
        <v>498</v>
      </c>
      <c r="F2067" t="s">
        <v>3108</v>
      </c>
      <c r="G2067" t="s">
        <v>40</v>
      </c>
      <c r="H2067" t="s">
        <v>40</v>
      </c>
      <c r="I2067" t="s">
        <v>3109</v>
      </c>
      <c r="J2067" t="s">
        <v>39</v>
      </c>
      <c r="K2067" t="s">
        <v>39</v>
      </c>
      <c r="L2067" t="s">
        <v>39</v>
      </c>
      <c r="M2067" t="s">
        <v>2632</v>
      </c>
      <c r="N2067">
        <v>100</v>
      </c>
      <c r="O2067">
        <v>2015</v>
      </c>
      <c r="P2067">
        <v>2016</v>
      </c>
      <c r="Q2067" t="s">
        <v>39</v>
      </c>
      <c r="R2067">
        <v>365</v>
      </c>
      <c r="S2067" t="s">
        <v>39</v>
      </c>
      <c r="T2067" t="s">
        <v>39</v>
      </c>
      <c r="U2067" t="s">
        <v>48</v>
      </c>
      <c r="V2067" s="6" t="s">
        <v>39</v>
      </c>
      <c r="W2067" s="6" t="s">
        <v>39</v>
      </c>
      <c r="X2067" s="6" t="s">
        <v>39</v>
      </c>
      <c r="Y2067" t="s">
        <v>39</v>
      </c>
      <c r="Z2067" s="6">
        <v>12</v>
      </c>
      <c r="AA2067" s="6" t="s">
        <v>39</v>
      </c>
      <c r="AB2067" t="s">
        <v>39</v>
      </c>
      <c r="AC2067" s="6" t="s">
        <v>39</v>
      </c>
      <c r="AD2067" s="6" t="s">
        <v>40</v>
      </c>
      <c r="AE2067" s="6" t="s">
        <v>39</v>
      </c>
      <c r="AF2067" s="6" t="s">
        <v>40</v>
      </c>
      <c r="AG2067" t="s">
        <v>3110</v>
      </c>
      <c r="AH2067" t="s">
        <v>3111</v>
      </c>
      <c r="AI2067" s="6" t="s">
        <v>39</v>
      </c>
      <c r="AJ2067" s="6" t="s">
        <v>43</v>
      </c>
      <c r="AK2067" s="19">
        <v>22.91</v>
      </c>
      <c r="AL2067" s="6" t="s">
        <v>39</v>
      </c>
      <c r="AM2067" s="6" t="s">
        <v>39</v>
      </c>
      <c r="AN2067">
        <v>4</v>
      </c>
      <c r="AO2067">
        <v>100</v>
      </c>
      <c r="AP2067">
        <v>21</v>
      </c>
      <c r="AQ2067" t="s">
        <v>39</v>
      </c>
      <c r="AR2067" t="s">
        <v>2692</v>
      </c>
      <c r="AS2067" t="s">
        <v>3127</v>
      </c>
    </row>
    <row r="2068" spans="1:45" x14ac:dyDescent="0.35">
      <c r="A2068" t="s">
        <v>2072</v>
      </c>
      <c r="B2068" t="s">
        <v>2672</v>
      </c>
      <c r="C2068" t="s">
        <v>2592</v>
      </c>
      <c r="D2068" t="s">
        <v>497</v>
      </c>
      <c r="E2068" t="s">
        <v>498</v>
      </c>
      <c r="F2068" t="s">
        <v>3108</v>
      </c>
      <c r="G2068" t="s">
        <v>40</v>
      </c>
      <c r="H2068" t="s">
        <v>40</v>
      </c>
      <c r="I2068" t="s">
        <v>3109</v>
      </c>
      <c r="J2068" t="s">
        <v>39</v>
      </c>
      <c r="K2068" t="s">
        <v>39</v>
      </c>
      <c r="L2068" t="s">
        <v>39</v>
      </c>
      <c r="M2068" t="s">
        <v>2632</v>
      </c>
      <c r="N2068">
        <v>100</v>
      </c>
      <c r="O2068">
        <v>2015</v>
      </c>
      <c r="P2068">
        <v>2016</v>
      </c>
      <c r="Q2068" t="s">
        <v>39</v>
      </c>
      <c r="R2068">
        <v>365</v>
      </c>
      <c r="S2068" t="s">
        <v>39</v>
      </c>
      <c r="T2068" t="s">
        <v>39</v>
      </c>
      <c r="U2068" t="s">
        <v>21</v>
      </c>
      <c r="V2068" s="6" t="s">
        <v>39</v>
      </c>
      <c r="W2068" t="s">
        <v>39</v>
      </c>
      <c r="X2068" s="6" t="s">
        <v>39</v>
      </c>
      <c r="Y2068" t="s">
        <v>39</v>
      </c>
      <c r="Z2068" s="6">
        <v>12</v>
      </c>
      <c r="AA2068" s="6" t="s">
        <v>3113</v>
      </c>
      <c r="AB2068">
        <v>500</v>
      </c>
      <c r="AC2068">
        <v>0.5</v>
      </c>
      <c r="AD2068" s="6" t="s">
        <v>40</v>
      </c>
      <c r="AE2068" s="6" t="s">
        <v>39</v>
      </c>
      <c r="AF2068" s="6" t="s">
        <v>40</v>
      </c>
      <c r="AG2068" t="s">
        <v>3110</v>
      </c>
      <c r="AH2068" t="s">
        <v>3111</v>
      </c>
      <c r="AI2068" s="6" t="s">
        <v>39</v>
      </c>
      <c r="AJ2068" s="6" t="s">
        <v>43</v>
      </c>
      <c r="AK2068" s="19">
        <v>38.33</v>
      </c>
      <c r="AL2068" s="6" t="s">
        <v>39</v>
      </c>
      <c r="AM2068" s="6" t="s">
        <v>39</v>
      </c>
      <c r="AN2068">
        <v>4</v>
      </c>
      <c r="AO2068">
        <v>100</v>
      </c>
      <c r="AP2068">
        <v>21</v>
      </c>
      <c r="AQ2068" t="s">
        <v>39</v>
      </c>
      <c r="AR2068" t="s">
        <v>2692</v>
      </c>
      <c r="AS2068" t="s">
        <v>3127</v>
      </c>
    </row>
    <row r="2069" spans="1:45" x14ac:dyDescent="0.35">
      <c r="A2069" t="s">
        <v>2072</v>
      </c>
      <c r="B2069" t="s">
        <v>2672</v>
      </c>
      <c r="C2069" t="s">
        <v>2592</v>
      </c>
      <c r="D2069" t="s">
        <v>497</v>
      </c>
      <c r="E2069" t="s">
        <v>498</v>
      </c>
      <c r="F2069" t="s">
        <v>3108</v>
      </c>
      <c r="G2069" t="s">
        <v>40</v>
      </c>
      <c r="H2069" t="s">
        <v>40</v>
      </c>
      <c r="I2069" t="s">
        <v>3109</v>
      </c>
      <c r="J2069" t="s">
        <v>39</v>
      </c>
      <c r="K2069" t="s">
        <v>39</v>
      </c>
      <c r="L2069" t="s">
        <v>39</v>
      </c>
      <c r="M2069" t="s">
        <v>2632</v>
      </c>
      <c r="N2069">
        <v>100</v>
      </c>
      <c r="O2069">
        <v>2015</v>
      </c>
      <c r="P2069">
        <v>2016</v>
      </c>
      <c r="Q2069" t="s">
        <v>39</v>
      </c>
      <c r="R2069">
        <v>365</v>
      </c>
      <c r="S2069" t="s">
        <v>39</v>
      </c>
      <c r="T2069" t="s">
        <v>39</v>
      </c>
      <c r="U2069" t="s">
        <v>21</v>
      </c>
      <c r="V2069" s="6" t="s">
        <v>39</v>
      </c>
      <c r="W2069" t="s">
        <v>39</v>
      </c>
      <c r="X2069" s="6" t="s">
        <v>39</v>
      </c>
      <c r="Y2069" t="s">
        <v>39</v>
      </c>
      <c r="Z2069" s="6">
        <v>12</v>
      </c>
      <c r="AA2069" s="6" t="s">
        <v>3114</v>
      </c>
      <c r="AB2069">
        <v>500</v>
      </c>
      <c r="AC2069">
        <v>0.5</v>
      </c>
      <c r="AD2069" s="6" t="s">
        <v>40</v>
      </c>
      <c r="AE2069" s="6" t="s">
        <v>39</v>
      </c>
      <c r="AF2069" s="6" t="s">
        <v>40</v>
      </c>
      <c r="AG2069" t="s">
        <v>3110</v>
      </c>
      <c r="AH2069" t="s">
        <v>3111</v>
      </c>
      <c r="AI2069" s="6" t="s">
        <v>39</v>
      </c>
      <c r="AJ2069" s="6" t="s">
        <v>43</v>
      </c>
      <c r="AK2069" s="19">
        <v>49.16</v>
      </c>
      <c r="AL2069" s="6" t="s">
        <v>39</v>
      </c>
      <c r="AM2069" s="6" t="s">
        <v>39</v>
      </c>
      <c r="AN2069">
        <v>4</v>
      </c>
      <c r="AO2069">
        <v>100</v>
      </c>
      <c r="AP2069">
        <v>21</v>
      </c>
      <c r="AQ2069" t="s">
        <v>39</v>
      </c>
      <c r="AR2069" t="s">
        <v>2692</v>
      </c>
      <c r="AS2069" t="s">
        <v>3127</v>
      </c>
    </row>
    <row r="2070" spans="1:45" x14ac:dyDescent="0.35">
      <c r="A2070" t="s">
        <v>2072</v>
      </c>
      <c r="B2070" t="s">
        <v>2672</v>
      </c>
      <c r="C2070" t="s">
        <v>2592</v>
      </c>
      <c r="D2070" t="s">
        <v>497</v>
      </c>
      <c r="E2070" t="s">
        <v>498</v>
      </c>
      <c r="F2070" t="s">
        <v>3108</v>
      </c>
      <c r="G2070" t="s">
        <v>40</v>
      </c>
      <c r="H2070" t="s">
        <v>40</v>
      </c>
      <c r="I2070" t="s">
        <v>3109</v>
      </c>
      <c r="J2070" t="s">
        <v>39</v>
      </c>
      <c r="K2070" t="s">
        <v>39</v>
      </c>
      <c r="L2070" t="s">
        <v>39</v>
      </c>
      <c r="M2070" t="s">
        <v>2632</v>
      </c>
      <c r="N2070">
        <v>100</v>
      </c>
      <c r="O2070">
        <v>2015</v>
      </c>
      <c r="P2070">
        <v>2016</v>
      </c>
      <c r="Q2070" t="s">
        <v>39</v>
      </c>
      <c r="R2070">
        <v>365</v>
      </c>
      <c r="S2070" t="s">
        <v>39</v>
      </c>
      <c r="T2070" t="s">
        <v>39</v>
      </c>
      <c r="U2070" t="s">
        <v>21</v>
      </c>
      <c r="V2070" s="6" t="s">
        <v>39</v>
      </c>
      <c r="W2070" t="s">
        <v>39</v>
      </c>
      <c r="X2070" s="6" t="s">
        <v>39</v>
      </c>
      <c r="Y2070" t="s">
        <v>39</v>
      </c>
      <c r="Z2070" s="6">
        <v>12</v>
      </c>
      <c r="AA2070" s="6" t="s">
        <v>3115</v>
      </c>
      <c r="AB2070">
        <v>500</v>
      </c>
      <c r="AC2070">
        <v>0.5</v>
      </c>
      <c r="AD2070" s="6" t="s">
        <v>40</v>
      </c>
      <c r="AE2070" s="6" t="s">
        <v>39</v>
      </c>
      <c r="AF2070" s="6" t="s">
        <v>40</v>
      </c>
      <c r="AG2070" t="s">
        <v>3110</v>
      </c>
      <c r="AH2070" t="s">
        <v>3111</v>
      </c>
      <c r="AI2070" s="6" t="s">
        <v>39</v>
      </c>
      <c r="AJ2070" s="6" t="s">
        <v>43</v>
      </c>
      <c r="AK2070" s="19">
        <v>44.16</v>
      </c>
      <c r="AL2070" s="6" t="s">
        <v>39</v>
      </c>
      <c r="AM2070" s="6" t="s">
        <v>39</v>
      </c>
      <c r="AN2070">
        <v>4</v>
      </c>
      <c r="AO2070">
        <v>100</v>
      </c>
      <c r="AP2070">
        <v>21</v>
      </c>
      <c r="AQ2070" t="s">
        <v>39</v>
      </c>
      <c r="AR2070" t="s">
        <v>2692</v>
      </c>
      <c r="AS2070" t="s">
        <v>3127</v>
      </c>
    </row>
    <row r="2071" spans="1:45" x14ac:dyDescent="0.35">
      <c r="A2071" t="s">
        <v>2072</v>
      </c>
      <c r="B2071" t="s">
        <v>2672</v>
      </c>
      <c r="C2071" t="s">
        <v>2592</v>
      </c>
      <c r="D2071" t="s">
        <v>497</v>
      </c>
      <c r="E2071" t="s">
        <v>498</v>
      </c>
      <c r="F2071" t="s">
        <v>3108</v>
      </c>
      <c r="G2071" t="s">
        <v>40</v>
      </c>
      <c r="H2071" t="s">
        <v>40</v>
      </c>
      <c r="I2071" t="s">
        <v>3109</v>
      </c>
      <c r="J2071" t="s">
        <v>39</v>
      </c>
      <c r="K2071" t="s">
        <v>39</v>
      </c>
      <c r="L2071" t="s">
        <v>39</v>
      </c>
      <c r="M2071" t="s">
        <v>2632</v>
      </c>
      <c r="N2071">
        <v>100</v>
      </c>
      <c r="O2071">
        <v>2015</v>
      </c>
      <c r="P2071">
        <v>2016</v>
      </c>
      <c r="Q2071" t="s">
        <v>39</v>
      </c>
      <c r="R2071">
        <v>365</v>
      </c>
      <c r="S2071" t="s">
        <v>39</v>
      </c>
      <c r="T2071" t="s">
        <v>39</v>
      </c>
      <c r="U2071" t="s">
        <v>21</v>
      </c>
      <c r="V2071" s="6" t="s">
        <v>39</v>
      </c>
      <c r="W2071" t="s">
        <v>39</v>
      </c>
      <c r="X2071" s="6" t="s">
        <v>39</v>
      </c>
      <c r="Y2071" t="s">
        <v>39</v>
      </c>
      <c r="Z2071" s="6">
        <v>12</v>
      </c>
      <c r="AA2071" s="6" t="s">
        <v>3116</v>
      </c>
      <c r="AB2071">
        <v>500</v>
      </c>
      <c r="AC2071">
        <v>0.5</v>
      </c>
      <c r="AD2071" s="6" t="s">
        <v>40</v>
      </c>
      <c r="AE2071" s="6" t="s">
        <v>39</v>
      </c>
      <c r="AF2071" s="6" t="s">
        <v>40</v>
      </c>
      <c r="AG2071" t="s">
        <v>3110</v>
      </c>
      <c r="AH2071" t="s">
        <v>3111</v>
      </c>
      <c r="AI2071" s="6" t="s">
        <v>39</v>
      </c>
      <c r="AJ2071" s="6" t="s">
        <v>43</v>
      </c>
      <c r="AK2071" s="19">
        <v>426.66</v>
      </c>
      <c r="AL2071" s="6" t="s">
        <v>39</v>
      </c>
      <c r="AM2071" s="6" t="s">
        <v>39</v>
      </c>
      <c r="AN2071">
        <v>4</v>
      </c>
      <c r="AO2071">
        <v>100</v>
      </c>
      <c r="AP2071">
        <v>21</v>
      </c>
      <c r="AQ2071" t="s">
        <v>39</v>
      </c>
      <c r="AR2071" t="s">
        <v>2692</v>
      </c>
      <c r="AS2071" t="s">
        <v>3127</v>
      </c>
    </row>
    <row r="2072" spans="1:45" x14ac:dyDescent="0.35">
      <c r="A2072" t="s">
        <v>2072</v>
      </c>
      <c r="B2072" t="s">
        <v>2672</v>
      </c>
      <c r="C2072" t="s">
        <v>2592</v>
      </c>
      <c r="D2072" t="s">
        <v>497</v>
      </c>
      <c r="E2072" t="s">
        <v>498</v>
      </c>
      <c r="F2072" t="s">
        <v>3108</v>
      </c>
      <c r="G2072" t="s">
        <v>40</v>
      </c>
      <c r="H2072" t="s">
        <v>40</v>
      </c>
      <c r="I2072" t="s">
        <v>3109</v>
      </c>
      <c r="J2072" t="s">
        <v>39</v>
      </c>
      <c r="K2072" t="s">
        <v>39</v>
      </c>
      <c r="L2072" t="s">
        <v>39</v>
      </c>
      <c r="M2072" t="s">
        <v>2632</v>
      </c>
      <c r="N2072">
        <v>100</v>
      </c>
      <c r="O2072">
        <v>2015</v>
      </c>
      <c r="P2072">
        <v>2016</v>
      </c>
      <c r="Q2072" t="s">
        <v>39</v>
      </c>
      <c r="R2072">
        <v>365</v>
      </c>
      <c r="S2072" t="s">
        <v>39</v>
      </c>
      <c r="T2072" t="s">
        <v>39</v>
      </c>
      <c r="U2072" t="s">
        <v>21</v>
      </c>
      <c r="V2072" s="6" t="s">
        <v>39</v>
      </c>
      <c r="W2072" t="s">
        <v>39</v>
      </c>
      <c r="X2072" s="6" t="s">
        <v>39</v>
      </c>
      <c r="Y2072" t="s">
        <v>39</v>
      </c>
      <c r="Z2072" s="6">
        <v>12</v>
      </c>
      <c r="AA2072" s="6" t="s">
        <v>3117</v>
      </c>
      <c r="AB2072">
        <v>500</v>
      </c>
      <c r="AC2072">
        <v>0.5</v>
      </c>
      <c r="AD2072" s="6" t="s">
        <v>40</v>
      </c>
      <c r="AE2072" s="6" t="s">
        <v>39</v>
      </c>
      <c r="AF2072" s="6" t="s">
        <v>40</v>
      </c>
      <c r="AG2072" t="s">
        <v>3110</v>
      </c>
      <c r="AH2072" t="s">
        <v>3111</v>
      </c>
      <c r="AI2072" s="6" t="s">
        <v>39</v>
      </c>
      <c r="AJ2072" s="6" t="s">
        <v>43</v>
      </c>
      <c r="AK2072" s="19">
        <v>36.25</v>
      </c>
      <c r="AL2072" s="6" t="s">
        <v>39</v>
      </c>
      <c r="AM2072" s="6" t="s">
        <v>39</v>
      </c>
      <c r="AN2072">
        <v>4</v>
      </c>
      <c r="AO2072">
        <v>100</v>
      </c>
      <c r="AP2072">
        <v>21</v>
      </c>
      <c r="AQ2072" t="s">
        <v>39</v>
      </c>
      <c r="AR2072" t="s">
        <v>2692</v>
      </c>
      <c r="AS2072" t="s">
        <v>3127</v>
      </c>
    </row>
    <row r="2073" spans="1:45" x14ac:dyDescent="0.35">
      <c r="A2073" t="s">
        <v>2072</v>
      </c>
      <c r="B2073" t="s">
        <v>2672</v>
      </c>
      <c r="C2073" t="s">
        <v>2592</v>
      </c>
      <c r="D2073" t="s">
        <v>497</v>
      </c>
      <c r="E2073" t="s">
        <v>498</v>
      </c>
      <c r="F2073" t="s">
        <v>3108</v>
      </c>
      <c r="G2073" t="s">
        <v>40</v>
      </c>
      <c r="H2073" t="s">
        <v>40</v>
      </c>
      <c r="I2073" t="s">
        <v>3109</v>
      </c>
      <c r="J2073" t="s">
        <v>39</v>
      </c>
      <c r="K2073" t="s">
        <v>39</v>
      </c>
      <c r="L2073" t="s">
        <v>39</v>
      </c>
      <c r="M2073" t="s">
        <v>2632</v>
      </c>
      <c r="N2073">
        <v>100</v>
      </c>
      <c r="O2073">
        <v>2015</v>
      </c>
      <c r="P2073">
        <v>2016</v>
      </c>
      <c r="Q2073" t="s">
        <v>39</v>
      </c>
      <c r="R2073">
        <v>365</v>
      </c>
      <c r="S2073" t="s">
        <v>39</v>
      </c>
      <c r="T2073" t="s">
        <v>39</v>
      </c>
      <c r="U2073" t="s">
        <v>21</v>
      </c>
      <c r="V2073" s="6" t="s">
        <v>39</v>
      </c>
      <c r="W2073" t="s">
        <v>39</v>
      </c>
      <c r="X2073" s="6" t="s">
        <v>39</v>
      </c>
      <c r="Y2073" t="s">
        <v>39</v>
      </c>
      <c r="Z2073" s="6">
        <v>12</v>
      </c>
      <c r="AA2073" s="6" t="s">
        <v>3124</v>
      </c>
      <c r="AB2073">
        <v>500</v>
      </c>
      <c r="AC2073">
        <v>0.5</v>
      </c>
      <c r="AD2073" s="6" t="s">
        <v>40</v>
      </c>
      <c r="AE2073" s="6" t="s">
        <v>39</v>
      </c>
      <c r="AF2073" s="6" t="s">
        <v>40</v>
      </c>
      <c r="AG2073" t="s">
        <v>3110</v>
      </c>
      <c r="AH2073" t="s">
        <v>3111</v>
      </c>
      <c r="AI2073" s="6" t="s">
        <v>39</v>
      </c>
      <c r="AJ2073" s="6" t="s">
        <v>43</v>
      </c>
      <c r="AK2073" s="19">
        <v>41.66</v>
      </c>
      <c r="AL2073" s="6" t="s">
        <v>39</v>
      </c>
      <c r="AM2073" s="6" t="s">
        <v>39</v>
      </c>
      <c r="AN2073">
        <v>4</v>
      </c>
      <c r="AO2073">
        <v>100</v>
      </c>
      <c r="AP2073">
        <v>21</v>
      </c>
      <c r="AQ2073" t="s">
        <v>39</v>
      </c>
      <c r="AR2073" t="s">
        <v>2692</v>
      </c>
      <c r="AS2073" t="s">
        <v>3127</v>
      </c>
    </row>
    <row r="2074" spans="1:45" x14ac:dyDescent="0.35">
      <c r="A2074" t="s">
        <v>2072</v>
      </c>
      <c r="B2074" t="s">
        <v>2672</v>
      </c>
      <c r="C2074" t="s">
        <v>2592</v>
      </c>
      <c r="D2074" t="s">
        <v>497</v>
      </c>
      <c r="E2074" t="s">
        <v>498</v>
      </c>
      <c r="F2074" t="s">
        <v>3108</v>
      </c>
      <c r="G2074" t="s">
        <v>40</v>
      </c>
      <c r="H2074" t="s">
        <v>40</v>
      </c>
      <c r="I2074" t="s">
        <v>3109</v>
      </c>
      <c r="J2074" t="s">
        <v>39</v>
      </c>
      <c r="K2074" t="s">
        <v>39</v>
      </c>
      <c r="L2074" t="s">
        <v>39</v>
      </c>
      <c r="M2074" t="s">
        <v>2632</v>
      </c>
      <c r="N2074">
        <v>100</v>
      </c>
      <c r="O2074">
        <v>2015</v>
      </c>
      <c r="P2074">
        <v>2016</v>
      </c>
      <c r="Q2074" t="s">
        <v>39</v>
      </c>
      <c r="R2074">
        <v>365</v>
      </c>
      <c r="S2074" t="s">
        <v>39</v>
      </c>
      <c r="T2074" t="s">
        <v>39</v>
      </c>
      <c r="U2074" t="s">
        <v>21</v>
      </c>
      <c r="V2074" s="6" t="s">
        <v>39</v>
      </c>
      <c r="W2074" t="s">
        <v>39</v>
      </c>
      <c r="X2074" s="6" t="s">
        <v>39</v>
      </c>
      <c r="Y2074" t="s">
        <v>39</v>
      </c>
      <c r="Z2074" s="6">
        <v>12</v>
      </c>
      <c r="AA2074" s="6" t="s">
        <v>3118</v>
      </c>
      <c r="AB2074">
        <v>500</v>
      </c>
      <c r="AC2074">
        <v>0.5</v>
      </c>
      <c r="AD2074" s="6" t="s">
        <v>40</v>
      </c>
      <c r="AE2074" s="6" t="s">
        <v>39</v>
      </c>
      <c r="AF2074" s="6" t="s">
        <v>40</v>
      </c>
      <c r="AG2074" t="s">
        <v>3110</v>
      </c>
      <c r="AH2074" t="s">
        <v>3111</v>
      </c>
      <c r="AI2074" s="6" t="s">
        <v>39</v>
      </c>
      <c r="AJ2074" s="6" t="s">
        <v>43</v>
      </c>
      <c r="AK2074" s="19">
        <v>35</v>
      </c>
      <c r="AL2074" s="6" t="s">
        <v>39</v>
      </c>
      <c r="AM2074" s="6" t="s">
        <v>39</v>
      </c>
      <c r="AN2074">
        <v>4</v>
      </c>
      <c r="AO2074">
        <v>100</v>
      </c>
      <c r="AP2074">
        <v>21</v>
      </c>
      <c r="AQ2074" t="s">
        <v>39</v>
      </c>
      <c r="AR2074" t="s">
        <v>2692</v>
      </c>
      <c r="AS2074" t="s">
        <v>3127</v>
      </c>
    </row>
    <row r="2075" spans="1:45" x14ac:dyDescent="0.35">
      <c r="A2075" t="s">
        <v>2072</v>
      </c>
      <c r="B2075" t="s">
        <v>2672</v>
      </c>
      <c r="C2075" t="s">
        <v>2592</v>
      </c>
      <c r="D2075" t="s">
        <v>497</v>
      </c>
      <c r="E2075" t="s">
        <v>498</v>
      </c>
      <c r="F2075" t="s">
        <v>3108</v>
      </c>
      <c r="G2075" t="s">
        <v>40</v>
      </c>
      <c r="H2075" t="s">
        <v>40</v>
      </c>
      <c r="I2075" t="s">
        <v>3109</v>
      </c>
      <c r="J2075" t="s">
        <v>39</v>
      </c>
      <c r="K2075" t="s">
        <v>39</v>
      </c>
      <c r="L2075" t="s">
        <v>39</v>
      </c>
      <c r="M2075" t="s">
        <v>2632</v>
      </c>
      <c r="N2075">
        <v>100</v>
      </c>
      <c r="O2075">
        <v>2015</v>
      </c>
      <c r="P2075">
        <v>2016</v>
      </c>
      <c r="Q2075" t="s">
        <v>39</v>
      </c>
      <c r="R2075">
        <v>365</v>
      </c>
      <c r="S2075" t="s">
        <v>39</v>
      </c>
      <c r="T2075" t="s">
        <v>39</v>
      </c>
      <c r="U2075" t="s">
        <v>21</v>
      </c>
      <c r="V2075" s="6" t="s">
        <v>39</v>
      </c>
      <c r="W2075" t="s">
        <v>39</v>
      </c>
      <c r="X2075" s="6" t="s">
        <v>39</v>
      </c>
      <c r="Y2075" t="s">
        <v>39</v>
      </c>
      <c r="Z2075" s="6">
        <v>12</v>
      </c>
      <c r="AA2075" s="6" t="s">
        <v>3119</v>
      </c>
      <c r="AB2075">
        <v>500</v>
      </c>
      <c r="AC2075">
        <v>0.5</v>
      </c>
      <c r="AD2075" s="6" t="s">
        <v>40</v>
      </c>
      <c r="AE2075" s="6" t="s">
        <v>39</v>
      </c>
      <c r="AF2075" s="6" t="s">
        <v>40</v>
      </c>
      <c r="AG2075" t="s">
        <v>3110</v>
      </c>
      <c r="AH2075" t="s">
        <v>3111</v>
      </c>
      <c r="AI2075" s="6" t="s">
        <v>39</v>
      </c>
      <c r="AJ2075" s="6" t="s">
        <v>43</v>
      </c>
      <c r="AK2075" s="19">
        <v>38.75</v>
      </c>
      <c r="AL2075" s="6" t="s">
        <v>39</v>
      </c>
      <c r="AM2075" s="6" t="s">
        <v>39</v>
      </c>
      <c r="AN2075">
        <v>4</v>
      </c>
      <c r="AO2075">
        <v>100</v>
      </c>
      <c r="AP2075">
        <v>21</v>
      </c>
      <c r="AQ2075" t="s">
        <v>39</v>
      </c>
      <c r="AR2075" t="s">
        <v>2692</v>
      </c>
      <c r="AS2075" t="s">
        <v>3127</v>
      </c>
    </row>
    <row r="2076" spans="1:45" x14ac:dyDescent="0.35">
      <c r="A2076" t="s">
        <v>2072</v>
      </c>
      <c r="B2076" t="s">
        <v>2672</v>
      </c>
      <c r="C2076" t="s">
        <v>2592</v>
      </c>
      <c r="D2076" t="s">
        <v>497</v>
      </c>
      <c r="E2076" t="s">
        <v>498</v>
      </c>
      <c r="F2076" t="s">
        <v>3108</v>
      </c>
      <c r="G2076" t="s">
        <v>40</v>
      </c>
      <c r="H2076" t="s">
        <v>40</v>
      </c>
      <c r="I2076" t="s">
        <v>3109</v>
      </c>
      <c r="J2076" t="s">
        <v>39</v>
      </c>
      <c r="K2076" t="s">
        <v>39</v>
      </c>
      <c r="L2076" t="s">
        <v>39</v>
      </c>
      <c r="M2076" t="s">
        <v>2632</v>
      </c>
      <c r="N2076">
        <v>100</v>
      </c>
      <c r="O2076">
        <v>2015</v>
      </c>
      <c r="P2076">
        <v>2016</v>
      </c>
      <c r="Q2076" t="s">
        <v>39</v>
      </c>
      <c r="R2076">
        <v>365</v>
      </c>
      <c r="S2076" t="s">
        <v>39</v>
      </c>
      <c r="T2076" t="s">
        <v>39</v>
      </c>
      <c r="U2076" t="s">
        <v>21</v>
      </c>
      <c r="V2076" s="6" t="s">
        <v>39</v>
      </c>
      <c r="W2076" t="s">
        <v>39</v>
      </c>
      <c r="X2076" s="6" t="s">
        <v>39</v>
      </c>
      <c r="Y2076" t="s">
        <v>39</v>
      </c>
      <c r="Z2076" s="6">
        <v>12</v>
      </c>
      <c r="AA2076" s="6" t="s">
        <v>3120</v>
      </c>
      <c r="AB2076">
        <v>500</v>
      </c>
      <c r="AC2076">
        <v>0.5</v>
      </c>
      <c r="AD2076" s="6" t="s">
        <v>40</v>
      </c>
      <c r="AE2076" s="6" t="s">
        <v>39</v>
      </c>
      <c r="AF2076" s="6" t="s">
        <v>40</v>
      </c>
      <c r="AG2076" t="s">
        <v>3110</v>
      </c>
      <c r="AH2076" t="s">
        <v>3111</v>
      </c>
      <c r="AI2076" s="6" t="s">
        <v>39</v>
      </c>
      <c r="AJ2076" s="6" t="s">
        <v>43</v>
      </c>
      <c r="AK2076" s="19">
        <v>37.159999999999997</v>
      </c>
      <c r="AL2076" s="6" t="s">
        <v>39</v>
      </c>
      <c r="AM2076" s="6" t="s">
        <v>39</v>
      </c>
      <c r="AN2076">
        <v>4</v>
      </c>
      <c r="AO2076">
        <v>100</v>
      </c>
      <c r="AP2076">
        <v>21</v>
      </c>
      <c r="AQ2076" t="s">
        <v>39</v>
      </c>
      <c r="AR2076" t="s">
        <v>2692</v>
      </c>
      <c r="AS2076" t="s">
        <v>3127</v>
      </c>
    </row>
    <row r="2077" spans="1:45" x14ac:dyDescent="0.35">
      <c r="A2077" t="s">
        <v>2072</v>
      </c>
      <c r="B2077" t="s">
        <v>2672</v>
      </c>
      <c r="C2077" t="s">
        <v>2592</v>
      </c>
      <c r="D2077" t="s">
        <v>497</v>
      </c>
      <c r="E2077" t="s">
        <v>498</v>
      </c>
      <c r="F2077" t="s">
        <v>3108</v>
      </c>
      <c r="G2077" t="s">
        <v>40</v>
      </c>
      <c r="H2077" t="s">
        <v>40</v>
      </c>
      <c r="I2077" t="s">
        <v>3109</v>
      </c>
      <c r="J2077" t="s">
        <v>39</v>
      </c>
      <c r="K2077" t="s">
        <v>39</v>
      </c>
      <c r="L2077" t="s">
        <v>39</v>
      </c>
      <c r="M2077" t="s">
        <v>2632</v>
      </c>
      <c r="N2077">
        <v>100</v>
      </c>
      <c r="O2077">
        <v>2015</v>
      </c>
      <c r="P2077">
        <v>2016</v>
      </c>
      <c r="Q2077" t="s">
        <v>39</v>
      </c>
      <c r="R2077">
        <v>365</v>
      </c>
      <c r="S2077" t="s">
        <v>39</v>
      </c>
      <c r="T2077" t="s">
        <v>39</v>
      </c>
      <c r="U2077" t="s">
        <v>21</v>
      </c>
      <c r="V2077" s="6" t="s">
        <v>39</v>
      </c>
      <c r="W2077" t="s">
        <v>39</v>
      </c>
      <c r="X2077" s="6" t="s">
        <v>39</v>
      </c>
      <c r="Y2077" t="s">
        <v>39</v>
      </c>
      <c r="Z2077" s="6">
        <v>12</v>
      </c>
      <c r="AA2077" s="6" t="s">
        <v>3121</v>
      </c>
      <c r="AB2077">
        <v>500</v>
      </c>
      <c r="AC2077">
        <v>0.5</v>
      </c>
      <c r="AD2077" s="6" t="s">
        <v>40</v>
      </c>
      <c r="AE2077" s="6" t="s">
        <v>39</v>
      </c>
      <c r="AF2077" s="6" t="s">
        <v>40</v>
      </c>
      <c r="AG2077" t="s">
        <v>3110</v>
      </c>
      <c r="AH2077" t="s">
        <v>3111</v>
      </c>
      <c r="AI2077" s="6" t="s">
        <v>39</v>
      </c>
      <c r="AJ2077" s="6" t="s">
        <v>43</v>
      </c>
      <c r="AK2077" s="19">
        <v>30.83</v>
      </c>
      <c r="AL2077" s="6" t="s">
        <v>39</v>
      </c>
      <c r="AM2077" s="6" t="s">
        <v>39</v>
      </c>
      <c r="AN2077">
        <v>4</v>
      </c>
      <c r="AO2077">
        <v>100</v>
      </c>
      <c r="AP2077">
        <v>21</v>
      </c>
      <c r="AQ2077" t="s">
        <v>39</v>
      </c>
      <c r="AR2077" t="s">
        <v>2692</v>
      </c>
      <c r="AS2077" t="s">
        <v>3127</v>
      </c>
    </row>
    <row r="2078" spans="1:45" x14ac:dyDescent="0.35">
      <c r="A2078" t="s">
        <v>2072</v>
      </c>
      <c r="B2078" t="s">
        <v>2672</v>
      </c>
      <c r="C2078" t="s">
        <v>2592</v>
      </c>
      <c r="D2078" t="s">
        <v>497</v>
      </c>
      <c r="E2078" t="s">
        <v>498</v>
      </c>
      <c r="F2078" t="s">
        <v>3108</v>
      </c>
      <c r="G2078" t="s">
        <v>40</v>
      </c>
      <c r="H2078" t="s">
        <v>40</v>
      </c>
      <c r="I2078" t="s">
        <v>3109</v>
      </c>
      <c r="J2078" t="s">
        <v>39</v>
      </c>
      <c r="K2078" t="s">
        <v>39</v>
      </c>
      <c r="L2078" t="s">
        <v>39</v>
      </c>
      <c r="M2078" t="s">
        <v>2632</v>
      </c>
      <c r="N2078">
        <v>100</v>
      </c>
      <c r="O2078">
        <v>2015</v>
      </c>
      <c r="P2078">
        <v>2016</v>
      </c>
      <c r="Q2078" t="s">
        <v>39</v>
      </c>
      <c r="R2078">
        <v>365</v>
      </c>
      <c r="S2078" t="s">
        <v>39</v>
      </c>
      <c r="T2078" t="s">
        <v>39</v>
      </c>
      <c r="U2078" t="s">
        <v>21</v>
      </c>
      <c r="V2078" s="6" t="s">
        <v>39</v>
      </c>
      <c r="W2078" t="s">
        <v>39</v>
      </c>
      <c r="X2078" s="6" t="s">
        <v>39</v>
      </c>
      <c r="Y2078" t="s">
        <v>39</v>
      </c>
      <c r="Z2078" s="6">
        <v>12</v>
      </c>
      <c r="AA2078" s="6" t="s">
        <v>3125</v>
      </c>
      <c r="AB2078">
        <v>500</v>
      </c>
      <c r="AC2078">
        <v>0.5</v>
      </c>
      <c r="AD2078" s="6" t="s">
        <v>40</v>
      </c>
      <c r="AE2078" s="6" t="s">
        <v>39</v>
      </c>
      <c r="AF2078" s="6" t="s">
        <v>40</v>
      </c>
      <c r="AG2078" t="s">
        <v>3110</v>
      </c>
      <c r="AH2078" t="s">
        <v>3111</v>
      </c>
      <c r="AI2078" s="6" t="s">
        <v>39</v>
      </c>
      <c r="AJ2078" s="6" t="s">
        <v>43</v>
      </c>
      <c r="AK2078" s="19">
        <v>42.91</v>
      </c>
      <c r="AL2078" s="6" t="s">
        <v>39</v>
      </c>
      <c r="AM2078" s="6" t="s">
        <v>39</v>
      </c>
      <c r="AN2078">
        <v>4</v>
      </c>
      <c r="AO2078">
        <v>100</v>
      </c>
      <c r="AP2078">
        <v>21</v>
      </c>
      <c r="AQ2078" t="s">
        <v>39</v>
      </c>
      <c r="AR2078" t="s">
        <v>2692</v>
      </c>
      <c r="AS2078" t="s">
        <v>3127</v>
      </c>
    </row>
    <row r="2079" spans="1:45" x14ac:dyDescent="0.35">
      <c r="A2079" t="s">
        <v>2072</v>
      </c>
      <c r="B2079" t="s">
        <v>2672</v>
      </c>
      <c r="C2079" t="s">
        <v>2592</v>
      </c>
      <c r="D2079" t="s">
        <v>497</v>
      </c>
      <c r="E2079" t="s">
        <v>498</v>
      </c>
      <c r="F2079" t="s">
        <v>3108</v>
      </c>
      <c r="G2079" t="s">
        <v>40</v>
      </c>
      <c r="H2079" t="s">
        <v>40</v>
      </c>
      <c r="I2079" t="s">
        <v>3109</v>
      </c>
      <c r="J2079" t="s">
        <v>39</v>
      </c>
      <c r="K2079" t="s">
        <v>39</v>
      </c>
      <c r="L2079" t="s">
        <v>39</v>
      </c>
      <c r="M2079" t="s">
        <v>2632</v>
      </c>
      <c r="N2079">
        <v>100</v>
      </c>
      <c r="O2079">
        <v>2015</v>
      </c>
      <c r="P2079">
        <v>2016</v>
      </c>
      <c r="Q2079" t="s">
        <v>39</v>
      </c>
      <c r="R2079">
        <v>365</v>
      </c>
      <c r="S2079" t="s">
        <v>39</v>
      </c>
      <c r="T2079" t="s">
        <v>39</v>
      </c>
      <c r="U2079" t="s">
        <v>21</v>
      </c>
      <c r="V2079" s="6" t="s">
        <v>39</v>
      </c>
      <c r="W2079" t="s">
        <v>39</v>
      </c>
      <c r="X2079" s="6" t="s">
        <v>39</v>
      </c>
      <c r="Y2079" t="s">
        <v>39</v>
      </c>
      <c r="Z2079" s="6">
        <v>12</v>
      </c>
      <c r="AA2079" s="6" t="s">
        <v>3122</v>
      </c>
      <c r="AB2079">
        <v>500</v>
      </c>
      <c r="AC2079">
        <v>0.5</v>
      </c>
      <c r="AD2079" s="6" t="s">
        <v>40</v>
      </c>
      <c r="AE2079" s="6" t="s">
        <v>39</v>
      </c>
      <c r="AF2079" s="6" t="s">
        <v>40</v>
      </c>
      <c r="AG2079" t="s">
        <v>3110</v>
      </c>
      <c r="AH2079" t="s">
        <v>3111</v>
      </c>
      <c r="AI2079" s="6" t="s">
        <v>39</v>
      </c>
      <c r="AJ2079" s="6" t="s">
        <v>43</v>
      </c>
      <c r="AK2079" s="19">
        <v>35.159999999999997</v>
      </c>
      <c r="AL2079" s="6" t="s">
        <v>39</v>
      </c>
      <c r="AM2079" s="6" t="s">
        <v>39</v>
      </c>
      <c r="AN2079">
        <v>4</v>
      </c>
      <c r="AO2079">
        <v>100</v>
      </c>
      <c r="AP2079">
        <v>21</v>
      </c>
      <c r="AQ2079" t="s">
        <v>39</v>
      </c>
      <c r="AR2079" t="s">
        <v>2692</v>
      </c>
      <c r="AS2079" t="s">
        <v>3127</v>
      </c>
    </row>
    <row r="2080" spans="1:45" x14ac:dyDescent="0.35">
      <c r="A2080" t="s">
        <v>2072</v>
      </c>
      <c r="B2080" t="s">
        <v>2672</v>
      </c>
      <c r="C2080" t="s">
        <v>2592</v>
      </c>
      <c r="D2080" t="s">
        <v>497</v>
      </c>
      <c r="E2080" t="s">
        <v>498</v>
      </c>
      <c r="F2080" t="s">
        <v>3108</v>
      </c>
      <c r="G2080" t="s">
        <v>40</v>
      </c>
      <c r="H2080" t="s">
        <v>40</v>
      </c>
      <c r="I2080" t="s">
        <v>3109</v>
      </c>
      <c r="J2080" t="s">
        <v>39</v>
      </c>
      <c r="K2080" t="s">
        <v>39</v>
      </c>
      <c r="L2080" t="s">
        <v>39</v>
      </c>
      <c r="M2080" t="s">
        <v>2632</v>
      </c>
      <c r="N2080">
        <v>100</v>
      </c>
      <c r="O2080">
        <v>2015</v>
      </c>
      <c r="P2080">
        <v>2016</v>
      </c>
      <c r="Q2080" t="s">
        <v>39</v>
      </c>
      <c r="R2080">
        <v>365</v>
      </c>
      <c r="S2080" t="s">
        <v>39</v>
      </c>
      <c r="T2080" t="s">
        <v>39</v>
      </c>
      <c r="U2080" t="s">
        <v>21</v>
      </c>
      <c r="V2080" s="6" t="s">
        <v>39</v>
      </c>
      <c r="W2080" t="s">
        <v>39</v>
      </c>
      <c r="X2080" s="6" t="s">
        <v>39</v>
      </c>
      <c r="Y2080" t="s">
        <v>39</v>
      </c>
      <c r="Z2080" s="6">
        <v>12</v>
      </c>
      <c r="AA2080" s="6" t="s">
        <v>3123</v>
      </c>
      <c r="AB2080">
        <v>500</v>
      </c>
      <c r="AC2080">
        <v>0.5</v>
      </c>
      <c r="AD2080" s="6" t="s">
        <v>40</v>
      </c>
      <c r="AE2080" s="6" t="s">
        <v>39</v>
      </c>
      <c r="AF2080" s="6" t="s">
        <v>40</v>
      </c>
      <c r="AG2080" t="s">
        <v>3110</v>
      </c>
      <c r="AH2080" t="s">
        <v>3111</v>
      </c>
      <c r="AI2080" s="6" t="s">
        <v>39</v>
      </c>
      <c r="AJ2080" s="6" t="s">
        <v>43</v>
      </c>
      <c r="AK2080" s="19">
        <v>36.25</v>
      </c>
      <c r="AL2080" s="6" t="s">
        <v>39</v>
      </c>
      <c r="AM2080" s="6" t="s">
        <v>39</v>
      </c>
      <c r="AN2080">
        <v>4</v>
      </c>
      <c r="AO2080">
        <v>100</v>
      </c>
      <c r="AP2080">
        <v>21</v>
      </c>
      <c r="AQ2080" t="s">
        <v>39</v>
      </c>
      <c r="AR2080" t="s">
        <v>2692</v>
      </c>
      <c r="AS2080" t="s">
        <v>3127</v>
      </c>
    </row>
    <row r="2081" spans="1:45" x14ac:dyDescent="0.35">
      <c r="A2081" t="s">
        <v>2072</v>
      </c>
      <c r="B2081" t="s">
        <v>2672</v>
      </c>
      <c r="C2081" t="s">
        <v>2592</v>
      </c>
      <c r="D2081" t="s">
        <v>497</v>
      </c>
      <c r="E2081" t="s">
        <v>498</v>
      </c>
      <c r="F2081" t="s">
        <v>3108</v>
      </c>
      <c r="G2081" t="s">
        <v>40</v>
      </c>
      <c r="H2081" t="s">
        <v>40</v>
      </c>
      <c r="I2081" t="s">
        <v>3109</v>
      </c>
      <c r="J2081" t="s">
        <v>39</v>
      </c>
      <c r="K2081" t="s">
        <v>39</v>
      </c>
      <c r="L2081" t="s">
        <v>39</v>
      </c>
      <c r="M2081" t="s">
        <v>2632</v>
      </c>
      <c r="N2081">
        <v>100</v>
      </c>
      <c r="O2081">
        <v>2015</v>
      </c>
      <c r="P2081">
        <v>2016</v>
      </c>
      <c r="Q2081" t="s">
        <v>39</v>
      </c>
      <c r="R2081">
        <v>365</v>
      </c>
      <c r="S2081" t="s">
        <v>39</v>
      </c>
      <c r="T2081" t="s">
        <v>39</v>
      </c>
      <c r="U2081" t="s">
        <v>21</v>
      </c>
      <c r="V2081" s="6" t="s">
        <v>39</v>
      </c>
      <c r="W2081" t="s">
        <v>39</v>
      </c>
      <c r="X2081" s="6" t="s">
        <v>39</v>
      </c>
      <c r="Y2081" t="s">
        <v>39</v>
      </c>
      <c r="Z2081" s="6">
        <v>12</v>
      </c>
      <c r="AA2081" s="6" t="s">
        <v>3126</v>
      </c>
      <c r="AB2081">
        <v>500</v>
      </c>
      <c r="AC2081">
        <v>0.5</v>
      </c>
      <c r="AD2081" s="6" t="s">
        <v>40</v>
      </c>
      <c r="AE2081" s="6" t="s">
        <v>39</v>
      </c>
      <c r="AF2081" s="6" t="s">
        <v>40</v>
      </c>
      <c r="AG2081" t="s">
        <v>3110</v>
      </c>
      <c r="AH2081" t="s">
        <v>3111</v>
      </c>
      <c r="AI2081" s="6" t="s">
        <v>39</v>
      </c>
      <c r="AJ2081" s="6" t="s">
        <v>43</v>
      </c>
      <c r="AK2081" s="19">
        <v>30.83</v>
      </c>
      <c r="AL2081" s="6" t="s">
        <v>39</v>
      </c>
      <c r="AM2081" s="6" t="s">
        <v>39</v>
      </c>
      <c r="AN2081">
        <v>4</v>
      </c>
      <c r="AO2081">
        <v>100</v>
      </c>
      <c r="AP2081">
        <v>21</v>
      </c>
      <c r="AQ2081" t="s">
        <v>39</v>
      </c>
      <c r="AR2081" t="s">
        <v>2692</v>
      </c>
      <c r="AS2081" t="s">
        <v>3127</v>
      </c>
    </row>
    <row r="2082" spans="1:45" x14ac:dyDescent="0.35">
      <c r="A2082" t="s">
        <v>2072</v>
      </c>
      <c r="B2082" t="s">
        <v>2672</v>
      </c>
      <c r="C2082" t="s">
        <v>2592</v>
      </c>
      <c r="D2082" t="s">
        <v>497</v>
      </c>
      <c r="E2082" t="s">
        <v>498</v>
      </c>
      <c r="F2082" t="s">
        <v>3108</v>
      </c>
      <c r="G2082" t="s">
        <v>40</v>
      </c>
      <c r="H2082" t="s">
        <v>40</v>
      </c>
      <c r="I2082" t="s">
        <v>3109</v>
      </c>
      <c r="J2082" t="s">
        <v>39</v>
      </c>
      <c r="K2082" t="s">
        <v>39</v>
      </c>
      <c r="L2082" t="s">
        <v>39</v>
      </c>
      <c r="M2082" t="s">
        <v>2632</v>
      </c>
      <c r="N2082">
        <v>100</v>
      </c>
      <c r="O2082">
        <v>2015</v>
      </c>
      <c r="P2082">
        <v>2016</v>
      </c>
      <c r="Q2082" t="s">
        <v>39</v>
      </c>
      <c r="R2082">
        <v>365</v>
      </c>
      <c r="S2082" t="s">
        <v>39</v>
      </c>
      <c r="T2082" t="s">
        <v>39</v>
      </c>
      <c r="U2082" t="s">
        <v>3112</v>
      </c>
      <c r="V2082" s="6" t="s">
        <v>2749</v>
      </c>
      <c r="W2082" s="6" t="s">
        <v>2729</v>
      </c>
      <c r="X2082" s="6">
        <v>15</v>
      </c>
      <c r="Y2082" t="s">
        <v>39</v>
      </c>
      <c r="Z2082" s="6">
        <v>12</v>
      </c>
      <c r="AA2082" s="6" t="s">
        <v>39</v>
      </c>
      <c r="AB2082" t="s">
        <v>39</v>
      </c>
      <c r="AC2082" s="6" t="s">
        <v>39</v>
      </c>
      <c r="AD2082" s="6" t="s">
        <v>39</v>
      </c>
      <c r="AE2082" s="6" t="s">
        <v>39</v>
      </c>
      <c r="AF2082" s="6" t="s">
        <v>42</v>
      </c>
      <c r="AG2082" t="s">
        <v>3110</v>
      </c>
      <c r="AH2082" t="s">
        <v>3111</v>
      </c>
      <c r="AI2082" s="6" t="s">
        <v>39</v>
      </c>
      <c r="AJ2082" s="6" t="s">
        <v>3128</v>
      </c>
      <c r="AK2082" s="19">
        <v>5.6000000000000001E-2</v>
      </c>
      <c r="AL2082" s="6" t="s">
        <v>39</v>
      </c>
      <c r="AM2082" s="6" t="s">
        <v>39</v>
      </c>
      <c r="AN2082">
        <v>4</v>
      </c>
      <c r="AO2082">
        <v>100</v>
      </c>
      <c r="AP2082">
        <v>21</v>
      </c>
      <c r="AQ2082" t="s">
        <v>39</v>
      </c>
      <c r="AR2082" t="s">
        <v>2692</v>
      </c>
      <c r="AS2082" t="s">
        <v>3127</v>
      </c>
    </row>
    <row r="2083" spans="1:45" x14ac:dyDescent="0.35">
      <c r="A2083" t="s">
        <v>2072</v>
      </c>
      <c r="B2083" t="s">
        <v>2672</v>
      </c>
      <c r="C2083" t="s">
        <v>2592</v>
      </c>
      <c r="D2083" t="s">
        <v>497</v>
      </c>
      <c r="E2083" t="s">
        <v>498</v>
      </c>
      <c r="F2083" t="s">
        <v>3108</v>
      </c>
      <c r="G2083" t="s">
        <v>40</v>
      </c>
      <c r="H2083" t="s">
        <v>40</v>
      </c>
      <c r="I2083" t="s">
        <v>3109</v>
      </c>
      <c r="J2083" t="s">
        <v>39</v>
      </c>
      <c r="K2083" t="s">
        <v>39</v>
      </c>
      <c r="L2083" t="s">
        <v>39</v>
      </c>
      <c r="M2083" t="s">
        <v>2632</v>
      </c>
      <c r="N2083">
        <v>100</v>
      </c>
      <c r="O2083">
        <v>2015</v>
      </c>
      <c r="P2083">
        <v>2016</v>
      </c>
      <c r="Q2083" t="s">
        <v>39</v>
      </c>
      <c r="R2083">
        <v>365</v>
      </c>
      <c r="S2083" t="s">
        <v>39</v>
      </c>
      <c r="T2083" t="s">
        <v>39</v>
      </c>
      <c r="U2083" t="s">
        <v>3112</v>
      </c>
      <c r="V2083" s="6" t="s">
        <v>2749</v>
      </c>
      <c r="W2083">
        <v>28</v>
      </c>
      <c r="X2083" s="6">
        <v>15</v>
      </c>
      <c r="Y2083" t="s">
        <v>39</v>
      </c>
      <c r="Z2083" s="6">
        <v>12</v>
      </c>
      <c r="AA2083" s="6" t="s">
        <v>39</v>
      </c>
      <c r="AB2083" t="s">
        <v>39</v>
      </c>
      <c r="AC2083" s="6" t="s">
        <v>39</v>
      </c>
      <c r="AD2083" s="6" t="s">
        <v>39</v>
      </c>
      <c r="AE2083" s="6" t="s">
        <v>39</v>
      </c>
      <c r="AF2083" s="6" t="s">
        <v>42</v>
      </c>
      <c r="AG2083" t="s">
        <v>3110</v>
      </c>
      <c r="AH2083" t="s">
        <v>3111</v>
      </c>
      <c r="AI2083" s="6" t="s">
        <v>39</v>
      </c>
      <c r="AJ2083" s="6" t="s">
        <v>3128</v>
      </c>
      <c r="AK2083" s="19">
        <v>0.55100000000000005</v>
      </c>
      <c r="AL2083" s="6" t="s">
        <v>39</v>
      </c>
      <c r="AM2083" s="6" t="s">
        <v>39</v>
      </c>
      <c r="AN2083">
        <v>4</v>
      </c>
      <c r="AO2083">
        <v>100</v>
      </c>
      <c r="AP2083">
        <v>21</v>
      </c>
      <c r="AQ2083" t="s">
        <v>39</v>
      </c>
      <c r="AR2083" t="s">
        <v>2692</v>
      </c>
      <c r="AS2083" t="s">
        <v>3127</v>
      </c>
    </row>
    <row r="2084" spans="1:45" x14ac:dyDescent="0.35">
      <c r="A2084" t="s">
        <v>2072</v>
      </c>
      <c r="B2084" t="s">
        <v>2672</v>
      </c>
      <c r="C2084" t="s">
        <v>2592</v>
      </c>
      <c r="D2084" t="s">
        <v>497</v>
      </c>
      <c r="E2084" t="s">
        <v>498</v>
      </c>
      <c r="F2084" t="s">
        <v>3108</v>
      </c>
      <c r="G2084" t="s">
        <v>40</v>
      </c>
      <c r="H2084" t="s">
        <v>40</v>
      </c>
      <c r="I2084" t="s">
        <v>3109</v>
      </c>
      <c r="J2084" t="s">
        <v>39</v>
      </c>
      <c r="K2084" t="s">
        <v>39</v>
      </c>
      <c r="L2084" t="s">
        <v>39</v>
      </c>
      <c r="M2084" t="s">
        <v>2632</v>
      </c>
      <c r="N2084">
        <v>100</v>
      </c>
      <c r="O2084">
        <v>2015</v>
      </c>
      <c r="P2084">
        <v>2016</v>
      </c>
      <c r="Q2084" t="s">
        <v>39</v>
      </c>
      <c r="R2084">
        <v>365</v>
      </c>
      <c r="S2084" t="s">
        <v>39</v>
      </c>
      <c r="T2084" t="s">
        <v>39</v>
      </c>
      <c r="U2084" t="s">
        <v>3112</v>
      </c>
      <c r="V2084" s="6" t="s">
        <v>2749</v>
      </c>
      <c r="W2084">
        <v>56</v>
      </c>
      <c r="X2084" s="6">
        <v>15</v>
      </c>
      <c r="Y2084" t="s">
        <v>39</v>
      </c>
      <c r="Z2084" s="6">
        <v>12</v>
      </c>
      <c r="AA2084" s="6" t="s">
        <v>39</v>
      </c>
      <c r="AB2084" t="s">
        <v>39</v>
      </c>
      <c r="AC2084" s="6" t="s">
        <v>39</v>
      </c>
      <c r="AD2084" s="6" t="s">
        <v>39</v>
      </c>
      <c r="AE2084" s="6" t="s">
        <v>39</v>
      </c>
      <c r="AF2084" s="6" t="s">
        <v>42</v>
      </c>
      <c r="AG2084" t="s">
        <v>3110</v>
      </c>
      <c r="AH2084" t="s">
        <v>3111</v>
      </c>
      <c r="AI2084" s="6" t="s">
        <v>39</v>
      </c>
      <c r="AJ2084" s="6" t="s">
        <v>3128</v>
      </c>
      <c r="AK2084" s="19">
        <v>0.76700000000000002</v>
      </c>
      <c r="AL2084" s="6" t="s">
        <v>39</v>
      </c>
      <c r="AM2084" s="6" t="s">
        <v>39</v>
      </c>
      <c r="AN2084">
        <v>4</v>
      </c>
      <c r="AO2084">
        <v>100</v>
      </c>
      <c r="AP2084">
        <v>21</v>
      </c>
      <c r="AQ2084" t="s">
        <v>39</v>
      </c>
      <c r="AR2084" t="s">
        <v>2692</v>
      </c>
      <c r="AS2084" t="s">
        <v>3127</v>
      </c>
    </row>
    <row r="2085" spans="1:45" x14ac:dyDescent="0.35">
      <c r="A2085" t="s">
        <v>2072</v>
      </c>
      <c r="B2085" t="s">
        <v>2672</v>
      </c>
      <c r="C2085" t="s">
        <v>2592</v>
      </c>
      <c r="D2085" t="s">
        <v>497</v>
      </c>
      <c r="E2085" t="s">
        <v>498</v>
      </c>
      <c r="F2085" t="s">
        <v>3108</v>
      </c>
      <c r="G2085" t="s">
        <v>40</v>
      </c>
      <c r="H2085" t="s">
        <v>40</v>
      </c>
      <c r="I2085" t="s">
        <v>3109</v>
      </c>
      <c r="J2085" t="s">
        <v>39</v>
      </c>
      <c r="K2085" t="s">
        <v>39</v>
      </c>
      <c r="L2085" t="s">
        <v>39</v>
      </c>
      <c r="M2085" t="s">
        <v>2632</v>
      </c>
      <c r="N2085">
        <v>100</v>
      </c>
      <c r="O2085">
        <v>2015</v>
      </c>
      <c r="P2085">
        <v>2016</v>
      </c>
      <c r="Q2085" t="s">
        <v>39</v>
      </c>
      <c r="R2085">
        <v>365</v>
      </c>
      <c r="S2085" t="s">
        <v>39</v>
      </c>
      <c r="T2085" t="s">
        <v>39</v>
      </c>
      <c r="U2085" t="s">
        <v>48</v>
      </c>
      <c r="V2085" s="6" t="s">
        <v>39</v>
      </c>
      <c r="W2085" s="6" t="s">
        <v>39</v>
      </c>
      <c r="X2085" s="6" t="s">
        <v>39</v>
      </c>
      <c r="Y2085" t="s">
        <v>39</v>
      </c>
      <c r="Z2085" s="6">
        <v>12</v>
      </c>
      <c r="AA2085" s="6" t="s">
        <v>39</v>
      </c>
      <c r="AB2085" t="s">
        <v>39</v>
      </c>
      <c r="AC2085" s="6" t="s">
        <v>39</v>
      </c>
      <c r="AD2085" s="6" t="s">
        <v>40</v>
      </c>
      <c r="AE2085" s="6" t="s">
        <v>39</v>
      </c>
      <c r="AF2085" s="6" t="s">
        <v>40</v>
      </c>
      <c r="AG2085" t="s">
        <v>3110</v>
      </c>
      <c r="AH2085" t="s">
        <v>3111</v>
      </c>
      <c r="AI2085" s="6" t="s">
        <v>39</v>
      </c>
      <c r="AJ2085" s="6" t="s">
        <v>3128</v>
      </c>
      <c r="AK2085" s="19">
        <v>0.52300000000000002</v>
      </c>
      <c r="AL2085" s="6" t="s">
        <v>39</v>
      </c>
      <c r="AM2085" s="6" t="s">
        <v>39</v>
      </c>
      <c r="AN2085">
        <v>4</v>
      </c>
      <c r="AO2085">
        <v>100</v>
      </c>
      <c r="AP2085">
        <v>21</v>
      </c>
      <c r="AQ2085" t="s">
        <v>39</v>
      </c>
      <c r="AR2085" t="s">
        <v>2692</v>
      </c>
      <c r="AS2085" t="s">
        <v>3127</v>
      </c>
    </row>
    <row r="2086" spans="1:45" x14ac:dyDescent="0.35">
      <c r="A2086" t="s">
        <v>2072</v>
      </c>
      <c r="B2086" t="s">
        <v>2672</v>
      </c>
      <c r="C2086" t="s">
        <v>2592</v>
      </c>
      <c r="D2086" t="s">
        <v>497</v>
      </c>
      <c r="E2086" t="s">
        <v>498</v>
      </c>
      <c r="F2086" t="s">
        <v>3108</v>
      </c>
      <c r="G2086" t="s">
        <v>40</v>
      </c>
      <c r="H2086" t="s">
        <v>40</v>
      </c>
      <c r="I2086" t="s">
        <v>3109</v>
      </c>
      <c r="J2086" t="s">
        <v>39</v>
      </c>
      <c r="K2086" t="s">
        <v>39</v>
      </c>
      <c r="L2086" t="s">
        <v>39</v>
      </c>
      <c r="M2086" t="s">
        <v>2632</v>
      </c>
      <c r="N2086">
        <v>100</v>
      </c>
      <c r="O2086">
        <v>2015</v>
      </c>
      <c r="P2086">
        <v>2016</v>
      </c>
      <c r="Q2086" t="s">
        <v>39</v>
      </c>
      <c r="R2086">
        <v>365</v>
      </c>
      <c r="S2086" t="s">
        <v>39</v>
      </c>
      <c r="T2086" t="s">
        <v>39</v>
      </c>
      <c r="U2086" t="s">
        <v>21</v>
      </c>
      <c r="V2086" s="6" t="s">
        <v>39</v>
      </c>
      <c r="W2086" t="s">
        <v>39</v>
      </c>
      <c r="X2086" s="6" t="s">
        <v>39</v>
      </c>
      <c r="Y2086" t="s">
        <v>39</v>
      </c>
      <c r="Z2086" s="6">
        <v>12</v>
      </c>
      <c r="AA2086" s="6" t="s">
        <v>3113</v>
      </c>
      <c r="AB2086">
        <v>500</v>
      </c>
      <c r="AC2086">
        <v>0.5</v>
      </c>
      <c r="AD2086" s="6" t="s">
        <v>40</v>
      </c>
      <c r="AE2086" s="6" t="s">
        <v>39</v>
      </c>
      <c r="AF2086" s="6" t="s">
        <v>40</v>
      </c>
      <c r="AG2086" t="s">
        <v>3110</v>
      </c>
      <c r="AH2086" t="s">
        <v>3111</v>
      </c>
      <c r="AI2086" s="6" t="s">
        <v>39</v>
      </c>
      <c r="AJ2086" s="6" t="s">
        <v>3128</v>
      </c>
      <c r="AK2086" s="19">
        <v>0.495</v>
      </c>
      <c r="AL2086" s="6" t="s">
        <v>39</v>
      </c>
      <c r="AM2086" s="6" t="s">
        <v>39</v>
      </c>
      <c r="AN2086">
        <v>4</v>
      </c>
      <c r="AO2086">
        <v>100</v>
      </c>
      <c r="AP2086">
        <v>21</v>
      </c>
      <c r="AQ2086" t="s">
        <v>39</v>
      </c>
      <c r="AR2086" t="s">
        <v>2692</v>
      </c>
      <c r="AS2086" t="s">
        <v>3127</v>
      </c>
    </row>
    <row r="2087" spans="1:45" x14ac:dyDescent="0.35">
      <c r="A2087" t="s">
        <v>2072</v>
      </c>
      <c r="B2087" t="s">
        <v>2672</v>
      </c>
      <c r="C2087" t="s">
        <v>2592</v>
      </c>
      <c r="D2087" t="s">
        <v>497</v>
      </c>
      <c r="E2087" t="s">
        <v>498</v>
      </c>
      <c r="F2087" t="s">
        <v>3108</v>
      </c>
      <c r="G2087" t="s">
        <v>40</v>
      </c>
      <c r="H2087" t="s">
        <v>40</v>
      </c>
      <c r="I2087" t="s">
        <v>3109</v>
      </c>
      <c r="J2087" t="s">
        <v>39</v>
      </c>
      <c r="K2087" t="s">
        <v>39</v>
      </c>
      <c r="L2087" t="s">
        <v>39</v>
      </c>
      <c r="M2087" t="s">
        <v>2632</v>
      </c>
      <c r="N2087">
        <v>100</v>
      </c>
      <c r="O2087">
        <v>2015</v>
      </c>
      <c r="P2087">
        <v>2016</v>
      </c>
      <c r="Q2087" t="s">
        <v>39</v>
      </c>
      <c r="R2087">
        <v>365</v>
      </c>
      <c r="S2087" t="s">
        <v>39</v>
      </c>
      <c r="T2087" t="s">
        <v>39</v>
      </c>
      <c r="U2087" t="s">
        <v>21</v>
      </c>
      <c r="V2087" s="6" t="s">
        <v>39</v>
      </c>
      <c r="W2087" t="s">
        <v>39</v>
      </c>
      <c r="X2087" s="6" t="s">
        <v>39</v>
      </c>
      <c r="Y2087" t="s">
        <v>39</v>
      </c>
      <c r="Z2087" s="6">
        <v>12</v>
      </c>
      <c r="AA2087" s="6" t="s">
        <v>3114</v>
      </c>
      <c r="AB2087">
        <v>500</v>
      </c>
      <c r="AC2087">
        <v>0.5</v>
      </c>
      <c r="AD2087" s="6" t="s">
        <v>40</v>
      </c>
      <c r="AE2087" s="6" t="s">
        <v>39</v>
      </c>
      <c r="AF2087" s="6" t="s">
        <v>40</v>
      </c>
      <c r="AG2087" t="s">
        <v>3110</v>
      </c>
      <c r="AH2087" t="s">
        <v>3111</v>
      </c>
      <c r="AI2087" s="6" t="s">
        <v>39</v>
      </c>
      <c r="AJ2087" s="6" t="s">
        <v>3128</v>
      </c>
      <c r="AK2087" s="19">
        <v>0.78700000000000003</v>
      </c>
      <c r="AL2087" s="6" t="s">
        <v>39</v>
      </c>
      <c r="AM2087" s="6" t="s">
        <v>39</v>
      </c>
      <c r="AN2087">
        <v>4</v>
      </c>
      <c r="AO2087">
        <v>100</v>
      </c>
      <c r="AP2087">
        <v>21</v>
      </c>
      <c r="AQ2087" t="s">
        <v>39</v>
      </c>
      <c r="AR2087" t="s">
        <v>2692</v>
      </c>
      <c r="AS2087" t="s">
        <v>3127</v>
      </c>
    </row>
    <row r="2088" spans="1:45" x14ac:dyDescent="0.35">
      <c r="A2088" t="s">
        <v>2072</v>
      </c>
      <c r="B2088" t="s">
        <v>2672</v>
      </c>
      <c r="C2088" t="s">
        <v>2592</v>
      </c>
      <c r="D2088" t="s">
        <v>497</v>
      </c>
      <c r="E2088" t="s">
        <v>498</v>
      </c>
      <c r="F2088" t="s">
        <v>3108</v>
      </c>
      <c r="G2088" t="s">
        <v>40</v>
      </c>
      <c r="H2088" t="s">
        <v>40</v>
      </c>
      <c r="I2088" t="s">
        <v>3109</v>
      </c>
      <c r="J2088" t="s">
        <v>39</v>
      </c>
      <c r="K2088" t="s">
        <v>39</v>
      </c>
      <c r="L2088" t="s">
        <v>39</v>
      </c>
      <c r="M2088" t="s">
        <v>2632</v>
      </c>
      <c r="N2088">
        <v>100</v>
      </c>
      <c r="O2088">
        <v>2015</v>
      </c>
      <c r="P2088">
        <v>2016</v>
      </c>
      <c r="Q2088" t="s">
        <v>39</v>
      </c>
      <c r="R2088">
        <v>365</v>
      </c>
      <c r="S2088" t="s">
        <v>39</v>
      </c>
      <c r="T2088" t="s">
        <v>39</v>
      </c>
      <c r="U2088" t="s">
        <v>21</v>
      </c>
      <c r="V2088" s="6" t="s">
        <v>39</v>
      </c>
      <c r="W2088" t="s">
        <v>39</v>
      </c>
      <c r="X2088" s="6" t="s">
        <v>39</v>
      </c>
      <c r="Y2088" t="s">
        <v>39</v>
      </c>
      <c r="Z2088" s="6">
        <v>12</v>
      </c>
      <c r="AA2088" s="6" t="s">
        <v>3115</v>
      </c>
      <c r="AB2088">
        <v>500</v>
      </c>
      <c r="AC2088">
        <v>0.5</v>
      </c>
      <c r="AD2088" s="6" t="s">
        <v>40</v>
      </c>
      <c r="AE2088" s="6" t="s">
        <v>39</v>
      </c>
      <c r="AF2088" s="6" t="s">
        <v>40</v>
      </c>
      <c r="AG2088" t="s">
        <v>3110</v>
      </c>
      <c r="AH2088" t="s">
        <v>3111</v>
      </c>
      <c r="AI2088" s="6" t="s">
        <v>39</v>
      </c>
      <c r="AJ2088" s="6" t="s">
        <v>3128</v>
      </c>
      <c r="AK2088" s="19">
        <v>0.64700000000000002</v>
      </c>
      <c r="AL2088" s="6" t="s">
        <v>39</v>
      </c>
      <c r="AM2088" s="6" t="s">
        <v>39</v>
      </c>
      <c r="AN2088">
        <v>4</v>
      </c>
      <c r="AO2088">
        <v>100</v>
      </c>
      <c r="AP2088">
        <v>21</v>
      </c>
      <c r="AQ2088" t="s">
        <v>39</v>
      </c>
      <c r="AR2088" t="s">
        <v>2692</v>
      </c>
      <c r="AS2088" t="s">
        <v>3127</v>
      </c>
    </row>
    <row r="2089" spans="1:45" x14ac:dyDescent="0.35">
      <c r="A2089" t="s">
        <v>2072</v>
      </c>
      <c r="B2089" t="s">
        <v>2672</v>
      </c>
      <c r="C2089" t="s">
        <v>2592</v>
      </c>
      <c r="D2089" t="s">
        <v>497</v>
      </c>
      <c r="E2089" t="s">
        <v>498</v>
      </c>
      <c r="F2089" t="s">
        <v>3108</v>
      </c>
      <c r="G2089" t="s">
        <v>40</v>
      </c>
      <c r="H2089" t="s">
        <v>40</v>
      </c>
      <c r="I2089" t="s">
        <v>3109</v>
      </c>
      <c r="J2089" t="s">
        <v>39</v>
      </c>
      <c r="K2089" t="s">
        <v>39</v>
      </c>
      <c r="L2089" t="s">
        <v>39</v>
      </c>
      <c r="M2089" t="s">
        <v>2632</v>
      </c>
      <c r="N2089">
        <v>100</v>
      </c>
      <c r="O2089">
        <v>2015</v>
      </c>
      <c r="P2089">
        <v>2016</v>
      </c>
      <c r="Q2089" t="s">
        <v>39</v>
      </c>
      <c r="R2089">
        <v>365</v>
      </c>
      <c r="S2089" t="s">
        <v>39</v>
      </c>
      <c r="T2089" t="s">
        <v>39</v>
      </c>
      <c r="U2089" t="s">
        <v>21</v>
      </c>
      <c r="V2089" s="6" t="s">
        <v>39</v>
      </c>
      <c r="W2089" t="s">
        <v>39</v>
      </c>
      <c r="X2089" s="6" t="s">
        <v>39</v>
      </c>
      <c r="Y2089" t="s">
        <v>39</v>
      </c>
      <c r="Z2089" s="6">
        <v>12</v>
      </c>
      <c r="AA2089" s="6" t="s">
        <v>3116</v>
      </c>
      <c r="AB2089">
        <v>500</v>
      </c>
      <c r="AC2089">
        <v>0.5</v>
      </c>
      <c r="AD2089" s="6" t="s">
        <v>40</v>
      </c>
      <c r="AE2089" s="6" t="s">
        <v>39</v>
      </c>
      <c r="AF2089" s="6" t="s">
        <v>40</v>
      </c>
      <c r="AG2089" t="s">
        <v>3110</v>
      </c>
      <c r="AH2089" t="s">
        <v>3111</v>
      </c>
      <c r="AI2089" s="6" t="s">
        <v>39</v>
      </c>
      <c r="AJ2089" s="6" t="s">
        <v>3128</v>
      </c>
      <c r="AK2089" s="19">
        <v>0.2</v>
      </c>
      <c r="AL2089" s="6" t="s">
        <v>39</v>
      </c>
      <c r="AM2089" s="6" t="s">
        <v>39</v>
      </c>
      <c r="AN2089">
        <v>4</v>
      </c>
      <c r="AO2089">
        <v>100</v>
      </c>
      <c r="AP2089">
        <v>21</v>
      </c>
      <c r="AQ2089" t="s">
        <v>39</v>
      </c>
      <c r="AR2089" t="s">
        <v>2692</v>
      </c>
      <c r="AS2089" t="s">
        <v>3127</v>
      </c>
    </row>
    <row r="2090" spans="1:45" x14ac:dyDescent="0.35">
      <c r="A2090" t="s">
        <v>2072</v>
      </c>
      <c r="B2090" t="s">
        <v>2672</v>
      </c>
      <c r="C2090" t="s">
        <v>2592</v>
      </c>
      <c r="D2090" t="s">
        <v>497</v>
      </c>
      <c r="E2090" t="s">
        <v>498</v>
      </c>
      <c r="F2090" t="s">
        <v>3108</v>
      </c>
      <c r="G2090" t="s">
        <v>40</v>
      </c>
      <c r="H2090" t="s">
        <v>40</v>
      </c>
      <c r="I2090" t="s">
        <v>3109</v>
      </c>
      <c r="J2090" t="s">
        <v>39</v>
      </c>
      <c r="K2090" t="s">
        <v>39</v>
      </c>
      <c r="L2090" t="s">
        <v>39</v>
      </c>
      <c r="M2090" t="s">
        <v>2632</v>
      </c>
      <c r="N2090">
        <v>100</v>
      </c>
      <c r="O2090">
        <v>2015</v>
      </c>
      <c r="P2090">
        <v>2016</v>
      </c>
      <c r="Q2090" t="s">
        <v>39</v>
      </c>
      <c r="R2090">
        <v>365</v>
      </c>
      <c r="S2090" t="s">
        <v>39</v>
      </c>
      <c r="T2090" t="s">
        <v>39</v>
      </c>
      <c r="U2090" t="s">
        <v>21</v>
      </c>
      <c r="V2090" s="6" t="s">
        <v>39</v>
      </c>
      <c r="W2090" t="s">
        <v>39</v>
      </c>
      <c r="X2090" s="6" t="s">
        <v>39</v>
      </c>
      <c r="Y2090" t="s">
        <v>39</v>
      </c>
      <c r="Z2090" s="6">
        <v>12</v>
      </c>
      <c r="AA2090" s="6" t="s">
        <v>3117</v>
      </c>
      <c r="AB2090">
        <v>500</v>
      </c>
      <c r="AC2090">
        <v>0.5</v>
      </c>
      <c r="AD2090" s="6" t="s">
        <v>40</v>
      </c>
      <c r="AE2090" s="6" t="s">
        <v>39</v>
      </c>
      <c r="AF2090" s="6" t="s">
        <v>40</v>
      </c>
      <c r="AG2090" t="s">
        <v>3110</v>
      </c>
      <c r="AH2090" t="s">
        <v>3111</v>
      </c>
      <c r="AI2090" s="6" t="s">
        <v>39</v>
      </c>
      <c r="AJ2090" s="6" t="s">
        <v>3128</v>
      </c>
      <c r="AK2090" s="19">
        <v>0.40799999999999997</v>
      </c>
      <c r="AL2090" s="6" t="s">
        <v>39</v>
      </c>
      <c r="AM2090" s="6" t="s">
        <v>39</v>
      </c>
      <c r="AN2090">
        <v>4</v>
      </c>
      <c r="AO2090">
        <v>100</v>
      </c>
      <c r="AP2090">
        <v>21</v>
      </c>
      <c r="AQ2090" t="s">
        <v>39</v>
      </c>
      <c r="AR2090" t="s">
        <v>2692</v>
      </c>
      <c r="AS2090" t="s">
        <v>3127</v>
      </c>
    </row>
    <row r="2091" spans="1:45" x14ac:dyDescent="0.35">
      <c r="A2091" t="s">
        <v>2072</v>
      </c>
      <c r="B2091" t="s">
        <v>2672</v>
      </c>
      <c r="C2091" t="s">
        <v>2592</v>
      </c>
      <c r="D2091" t="s">
        <v>497</v>
      </c>
      <c r="E2091" t="s">
        <v>498</v>
      </c>
      <c r="F2091" t="s">
        <v>3108</v>
      </c>
      <c r="G2091" t="s">
        <v>40</v>
      </c>
      <c r="H2091" t="s">
        <v>40</v>
      </c>
      <c r="I2091" t="s">
        <v>3109</v>
      </c>
      <c r="J2091" t="s">
        <v>39</v>
      </c>
      <c r="K2091" t="s">
        <v>39</v>
      </c>
      <c r="L2091" t="s">
        <v>39</v>
      </c>
      <c r="M2091" t="s">
        <v>2632</v>
      </c>
      <c r="N2091">
        <v>100</v>
      </c>
      <c r="O2091">
        <v>2015</v>
      </c>
      <c r="P2091">
        <v>2016</v>
      </c>
      <c r="Q2091" t="s">
        <v>39</v>
      </c>
      <c r="R2091">
        <v>365</v>
      </c>
      <c r="S2091" t="s">
        <v>39</v>
      </c>
      <c r="T2091" t="s">
        <v>39</v>
      </c>
      <c r="U2091" t="s">
        <v>21</v>
      </c>
      <c r="V2091" s="6" t="s">
        <v>39</v>
      </c>
      <c r="W2091" t="s">
        <v>39</v>
      </c>
      <c r="X2091" s="6" t="s">
        <v>39</v>
      </c>
      <c r="Y2091" t="s">
        <v>39</v>
      </c>
      <c r="Z2091" s="6">
        <v>12</v>
      </c>
      <c r="AA2091" s="6" t="s">
        <v>3124</v>
      </c>
      <c r="AB2091">
        <v>500</v>
      </c>
      <c r="AC2091">
        <v>0.5</v>
      </c>
      <c r="AD2091" s="6" t="s">
        <v>40</v>
      </c>
      <c r="AE2091" s="6" t="s">
        <v>39</v>
      </c>
      <c r="AF2091" s="6" t="s">
        <v>40</v>
      </c>
      <c r="AG2091" t="s">
        <v>3110</v>
      </c>
      <c r="AH2091" t="s">
        <v>3111</v>
      </c>
      <c r="AI2091" s="6" t="s">
        <v>39</v>
      </c>
      <c r="AJ2091" s="6" t="s">
        <v>3128</v>
      </c>
      <c r="AK2091" s="19">
        <v>0.55800000000000005</v>
      </c>
      <c r="AL2091" s="6" t="s">
        <v>39</v>
      </c>
      <c r="AM2091" s="6" t="s">
        <v>39</v>
      </c>
      <c r="AN2091">
        <v>4</v>
      </c>
      <c r="AO2091">
        <v>100</v>
      </c>
      <c r="AP2091">
        <v>21</v>
      </c>
      <c r="AQ2091" t="s">
        <v>39</v>
      </c>
      <c r="AR2091" t="s">
        <v>2692</v>
      </c>
      <c r="AS2091" t="s">
        <v>3127</v>
      </c>
    </row>
    <row r="2092" spans="1:45" x14ac:dyDescent="0.35">
      <c r="A2092" t="s">
        <v>2072</v>
      </c>
      <c r="B2092" t="s">
        <v>2672</v>
      </c>
      <c r="C2092" t="s">
        <v>2592</v>
      </c>
      <c r="D2092" t="s">
        <v>497</v>
      </c>
      <c r="E2092" t="s">
        <v>498</v>
      </c>
      <c r="F2092" t="s">
        <v>3108</v>
      </c>
      <c r="G2092" t="s">
        <v>40</v>
      </c>
      <c r="H2092" t="s">
        <v>40</v>
      </c>
      <c r="I2092" t="s">
        <v>3109</v>
      </c>
      <c r="J2092" t="s">
        <v>39</v>
      </c>
      <c r="K2092" t="s">
        <v>39</v>
      </c>
      <c r="L2092" t="s">
        <v>39</v>
      </c>
      <c r="M2092" t="s">
        <v>2632</v>
      </c>
      <c r="N2092">
        <v>100</v>
      </c>
      <c r="O2092">
        <v>2015</v>
      </c>
      <c r="P2092">
        <v>2016</v>
      </c>
      <c r="Q2092" t="s">
        <v>39</v>
      </c>
      <c r="R2092">
        <v>365</v>
      </c>
      <c r="S2092" t="s">
        <v>39</v>
      </c>
      <c r="T2092" t="s">
        <v>39</v>
      </c>
      <c r="U2092" t="s">
        <v>21</v>
      </c>
      <c r="V2092" s="6" t="s">
        <v>39</v>
      </c>
      <c r="W2092" t="s">
        <v>39</v>
      </c>
      <c r="X2092" s="6" t="s">
        <v>39</v>
      </c>
      <c r="Y2092" t="s">
        <v>39</v>
      </c>
      <c r="Z2092" s="6">
        <v>12</v>
      </c>
      <c r="AA2092" s="6" t="s">
        <v>3118</v>
      </c>
      <c r="AB2092">
        <v>500</v>
      </c>
      <c r="AC2092">
        <v>0.5</v>
      </c>
      <c r="AD2092" s="6" t="s">
        <v>40</v>
      </c>
      <c r="AE2092" s="6" t="s">
        <v>39</v>
      </c>
      <c r="AF2092" s="6" t="s">
        <v>40</v>
      </c>
      <c r="AG2092" t="s">
        <v>3110</v>
      </c>
      <c r="AH2092" t="s">
        <v>3111</v>
      </c>
      <c r="AI2092" s="6" t="s">
        <v>39</v>
      </c>
      <c r="AJ2092" s="6" t="s">
        <v>3128</v>
      </c>
      <c r="AK2092" s="19">
        <v>0.41</v>
      </c>
      <c r="AL2092" s="6" t="s">
        <v>39</v>
      </c>
      <c r="AM2092" s="6" t="s">
        <v>39</v>
      </c>
      <c r="AN2092">
        <v>4</v>
      </c>
      <c r="AO2092">
        <v>100</v>
      </c>
      <c r="AP2092">
        <v>21</v>
      </c>
      <c r="AQ2092" t="s">
        <v>39</v>
      </c>
      <c r="AR2092" t="s">
        <v>2692</v>
      </c>
      <c r="AS2092" t="s">
        <v>3127</v>
      </c>
    </row>
    <row r="2093" spans="1:45" x14ac:dyDescent="0.35">
      <c r="A2093" t="s">
        <v>2072</v>
      </c>
      <c r="B2093" t="s">
        <v>2672</v>
      </c>
      <c r="C2093" t="s">
        <v>2592</v>
      </c>
      <c r="D2093" t="s">
        <v>497</v>
      </c>
      <c r="E2093" t="s">
        <v>498</v>
      </c>
      <c r="F2093" t="s">
        <v>3108</v>
      </c>
      <c r="G2093" t="s">
        <v>40</v>
      </c>
      <c r="H2093" t="s">
        <v>40</v>
      </c>
      <c r="I2093" t="s">
        <v>3109</v>
      </c>
      <c r="J2093" t="s">
        <v>39</v>
      </c>
      <c r="K2093" t="s">
        <v>39</v>
      </c>
      <c r="L2093" t="s">
        <v>39</v>
      </c>
      <c r="M2093" t="s">
        <v>2632</v>
      </c>
      <c r="N2093">
        <v>100</v>
      </c>
      <c r="O2093">
        <v>2015</v>
      </c>
      <c r="P2093">
        <v>2016</v>
      </c>
      <c r="Q2093" t="s">
        <v>39</v>
      </c>
      <c r="R2093">
        <v>365</v>
      </c>
      <c r="S2093" t="s">
        <v>39</v>
      </c>
      <c r="T2093" t="s">
        <v>39</v>
      </c>
      <c r="U2093" t="s">
        <v>21</v>
      </c>
      <c r="V2093" s="6" t="s">
        <v>39</v>
      </c>
      <c r="W2093" t="s">
        <v>39</v>
      </c>
      <c r="X2093" s="6" t="s">
        <v>39</v>
      </c>
      <c r="Y2093" t="s">
        <v>39</v>
      </c>
      <c r="Z2093" s="6">
        <v>12</v>
      </c>
      <c r="AA2093" s="6" t="s">
        <v>3119</v>
      </c>
      <c r="AB2093">
        <v>500</v>
      </c>
      <c r="AC2093">
        <v>0.5</v>
      </c>
      <c r="AD2093" s="6" t="s">
        <v>40</v>
      </c>
      <c r="AE2093" s="6" t="s">
        <v>39</v>
      </c>
      <c r="AF2093" s="6" t="s">
        <v>40</v>
      </c>
      <c r="AG2093" t="s">
        <v>3110</v>
      </c>
      <c r="AH2093" t="s">
        <v>3111</v>
      </c>
      <c r="AI2093" s="6" t="s">
        <v>39</v>
      </c>
      <c r="AJ2093" s="6" t="s">
        <v>3128</v>
      </c>
      <c r="AK2093" s="19">
        <v>0.498</v>
      </c>
      <c r="AL2093" s="6" t="s">
        <v>39</v>
      </c>
      <c r="AM2093" s="6" t="s">
        <v>39</v>
      </c>
      <c r="AN2093">
        <v>4</v>
      </c>
      <c r="AO2093">
        <v>100</v>
      </c>
      <c r="AP2093">
        <v>21</v>
      </c>
      <c r="AQ2093" t="s">
        <v>39</v>
      </c>
      <c r="AR2093" t="s">
        <v>2692</v>
      </c>
      <c r="AS2093" t="s">
        <v>3127</v>
      </c>
    </row>
    <row r="2094" spans="1:45" x14ac:dyDescent="0.35">
      <c r="A2094" t="s">
        <v>2072</v>
      </c>
      <c r="B2094" t="s">
        <v>2672</v>
      </c>
      <c r="C2094" t="s">
        <v>2592</v>
      </c>
      <c r="D2094" t="s">
        <v>497</v>
      </c>
      <c r="E2094" t="s">
        <v>498</v>
      </c>
      <c r="F2094" t="s">
        <v>3108</v>
      </c>
      <c r="G2094" t="s">
        <v>40</v>
      </c>
      <c r="H2094" t="s">
        <v>40</v>
      </c>
      <c r="I2094" t="s">
        <v>3109</v>
      </c>
      <c r="J2094" t="s">
        <v>39</v>
      </c>
      <c r="K2094" t="s">
        <v>39</v>
      </c>
      <c r="L2094" t="s">
        <v>39</v>
      </c>
      <c r="M2094" t="s">
        <v>2632</v>
      </c>
      <c r="N2094">
        <v>100</v>
      </c>
      <c r="O2094">
        <v>2015</v>
      </c>
      <c r="P2094">
        <v>2016</v>
      </c>
      <c r="Q2094" t="s">
        <v>39</v>
      </c>
      <c r="R2094">
        <v>365</v>
      </c>
      <c r="S2094" t="s">
        <v>39</v>
      </c>
      <c r="T2094" t="s">
        <v>39</v>
      </c>
      <c r="U2094" t="s">
        <v>21</v>
      </c>
      <c r="V2094" s="6" t="s">
        <v>39</v>
      </c>
      <c r="W2094" t="s">
        <v>39</v>
      </c>
      <c r="X2094" s="6" t="s">
        <v>39</v>
      </c>
      <c r="Y2094" t="s">
        <v>39</v>
      </c>
      <c r="Z2094" s="6">
        <v>12</v>
      </c>
      <c r="AA2094" s="6" t="s">
        <v>3120</v>
      </c>
      <c r="AB2094">
        <v>500</v>
      </c>
      <c r="AC2094">
        <v>0.5</v>
      </c>
      <c r="AD2094" s="6" t="s">
        <v>40</v>
      </c>
      <c r="AE2094" s="6" t="s">
        <v>39</v>
      </c>
      <c r="AF2094" s="6" t="s">
        <v>40</v>
      </c>
      <c r="AG2094" t="s">
        <v>3110</v>
      </c>
      <c r="AH2094" t="s">
        <v>3111</v>
      </c>
      <c r="AI2094" s="6" t="s">
        <v>39</v>
      </c>
      <c r="AJ2094" s="6" t="s">
        <v>3128</v>
      </c>
      <c r="AK2094" s="19">
        <v>0.43</v>
      </c>
      <c r="AL2094" s="6" t="s">
        <v>39</v>
      </c>
      <c r="AM2094" s="6" t="s">
        <v>39</v>
      </c>
      <c r="AN2094">
        <v>4</v>
      </c>
      <c r="AO2094">
        <v>100</v>
      </c>
      <c r="AP2094">
        <v>21</v>
      </c>
      <c r="AQ2094" t="s">
        <v>39</v>
      </c>
      <c r="AR2094" t="s">
        <v>2692</v>
      </c>
      <c r="AS2094" t="s">
        <v>3127</v>
      </c>
    </row>
    <row r="2095" spans="1:45" x14ac:dyDescent="0.35">
      <c r="A2095" t="s">
        <v>2072</v>
      </c>
      <c r="B2095" t="s">
        <v>2672</v>
      </c>
      <c r="C2095" t="s">
        <v>2592</v>
      </c>
      <c r="D2095" t="s">
        <v>497</v>
      </c>
      <c r="E2095" t="s">
        <v>498</v>
      </c>
      <c r="F2095" t="s">
        <v>3108</v>
      </c>
      <c r="G2095" t="s">
        <v>40</v>
      </c>
      <c r="H2095" t="s">
        <v>40</v>
      </c>
      <c r="I2095" t="s">
        <v>3109</v>
      </c>
      <c r="J2095" t="s">
        <v>39</v>
      </c>
      <c r="K2095" t="s">
        <v>39</v>
      </c>
      <c r="L2095" t="s">
        <v>39</v>
      </c>
      <c r="M2095" t="s">
        <v>2632</v>
      </c>
      <c r="N2095">
        <v>100</v>
      </c>
      <c r="O2095">
        <v>2015</v>
      </c>
      <c r="P2095">
        <v>2016</v>
      </c>
      <c r="Q2095" t="s">
        <v>39</v>
      </c>
      <c r="R2095">
        <v>365</v>
      </c>
      <c r="S2095" t="s">
        <v>39</v>
      </c>
      <c r="T2095" t="s">
        <v>39</v>
      </c>
      <c r="U2095" t="s">
        <v>21</v>
      </c>
      <c r="V2095" s="6" t="s">
        <v>39</v>
      </c>
      <c r="W2095" t="s">
        <v>39</v>
      </c>
      <c r="X2095" s="6" t="s">
        <v>39</v>
      </c>
      <c r="Y2095" t="s">
        <v>39</v>
      </c>
      <c r="Z2095" s="6">
        <v>12</v>
      </c>
      <c r="AA2095" s="6" t="s">
        <v>3121</v>
      </c>
      <c r="AB2095">
        <v>500</v>
      </c>
      <c r="AC2095">
        <v>0.5</v>
      </c>
      <c r="AD2095" s="6" t="s">
        <v>40</v>
      </c>
      <c r="AE2095" s="6" t="s">
        <v>39</v>
      </c>
      <c r="AF2095" s="6" t="s">
        <v>40</v>
      </c>
      <c r="AG2095" t="s">
        <v>3110</v>
      </c>
      <c r="AH2095" t="s">
        <v>3111</v>
      </c>
      <c r="AI2095" s="6" t="s">
        <v>39</v>
      </c>
      <c r="AJ2095" s="6" t="s">
        <v>3128</v>
      </c>
      <c r="AK2095" s="19">
        <v>0.32700000000000001</v>
      </c>
      <c r="AL2095" s="6" t="s">
        <v>39</v>
      </c>
      <c r="AM2095" s="6" t="s">
        <v>39</v>
      </c>
      <c r="AN2095">
        <v>4</v>
      </c>
      <c r="AO2095">
        <v>100</v>
      </c>
      <c r="AP2095">
        <v>21</v>
      </c>
      <c r="AQ2095" t="s">
        <v>39</v>
      </c>
      <c r="AR2095" t="s">
        <v>2692</v>
      </c>
      <c r="AS2095" t="s">
        <v>3127</v>
      </c>
    </row>
    <row r="2096" spans="1:45" x14ac:dyDescent="0.35">
      <c r="A2096" t="s">
        <v>2072</v>
      </c>
      <c r="B2096" t="s">
        <v>2672</v>
      </c>
      <c r="C2096" t="s">
        <v>2592</v>
      </c>
      <c r="D2096" t="s">
        <v>497</v>
      </c>
      <c r="E2096" t="s">
        <v>498</v>
      </c>
      <c r="F2096" t="s">
        <v>3108</v>
      </c>
      <c r="G2096" t="s">
        <v>40</v>
      </c>
      <c r="H2096" t="s">
        <v>40</v>
      </c>
      <c r="I2096" t="s">
        <v>3109</v>
      </c>
      <c r="J2096" t="s">
        <v>39</v>
      </c>
      <c r="K2096" t="s">
        <v>39</v>
      </c>
      <c r="L2096" t="s">
        <v>39</v>
      </c>
      <c r="M2096" t="s">
        <v>2632</v>
      </c>
      <c r="N2096">
        <v>100</v>
      </c>
      <c r="O2096">
        <v>2015</v>
      </c>
      <c r="P2096">
        <v>2016</v>
      </c>
      <c r="Q2096" t="s">
        <v>39</v>
      </c>
      <c r="R2096">
        <v>365</v>
      </c>
      <c r="S2096" t="s">
        <v>39</v>
      </c>
      <c r="T2096" t="s">
        <v>39</v>
      </c>
      <c r="U2096" t="s">
        <v>21</v>
      </c>
      <c r="V2096" s="6" t="s">
        <v>39</v>
      </c>
      <c r="W2096" t="s">
        <v>39</v>
      </c>
      <c r="X2096" s="6" t="s">
        <v>39</v>
      </c>
      <c r="Y2096" t="s">
        <v>39</v>
      </c>
      <c r="Z2096" s="6">
        <v>12</v>
      </c>
      <c r="AA2096" s="6" t="s">
        <v>3125</v>
      </c>
      <c r="AB2096">
        <v>500</v>
      </c>
      <c r="AC2096">
        <v>0.5</v>
      </c>
      <c r="AD2096" s="6" t="s">
        <v>40</v>
      </c>
      <c r="AE2096" s="6" t="s">
        <v>39</v>
      </c>
      <c r="AF2096" s="6" t="s">
        <v>40</v>
      </c>
      <c r="AG2096" t="s">
        <v>3110</v>
      </c>
      <c r="AH2096" t="s">
        <v>3111</v>
      </c>
      <c r="AI2096" s="6" t="s">
        <v>39</v>
      </c>
      <c r="AJ2096" s="6" t="s">
        <v>3128</v>
      </c>
      <c r="AK2096" s="19">
        <v>0.53600000000000003</v>
      </c>
      <c r="AL2096" s="6" t="s">
        <v>39</v>
      </c>
      <c r="AM2096" s="6" t="s">
        <v>39</v>
      </c>
      <c r="AN2096">
        <v>4</v>
      </c>
      <c r="AO2096">
        <v>100</v>
      </c>
      <c r="AP2096">
        <v>21</v>
      </c>
      <c r="AQ2096" t="s">
        <v>39</v>
      </c>
      <c r="AR2096" t="s">
        <v>2692</v>
      </c>
      <c r="AS2096" t="s">
        <v>3127</v>
      </c>
    </row>
    <row r="2097" spans="1:45" x14ac:dyDescent="0.35">
      <c r="A2097" t="s">
        <v>2072</v>
      </c>
      <c r="B2097" t="s">
        <v>2672</v>
      </c>
      <c r="C2097" t="s">
        <v>2592</v>
      </c>
      <c r="D2097" t="s">
        <v>497</v>
      </c>
      <c r="E2097" t="s">
        <v>498</v>
      </c>
      <c r="F2097" t="s">
        <v>3108</v>
      </c>
      <c r="G2097" t="s">
        <v>40</v>
      </c>
      <c r="H2097" t="s">
        <v>40</v>
      </c>
      <c r="I2097" t="s">
        <v>3109</v>
      </c>
      <c r="J2097" t="s">
        <v>39</v>
      </c>
      <c r="K2097" t="s">
        <v>39</v>
      </c>
      <c r="L2097" t="s">
        <v>39</v>
      </c>
      <c r="M2097" t="s">
        <v>2632</v>
      </c>
      <c r="N2097">
        <v>100</v>
      </c>
      <c r="O2097">
        <v>2015</v>
      </c>
      <c r="P2097">
        <v>2016</v>
      </c>
      <c r="Q2097" t="s">
        <v>39</v>
      </c>
      <c r="R2097">
        <v>365</v>
      </c>
      <c r="S2097" t="s">
        <v>39</v>
      </c>
      <c r="T2097" t="s">
        <v>39</v>
      </c>
      <c r="U2097" t="s">
        <v>21</v>
      </c>
      <c r="V2097" s="6" t="s">
        <v>39</v>
      </c>
      <c r="W2097" t="s">
        <v>39</v>
      </c>
      <c r="X2097" s="6" t="s">
        <v>39</v>
      </c>
      <c r="Y2097" t="s">
        <v>39</v>
      </c>
      <c r="Z2097" s="6">
        <v>12</v>
      </c>
      <c r="AA2097" s="6" t="s">
        <v>3122</v>
      </c>
      <c r="AB2097">
        <v>500</v>
      </c>
      <c r="AC2097">
        <v>0.5</v>
      </c>
      <c r="AD2097" s="6" t="s">
        <v>40</v>
      </c>
      <c r="AE2097" s="6" t="s">
        <v>39</v>
      </c>
      <c r="AF2097" s="6" t="s">
        <v>40</v>
      </c>
      <c r="AG2097" t="s">
        <v>3110</v>
      </c>
      <c r="AH2097" t="s">
        <v>3111</v>
      </c>
      <c r="AI2097" s="6" t="s">
        <v>39</v>
      </c>
      <c r="AJ2097" s="6" t="s">
        <v>3128</v>
      </c>
      <c r="AK2097" s="19">
        <v>0.34300000000000003</v>
      </c>
      <c r="AL2097" s="6" t="s">
        <v>39</v>
      </c>
      <c r="AM2097" s="6" t="s">
        <v>39</v>
      </c>
      <c r="AN2097">
        <v>4</v>
      </c>
      <c r="AO2097">
        <v>100</v>
      </c>
      <c r="AP2097">
        <v>21</v>
      </c>
      <c r="AQ2097" t="s">
        <v>39</v>
      </c>
      <c r="AR2097" t="s">
        <v>2692</v>
      </c>
      <c r="AS2097" t="s">
        <v>3127</v>
      </c>
    </row>
    <row r="2098" spans="1:45" x14ac:dyDescent="0.35">
      <c r="A2098" t="s">
        <v>2072</v>
      </c>
      <c r="B2098" t="s">
        <v>2672</v>
      </c>
      <c r="C2098" t="s">
        <v>2592</v>
      </c>
      <c r="D2098" t="s">
        <v>497</v>
      </c>
      <c r="E2098" t="s">
        <v>498</v>
      </c>
      <c r="F2098" t="s">
        <v>3108</v>
      </c>
      <c r="G2098" t="s">
        <v>40</v>
      </c>
      <c r="H2098" t="s">
        <v>40</v>
      </c>
      <c r="I2098" t="s">
        <v>3109</v>
      </c>
      <c r="J2098" t="s">
        <v>39</v>
      </c>
      <c r="K2098" t="s">
        <v>39</v>
      </c>
      <c r="L2098" t="s">
        <v>39</v>
      </c>
      <c r="M2098" t="s">
        <v>2632</v>
      </c>
      <c r="N2098">
        <v>100</v>
      </c>
      <c r="O2098">
        <v>2015</v>
      </c>
      <c r="P2098">
        <v>2016</v>
      </c>
      <c r="Q2098" t="s">
        <v>39</v>
      </c>
      <c r="R2098">
        <v>365</v>
      </c>
      <c r="S2098" t="s">
        <v>39</v>
      </c>
      <c r="T2098" t="s">
        <v>39</v>
      </c>
      <c r="U2098" t="s">
        <v>21</v>
      </c>
      <c r="V2098" s="6" t="s">
        <v>39</v>
      </c>
      <c r="W2098" t="s">
        <v>39</v>
      </c>
      <c r="X2098" s="6" t="s">
        <v>39</v>
      </c>
      <c r="Y2098" t="s">
        <v>39</v>
      </c>
      <c r="Z2098" s="6">
        <v>12</v>
      </c>
      <c r="AA2098" s="6" t="s">
        <v>3123</v>
      </c>
      <c r="AB2098">
        <v>500</v>
      </c>
      <c r="AC2098">
        <v>0.5</v>
      </c>
      <c r="AD2098" s="6" t="s">
        <v>40</v>
      </c>
      <c r="AE2098" s="6" t="s">
        <v>39</v>
      </c>
      <c r="AF2098" s="6" t="s">
        <v>40</v>
      </c>
      <c r="AG2098" t="s">
        <v>3110</v>
      </c>
      <c r="AH2098" t="s">
        <v>3111</v>
      </c>
      <c r="AI2098" s="6" t="s">
        <v>39</v>
      </c>
      <c r="AJ2098" s="6" t="s">
        <v>3128</v>
      </c>
      <c r="AK2098" s="19">
        <v>0.41199999999999998</v>
      </c>
      <c r="AL2098" s="6" t="s">
        <v>39</v>
      </c>
      <c r="AM2098" s="6" t="s">
        <v>39</v>
      </c>
      <c r="AN2098">
        <v>4</v>
      </c>
      <c r="AO2098">
        <v>100</v>
      </c>
      <c r="AP2098">
        <v>21</v>
      </c>
      <c r="AQ2098" t="s">
        <v>39</v>
      </c>
      <c r="AR2098" t="s">
        <v>2692</v>
      </c>
      <c r="AS2098" t="s">
        <v>3127</v>
      </c>
    </row>
    <row r="2099" spans="1:45" x14ac:dyDescent="0.35">
      <c r="A2099" t="s">
        <v>2072</v>
      </c>
      <c r="B2099" t="s">
        <v>2672</v>
      </c>
      <c r="C2099" t="s">
        <v>2592</v>
      </c>
      <c r="D2099" t="s">
        <v>497</v>
      </c>
      <c r="E2099" t="s">
        <v>498</v>
      </c>
      <c r="F2099" t="s">
        <v>3108</v>
      </c>
      <c r="G2099" t="s">
        <v>40</v>
      </c>
      <c r="H2099" t="s">
        <v>40</v>
      </c>
      <c r="I2099" t="s">
        <v>3109</v>
      </c>
      <c r="J2099" t="s">
        <v>39</v>
      </c>
      <c r="K2099" t="s">
        <v>39</v>
      </c>
      <c r="L2099" t="s">
        <v>39</v>
      </c>
      <c r="M2099" t="s">
        <v>2632</v>
      </c>
      <c r="N2099">
        <v>100</v>
      </c>
      <c r="O2099">
        <v>2015</v>
      </c>
      <c r="P2099">
        <v>2016</v>
      </c>
      <c r="Q2099" t="s">
        <v>39</v>
      </c>
      <c r="R2099">
        <v>365</v>
      </c>
      <c r="S2099" t="s">
        <v>39</v>
      </c>
      <c r="T2099" t="s">
        <v>39</v>
      </c>
      <c r="U2099" t="s">
        <v>21</v>
      </c>
      <c r="V2099" s="6" t="s">
        <v>39</v>
      </c>
      <c r="W2099" t="s">
        <v>39</v>
      </c>
      <c r="X2099" s="6" t="s">
        <v>39</v>
      </c>
      <c r="Y2099" t="s">
        <v>39</v>
      </c>
      <c r="Z2099" s="6">
        <v>12</v>
      </c>
      <c r="AA2099" s="6" t="s">
        <v>3126</v>
      </c>
      <c r="AB2099">
        <v>500</v>
      </c>
      <c r="AC2099">
        <v>0.5</v>
      </c>
      <c r="AD2099" s="6" t="s">
        <v>40</v>
      </c>
      <c r="AE2099" s="6" t="s">
        <v>39</v>
      </c>
      <c r="AF2099" s="6" t="s">
        <v>40</v>
      </c>
      <c r="AG2099" t="s">
        <v>3110</v>
      </c>
      <c r="AH2099" t="s">
        <v>3111</v>
      </c>
      <c r="AI2099" s="6" t="s">
        <v>39</v>
      </c>
      <c r="AJ2099" s="6" t="s">
        <v>3128</v>
      </c>
      <c r="AK2099" s="19">
        <v>0.30499999999999999</v>
      </c>
      <c r="AL2099" s="6" t="s">
        <v>39</v>
      </c>
      <c r="AM2099" s="6" t="s">
        <v>39</v>
      </c>
      <c r="AN2099">
        <v>4</v>
      </c>
      <c r="AO2099">
        <v>100</v>
      </c>
      <c r="AP2099">
        <v>21</v>
      </c>
      <c r="AQ2099" t="s">
        <v>39</v>
      </c>
      <c r="AR2099" t="s">
        <v>2692</v>
      </c>
      <c r="AS2099" t="s">
        <v>3127</v>
      </c>
    </row>
    <row r="2100" spans="1:45" x14ac:dyDescent="0.35">
      <c r="A2100" t="s">
        <v>2072</v>
      </c>
      <c r="B2100" t="s">
        <v>2672</v>
      </c>
      <c r="C2100" t="s">
        <v>2592</v>
      </c>
      <c r="D2100" t="s">
        <v>497</v>
      </c>
      <c r="E2100" t="s">
        <v>498</v>
      </c>
      <c r="F2100" t="s">
        <v>3108</v>
      </c>
      <c r="G2100" t="s">
        <v>40</v>
      </c>
      <c r="H2100" t="s">
        <v>40</v>
      </c>
      <c r="I2100" t="s">
        <v>3109</v>
      </c>
      <c r="J2100" t="s">
        <v>39</v>
      </c>
      <c r="K2100" t="s">
        <v>39</v>
      </c>
      <c r="L2100" t="s">
        <v>39</v>
      </c>
      <c r="M2100" t="s">
        <v>2632</v>
      </c>
      <c r="N2100">
        <v>100</v>
      </c>
      <c r="O2100">
        <v>2015</v>
      </c>
      <c r="P2100">
        <v>2016</v>
      </c>
      <c r="Q2100" t="s">
        <v>39</v>
      </c>
      <c r="R2100">
        <v>365</v>
      </c>
      <c r="S2100" t="s">
        <v>39</v>
      </c>
      <c r="T2100" t="s">
        <v>39</v>
      </c>
      <c r="U2100" t="s">
        <v>3112</v>
      </c>
      <c r="V2100" s="6" t="s">
        <v>2749</v>
      </c>
      <c r="W2100" s="6" t="s">
        <v>2729</v>
      </c>
      <c r="X2100" s="6">
        <v>15</v>
      </c>
      <c r="Y2100" t="s">
        <v>39</v>
      </c>
      <c r="Z2100" s="6">
        <v>12</v>
      </c>
      <c r="AA2100" s="6" t="s">
        <v>39</v>
      </c>
      <c r="AB2100" t="s">
        <v>39</v>
      </c>
      <c r="AC2100" s="6" t="s">
        <v>39</v>
      </c>
      <c r="AD2100" s="6" t="s">
        <v>39</v>
      </c>
      <c r="AE2100" s="6" t="s">
        <v>39</v>
      </c>
      <c r="AF2100" s="6" t="s">
        <v>42</v>
      </c>
      <c r="AG2100" t="s">
        <v>3110</v>
      </c>
      <c r="AH2100" t="s">
        <v>3111</v>
      </c>
      <c r="AI2100" s="6" t="s">
        <v>39</v>
      </c>
      <c r="AJ2100" s="6" t="s">
        <v>3129</v>
      </c>
      <c r="AK2100" s="19">
        <v>3.24</v>
      </c>
      <c r="AL2100" s="6" t="s">
        <v>39</v>
      </c>
      <c r="AM2100" s="6" t="s">
        <v>39</v>
      </c>
      <c r="AN2100">
        <v>4</v>
      </c>
      <c r="AO2100">
        <v>100</v>
      </c>
      <c r="AP2100">
        <v>21</v>
      </c>
      <c r="AQ2100" t="s">
        <v>39</v>
      </c>
      <c r="AR2100" t="s">
        <v>2692</v>
      </c>
      <c r="AS2100" t="s">
        <v>3127</v>
      </c>
    </row>
    <row r="2101" spans="1:45" x14ac:dyDescent="0.35">
      <c r="A2101" t="s">
        <v>2072</v>
      </c>
      <c r="B2101" t="s">
        <v>2672</v>
      </c>
      <c r="C2101" t="s">
        <v>2592</v>
      </c>
      <c r="D2101" t="s">
        <v>497</v>
      </c>
      <c r="E2101" t="s">
        <v>498</v>
      </c>
      <c r="F2101" t="s">
        <v>3108</v>
      </c>
      <c r="G2101" t="s">
        <v>40</v>
      </c>
      <c r="H2101" t="s">
        <v>40</v>
      </c>
      <c r="I2101" t="s">
        <v>3109</v>
      </c>
      <c r="J2101" t="s">
        <v>39</v>
      </c>
      <c r="K2101" t="s">
        <v>39</v>
      </c>
      <c r="L2101" t="s">
        <v>39</v>
      </c>
      <c r="M2101" t="s">
        <v>2632</v>
      </c>
      <c r="N2101">
        <v>100</v>
      </c>
      <c r="O2101">
        <v>2015</v>
      </c>
      <c r="P2101">
        <v>2016</v>
      </c>
      <c r="Q2101" t="s">
        <v>39</v>
      </c>
      <c r="R2101">
        <v>365</v>
      </c>
      <c r="S2101" t="s">
        <v>39</v>
      </c>
      <c r="T2101" t="s">
        <v>39</v>
      </c>
      <c r="U2101" t="s">
        <v>3112</v>
      </c>
      <c r="V2101" s="6" t="s">
        <v>2749</v>
      </c>
      <c r="W2101">
        <v>28</v>
      </c>
      <c r="X2101" s="6">
        <v>15</v>
      </c>
      <c r="Y2101" t="s">
        <v>39</v>
      </c>
      <c r="Z2101" s="6">
        <v>12</v>
      </c>
      <c r="AA2101" s="6" t="s">
        <v>39</v>
      </c>
      <c r="AB2101" t="s">
        <v>39</v>
      </c>
      <c r="AC2101" s="6" t="s">
        <v>39</v>
      </c>
      <c r="AD2101" s="6" t="s">
        <v>39</v>
      </c>
      <c r="AE2101" s="6" t="s">
        <v>39</v>
      </c>
      <c r="AF2101" s="6" t="s">
        <v>42</v>
      </c>
      <c r="AG2101" t="s">
        <v>3110</v>
      </c>
      <c r="AH2101" t="s">
        <v>3111</v>
      </c>
      <c r="AI2101" s="6" t="s">
        <v>39</v>
      </c>
      <c r="AJ2101" s="6" t="s">
        <v>3129</v>
      </c>
      <c r="AK2101" s="19">
        <v>8.86</v>
      </c>
      <c r="AL2101" s="6" t="s">
        <v>39</v>
      </c>
      <c r="AM2101" s="6" t="s">
        <v>39</v>
      </c>
      <c r="AN2101">
        <v>4</v>
      </c>
      <c r="AO2101">
        <v>100</v>
      </c>
      <c r="AP2101">
        <v>21</v>
      </c>
      <c r="AQ2101" t="s">
        <v>39</v>
      </c>
      <c r="AR2101" t="s">
        <v>2692</v>
      </c>
      <c r="AS2101" t="s">
        <v>3127</v>
      </c>
    </row>
    <row r="2102" spans="1:45" x14ac:dyDescent="0.35">
      <c r="A2102" t="s">
        <v>2072</v>
      </c>
      <c r="B2102" t="s">
        <v>2672</v>
      </c>
      <c r="C2102" t="s">
        <v>2592</v>
      </c>
      <c r="D2102" t="s">
        <v>497</v>
      </c>
      <c r="E2102" t="s">
        <v>498</v>
      </c>
      <c r="F2102" t="s">
        <v>3108</v>
      </c>
      <c r="G2102" t="s">
        <v>40</v>
      </c>
      <c r="H2102" t="s">
        <v>40</v>
      </c>
      <c r="I2102" t="s">
        <v>3109</v>
      </c>
      <c r="J2102" t="s">
        <v>39</v>
      </c>
      <c r="K2102" t="s">
        <v>39</v>
      </c>
      <c r="L2102" t="s">
        <v>39</v>
      </c>
      <c r="M2102" t="s">
        <v>2632</v>
      </c>
      <c r="N2102">
        <v>100</v>
      </c>
      <c r="O2102">
        <v>2015</v>
      </c>
      <c r="P2102">
        <v>2016</v>
      </c>
      <c r="Q2102" t="s">
        <v>39</v>
      </c>
      <c r="R2102">
        <v>365</v>
      </c>
      <c r="S2102" t="s">
        <v>39</v>
      </c>
      <c r="T2102" t="s">
        <v>39</v>
      </c>
      <c r="U2102" t="s">
        <v>3112</v>
      </c>
      <c r="V2102" s="6" t="s">
        <v>2749</v>
      </c>
      <c r="W2102">
        <v>56</v>
      </c>
      <c r="X2102" s="6">
        <v>15</v>
      </c>
      <c r="Y2102" t="s">
        <v>39</v>
      </c>
      <c r="Z2102" s="6">
        <v>12</v>
      </c>
      <c r="AA2102" s="6" t="s">
        <v>39</v>
      </c>
      <c r="AB2102" t="s">
        <v>39</v>
      </c>
      <c r="AC2102" s="6" t="s">
        <v>39</v>
      </c>
      <c r="AD2102" s="6" t="s">
        <v>39</v>
      </c>
      <c r="AE2102" s="6" t="s">
        <v>39</v>
      </c>
      <c r="AF2102" s="6" t="s">
        <v>42</v>
      </c>
      <c r="AG2102" t="s">
        <v>3110</v>
      </c>
      <c r="AH2102" t="s">
        <v>3111</v>
      </c>
      <c r="AI2102" s="6" t="s">
        <v>39</v>
      </c>
      <c r="AJ2102" s="6" t="s">
        <v>3129</v>
      </c>
      <c r="AK2102" s="19">
        <v>6.48</v>
      </c>
      <c r="AL2102" s="6" t="s">
        <v>39</v>
      </c>
      <c r="AM2102" s="6" t="s">
        <v>39</v>
      </c>
      <c r="AN2102">
        <v>4</v>
      </c>
      <c r="AO2102">
        <v>100</v>
      </c>
      <c r="AP2102">
        <v>21</v>
      </c>
      <c r="AQ2102" t="s">
        <v>39</v>
      </c>
      <c r="AR2102" t="s">
        <v>2692</v>
      </c>
      <c r="AS2102" t="s">
        <v>3127</v>
      </c>
    </row>
    <row r="2103" spans="1:45" x14ac:dyDescent="0.35">
      <c r="A2103" t="s">
        <v>2072</v>
      </c>
      <c r="B2103" t="s">
        <v>2672</v>
      </c>
      <c r="C2103" t="s">
        <v>2592</v>
      </c>
      <c r="D2103" t="s">
        <v>497</v>
      </c>
      <c r="E2103" t="s">
        <v>498</v>
      </c>
      <c r="F2103" t="s">
        <v>3108</v>
      </c>
      <c r="G2103" t="s">
        <v>40</v>
      </c>
      <c r="H2103" t="s">
        <v>40</v>
      </c>
      <c r="I2103" t="s">
        <v>3109</v>
      </c>
      <c r="J2103" t="s">
        <v>39</v>
      </c>
      <c r="K2103" t="s">
        <v>39</v>
      </c>
      <c r="L2103" t="s">
        <v>39</v>
      </c>
      <c r="M2103" t="s">
        <v>2632</v>
      </c>
      <c r="N2103">
        <v>100</v>
      </c>
      <c r="O2103">
        <v>2015</v>
      </c>
      <c r="P2103">
        <v>2016</v>
      </c>
      <c r="Q2103" t="s">
        <v>39</v>
      </c>
      <c r="R2103">
        <v>365</v>
      </c>
      <c r="S2103" t="s">
        <v>39</v>
      </c>
      <c r="T2103" t="s">
        <v>39</v>
      </c>
      <c r="U2103" t="s">
        <v>48</v>
      </c>
      <c r="V2103" s="6" t="s">
        <v>39</v>
      </c>
      <c r="W2103" s="6" t="s">
        <v>39</v>
      </c>
      <c r="X2103" s="6" t="s">
        <v>39</v>
      </c>
      <c r="Y2103" t="s">
        <v>39</v>
      </c>
      <c r="Z2103" s="6">
        <v>12</v>
      </c>
      <c r="AA2103" s="6" t="s">
        <v>39</v>
      </c>
      <c r="AB2103" t="s">
        <v>39</v>
      </c>
      <c r="AC2103" s="6" t="s">
        <v>39</v>
      </c>
      <c r="AD2103" s="6" t="s">
        <v>40</v>
      </c>
      <c r="AE2103" s="6" t="s">
        <v>39</v>
      </c>
      <c r="AF2103" s="6" t="s">
        <v>40</v>
      </c>
      <c r="AG2103" t="s">
        <v>3110</v>
      </c>
      <c r="AH2103" t="s">
        <v>3111</v>
      </c>
      <c r="AI2103" s="6" t="s">
        <v>39</v>
      </c>
      <c r="AJ2103" s="6" t="s">
        <v>3129</v>
      </c>
      <c r="AK2103" s="19">
        <v>6.2</v>
      </c>
      <c r="AL2103" s="6" t="s">
        <v>39</v>
      </c>
      <c r="AM2103" s="6" t="s">
        <v>39</v>
      </c>
      <c r="AN2103">
        <v>4</v>
      </c>
      <c r="AO2103">
        <v>100</v>
      </c>
      <c r="AP2103">
        <v>21</v>
      </c>
      <c r="AQ2103" t="s">
        <v>39</v>
      </c>
      <c r="AR2103" t="s">
        <v>2692</v>
      </c>
      <c r="AS2103" t="s">
        <v>3127</v>
      </c>
    </row>
    <row r="2104" spans="1:45" x14ac:dyDescent="0.35">
      <c r="A2104" t="s">
        <v>2072</v>
      </c>
      <c r="B2104" t="s">
        <v>2672</v>
      </c>
      <c r="C2104" t="s">
        <v>2592</v>
      </c>
      <c r="D2104" t="s">
        <v>497</v>
      </c>
      <c r="E2104" t="s">
        <v>498</v>
      </c>
      <c r="F2104" t="s">
        <v>3108</v>
      </c>
      <c r="G2104" t="s">
        <v>40</v>
      </c>
      <c r="H2104" t="s">
        <v>40</v>
      </c>
      <c r="I2104" t="s">
        <v>3109</v>
      </c>
      <c r="J2104" t="s">
        <v>39</v>
      </c>
      <c r="K2104" t="s">
        <v>39</v>
      </c>
      <c r="L2104" t="s">
        <v>39</v>
      </c>
      <c r="M2104" t="s">
        <v>2632</v>
      </c>
      <c r="N2104">
        <v>100</v>
      </c>
      <c r="O2104">
        <v>2015</v>
      </c>
      <c r="P2104">
        <v>2016</v>
      </c>
      <c r="Q2104" t="s">
        <v>39</v>
      </c>
      <c r="R2104">
        <v>365</v>
      </c>
      <c r="S2104" t="s">
        <v>39</v>
      </c>
      <c r="T2104" t="s">
        <v>39</v>
      </c>
      <c r="U2104" t="s">
        <v>21</v>
      </c>
      <c r="V2104" s="6" t="s">
        <v>39</v>
      </c>
      <c r="W2104" t="s">
        <v>39</v>
      </c>
      <c r="X2104" s="6" t="s">
        <v>39</v>
      </c>
      <c r="Y2104" t="s">
        <v>39</v>
      </c>
      <c r="Z2104" s="6">
        <v>12</v>
      </c>
      <c r="AA2104" s="6" t="s">
        <v>3113</v>
      </c>
      <c r="AB2104">
        <v>500</v>
      </c>
      <c r="AC2104">
        <v>0.5</v>
      </c>
      <c r="AD2104" s="6" t="s">
        <v>40</v>
      </c>
      <c r="AE2104" s="6" t="s">
        <v>39</v>
      </c>
      <c r="AF2104" s="6" t="s">
        <v>40</v>
      </c>
      <c r="AG2104" t="s">
        <v>3110</v>
      </c>
      <c r="AH2104" t="s">
        <v>3111</v>
      </c>
      <c r="AI2104" s="6" t="s">
        <v>39</v>
      </c>
      <c r="AJ2104" s="6" t="s">
        <v>3129</v>
      </c>
      <c r="AK2104" s="19">
        <v>5.5</v>
      </c>
      <c r="AL2104" s="6" t="s">
        <v>39</v>
      </c>
      <c r="AM2104" s="6" t="s">
        <v>39</v>
      </c>
      <c r="AN2104">
        <v>4</v>
      </c>
      <c r="AO2104">
        <v>100</v>
      </c>
      <c r="AP2104">
        <v>21</v>
      </c>
      <c r="AQ2104" t="s">
        <v>39</v>
      </c>
      <c r="AR2104" t="s">
        <v>2692</v>
      </c>
      <c r="AS2104" t="s">
        <v>3127</v>
      </c>
    </row>
    <row r="2105" spans="1:45" x14ac:dyDescent="0.35">
      <c r="A2105" t="s">
        <v>2072</v>
      </c>
      <c r="B2105" t="s">
        <v>2672</v>
      </c>
      <c r="C2105" t="s">
        <v>2592</v>
      </c>
      <c r="D2105" t="s">
        <v>497</v>
      </c>
      <c r="E2105" t="s">
        <v>498</v>
      </c>
      <c r="F2105" t="s">
        <v>3108</v>
      </c>
      <c r="G2105" t="s">
        <v>40</v>
      </c>
      <c r="H2105" t="s">
        <v>40</v>
      </c>
      <c r="I2105" t="s">
        <v>3109</v>
      </c>
      <c r="J2105" t="s">
        <v>39</v>
      </c>
      <c r="K2105" t="s">
        <v>39</v>
      </c>
      <c r="L2105" t="s">
        <v>39</v>
      </c>
      <c r="M2105" t="s">
        <v>2632</v>
      </c>
      <c r="N2105">
        <v>100</v>
      </c>
      <c r="O2105">
        <v>2015</v>
      </c>
      <c r="P2105">
        <v>2016</v>
      </c>
      <c r="Q2105" t="s">
        <v>39</v>
      </c>
      <c r="R2105">
        <v>365</v>
      </c>
      <c r="S2105" t="s">
        <v>39</v>
      </c>
      <c r="T2105" t="s">
        <v>39</v>
      </c>
      <c r="U2105" t="s">
        <v>21</v>
      </c>
      <c r="V2105" s="6" t="s">
        <v>39</v>
      </c>
      <c r="W2105" t="s">
        <v>39</v>
      </c>
      <c r="X2105" s="6" t="s">
        <v>39</v>
      </c>
      <c r="Y2105" t="s">
        <v>39</v>
      </c>
      <c r="Z2105" s="6">
        <v>12</v>
      </c>
      <c r="AA2105" s="6" t="s">
        <v>3114</v>
      </c>
      <c r="AB2105">
        <v>500</v>
      </c>
      <c r="AC2105">
        <v>0.5</v>
      </c>
      <c r="AD2105" s="6" t="s">
        <v>40</v>
      </c>
      <c r="AE2105" s="6" t="s">
        <v>39</v>
      </c>
      <c r="AF2105" s="6" t="s">
        <v>40</v>
      </c>
      <c r="AG2105" t="s">
        <v>3110</v>
      </c>
      <c r="AH2105" t="s">
        <v>3111</v>
      </c>
      <c r="AI2105" s="6" t="s">
        <v>39</v>
      </c>
      <c r="AJ2105" s="6" t="s">
        <v>3129</v>
      </c>
      <c r="AK2105" s="19">
        <v>6.3</v>
      </c>
      <c r="AL2105" s="6" t="s">
        <v>39</v>
      </c>
      <c r="AM2105" s="6" t="s">
        <v>39</v>
      </c>
      <c r="AN2105">
        <v>4</v>
      </c>
      <c r="AO2105">
        <v>100</v>
      </c>
      <c r="AP2105">
        <v>21</v>
      </c>
      <c r="AQ2105" t="s">
        <v>39</v>
      </c>
      <c r="AR2105" t="s">
        <v>2692</v>
      </c>
      <c r="AS2105" t="s">
        <v>3127</v>
      </c>
    </row>
    <row r="2106" spans="1:45" x14ac:dyDescent="0.35">
      <c r="A2106" t="s">
        <v>2072</v>
      </c>
      <c r="B2106" t="s">
        <v>2672</v>
      </c>
      <c r="C2106" t="s">
        <v>2592</v>
      </c>
      <c r="D2106" t="s">
        <v>497</v>
      </c>
      <c r="E2106" t="s">
        <v>498</v>
      </c>
      <c r="F2106" t="s">
        <v>3108</v>
      </c>
      <c r="G2106" t="s">
        <v>40</v>
      </c>
      <c r="H2106" t="s">
        <v>40</v>
      </c>
      <c r="I2106" t="s">
        <v>3109</v>
      </c>
      <c r="J2106" t="s">
        <v>39</v>
      </c>
      <c r="K2106" t="s">
        <v>39</v>
      </c>
      <c r="L2106" t="s">
        <v>39</v>
      </c>
      <c r="M2106" t="s">
        <v>2632</v>
      </c>
      <c r="N2106">
        <v>100</v>
      </c>
      <c r="O2106">
        <v>2015</v>
      </c>
      <c r="P2106">
        <v>2016</v>
      </c>
      <c r="Q2106" t="s">
        <v>39</v>
      </c>
      <c r="R2106">
        <v>365</v>
      </c>
      <c r="S2106" t="s">
        <v>39</v>
      </c>
      <c r="T2106" t="s">
        <v>39</v>
      </c>
      <c r="U2106" t="s">
        <v>21</v>
      </c>
      <c r="V2106" s="6" t="s">
        <v>39</v>
      </c>
      <c r="W2106" t="s">
        <v>39</v>
      </c>
      <c r="X2106" s="6" t="s">
        <v>39</v>
      </c>
      <c r="Y2106" t="s">
        <v>39</v>
      </c>
      <c r="Z2106" s="6">
        <v>12</v>
      </c>
      <c r="AA2106" s="6" t="s">
        <v>3115</v>
      </c>
      <c r="AB2106">
        <v>500</v>
      </c>
      <c r="AC2106">
        <v>0.5</v>
      </c>
      <c r="AD2106" s="6" t="s">
        <v>40</v>
      </c>
      <c r="AE2106" s="6" t="s">
        <v>39</v>
      </c>
      <c r="AF2106" s="6" t="s">
        <v>40</v>
      </c>
      <c r="AG2106" t="s">
        <v>3110</v>
      </c>
      <c r="AH2106" t="s">
        <v>3111</v>
      </c>
      <c r="AI2106" s="6" t="s">
        <v>39</v>
      </c>
      <c r="AJ2106" s="6" t="s">
        <v>3129</v>
      </c>
      <c r="AK2106" s="19">
        <v>4.2</v>
      </c>
      <c r="AL2106" s="6" t="s">
        <v>39</v>
      </c>
      <c r="AM2106" s="6" t="s">
        <v>39</v>
      </c>
      <c r="AN2106">
        <v>4</v>
      </c>
      <c r="AO2106">
        <v>100</v>
      </c>
      <c r="AP2106">
        <v>21</v>
      </c>
      <c r="AQ2106" t="s">
        <v>39</v>
      </c>
      <c r="AR2106" t="s">
        <v>2692</v>
      </c>
      <c r="AS2106" t="s">
        <v>3127</v>
      </c>
    </row>
    <row r="2107" spans="1:45" x14ac:dyDescent="0.35">
      <c r="A2107" t="s">
        <v>2072</v>
      </c>
      <c r="B2107" t="s">
        <v>2672</v>
      </c>
      <c r="C2107" t="s">
        <v>2592</v>
      </c>
      <c r="D2107" t="s">
        <v>497</v>
      </c>
      <c r="E2107" t="s">
        <v>498</v>
      </c>
      <c r="F2107" t="s">
        <v>3108</v>
      </c>
      <c r="G2107" t="s">
        <v>40</v>
      </c>
      <c r="H2107" t="s">
        <v>40</v>
      </c>
      <c r="I2107" t="s">
        <v>3109</v>
      </c>
      <c r="J2107" t="s">
        <v>39</v>
      </c>
      <c r="K2107" t="s">
        <v>39</v>
      </c>
      <c r="L2107" t="s">
        <v>39</v>
      </c>
      <c r="M2107" t="s">
        <v>2632</v>
      </c>
      <c r="N2107">
        <v>100</v>
      </c>
      <c r="O2107">
        <v>2015</v>
      </c>
      <c r="P2107">
        <v>2016</v>
      </c>
      <c r="Q2107" t="s">
        <v>39</v>
      </c>
      <c r="R2107">
        <v>365</v>
      </c>
      <c r="S2107" t="s">
        <v>39</v>
      </c>
      <c r="T2107" t="s">
        <v>39</v>
      </c>
      <c r="U2107" t="s">
        <v>21</v>
      </c>
      <c r="V2107" s="6" t="s">
        <v>39</v>
      </c>
      <c r="W2107" t="s">
        <v>39</v>
      </c>
      <c r="X2107" s="6" t="s">
        <v>39</v>
      </c>
      <c r="Y2107" t="s">
        <v>39</v>
      </c>
      <c r="Z2107" s="6">
        <v>12</v>
      </c>
      <c r="AA2107" s="6" t="s">
        <v>3116</v>
      </c>
      <c r="AB2107">
        <v>500</v>
      </c>
      <c r="AC2107">
        <v>0.5</v>
      </c>
      <c r="AD2107" s="6" t="s">
        <v>40</v>
      </c>
      <c r="AE2107" s="6" t="s">
        <v>39</v>
      </c>
      <c r="AF2107" s="6" t="s">
        <v>40</v>
      </c>
      <c r="AG2107" t="s">
        <v>3110</v>
      </c>
      <c r="AH2107" t="s">
        <v>3111</v>
      </c>
      <c r="AI2107" s="6" t="s">
        <v>39</v>
      </c>
      <c r="AJ2107" s="6" t="s">
        <v>3129</v>
      </c>
      <c r="AK2107" s="19">
        <v>4.9000000000000004</v>
      </c>
      <c r="AL2107" s="6" t="s">
        <v>39</v>
      </c>
      <c r="AM2107" s="6" t="s">
        <v>39</v>
      </c>
      <c r="AN2107">
        <v>4</v>
      </c>
      <c r="AO2107">
        <v>100</v>
      </c>
      <c r="AP2107">
        <v>21</v>
      </c>
      <c r="AQ2107" t="s">
        <v>39</v>
      </c>
      <c r="AR2107" t="s">
        <v>2692</v>
      </c>
      <c r="AS2107" t="s">
        <v>3127</v>
      </c>
    </row>
    <row r="2108" spans="1:45" x14ac:dyDescent="0.35">
      <c r="A2108" t="s">
        <v>2072</v>
      </c>
      <c r="B2108" t="s">
        <v>2672</v>
      </c>
      <c r="C2108" t="s">
        <v>2592</v>
      </c>
      <c r="D2108" t="s">
        <v>497</v>
      </c>
      <c r="E2108" t="s">
        <v>498</v>
      </c>
      <c r="F2108" t="s">
        <v>3108</v>
      </c>
      <c r="G2108" t="s">
        <v>40</v>
      </c>
      <c r="H2108" t="s">
        <v>40</v>
      </c>
      <c r="I2108" t="s">
        <v>3109</v>
      </c>
      <c r="J2108" t="s">
        <v>39</v>
      </c>
      <c r="K2108" t="s">
        <v>39</v>
      </c>
      <c r="L2108" t="s">
        <v>39</v>
      </c>
      <c r="M2108" t="s">
        <v>2632</v>
      </c>
      <c r="N2108">
        <v>100</v>
      </c>
      <c r="O2108">
        <v>2015</v>
      </c>
      <c r="P2108">
        <v>2016</v>
      </c>
      <c r="Q2108" t="s">
        <v>39</v>
      </c>
      <c r="R2108">
        <v>365</v>
      </c>
      <c r="S2108" t="s">
        <v>39</v>
      </c>
      <c r="T2108" t="s">
        <v>39</v>
      </c>
      <c r="U2108" t="s">
        <v>21</v>
      </c>
      <c r="V2108" s="6" t="s">
        <v>39</v>
      </c>
      <c r="W2108" t="s">
        <v>39</v>
      </c>
      <c r="X2108" s="6" t="s">
        <v>39</v>
      </c>
      <c r="Y2108" t="s">
        <v>39</v>
      </c>
      <c r="Z2108" s="6">
        <v>12</v>
      </c>
      <c r="AA2108" s="6" t="s">
        <v>3117</v>
      </c>
      <c r="AB2108">
        <v>500</v>
      </c>
      <c r="AC2108">
        <v>0.5</v>
      </c>
      <c r="AD2108" s="6" t="s">
        <v>40</v>
      </c>
      <c r="AE2108" s="6" t="s">
        <v>39</v>
      </c>
      <c r="AF2108" s="6" t="s">
        <v>40</v>
      </c>
      <c r="AG2108" t="s">
        <v>3110</v>
      </c>
      <c r="AH2108" t="s">
        <v>3111</v>
      </c>
      <c r="AI2108" s="6" t="s">
        <v>39</v>
      </c>
      <c r="AJ2108" s="6" t="s">
        <v>3129</v>
      </c>
      <c r="AK2108" s="19">
        <v>3.9</v>
      </c>
      <c r="AL2108" s="6" t="s">
        <v>39</v>
      </c>
      <c r="AM2108" s="6" t="s">
        <v>39</v>
      </c>
      <c r="AN2108">
        <v>4</v>
      </c>
      <c r="AO2108">
        <v>100</v>
      </c>
      <c r="AP2108">
        <v>21</v>
      </c>
      <c r="AQ2108" t="s">
        <v>39</v>
      </c>
      <c r="AR2108" t="s">
        <v>2692</v>
      </c>
      <c r="AS2108" t="s">
        <v>3127</v>
      </c>
    </row>
    <row r="2109" spans="1:45" x14ac:dyDescent="0.35">
      <c r="A2109" t="s">
        <v>2072</v>
      </c>
      <c r="B2109" t="s">
        <v>2672</v>
      </c>
      <c r="C2109" t="s">
        <v>2592</v>
      </c>
      <c r="D2109" t="s">
        <v>497</v>
      </c>
      <c r="E2109" t="s">
        <v>498</v>
      </c>
      <c r="F2109" t="s">
        <v>3108</v>
      </c>
      <c r="G2109" t="s">
        <v>40</v>
      </c>
      <c r="H2109" t="s">
        <v>40</v>
      </c>
      <c r="I2109" t="s">
        <v>3109</v>
      </c>
      <c r="J2109" t="s">
        <v>39</v>
      </c>
      <c r="K2109" t="s">
        <v>39</v>
      </c>
      <c r="L2109" t="s">
        <v>39</v>
      </c>
      <c r="M2109" t="s">
        <v>2632</v>
      </c>
      <c r="N2109">
        <v>100</v>
      </c>
      <c r="O2109">
        <v>2015</v>
      </c>
      <c r="P2109">
        <v>2016</v>
      </c>
      <c r="Q2109" t="s">
        <v>39</v>
      </c>
      <c r="R2109">
        <v>365</v>
      </c>
      <c r="S2109" t="s">
        <v>39</v>
      </c>
      <c r="T2109" t="s">
        <v>39</v>
      </c>
      <c r="U2109" t="s">
        <v>21</v>
      </c>
      <c r="V2109" s="6" t="s">
        <v>39</v>
      </c>
      <c r="W2109" t="s">
        <v>39</v>
      </c>
      <c r="X2109" s="6" t="s">
        <v>39</v>
      </c>
      <c r="Y2109" t="s">
        <v>39</v>
      </c>
      <c r="Z2109" s="6">
        <v>12</v>
      </c>
      <c r="AA2109" s="6" t="s">
        <v>3124</v>
      </c>
      <c r="AB2109">
        <v>500</v>
      </c>
      <c r="AC2109">
        <v>0.5</v>
      </c>
      <c r="AD2109" s="6" t="s">
        <v>40</v>
      </c>
      <c r="AE2109" s="6" t="s">
        <v>39</v>
      </c>
      <c r="AF2109" s="6" t="s">
        <v>40</v>
      </c>
      <c r="AG2109" t="s">
        <v>3110</v>
      </c>
      <c r="AH2109" t="s">
        <v>3111</v>
      </c>
      <c r="AI2109" s="6" t="s">
        <v>39</v>
      </c>
      <c r="AJ2109" s="6" t="s">
        <v>3129</v>
      </c>
      <c r="AK2109" s="19">
        <v>7.3</v>
      </c>
      <c r="AL2109" s="6" t="s">
        <v>39</v>
      </c>
      <c r="AM2109" s="6" t="s">
        <v>39</v>
      </c>
      <c r="AN2109">
        <v>4</v>
      </c>
      <c r="AO2109">
        <v>100</v>
      </c>
      <c r="AP2109">
        <v>21</v>
      </c>
      <c r="AQ2109" t="s">
        <v>39</v>
      </c>
      <c r="AR2109" t="s">
        <v>2692</v>
      </c>
      <c r="AS2109" t="s">
        <v>3127</v>
      </c>
    </row>
    <row r="2110" spans="1:45" x14ac:dyDescent="0.35">
      <c r="A2110" t="s">
        <v>2072</v>
      </c>
      <c r="B2110" t="s">
        <v>2672</v>
      </c>
      <c r="C2110" t="s">
        <v>2592</v>
      </c>
      <c r="D2110" t="s">
        <v>497</v>
      </c>
      <c r="E2110" t="s">
        <v>498</v>
      </c>
      <c r="F2110" t="s">
        <v>3108</v>
      </c>
      <c r="G2110" t="s">
        <v>40</v>
      </c>
      <c r="H2110" t="s">
        <v>40</v>
      </c>
      <c r="I2110" t="s">
        <v>3109</v>
      </c>
      <c r="J2110" t="s">
        <v>39</v>
      </c>
      <c r="K2110" t="s">
        <v>39</v>
      </c>
      <c r="L2110" t="s">
        <v>39</v>
      </c>
      <c r="M2110" t="s">
        <v>2632</v>
      </c>
      <c r="N2110">
        <v>100</v>
      </c>
      <c r="O2110">
        <v>2015</v>
      </c>
      <c r="P2110">
        <v>2016</v>
      </c>
      <c r="Q2110" t="s">
        <v>39</v>
      </c>
      <c r="R2110">
        <v>365</v>
      </c>
      <c r="S2110" t="s">
        <v>39</v>
      </c>
      <c r="T2110" t="s">
        <v>39</v>
      </c>
      <c r="U2110" t="s">
        <v>21</v>
      </c>
      <c r="V2110" s="6" t="s">
        <v>39</v>
      </c>
      <c r="W2110" t="s">
        <v>39</v>
      </c>
      <c r="X2110" s="6" t="s">
        <v>39</v>
      </c>
      <c r="Y2110" t="s">
        <v>39</v>
      </c>
      <c r="Z2110" s="6">
        <v>12</v>
      </c>
      <c r="AA2110" s="6" t="s">
        <v>3118</v>
      </c>
      <c r="AB2110">
        <v>500</v>
      </c>
      <c r="AC2110">
        <v>0.5</v>
      </c>
      <c r="AD2110" s="6" t="s">
        <v>40</v>
      </c>
      <c r="AE2110" s="6" t="s">
        <v>39</v>
      </c>
      <c r="AF2110" s="6" t="s">
        <v>40</v>
      </c>
      <c r="AG2110" t="s">
        <v>3110</v>
      </c>
      <c r="AH2110" t="s">
        <v>3111</v>
      </c>
      <c r="AI2110" s="6" t="s">
        <v>39</v>
      </c>
      <c r="AJ2110" s="6" t="s">
        <v>3129</v>
      </c>
      <c r="AK2110" s="19">
        <v>5.9</v>
      </c>
      <c r="AL2110" s="6" t="s">
        <v>39</v>
      </c>
      <c r="AM2110" s="6" t="s">
        <v>39</v>
      </c>
      <c r="AN2110">
        <v>4</v>
      </c>
      <c r="AO2110">
        <v>100</v>
      </c>
      <c r="AP2110">
        <v>21</v>
      </c>
      <c r="AQ2110" t="s">
        <v>39</v>
      </c>
      <c r="AR2110" t="s">
        <v>2692</v>
      </c>
      <c r="AS2110" t="s">
        <v>3127</v>
      </c>
    </row>
    <row r="2111" spans="1:45" x14ac:dyDescent="0.35">
      <c r="A2111" t="s">
        <v>2072</v>
      </c>
      <c r="B2111" t="s">
        <v>2672</v>
      </c>
      <c r="C2111" t="s">
        <v>2592</v>
      </c>
      <c r="D2111" t="s">
        <v>497</v>
      </c>
      <c r="E2111" t="s">
        <v>498</v>
      </c>
      <c r="F2111" t="s">
        <v>3108</v>
      </c>
      <c r="G2111" t="s">
        <v>40</v>
      </c>
      <c r="H2111" t="s">
        <v>40</v>
      </c>
      <c r="I2111" t="s">
        <v>3109</v>
      </c>
      <c r="J2111" t="s">
        <v>39</v>
      </c>
      <c r="K2111" t="s">
        <v>39</v>
      </c>
      <c r="L2111" t="s">
        <v>39</v>
      </c>
      <c r="M2111" t="s">
        <v>2632</v>
      </c>
      <c r="N2111">
        <v>100</v>
      </c>
      <c r="O2111">
        <v>2015</v>
      </c>
      <c r="P2111">
        <v>2016</v>
      </c>
      <c r="Q2111" t="s">
        <v>39</v>
      </c>
      <c r="R2111">
        <v>365</v>
      </c>
      <c r="S2111" t="s">
        <v>39</v>
      </c>
      <c r="T2111" t="s">
        <v>39</v>
      </c>
      <c r="U2111" t="s">
        <v>21</v>
      </c>
      <c r="V2111" s="6" t="s">
        <v>39</v>
      </c>
      <c r="W2111" t="s">
        <v>39</v>
      </c>
      <c r="X2111" s="6" t="s">
        <v>39</v>
      </c>
      <c r="Y2111" t="s">
        <v>39</v>
      </c>
      <c r="Z2111" s="6">
        <v>12</v>
      </c>
      <c r="AA2111" s="6" t="s">
        <v>3119</v>
      </c>
      <c r="AB2111">
        <v>500</v>
      </c>
      <c r="AC2111">
        <v>0.5</v>
      </c>
      <c r="AD2111" s="6" t="s">
        <v>40</v>
      </c>
      <c r="AE2111" s="6" t="s">
        <v>39</v>
      </c>
      <c r="AF2111" s="6" t="s">
        <v>40</v>
      </c>
      <c r="AG2111" t="s">
        <v>3110</v>
      </c>
      <c r="AH2111" t="s">
        <v>3111</v>
      </c>
      <c r="AI2111" s="6" t="s">
        <v>39</v>
      </c>
      <c r="AJ2111" s="6" t="s">
        <v>3129</v>
      </c>
      <c r="AK2111" s="19">
        <v>5.8</v>
      </c>
      <c r="AL2111" s="6" t="s">
        <v>39</v>
      </c>
      <c r="AM2111" s="6" t="s">
        <v>39</v>
      </c>
      <c r="AN2111">
        <v>4</v>
      </c>
      <c r="AO2111">
        <v>100</v>
      </c>
      <c r="AP2111">
        <v>21</v>
      </c>
      <c r="AQ2111" t="s">
        <v>39</v>
      </c>
      <c r="AR2111" t="s">
        <v>2692</v>
      </c>
      <c r="AS2111" t="s">
        <v>3127</v>
      </c>
    </row>
    <row r="2112" spans="1:45" x14ac:dyDescent="0.35">
      <c r="A2112" t="s">
        <v>2072</v>
      </c>
      <c r="B2112" t="s">
        <v>2672</v>
      </c>
      <c r="C2112" t="s">
        <v>2592</v>
      </c>
      <c r="D2112" t="s">
        <v>497</v>
      </c>
      <c r="E2112" t="s">
        <v>498</v>
      </c>
      <c r="F2112" t="s">
        <v>3108</v>
      </c>
      <c r="G2112" t="s">
        <v>40</v>
      </c>
      <c r="H2112" t="s">
        <v>40</v>
      </c>
      <c r="I2112" t="s">
        <v>3109</v>
      </c>
      <c r="J2112" t="s">
        <v>39</v>
      </c>
      <c r="K2112" t="s">
        <v>39</v>
      </c>
      <c r="L2112" t="s">
        <v>39</v>
      </c>
      <c r="M2112" t="s">
        <v>2632</v>
      </c>
      <c r="N2112">
        <v>100</v>
      </c>
      <c r="O2112">
        <v>2015</v>
      </c>
      <c r="P2112">
        <v>2016</v>
      </c>
      <c r="Q2112" t="s">
        <v>39</v>
      </c>
      <c r="R2112">
        <v>365</v>
      </c>
      <c r="S2112" t="s">
        <v>39</v>
      </c>
      <c r="T2112" t="s">
        <v>39</v>
      </c>
      <c r="U2112" t="s">
        <v>21</v>
      </c>
      <c r="V2112" s="6" t="s">
        <v>39</v>
      </c>
      <c r="W2112" t="s">
        <v>39</v>
      </c>
      <c r="X2112" s="6" t="s">
        <v>39</v>
      </c>
      <c r="Y2112" t="s">
        <v>39</v>
      </c>
      <c r="Z2112" s="6">
        <v>12</v>
      </c>
      <c r="AA2112" s="6" t="s">
        <v>3120</v>
      </c>
      <c r="AB2112">
        <v>500</v>
      </c>
      <c r="AC2112">
        <v>0.5</v>
      </c>
      <c r="AD2112" s="6" t="s">
        <v>40</v>
      </c>
      <c r="AE2112" s="6" t="s">
        <v>39</v>
      </c>
      <c r="AF2112" s="6" t="s">
        <v>40</v>
      </c>
      <c r="AG2112" t="s">
        <v>3110</v>
      </c>
      <c r="AH2112" t="s">
        <v>3111</v>
      </c>
      <c r="AI2112" s="6" t="s">
        <v>39</v>
      </c>
      <c r="AJ2112" s="6" t="s">
        <v>3129</v>
      </c>
      <c r="AK2112" s="19">
        <v>9.5</v>
      </c>
      <c r="AL2112" s="6" t="s">
        <v>39</v>
      </c>
      <c r="AM2112" s="6" t="s">
        <v>39</v>
      </c>
      <c r="AN2112">
        <v>4</v>
      </c>
      <c r="AO2112">
        <v>100</v>
      </c>
      <c r="AP2112">
        <v>21</v>
      </c>
      <c r="AQ2112" t="s">
        <v>39</v>
      </c>
      <c r="AR2112" t="s">
        <v>2692</v>
      </c>
      <c r="AS2112" t="s">
        <v>3127</v>
      </c>
    </row>
    <row r="2113" spans="1:45" x14ac:dyDescent="0.35">
      <c r="A2113" t="s">
        <v>2072</v>
      </c>
      <c r="B2113" t="s">
        <v>2672</v>
      </c>
      <c r="C2113" t="s">
        <v>2592</v>
      </c>
      <c r="D2113" t="s">
        <v>497</v>
      </c>
      <c r="E2113" t="s">
        <v>498</v>
      </c>
      <c r="F2113" t="s">
        <v>3108</v>
      </c>
      <c r="G2113" t="s">
        <v>40</v>
      </c>
      <c r="H2113" t="s">
        <v>40</v>
      </c>
      <c r="I2113" t="s">
        <v>3109</v>
      </c>
      <c r="J2113" t="s">
        <v>39</v>
      </c>
      <c r="K2113" t="s">
        <v>39</v>
      </c>
      <c r="L2113" t="s">
        <v>39</v>
      </c>
      <c r="M2113" t="s">
        <v>2632</v>
      </c>
      <c r="N2113">
        <v>100</v>
      </c>
      <c r="O2113">
        <v>2015</v>
      </c>
      <c r="P2113">
        <v>2016</v>
      </c>
      <c r="Q2113" t="s">
        <v>39</v>
      </c>
      <c r="R2113">
        <v>365</v>
      </c>
      <c r="S2113" t="s">
        <v>39</v>
      </c>
      <c r="T2113" t="s">
        <v>39</v>
      </c>
      <c r="U2113" t="s">
        <v>21</v>
      </c>
      <c r="V2113" s="6" t="s">
        <v>39</v>
      </c>
      <c r="W2113" t="s">
        <v>39</v>
      </c>
      <c r="X2113" s="6" t="s">
        <v>39</v>
      </c>
      <c r="Y2113" t="s">
        <v>39</v>
      </c>
      <c r="Z2113" s="6">
        <v>12</v>
      </c>
      <c r="AA2113" s="6" t="s">
        <v>3121</v>
      </c>
      <c r="AB2113">
        <v>500</v>
      </c>
      <c r="AC2113">
        <v>0.5</v>
      </c>
      <c r="AD2113" s="6" t="s">
        <v>40</v>
      </c>
      <c r="AE2113" s="6" t="s">
        <v>39</v>
      </c>
      <c r="AF2113" s="6" t="s">
        <v>40</v>
      </c>
      <c r="AG2113" t="s">
        <v>3110</v>
      </c>
      <c r="AH2113" t="s">
        <v>3111</v>
      </c>
      <c r="AI2113" s="6" t="s">
        <v>39</v>
      </c>
      <c r="AJ2113" s="6" t="s">
        <v>3129</v>
      </c>
      <c r="AK2113" s="19">
        <v>5.0999999999999996</v>
      </c>
      <c r="AL2113" s="6" t="s">
        <v>39</v>
      </c>
      <c r="AM2113" s="6" t="s">
        <v>39</v>
      </c>
      <c r="AN2113">
        <v>4</v>
      </c>
      <c r="AO2113">
        <v>100</v>
      </c>
      <c r="AP2113">
        <v>21</v>
      </c>
      <c r="AQ2113" t="s">
        <v>39</v>
      </c>
      <c r="AR2113" t="s">
        <v>2692</v>
      </c>
      <c r="AS2113" t="s">
        <v>3127</v>
      </c>
    </row>
    <row r="2114" spans="1:45" x14ac:dyDescent="0.35">
      <c r="A2114" t="s">
        <v>2072</v>
      </c>
      <c r="B2114" t="s">
        <v>2672</v>
      </c>
      <c r="C2114" t="s">
        <v>2592</v>
      </c>
      <c r="D2114" t="s">
        <v>497</v>
      </c>
      <c r="E2114" t="s">
        <v>498</v>
      </c>
      <c r="F2114" t="s">
        <v>3108</v>
      </c>
      <c r="G2114" t="s">
        <v>40</v>
      </c>
      <c r="H2114" t="s">
        <v>40</v>
      </c>
      <c r="I2114" t="s">
        <v>3109</v>
      </c>
      <c r="J2114" t="s">
        <v>39</v>
      </c>
      <c r="K2114" t="s">
        <v>39</v>
      </c>
      <c r="L2114" t="s">
        <v>39</v>
      </c>
      <c r="M2114" t="s">
        <v>2632</v>
      </c>
      <c r="N2114">
        <v>100</v>
      </c>
      <c r="O2114">
        <v>2015</v>
      </c>
      <c r="P2114">
        <v>2016</v>
      </c>
      <c r="Q2114" t="s">
        <v>39</v>
      </c>
      <c r="R2114">
        <v>365</v>
      </c>
      <c r="S2114" t="s">
        <v>39</v>
      </c>
      <c r="T2114" t="s">
        <v>39</v>
      </c>
      <c r="U2114" t="s">
        <v>21</v>
      </c>
      <c r="V2114" s="6" t="s">
        <v>39</v>
      </c>
      <c r="W2114" t="s">
        <v>39</v>
      </c>
      <c r="X2114" s="6" t="s">
        <v>39</v>
      </c>
      <c r="Y2114" t="s">
        <v>39</v>
      </c>
      <c r="Z2114" s="6">
        <v>12</v>
      </c>
      <c r="AA2114" s="6" t="s">
        <v>3125</v>
      </c>
      <c r="AB2114">
        <v>500</v>
      </c>
      <c r="AC2114">
        <v>0.5</v>
      </c>
      <c r="AD2114" s="6" t="s">
        <v>40</v>
      </c>
      <c r="AE2114" s="6" t="s">
        <v>39</v>
      </c>
      <c r="AF2114" s="6" t="s">
        <v>40</v>
      </c>
      <c r="AG2114" t="s">
        <v>3110</v>
      </c>
      <c r="AH2114" t="s">
        <v>3111</v>
      </c>
      <c r="AI2114" s="6" t="s">
        <v>39</v>
      </c>
      <c r="AJ2114" s="6" t="s">
        <v>3129</v>
      </c>
      <c r="AK2114" s="19">
        <v>5.5</v>
      </c>
      <c r="AL2114" s="6" t="s">
        <v>39</v>
      </c>
      <c r="AM2114" s="6" t="s">
        <v>39</v>
      </c>
      <c r="AN2114">
        <v>4</v>
      </c>
      <c r="AO2114">
        <v>100</v>
      </c>
      <c r="AP2114">
        <v>21</v>
      </c>
      <c r="AQ2114" t="s">
        <v>39</v>
      </c>
      <c r="AR2114" t="s">
        <v>2692</v>
      </c>
      <c r="AS2114" t="s">
        <v>3127</v>
      </c>
    </row>
    <row r="2115" spans="1:45" x14ac:dyDescent="0.35">
      <c r="A2115" t="s">
        <v>2072</v>
      </c>
      <c r="B2115" t="s">
        <v>2672</v>
      </c>
      <c r="C2115" t="s">
        <v>2592</v>
      </c>
      <c r="D2115" t="s">
        <v>497</v>
      </c>
      <c r="E2115" t="s">
        <v>498</v>
      </c>
      <c r="F2115" t="s">
        <v>3108</v>
      </c>
      <c r="G2115" t="s">
        <v>40</v>
      </c>
      <c r="H2115" t="s">
        <v>40</v>
      </c>
      <c r="I2115" t="s">
        <v>3109</v>
      </c>
      <c r="J2115" t="s">
        <v>39</v>
      </c>
      <c r="K2115" t="s">
        <v>39</v>
      </c>
      <c r="L2115" t="s">
        <v>39</v>
      </c>
      <c r="M2115" t="s">
        <v>2632</v>
      </c>
      <c r="N2115">
        <v>100</v>
      </c>
      <c r="O2115">
        <v>2015</v>
      </c>
      <c r="P2115">
        <v>2016</v>
      </c>
      <c r="Q2115" t="s">
        <v>39</v>
      </c>
      <c r="R2115">
        <v>365</v>
      </c>
      <c r="S2115" t="s">
        <v>39</v>
      </c>
      <c r="T2115" t="s">
        <v>39</v>
      </c>
      <c r="U2115" t="s">
        <v>21</v>
      </c>
      <c r="V2115" s="6" t="s">
        <v>39</v>
      </c>
      <c r="W2115" t="s">
        <v>39</v>
      </c>
      <c r="X2115" s="6" t="s">
        <v>39</v>
      </c>
      <c r="Y2115" t="s">
        <v>39</v>
      </c>
      <c r="Z2115" s="6">
        <v>12</v>
      </c>
      <c r="AA2115" s="6" t="s">
        <v>3122</v>
      </c>
      <c r="AB2115">
        <v>500</v>
      </c>
      <c r="AC2115">
        <v>0.5</v>
      </c>
      <c r="AD2115" s="6" t="s">
        <v>40</v>
      </c>
      <c r="AE2115" s="6" t="s">
        <v>39</v>
      </c>
      <c r="AF2115" s="6" t="s">
        <v>40</v>
      </c>
      <c r="AG2115" t="s">
        <v>3110</v>
      </c>
      <c r="AH2115" t="s">
        <v>3111</v>
      </c>
      <c r="AI2115" s="6" t="s">
        <v>39</v>
      </c>
      <c r="AJ2115" s="6" t="s">
        <v>3129</v>
      </c>
      <c r="AK2115" s="19">
        <v>10.199999999999999</v>
      </c>
      <c r="AL2115" s="6" t="s">
        <v>39</v>
      </c>
      <c r="AM2115" s="6" t="s">
        <v>39</v>
      </c>
      <c r="AN2115">
        <v>4</v>
      </c>
      <c r="AO2115">
        <v>100</v>
      </c>
      <c r="AP2115">
        <v>21</v>
      </c>
      <c r="AQ2115" t="s">
        <v>39</v>
      </c>
      <c r="AR2115" t="s">
        <v>2692</v>
      </c>
      <c r="AS2115" t="s">
        <v>3127</v>
      </c>
    </row>
    <row r="2116" spans="1:45" x14ac:dyDescent="0.35">
      <c r="A2116" t="s">
        <v>2072</v>
      </c>
      <c r="B2116" t="s">
        <v>2672</v>
      </c>
      <c r="C2116" t="s">
        <v>2592</v>
      </c>
      <c r="D2116" t="s">
        <v>497</v>
      </c>
      <c r="E2116" t="s">
        <v>498</v>
      </c>
      <c r="F2116" t="s">
        <v>3108</v>
      </c>
      <c r="G2116" t="s">
        <v>40</v>
      </c>
      <c r="H2116" t="s">
        <v>40</v>
      </c>
      <c r="I2116" t="s">
        <v>3109</v>
      </c>
      <c r="J2116" t="s">
        <v>39</v>
      </c>
      <c r="K2116" t="s">
        <v>39</v>
      </c>
      <c r="L2116" t="s">
        <v>39</v>
      </c>
      <c r="M2116" t="s">
        <v>2632</v>
      </c>
      <c r="N2116">
        <v>100</v>
      </c>
      <c r="O2116">
        <v>2015</v>
      </c>
      <c r="P2116">
        <v>2016</v>
      </c>
      <c r="Q2116" t="s">
        <v>39</v>
      </c>
      <c r="R2116">
        <v>365</v>
      </c>
      <c r="S2116" t="s">
        <v>39</v>
      </c>
      <c r="T2116" t="s">
        <v>39</v>
      </c>
      <c r="U2116" t="s">
        <v>21</v>
      </c>
      <c r="V2116" s="6" t="s">
        <v>39</v>
      </c>
      <c r="W2116" t="s">
        <v>39</v>
      </c>
      <c r="X2116" s="6" t="s">
        <v>39</v>
      </c>
      <c r="Y2116" t="s">
        <v>39</v>
      </c>
      <c r="Z2116" s="6">
        <v>12</v>
      </c>
      <c r="AA2116" s="6" t="s">
        <v>3123</v>
      </c>
      <c r="AB2116">
        <v>500</v>
      </c>
      <c r="AC2116">
        <v>0.5</v>
      </c>
      <c r="AD2116" s="6" t="s">
        <v>40</v>
      </c>
      <c r="AE2116" s="6" t="s">
        <v>39</v>
      </c>
      <c r="AF2116" s="6" t="s">
        <v>40</v>
      </c>
      <c r="AG2116" t="s">
        <v>3110</v>
      </c>
      <c r="AH2116" t="s">
        <v>3111</v>
      </c>
      <c r="AI2116" s="6" t="s">
        <v>39</v>
      </c>
      <c r="AJ2116" s="6" t="s">
        <v>3129</v>
      </c>
      <c r="AK2116" s="19">
        <v>5.6</v>
      </c>
      <c r="AL2116" s="6" t="s">
        <v>39</v>
      </c>
      <c r="AM2116" s="6" t="s">
        <v>39</v>
      </c>
      <c r="AN2116">
        <v>4</v>
      </c>
      <c r="AO2116">
        <v>100</v>
      </c>
      <c r="AP2116">
        <v>21</v>
      </c>
      <c r="AQ2116" t="s">
        <v>39</v>
      </c>
      <c r="AR2116" t="s">
        <v>2692</v>
      </c>
      <c r="AS2116" t="s">
        <v>3127</v>
      </c>
    </row>
    <row r="2117" spans="1:45" x14ac:dyDescent="0.35">
      <c r="A2117" t="s">
        <v>2072</v>
      </c>
      <c r="B2117" t="s">
        <v>2672</v>
      </c>
      <c r="C2117" t="s">
        <v>2592</v>
      </c>
      <c r="D2117" t="s">
        <v>497</v>
      </c>
      <c r="E2117" t="s">
        <v>498</v>
      </c>
      <c r="F2117" t="s">
        <v>3108</v>
      </c>
      <c r="G2117" t="s">
        <v>40</v>
      </c>
      <c r="H2117" t="s">
        <v>40</v>
      </c>
      <c r="I2117" t="s">
        <v>3109</v>
      </c>
      <c r="J2117" t="s">
        <v>39</v>
      </c>
      <c r="K2117" t="s">
        <v>39</v>
      </c>
      <c r="L2117" t="s">
        <v>39</v>
      </c>
      <c r="M2117" t="s">
        <v>2632</v>
      </c>
      <c r="N2117">
        <v>100</v>
      </c>
      <c r="O2117">
        <v>2015</v>
      </c>
      <c r="P2117">
        <v>2016</v>
      </c>
      <c r="Q2117" t="s">
        <v>39</v>
      </c>
      <c r="R2117">
        <v>365</v>
      </c>
      <c r="S2117" t="s">
        <v>39</v>
      </c>
      <c r="T2117" t="s">
        <v>39</v>
      </c>
      <c r="U2117" t="s">
        <v>21</v>
      </c>
      <c r="V2117" s="6" t="s">
        <v>39</v>
      </c>
      <c r="W2117" t="s">
        <v>39</v>
      </c>
      <c r="X2117" s="6" t="s">
        <v>39</v>
      </c>
      <c r="Y2117" t="s">
        <v>39</v>
      </c>
      <c r="Z2117" s="6">
        <v>12</v>
      </c>
      <c r="AA2117" s="6" t="s">
        <v>3126</v>
      </c>
      <c r="AB2117">
        <v>500</v>
      </c>
      <c r="AC2117">
        <v>0.5</v>
      </c>
      <c r="AD2117" s="6" t="s">
        <v>40</v>
      </c>
      <c r="AE2117" s="6" t="s">
        <v>39</v>
      </c>
      <c r="AF2117" s="6" t="s">
        <v>40</v>
      </c>
      <c r="AG2117" t="s">
        <v>3110</v>
      </c>
      <c r="AH2117" t="s">
        <v>3111</v>
      </c>
      <c r="AI2117" s="6" t="s">
        <v>39</v>
      </c>
      <c r="AJ2117" s="6" t="s">
        <v>3129</v>
      </c>
      <c r="AK2117" s="19">
        <v>6.5</v>
      </c>
      <c r="AL2117" s="6" t="s">
        <v>39</v>
      </c>
      <c r="AM2117" s="6" t="s">
        <v>39</v>
      </c>
      <c r="AN2117">
        <v>4</v>
      </c>
      <c r="AO2117">
        <v>100</v>
      </c>
      <c r="AP2117">
        <v>21</v>
      </c>
      <c r="AQ2117" t="s">
        <v>39</v>
      </c>
      <c r="AR2117" t="s">
        <v>2641</v>
      </c>
      <c r="AS2117" t="s">
        <v>3127</v>
      </c>
    </row>
    <row r="2118" spans="1:45" x14ac:dyDescent="0.35">
      <c r="A2118" t="s">
        <v>2072</v>
      </c>
      <c r="B2118" t="s">
        <v>2672</v>
      </c>
      <c r="C2118" t="s">
        <v>2592</v>
      </c>
      <c r="D2118" t="s">
        <v>497</v>
      </c>
      <c r="E2118" t="s">
        <v>498</v>
      </c>
      <c r="F2118" t="s">
        <v>3108</v>
      </c>
      <c r="G2118" t="s">
        <v>40</v>
      </c>
      <c r="H2118" t="s">
        <v>40</v>
      </c>
      <c r="I2118" t="s">
        <v>3109</v>
      </c>
      <c r="J2118" t="s">
        <v>39</v>
      </c>
      <c r="K2118" t="s">
        <v>39</v>
      </c>
      <c r="L2118" t="s">
        <v>39</v>
      </c>
      <c r="M2118" t="s">
        <v>2632</v>
      </c>
      <c r="N2118">
        <v>100</v>
      </c>
      <c r="O2118">
        <v>2015</v>
      </c>
      <c r="P2118">
        <v>2016</v>
      </c>
      <c r="Q2118" t="s">
        <v>39</v>
      </c>
      <c r="R2118">
        <v>365</v>
      </c>
      <c r="S2118" t="s">
        <v>39</v>
      </c>
      <c r="T2118" t="s">
        <v>39</v>
      </c>
      <c r="U2118" t="s">
        <v>3112</v>
      </c>
      <c r="V2118" s="6" t="s">
        <v>2749</v>
      </c>
      <c r="W2118" s="6" t="s">
        <v>2729</v>
      </c>
      <c r="X2118" s="6">
        <v>15</v>
      </c>
      <c r="Y2118" t="s">
        <v>21</v>
      </c>
      <c r="Z2118" s="6">
        <v>12</v>
      </c>
      <c r="AA2118" s="6" t="s">
        <v>3113</v>
      </c>
      <c r="AB2118">
        <v>500</v>
      </c>
      <c r="AC2118">
        <v>0.5</v>
      </c>
      <c r="AD2118" s="6" t="s">
        <v>40</v>
      </c>
      <c r="AE2118" s="6" t="s">
        <v>39</v>
      </c>
      <c r="AF2118" s="6" t="s">
        <v>40</v>
      </c>
      <c r="AG2118" t="s">
        <v>3110</v>
      </c>
      <c r="AH2118" t="s">
        <v>3111</v>
      </c>
      <c r="AI2118" s="6" t="s">
        <v>39</v>
      </c>
      <c r="AJ2118" s="6" t="s">
        <v>43</v>
      </c>
      <c r="AK2118" s="19">
        <v>0</v>
      </c>
      <c r="AL2118" s="6" t="s">
        <v>39</v>
      </c>
      <c r="AM2118" s="6" t="s">
        <v>39</v>
      </c>
      <c r="AN2118">
        <v>4</v>
      </c>
      <c r="AO2118">
        <v>100</v>
      </c>
      <c r="AP2118">
        <v>21</v>
      </c>
      <c r="AQ2118" t="s">
        <v>39</v>
      </c>
      <c r="AR2118" t="s">
        <v>2641</v>
      </c>
      <c r="AS2118" t="s">
        <v>3127</v>
      </c>
    </row>
    <row r="2119" spans="1:45" x14ac:dyDescent="0.35">
      <c r="A2119" t="s">
        <v>2072</v>
      </c>
      <c r="B2119" t="s">
        <v>2672</v>
      </c>
      <c r="C2119" t="s">
        <v>2592</v>
      </c>
      <c r="D2119" t="s">
        <v>497</v>
      </c>
      <c r="E2119" t="s">
        <v>498</v>
      </c>
      <c r="F2119" t="s">
        <v>3108</v>
      </c>
      <c r="G2119" t="s">
        <v>40</v>
      </c>
      <c r="H2119" t="s">
        <v>40</v>
      </c>
      <c r="I2119" t="s">
        <v>3109</v>
      </c>
      <c r="J2119" t="s">
        <v>39</v>
      </c>
      <c r="K2119" t="s">
        <v>39</v>
      </c>
      <c r="L2119" t="s">
        <v>39</v>
      </c>
      <c r="M2119" t="s">
        <v>2632</v>
      </c>
      <c r="N2119">
        <v>100</v>
      </c>
      <c r="O2119">
        <v>2015</v>
      </c>
      <c r="P2119">
        <v>2016</v>
      </c>
      <c r="Q2119" t="s">
        <v>39</v>
      </c>
      <c r="R2119">
        <v>365</v>
      </c>
      <c r="S2119" t="s">
        <v>39</v>
      </c>
      <c r="T2119" t="s">
        <v>39</v>
      </c>
      <c r="U2119" t="s">
        <v>3112</v>
      </c>
      <c r="V2119" s="6" t="s">
        <v>2749</v>
      </c>
      <c r="W2119" s="6" t="s">
        <v>2729</v>
      </c>
      <c r="X2119" s="6">
        <v>15</v>
      </c>
      <c r="Y2119" t="s">
        <v>21</v>
      </c>
      <c r="Z2119" s="6">
        <v>12</v>
      </c>
      <c r="AA2119" s="6" t="s">
        <v>3114</v>
      </c>
      <c r="AB2119">
        <v>500</v>
      </c>
      <c r="AC2119">
        <v>0.5</v>
      </c>
      <c r="AD2119" s="6" t="s">
        <v>40</v>
      </c>
      <c r="AE2119" s="6" t="s">
        <v>39</v>
      </c>
      <c r="AF2119" s="6" t="s">
        <v>40</v>
      </c>
      <c r="AG2119" t="s">
        <v>3110</v>
      </c>
      <c r="AH2119" t="s">
        <v>3111</v>
      </c>
      <c r="AI2119" s="6" t="s">
        <v>39</v>
      </c>
      <c r="AJ2119" s="6" t="s">
        <v>43</v>
      </c>
      <c r="AK2119">
        <v>11.842000000000001</v>
      </c>
      <c r="AL2119" s="6" t="s">
        <v>39</v>
      </c>
      <c r="AM2119" s="6" t="s">
        <v>39</v>
      </c>
      <c r="AN2119">
        <v>4</v>
      </c>
      <c r="AO2119">
        <v>100</v>
      </c>
      <c r="AP2119">
        <v>21</v>
      </c>
      <c r="AQ2119" t="s">
        <v>39</v>
      </c>
      <c r="AR2119" t="s">
        <v>2641</v>
      </c>
      <c r="AS2119" t="s">
        <v>3127</v>
      </c>
    </row>
    <row r="2120" spans="1:45" x14ac:dyDescent="0.35">
      <c r="A2120" t="s">
        <v>2072</v>
      </c>
      <c r="B2120" t="s">
        <v>2672</v>
      </c>
      <c r="C2120" t="s">
        <v>2592</v>
      </c>
      <c r="D2120" t="s">
        <v>497</v>
      </c>
      <c r="E2120" t="s">
        <v>498</v>
      </c>
      <c r="F2120" t="s">
        <v>3108</v>
      </c>
      <c r="G2120" t="s">
        <v>40</v>
      </c>
      <c r="H2120" t="s">
        <v>40</v>
      </c>
      <c r="I2120" t="s">
        <v>3109</v>
      </c>
      <c r="J2120" t="s">
        <v>39</v>
      </c>
      <c r="K2120" t="s">
        <v>39</v>
      </c>
      <c r="L2120" t="s">
        <v>39</v>
      </c>
      <c r="M2120" t="s">
        <v>2632</v>
      </c>
      <c r="N2120">
        <v>100</v>
      </c>
      <c r="O2120">
        <v>2015</v>
      </c>
      <c r="P2120">
        <v>2016</v>
      </c>
      <c r="Q2120" t="s">
        <v>39</v>
      </c>
      <c r="R2120">
        <v>365</v>
      </c>
      <c r="S2120" t="s">
        <v>39</v>
      </c>
      <c r="T2120" t="s">
        <v>39</v>
      </c>
      <c r="U2120" t="s">
        <v>3112</v>
      </c>
      <c r="V2120" s="6" t="s">
        <v>2749</v>
      </c>
      <c r="W2120" s="6" t="s">
        <v>2729</v>
      </c>
      <c r="X2120" s="6">
        <v>15</v>
      </c>
      <c r="Y2120" t="s">
        <v>21</v>
      </c>
      <c r="Z2120" s="6">
        <v>12</v>
      </c>
      <c r="AA2120" s="6" t="s">
        <v>3115</v>
      </c>
      <c r="AB2120">
        <v>500</v>
      </c>
      <c r="AC2120">
        <v>0.5</v>
      </c>
      <c r="AD2120" s="6" t="s">
        <v>40</v>
      </c>
      <c r="AE2120" s="6" t="s">
        <v>39</v>
      </c>
      <c r="AF2120" s="6" t="s">
        <v>40</v>
      </c>
      <c r="AG2120" t="s">
        <v>3110</v>
      </c>
      <c r="AH2120" t="s">
        <v>3111</v>
      </c>
      <c r="AI2120" s="6" t="s">
        <v>39</v>
      </c>
      <c r="AJ2120" s="6" t="s">
        <v>43</v>
      </c>
      <c r="AK2120" s="19">
        <v>0</v>
      </c>
      <c r="AL2120" s="6" t="s">
        <v>39</v>
      </c>
      <c r="AM2120" s="6" t="s">
        <v>39</v>
      </c>
      <c r="AN2120">
        <v>4</v>
      </c>
      <c r="AO2120">
        <v>100</v>
      </c>
      <c r="AP2120">
        <v>21</v>
      </c>
      <c r="AQ2120" t="s">
        <v>39</v>
      </c>
      <c r="AR2120" t="s">
        <v>2641</v>
      </c>
      <c r="AS2120" t="s">
        <v>3127</v>
      </c>
    </row>
    <row r="2121" spans="1:45" x14ac:dyDescent="0.35">
      <c r="A2121" t="s">
        <v>2072</v>
      </c>
      <c r="B2121" t="s">
        <v>2672</v>
      </c>
      <c r="C2121" t="s">
        <v>2592</v>
      </c>
      <c r="D2121" t="s">
        <v>497</v>
      </c>
      <c r="E2121" t="s">
        <v>498</v>
      </c>
      <c r="F2121" t="s">
        <v>3108</v>
      </c>
      <c r="G2121" t="s">
        <v>40</v>
      </c>
      <c r="H2121" t="s">
        <v>40</v>
      </c>
      <c r="I2121" t="s">
        <v>3109</v>
      </c>
      <c r="J2121" t="s">
        <v>39</v>
      </c>
      <c r="K2121" t="s">
        <v>39</v>
      </c>
      <c r="L2121" t="s">
        <v>39</v>
      </c>
      <c r="M2121" t="s">
        <v>2632</v>
      </c>
      <c r="N2121">
        <v>100</v>
      </c>
      <c r="O2121">
        <v>2015</v>
      </c>
      <c r="P2121">
        <v>2016</v>
      </c>
      <c r="Q2121" t="s">
        <v>39</v>
      </c>
      <c r="R2121">
        <v>365</v>
      </c>
      <c r="S2121" t="s">
        <v>39</v>
      </c>
      <c r="T2121" t="s">
        <v>39</v>
      </c>
      <c r="U2121" t="s">
        <v>3112</v>
      </c>
      <c r="V2121" s="6" t="s">
        <v>2749</v>
      </c>
      <c r="W2121" s="6" t="s">
        <v>2729</v>
      </c>
      <c r="X2121" s="6">
        <v>15</v>
      </c>
      <c r="Y2121" t="s">
        <v>21</v>
      </c>
      <c r="Z2121" s="6">
        <v>12</v>
      </c>
      <c r="AA2121" s="6" t="s">
        <v>3116</v>
      </c>
      <c r="AB2121">
        <v>500</v>
      </c>
      <c r="AC2121">
        <v>0.5</v>
      </c>
      <c r="AD2121" s="6" t="s">
        <v>40</v>
      </c>
      <c r="AE2121" s="6" t="s">
        <v>39</v>
      </c>
      <c r="AF2121" s="6" t="s">
        <v>40</v>
      </c>
      <c r="AG2121" t="s">
        <v>3110</v>
      </c>
      <c r="AH2121" t="s">
        <v>3111</v>
      </c>
      <c r="AI2121" s="6" t="s">
        <v>39</v>
      </c>
      <c r="AJ2121" s="6" t="s">
        <v>43</v>
      </c>
      <c r="AK2121" s="19">
        <v>0</v>
      </c>
      <c r="AL2121" s="6" t="s">
        <v>39</v>
      </c>
      <c r="AM2121" s="6" t="s">
        <v>39</v>
      </c>
      <c r="AN2121">
        <v>4</v>
      </c>
      <c r="AO2121">
        <v>100</v>
      </c>
      <c r="AP2121">
        <v>21</v>
      </c>
      <c r="AQ2121" t="s">
        <v>39</v>
      </c>
      <c r="AR2121" t="s">
        <v>2641</v>
      </c>
      <c r="AS2121" t="s">
        <v>3127</v>
      </c>
    </row>
    <row r="2122" spans="1:45" x14ac:dyDescent="0.35">
      <c r="A2122" t="s">
        <v>2072</v>
      </c>
      <c r="B2122" t="s">
        <v>2672</v>
      </c>
      <c r="C2122" t="s">
        <v>2592</v>
      </c>
      <c r="D2122" t="s">
        <v>497</v>
      </c>
      <c r="E2122" t="s">
        <v>498</v>
      </c>
      <c r="F2122" t="s">
        <v>3108</v>
      </c>
      <c r="G2122" t="s">
        <v>40</v>
      </c>
      <c r="H2122" t="s">
        <v>40</v>
      </c>
      <c r="I2122" t="s">
        <v>3109</v>
      </c>
      <c r="J2122" t="s">
        <v>39</v>
      </c>
      <c r="K2122" t="s">
        <v>39</v>
      </c>
      <c r="L2122" t="s">
        <v>39</v>
      </c>
      <c r="M2122" t="s">
        <v>2632</v>
      </c>
      <c r="N2122">
        <v>100</v>
      </c>
      <c r="O2122">
        <v>2015</v>
      </c>
      <c r="P2122">
        <v>2016</v>
      </c>
      <c r="Q2122" t="s">
        <v>39</v>
      </c>
      <c r="R2122">
        <v>365</v>
      </c>
      <c r="S2122" t="s">
        <v>39</v>
      </c>
      <c r="T2122" t="s">
        <v>39</v>
      </c>
      <c r="U2122" t="s">
        <v>3112</v>
      </c>
      <c r="V2122" s="6" t="s">
        <v>2749</v>
      </c>
      <c r="W2122" s="6" t="s">
        <v>2729</v>
      </c>
      <c r="X2122" s="6">
        <v>15</v>
      </c>
      <c r="Y2122" t="s">
        <v>21</v>
      </c>
      <c r="Z2122" s="6">
        <v>12</v>
      </c>
      <c r="AA2122" s="6" t="s">
        <v>3117</v>
      </c>
      <c r="AB2122">
        <v>500</v>
      </c>
      <c r="AC2122">
        <v>0.5</v>
      </c>
      <c r="AD2122" s="6" t="s">
        <v>40</v>
      </c>
      <c r="AE2122" s="6" t="s">
        <v>39</v>
      </c>
      <c r="AF2122" s="6" t="s">
        <v>40</v>
      </c>
      <c r="AG2122" t="s">
        <v>3110</v>
      </c>
      <c r="AH2122" t="s">
        <v>3111</v>
      </c>
      <c r="AI2122" s="6" t="s">
        <v>39</v>
      </c>
      <c r="AJ2122" s="6" t="s">
        <v>43</v>
      </c>
      <c r="AK2122" s="19">
        <v>0</v>
      </c>
      <c r="AL2122" s="6" t="s">
        <v>39</v>
      </c>
      <c r="AM2122" s="6" t="s">
        <v>39</v>
      </c>
      <c r="AN2122">
        <v>4</v>
      </c>
      <c r="AO2122">
        <v>100</v>
      </c>
      <c r="AP2122">
        <v>21</v>
      </c>
      <c r="AQ2122" t="s">
        <v>39</v>
      </c>
      <c r="AR2122" t="s">
        <v>2641</v>
      </c>
      <c r="AS2122" t="s">
        <v>3127</v>
      </c>
    </row>
    <row r="2123" spans="1:45" x14ac:dyDescent="0.35">
      <c r="A2123" t="s">
        <v>2072</v>
      </c>
      <c r="B2123" t="s">
        <v>2672</v>
      </c>
      <c r="C2123" t="s">
        <v>2592</v>
      </c>
      <c r="D2123" t="s">
        <v>497</v>
      </c>
      <c r="E2123" t="s">
        <v>498</v>
      </c>
      <c r="F2123" t="s">
        <v>3108</v>
      </c>
      <c r="G2123" t="s">
        <v>40</v>
      </c>
      <c r="H2123" t="s">
        <v>40</v>
      </c>
      <c r="I2123" t="s">
        <v>3109</v>
      </c>
      <c r="J2123" t="s">
        <v>39</v>
      </c>
      <c r="K2123" t="s">
        <v>39</v>
      </c>
      <c r="L2123" t="s">
        <v>39</v>
      </c>
      <c r="M2123" t="s">
        <v>2632</v>
      </c>
      <c r="N2123">
        <v>100</v>
      </c>
      <c r="O2123">
        <v>2015</v>
      </c>
      <c r="P2123">
        <v>2016</v>
      </c>
      <c r="Q2123" t="s">
        <v>39</v>
      </c>
      <c r="R2123">
        <v>365</v>
      </c>
      <c r="S2123" t="s">
        <v>39</v>
      </c>
      <c r="T2123" t="s">
        <v>39</v>
      </c>
      <c r="U2123" t="s">
        <v>3112</v>
      </c>
      <c r="V2123" s="6" t="s">
        <v>2749</v>
      </c>
      <c r="W2123" s="6" t="s">
        <v>2729</v>
      </c>
      <c r="X2123" s="6">
        <v>15</v>
      </c>
      <c r="Y2123" t="s">
        <v>21</v>
      </c>
      <c r="Z2123" s="6">
        <v>12</v>
      </c>
      <c r="AA2123" s="6" t="s">
        <v>3124</v>
      </c>
      <c r="AB2123">
        <v>500</v>
      </c>
      <c r="AC2123">
        <v>0.5</v>
      </c>
      <c r="AD2123" s="6" t="s">
        <v>40</v>
      </c>
      <c r="AE2123" s="6" t="s">
        <v>39</v>
      </c>
      <c r="AF2123" s="6" t="s">
        <v>40</v>
      </c>
      <c r="AG2123" t="s">
        <v>3110</v>
      </c>
      <c r="AH2123" t="s">
        <v>3111</v>
      </c>
      <c r="AI2123" s="6" t="s">
        <v>39</v>
      </c>
      <c r="AJ2123" s="6" t="s">
        <v>43</v>
      </c>
      <c r="AK2123" s="19">
        <v>9.6430000000000007</v>
      </c>
      <c r="AL2123" s="6" t="s">
        <v>39</v>
      </c>
      <c r="AM2123" s="6" t="s">
        <v>39</v>
      </c>
      <c r="AN2123">
        <v>4</v>
      </c>
      <c r="AO2123">
        <v>100</v>
      </c>
      <c r="AP2123">
        <v>21</v>
      </c>
      <c r="AQ2123" t="s">
        <v>39</v>
      </c>
      <c r="AR2123" t="s">
        <v>2641</v>
      </c>
      <c r="AS2123" t="s">
        <v>3127</v>
      </c>
    </row>
    <row r="2124" spans="1:45" x14ac:dyDescent="0.35">
      <c r="A2124" t="s">
        <v>2072</v>
      </c>
      <c r="B2124" t="s">
        <v>2672</v>
      </c>
      <c r="C2124" t="s">
        <v>2592</v>
      </c>
      <c r="D2124" t="s">
        <v>497</v>
      </c>
      <c r="E2124" t="s">
        <v>498</v>
      </c>
      <c r="F2124" t="s">
        <v>3108</v>
      </c>
      <c r="G2124" t="s">
        <v>40</v>
      </c>
      <c r="H2124" t="s">
        <v>40</v>
      </c>
      <c r="I2124" t="s">
        <v>3109</v>
      </c>
      <c r="J2124" t="s">
        <v>39</v>
      </c>
      <c r="K2124" t="s">
        <v>39</v>
      </c>
      <c r="L2124" t="s">
        <v>39</v>
      </c>
      <c r="M2124" t="s">
        <v>2632</v>
      </c>
      <c r="N2124">
        <v>100</v>
      </c>
      <c r="O2124">
        <v>2015</v>
      </c>
      <c r="P2124">
        <v>2016</v>
      </c>
      <c r="Q2124" t="s">
        <v>39</v>
      </c>
      <c r="R2124">
        <v>365</v>
      </c>
      <c r="S2124" t="s">
        <v>39</v>
      </c>
      <c r="T2124" t="s">
        <v>39</v>
      </c>
      <c r="U2124" t="s">
        <v>3112</v>
      </c>
      <c r="V2124" s="6" t="s">
        <v>2749</v>
      </c>
      <c r="W2124" s="6" t="s">
        <v>2729</v>
      </c>
      <c r="X2124" s="6">
        <v>15</v>
      </c>
      <c r="Y2124" t="s">
        <v>21</v>
      </c>
      <c r="Z2124" s="6">
        <v>12</v>
      </c>
      <c r="AA2124" s="6" t="s">
        <v>3118</v>
      </c>
      <c r="AB2124">
        <v>500</v>
      </c>
      <c r="AC2124">
        <v>0.5</v>
      </c>
      <c r="AD2124" s="6" t="s">
        <v>40</v>
      </c>
      <c r="AE2124" s="6" t="s">
        <v>39</v>
      </c>
      <c r="AF2124" s="6" t="s">
        <v>40</v>
      </c>
      <c r="AG2124" t="s">
        <v>3110</v>
      </c>
      <c r="AH2124" t="s">
        <v>3111</v>
      </c>
      <c r="AI2124" s="6" t="s">
        <v>39</v>
      </c>
      <c r="AJ2124" s="6" t="s">
        <v>43</v>
      </c>
      <c r="AK2124" s="19">
        <v>0</v>
      </c>
      <c r="AL2124" s="6" t="s">
        <v>39</v>
      </c>
      <c r="AM2124" s="6" t="s">
        <v>39</v>
      </c>
      <c r="AN2124">
        <v>4</v>
      </c>
      <c r="AO2124">
        <v>100</v>
      </c>
      <c r="AP2124">
        <v>21</v>
      </c>
      <c r="AQ2124" t="s">
        <v>39</v>
      </c>
      <c r="AR2124" t="s">
        <v>2641</v>
      </c>
      <c r="AS2124" t="s">
        <v>3127</v>
      </c>
    </row>
    <row r="2125" spans="1:45" x14ac:dyDescent="0.35">
      <c r="A2125" t="s">
        <v>2072</v>
      </c>
      <c r="B2125" t="s">
        <v>2672</v>
      </c>
      <c r="C2125" t="s">
        <v>2592</v>
      </c>
      <c r="D2125" t="s">
        <v>497</v>
      </c>
      <c r="E2125" t="s">
        <v>498</v>
      </c>
      <c r="F2125" t="s">
        <v>3108</v>
      </c>
      <c r="G2125" t="s">
        <v>40</v>
      </c>
      <c r="H2125" t="s">
        <v>40</v>
      </c>
      <c r="I2125" t="s">
        <v>3109</v>
      </c>
      <c r="J2125" t="s">
        <v>39</v>
      </c>
      <c r="K2125" t="s">
        <v>39</v>
      </c>
      <c r="L2125" t="s">
        <v>39</v>
      </c>
      <c r="M2125" t="s">
        <v>2632</v>
      </c>
      <c r="N2125">
        <v>100</v>
      </c>
      <c r="O2125">
        <v>2015</v>
      </c>
      <c r="P2125">
        <v>2016</v>
      </c>
      <c r="Q2125" t="s">
        <v>39</v>
      </c>
      <c r="R2125">
        <v>365</v>
      </c>
      <c r="S2125" t="s">
        <v>39</v>
      </c>
      <c r="T2125" t="s">
        <v>39</v>
      </c>
      <c r="U2125" t="s">
        <v>3112</v>
      </c>
      <c r="V2125" s="6" t="s">
        <v>2749</v>
      </c>
      <c r="W2125" s="6" t="s">
        <v>2729</v>
      </c>
      <c r="X2125" s="6">
        <v>15</v>
      </c>
      <c r="Y2125" t="s">
        <v>21</v>
      </c>
      <c r="Z2125" s="6">
        <v>12</v>
      </c>
      <c r="AA2125" s="6" t="s">
        <v>3119</v>
      </c>
      <c r="AB2125">
        <v>500</v>
      </c>
      <c r="AC2125">
        <v>0.5</v>
      </c>
      <c r="AD2125" s="6" t="s">
        <v>40</v>
      </c>
      <c r="AE2125" s="6" t="s">
        <v>39</v>
      </c>
      <c r="AF2125" s="6" t="s">
        <v>40</v>
      </c>
      <c r="AG2125" t="s">
        <v>3110</v>
      </c>
      <c r="AH2125" t="s">
        <v>3111</v>
      </c>
      <c r="AI2125" s="6" t="s">
        <v>39</v>
      </c>
      <c r="AJ2125" s="6" t="s">
        <v>43</v>
      </c>
      <c r="AK2125" s="19">
        <v>0</v>
      </c>
      <c r="AL2125" s="6" t="s">
        <v>39</v>
      </c>
      <c r="AM2125" s="6" t="s">
        <v>39</v>
      </c>
      <c r="AN2125">
        <v>4</v>
      </c>
      <c r="AO2125">
        <v>100</v>
      </c>
      <c r="AP2125">
        <v>21</v>
      </c>
      <c r="AQ2125" t="s">
        <v>39</v>
      </c>
      <c r="AR2125" t="s">
        <v>2641</v>
      </c>
      <c r="AS2125" t="s">
        <v>3127</v>
      </c>
    </row>
    <row r="2126" spans="1:45" x14ac:dyDescent="0.35">
      <c r="A2126" t="s">
        <v>2072</v>
      </c>
      <c r="B2126" t="s">
        <v>2672</v>
      </c>
      <c r="C2126" t="s">
        <v>2592</v>
      </c>
      <c r="D2126" t="s">
        <v>497</v>
      </c>
      <c r="E2126" t="s">
        <v>498</v>
      </c>
      <c r="F2126" t="s">
        <v>3108</v>
      </c>
      <c r="G2126" t="s">
        <v>40</v>
      </c>
      <c r="H2126" t="s">
        <v>40</v>
      </c>
      <c r="I2126" t="s">
        <v>3109</v>
      </c>
      <c r="J2126" t="s">
        <v>39</v>
      </c>
      <c r="K2126" t="s">
        <v>39</v>
      </c>
      <c r="L2126" t="s">
        <v>39</v>
      </c>
      <c r="M2126" t="s">
        <v>2632</v>
      </c>
      <c r="N2126">
        <v>100</v>
      </c>
      <c r="O2126">
        <v>2015</v>
      </c>
      <c r="P2126">
        <v>2016</v>
      </c>
      <c r="Q2126" t="s">
        <v>39</v>
      </c>
      <c r="R2126">
        <v>365</v>
      </c>
      <c r="S2126" t="s">
        <v>39</v>
      </c>
      <c r="T2126" t="s">
        <v>39</v>
      </c>
      <c r="U2126" t="s">
        <v>3112</v>
      </c>
      <c r="V2126" s="6" t="s">
        <v>2749</v>
      </c>
      <c r="W2126" s="6" t="s">
        <v>2729</v>
      </c>
      <c r="X2126" s="6">
        <v>15</v>
      </c>
      <c r="Y2126" t="s">
        <v>21</v>
      </c>
      <c r="Z2126" s="6">
        <v>12</v>
      </c>
      <c r="AA2126" s="6" t="s">
        <v>3120</v>
      </c>
      <c r="AB2126">
        <v>500</v>
      </c>
      <c r="AC2126">
        <v>0.5</v>
      </c>
      <c r="AD2126" s="6" t="s">
        <v>40</v>
      </c>
      <c r="AE2126" s="6" t="s">
        <v>39</v>
      </c>
      <c r="AF2126" s="6" t="s">
        <v>40</v>
      </c>
      <c r="AG2126" t="s">
        <v>3110</v>
      </c>
      <c r="AH2126" t="s">
        <v>3111</v>
      </c>
      <c r="AI2126" s="6" t="s">
        <v>39</v>
      </c>
      <c r="AJ2126" s="6" t="s">
        <v>43</v>
      </c>
      <c r="AK2126" s="19">
        <v>7.9509999999999996</v>
      </c>
      <c r="AL2126" s="6" t="s">
        <v>39</v>
      </c>
      <c r="AM2126" s="6" t="s">
        <v>39</v>
      </c>
      <c r="AN2126">
        <v>4</v>
      </c>
      <c r="AO2126">
        <v>100</v>
      </c>
      <c r="AP2126">
        <v>21</v>
      </c>
      <c r="AQ2126" t="s">
        <v>39</v>
      </c>
      <c r="AR2126" t="s">
        <v>2641</v>
      </c>
      <c r="AS2126" t="s">
        <v>3127</v>
      </c>
    </row>
    <row r="2127" spans="1:45" x14ac:dyDescent="0.35">
      <c r="A2127" t="s">
        <v>2072</v>
      </c>
      <c r="B2127" t="s">
        <v>2672</v>
      </c>
      <c r="C2127" t="s">
        <v>2592</v>
      </c>
      <c r="D2127" t="s">
        <v>497</v>
      </c>
      <c r="E2127" t="s">
        <v>498</v>
      </c>
      <c r="F2127" t="s">
        <v>3108</v>
      </c>
      <c r="G2127" t="s">
        <v>40</v>
      </c>
      <c r="H2127" t="s">
        <v>40</v>
      </c>
      <c r="I2127" t="s">
        <v>3109</v>
      </c>
      <c r="J2127" t="s">
        <v>39</v>
      </c>
      <c r="K2127" t="s">
        <v>39</v>
      </c>
      <c r="L2127" t="s">
        <v>39</v>
      </c>
      <c r="M2127" t="s">
        <v>2632</v>
      </c>
      <c r="N2127">
        <v>100</v>
      </c>
      <c r="O2127">
        <v>2015</v>
      </c>
      <c r="P2127">
        <v>2016</v>
      </c>
      <c r="Q2127" t="s">
        <v>39</v>
      </c>
      <c r="R2127">
        <v>365</v>
      </c>
      <c r="S2127" t="s">
        <v>39</v>
      </c>
      <c r="T2127" t="s">
        <v>39</v>
      </c>
      <c r="U2127" t="s">
        <v>3112</v>
      </c>
      <c r="V2127" s="6" t="s">
        <v>2749</v>
      </c>
      <c r="W2127" s="6" t="s">
        <v>2729</v>
      </c>
      <c r="X2127" s="6">
        <v>15</v>
      </c>
      <c r="Y2127" t="s">
        <v>21</v>
      </c>
      <c r="Z2127" s="6">
        <v>12</v>
      </c>
      <c r="AA2127" s="6" t="s">
        <v>3121</v>
      </c>
      <c r="AB2127">
        <v>500</v>
      </c>
      <c r="AC2127">
        <v>0.5</v>
      </c>
      <c r="AD2127" s="6" t="s">
        <v>40</v>
      </c>
      <c r="AE2127" s="6" t="s">
        <v>39</v>
      </c>
      <c r="AF2127" s="6" t="s">
        <v>40</v>
      </c>
      <c r="AG2127" t="s">
        <v>3110</v>
      </c>
      <c r="AH2127" t="s">
        <v>3111</v>
      </c>
      <c r="AI2127" s="6" t="s">
        <v>39</v>
      </c>
      <c r="AJ2127" s="6" t="s">
        <v>43</v>
      </c>
      <c r="AK2127" s="19">
        <v>0</v>
      </c>
      <c r="AL2127" s="6" t="s">
        <v>39</v>
      </c>
      <c r="AM2127" s="6" t="s">
        <v>39</v>
      </c>
      <c r="AN2127">
        <v>4</v>
      </c>
      <c r="AO2127">
        <v>100</v>
      </c>
      <c r="AP2127">
        <v>21</v>
      </c>
      <c r="AQ2127" t="s">
        <v>39</v>
      </c>
      <c r="AR2127" t="s">
        <v>2641</v>
      </c>
      <c r="AS2127" t="s">
        <v>3127</v>
      </c>
    </row>
    <row r="2128" spans="1:45" x14ac:dyDescent="0.35">
      <c r="A2128" t="s">
        <v>2072</v>
      </c>
      <c r="B2128" t="s">
        <v>2672</v>
      </c>
      <c r="C2128" t="s">
        <v>2592</v>
      </c>
      <c r="D2128" t="s">
        <v>497</v>
      </c>
      <c r="E2128" t="s">
        <v>498</v>
      </c>
      <c r="F2128" t="s">
        <v>3108</v>
      </c>
      <c r="G2128" t="s">
        <v>40</v>
      </c>
      <c r="H2128" t="s">
        <v>40</v>
      </c>
      <c r="I2128" t="s">
        <v>3109</v>
      </c>
      <c r="J2128" t="s">
        <v>39</v>
      </c>
      <c r="K2128" t="s">
        <v>39</v>
      </c>
      <c r="L2128" t="s">
        <v>39</v>
      </c>
      <c r="M2128" t="s">
        <v>2632</v>
      </c>
      <c r="N2128">
        <v>100</v>
      </c>
      <c r="O2128">
        <v>2015</v>
      </c>
      <c r="P2128">
        <v>2016</v>
      </c>
      <c r="Q2128" t="s">
        <v>39</v>
      </c>
      <c r="R2128">
        <v>365</v>
      </c>
      <c r="S2128" t="s">
        <v>39</v>
      </c>
      <c r="T2128" t="s">
        <v>39</v>
      </c>
      <c r="U2128" t="s">
        <v>3112</v>
      </c>
      <c r="V2128" s="6" t="s">
        <v>2749</v>
      </c>
      <c r="W2128" s="6" t="s">
        <v>2729</v>
      </c>
      <c r="X2128" s="6">
        <v>15</v>
      </c>
      <c r="Y2128" t="s">
        <v>21</v>
      </c>
      <c r="Z2128" s="6">
        <v>12</v>
      </c>
      <c r="AA2128" s="6" t="s">
        <v>3125</v>
      </c>
      <c r="AB2128">
        <v>500</v>
      </c>
      <c r="AC2128">
        <v>0.5</v>
      </c>
      <c r="AD2128" s="6" t="s">
        <v>40</v>
      </c>
      <c r="AE2128" s="6" t="s">
        <v>39</v>
      </c>
      <c r="AF2128" s="6" t="s">
        <v>40</v>
      </c>
      <c r="AG2128" t="s">
        <v>3110</v>
      </c>
      <c r="AH2128" t="s">
        <v>3111</v>
      </c>
      <c r="AI2128" s="6" t="s">
        <v>39</v>
      </c>
      <c r="AJ2128" s="6" t="s">
        <v>43</v>
      </c>
      <c r="AK2128" s="19">
        <v>0</v>
      </c>
      <c r="AL2128" s="6" t="s">
        <v>39</v>
      </c>
      <c r="AM2128" s="6" t="s">
        <v>39</v>
      </c>
      <c r="AN2128">
        <v>4</v>
      </c>
      <c r="AO2128">
        <v>100</v>
      </c>
      <c r="AP2128">
        <v>21</v>
      </c>
      <c r="AQ2128" t="s">
        <v>39</v>
      </c>
      <c r="AR2128" t="s">
        <v>2641</v>
      </c>
      <c r="AS2128" t="s">
        <v>3127</v>
      </c>
    </row>
    <row r="2129" spans="1:45" x14ac:dyDescent="0.35">
      <c r="A2129" t="s">
        <v>2072</v>
      </c>
      <c r="B2129" t="s">
        <v>2672</v>
      </c>
      <c r="C2129" t="s">
        <v>2592</v>
      </c>
      <c r="D2129" t="s">
        <v>497</v>
      </c>
      <c r="E2129" t="s">
        <v>498</v>
      </c>
      <c r="F2129" t="s">
        <v>3108</v>
      </c>
      <c r="G2129" t="s">
        <v>40</v>
      </c>
      <c r="H2129" t="s">
        <v>40</v>
      </c>
      <c r="I2129" t="s">
        <v>3109</v>
      </c>
      <c r="J2129" t="s">
        <v>39</v>
      </c>
      <c r="K2129" t="s">
        <v>39</v>
      </c>
      <c r="L2129" t="s">
        <v>39</v>
      </c>
      <c r="M2129" t="s">
        <v>2632</v>
      </c>
      <c r="N2129">
        <v>100</v>
      </c>
      <c r="O2129">
        <v>2015</v>
      </c>
      <c r="P2129">
        <v>2016</v>
      </c>
      <c r="Q2129" t="s">
        <v>39</v>
      </c>
      <c r="R2129">
        <v>365</v>
      </c>
      <c r="S2129" t="s">
        <v>39</v>
      </c>
      <c r="T2129" t="s">
        <v>39</v>
      </c>
      <c r="U2129" t="s">
        <v>3112</v>
      </c>
      <c r="V2129" s="6" t="s">
        <v>2749</v>
      </c>
      <c r="W2129" s="6" t="s">
        <v>2729</v>
      </c>
      <c r="X2129" s="6">
        <v>15</v>
      </c>
      <c r="Y2129" t="s">
        <v>21</v>
      </c>
      <c r="Z2129" s="6">
        <v>12</v>
      </c>
      <c r="AA2129" s="6" t="s">
        <v>3122</v>
      </c>
      <c r="AB2129">
        <v>500</v>
      </c>
      <c r="AC2129">
        <v>0.5</v>
      </c>
      <c r="AD2129" s="6" t="s">
        <v>40</v>
      </c>
      <c r="AE2129" s="6" t="s">
        <v>39</v>
      </c>
      <c r="AF2129" s="6" t="s">
        <v>40</v>
      </c>
      <c r="AG2129" t="s">
        <v>3110</v>
      </c>
      <c r="AH2129" t="s">
        <v>3111</v>
      </c>
      <c r="AI2129" s="6" t="s">
        <v>39</v>
      </c>
      <c r="AJ2129" s="6" t="s">
        <v>43</v>
      </c>
      <c r="AK2129" s="19">
        <v>6.5979999999999999</v>
      </c>
      <c r="AL2129" s="6" t="s">
        <v>39</v>
      </c>
      <c r="AM2129" s="6" t="s">
        <v>39</v>
      </c>
      <c r="AN2129">
        <v>4</v>
      </c>
      <c r="AO2129">
        <v>100</v>
      </c>
      <c r="AP2129">
        <v>21</v>
      </c>
      <c r="AQ2129" t="s">
        <v>39</v>
      </c>
      <c r="AR2129" t="s">
        <v>2641</v>
      </c>
      <c r="AS2129" t="s">
        <v>3127</v>
      </c>
    </row>
    <row r="2130" spans="1:45" x14ac:dyDescent="0.35">
      <c r="A2130" t="s">
        <v>2072</v>
      </c>
      <c r="B2130" t="s">
        <v>2672</v>
      </c>
      <c r="C2130" t="s">
        <v>2592</v>
      </c>
      <c r="D2130" t="s">
        <v>497</v>
      </c>
      <c r="E2130" t="s">
        <v>498</v>
      </c>
      <c r="F2130" t="s">
        <v>3108</v>
      </c>
      <c r="G2130" t="s">
        <v>40</v>
      </c>
      <c r="H2130" t="s">
        <v>40</v>
      </c>
      <c r="I2130" t="s">
        <v>3109</v>
      </c>
      <c r="J2130" t="s">
        <v>39</v>
      </c>
      <c r="K2130" t="s">
        <v>39</v>
      </c>
      <c r="L2130" t="s">
        <v>39</v>
      </c>
      <c r="M2130" t="s">
        <v>2632</v>
      </c>
      <c r="N2130">
        <v>100</v>
      </c>
      <c r="O2130">
        <v>2015</v>
      </c>
      <c r="P2130">
        <v>2016</v>
      </c>
      <c r="Q2130" t="s">
        <v>39</v>
      </c>
      <c r="R2130">
        <v>365</v>
      </c>
      <c r="S2130" t="s">
        <v>39</v>
      </c>
      <c r="T2130" t="s">
        <v>39</v>
      </c>
      <c r="U2130" t="s">
        <v>3112</v>
      </c>
      <c r="V2130" s="6" t="s">
        <v>2749</v>
      </c>
      <c r="W2130" s="6" t="s">
        <v>2729</v>
      </c>
      <c r="X2130" s="6">
        <v>15</v>
      </c>
      <c r="Y2130" t="s">
        <v>21</v>
      </c>
      <c r="Z2130" s="6">
        <v>12</v>
      </c>
      <c r="AA2130" s="6" t="s">
        <v>3123</v>
      </c>
      <c r="AB2130">
        <v>500</v>
      </c>
      <c r="AC2130">
        <v>0.5</v>
      </c>
      <c r="AD2130" s="6" t="s">
        <v>40</v>
      </c>
      <c r="AE2130" s="6" t="s">
        <v>39</v>
      </c>
      <c r="AF2130" s="6" t="s">
        <v>40</v>
      </c>
      <c r="AG2130" t="s">
        <v>3110</v>
      </c>
      <c r="AH2130" t="s">
        <v>3111</v>
      </c>
      <c r="AI2130" s="6" t="s">
        <v>39</v>
      </c>
      <c r="AJ2130" s="6" t="s">
        <v>43</v>
      </c>
      <c r="AK2130" s="19">
        <v>0</v>
      </c>
      <c r="AL2130" s="6" t="s">
        <v>39</v>
      </c>
      <c r="AM2130" s="6" t="s">
        <v>39</v>
      </c>
      <c r="AN2130">
        <v>4</v>
      </c>
      <c r="AO2130">
        <v>100</v>
      </c>
      <c r="AP2130">
        <v>21</v>
      </c>
      <c r="AQ2130" t="s">
        <v>39</v>
      </c>
      <c r="AR2130" t="s">
        <v>2641</v>
      </c>
      <c r="AS2130" t="s">
        <v>3127</v>
      </c>
    </row>
    <row r="2131" spans="1:45" x14ac:dyDescent="0.35">
      <c r="A2131" t="s">
        <v>2072</v>
      </c>
      <c r="B2131" t="s">
        <v>2672</v>
      </c>
      <c r="C2131" t="s">
        <v>2592</v>
      </c>
      <c r="D2131" t="s">
        <v>497</v>
      </c>
      <c r="E2131" t="s">
        <v>498</v>
      </c>
      <c r="F2131" t="s">
        <v>3108</v>
      </c>
      <c r="G2131" t="s">
        <v>40</v>
      </c>
      <c r="H2131" t="s">
        <v>40</v>
      </c>
      <c r="I2131" t="s">
        <v>3109</v>
      </c>
      <c r="J2131" t="s">
        <v>39</v>
      </c>
      <c r="K2131" t="s">
        <v>39</v>
      </c>
      <c r="L2131" t="s">
        <v>39</v>
      </c>
      <c r="M2131" t="s">
        <v>2632</v>
      </c>
      <c r="N2131">
        <v>100</v>
      </c>
      <c r="O2131">
        <v>2015</v>
      </c>
      <c r="P2131">
        <v>2016</v>
      </c>
      <c r="Q2131" t="s">
        <v>39</v>
      </c>
      <c r="R2131">
        <v>365</v>
      </c>
      <c r="S2131" t="s">
        <v>39</v>
      </c>
      <c r="T2131" t="s">
        <v>39</v>
      </c>
      <c r="U2131" t="s">
        <v>3112</v>
      </c>
      <c r="V2131" s="6" t="s">
        <v>2749</v>
      </c>
      <c r="W2131" s="6" t="s">
        <v>2729</v>
      </c>
      <c r="X2131" s="6">
        <v>15</v>
      </c>
      <c r="Y2131" t="s">
        <v>21</v>
      </c>
      <c r="Z2131" s="6">
        <v>12</v>
      </c>
      <c r="AA2131" s="6" t="s">
        <v>3126</v>
      </c>
      <c r="AB2131">
        <v>500</v>
      </c>
      <c r="AC2131">
        <v>0.5</v>
      </c>
      <c r="AD2131" s="6" t="s">
        <v>40</v>
      </c>
      <c r="AE2131" s="6" t="s">
        <v>39</v>
      </c>
      <c r="AF2131" s="6" t="s">
        <v>40</v>
      </c>
      <c r="AG2131" t="s">
        <v>3110</v>
      </c>
      <c r="AH2131" t="s">
        <v>3111</v>
      </c>
      <c r="AI2131" s="6" t="s">
        <v>39</v>
      </c>
      <c r="AJ2131" s="6" t="s">
        <v>43</v>
      </c>
      <c r="AK2131" s="19">
        <v>0</v>
      </c>
      <c r="AL2131" s="6" t="s">
        <v>39</v>
      </c>
      <c r="AM2131" s="6" t="s">
        <v>39</v>
      </c>
      <c r="AN2131">
        <v>4</v>
      </c>
      <c r="AO2131">
        <v>100</v>
      </c>
      <c r="AP2131">
        <v>21</v>
      </c>
      <c r="AQ2131" t="s">
        <v>39</v>
      </c>
      <c r="AR2131" t="s">
        <v>2641</v>
      </c>
      <c r="AS2131" t="s">
        <v>3127</v>
      </c>
    </row>
    <row r="2132" spans="1:45" x14ac:dyDescent="0.35">
      <c r="A2132" t="s">
        <v>2072</v>
      </c>
      <c r="B2132" t="s">
        <v>2672</v>
      </c>
      <c r="C2132" t="s">
        <v>2592</v>
      </c>
      <c r="D2132" t="s">
        <v>497</v>
      </c>
      <c r="E2132" t="s">
        <v>498</v>
      </c>
      <c r="F2132" t="s">
        <v>3108</v>
      </c>
      <c r="G2132" t="s">
        <v>40</v>
      </c>
      <c r="H2132" t="s">
        <v>40</v>
      </c>
      <c r="I2132" t="s">
        <v>3109</v>
      </c>
      <c r="J2132" t="s">
        <v>39</v>
      </c>
      <c r="K2132" t="s">
        <v>39</v>
      </c>
      <c r="L2132" t="s">
        <v>39</v>
      </c>
      <c r="M2132" t="s">
        <v>2632</v>
      </c>
      <c r="N2132">
        <v>100</v>
      </c>
      <c r="O2132">
        <v>2015</v>
      </c>
      <c r="P2132">
        <v>2016</v>
      </c>
      <c r="Q2132" t="s">
        <v>39</v>
      </c>
      <c r="R2132">
        <v>365</v>
      </c>
      <c r="S2132" t="s">
        <v>39</v>
      </c>
      <c r="T2132" t="s">
        <v>39</v>
      </c>
      <c r="U2132" t="s">
        <v>3112</v>
      </c>
      <c r="V2132" s="6" t="s">
        <v>2749</v>
      </c>
      <c r="W2132" s="6" t="s">
        <v>2833</v>
      </c>
      <c r="X2132" s="6">
        <v>15</v>
      </c>
      <c r="Y2132" t="s">
        <v>21</v>
      </c>
      <c r="Z2132" s="6">
        <v>12</v>
      </c>
      <c r="AA2132" s="6" t="s">
        <v>3113</v>
      </c>
      <c r="AB2132">
        <v>500</v>
      </c>
      <c r="AC2132">
        <v>0.5</v>
      </c>
      <c r="AD2132" s="6" t="s">
        <v>40</v>
      </c>
      <c r="AE2132" s="6" t="s">
        <v>39</v>
      </c>
      <c r="AF2132" s="6" t="s">
        <v>40</v>
      </c>
      <c r="AG2132" t="s">
        <v>3110</v>
      </c>
      <c r="AH2132" t="s">
        <v>3111</v>
      </c>
      <c r="AI2132" s="6" t="s">
        <v>39</v>
      </c>
      <c r="AJ2132" s="6" t="s">
        <v>43</v>
      </c>
      <c r="AK2132">
        <v>42.292999999999999</v>
      </c>
      <c r="AL2132" s="6" t="s">
        <v>39</v>
      </c>
      <c r="AM2132" s="6" t="s">
        <v>39</v>
      </c>
      <c r="AN2132">
        <v>4</v>
      </c>
      <c r="AO2132">
        <v>100</v>
      </c>
      <c r="AP2132">
        <v>21</v>
      </c>
      <c r="AQ2132" t="s">
        <v>39</v>
      </c>
      <c r="AR2132" t="s">
        <v>2641</v>
      </c>
      <c r="AS2132" t="s">
        <v>3127</v>
      </c>
    </row>
    <row r="2133" spans="1:45" x14ac:dyDescent="0.35">
      <c r="A2133" t="s">
        <v>2072</v>
      </c>
      <c r="B2133" t="s">
        <v>2672</v>
      </c>
      <c r="C2133" t="s">
        <v>2592</v>
      </c>
      <c r="D2133" t="s">
        <v>497</v>
      </c>
      <c r="E2133" t="s">
        <v>498</v>
      </c>
      <c r="F2133" t="s">
        <v>3108</v>
      </c>
      <c r="G2133" t="s">
        <v>40</v>
      </c>
      <c r="H2133" t="s">
        <v>40</v>
      </c>
      <c r="I2133" t="s">
        <v>3109</v>
      </c>
      <c r="J2133" t="s">
        <v>39</v>
      </c>
      <c r="K2133" t="s">
        <v>39</v>
      </c>
      <c r="L2133" t="s">
        <v>39</v>
      </c>
      <c r="M2133" t="s">
        <v>2632</v>
      </c>
      <c r="N2133">
        <v>100</v>
      </c>
      <c r="O2133">
        <v>2015</v>
      </c>
      <c r="P2133">
        <v>2016</v>
      </c>
      <c r="Q2133" t="s">
        <v>39</v>
      </c>
      <c r="R2133">
        <v>365</v>
      </c>
      <c r="S2133" t="s">
        <v>39</v>
      </c>
      <c r="T2133" t="s">
        <v>39</v>
      </c>
      <c r="U2133" t="s">
        <v>3112</v>
      </c>
      <c r="V2133" s="6" t="s">
        <v>2749</v>
      </c>
      <c r="W2133" s="6" t="s">
        <v>2833</v>
      </c>
      <c r="X2133" s="6">
        <v>15</v>
      </c>
      <c r="Y2133" t="s">
        <v>21</v>
      </c>
      <c r="Z2133" s="6">
        <v>12</v>
      </c>
      <c r="AA2133" s="6" t="s">
        <v>3114</v>
      </c>
      <c r="AB2133">
        <v>500</v>
      </c>
      <c r="AC2133">
        <v>0.5</v>
      </c>
      <c r="AD2133" s="6" t="s">
        <v>40</v>
      </c>
      <c r="AE2133" s="6" t="s">
        <v>39</v>
      </c>
      <c r="AF2133" s="6" t="s">
        <v>40</v>
      </c>
      <c r="AG2133" t="s">
        <v>3110</v>
      </c>
      <c r="AH2133" t="s">
        <v>3111</v>
      </c>
      <c r="AI2133" s="6" t="s">
        <v>39</v>
      </c>
      <c r="AJ2133" s="6" t="s">
        <v>43</v>
      </c>
      <c r="AK2133">
        <v>57.688000000000002</v>
      </c>
      <c r="AL2133" s="6" t="s">
        <v>39</v>
      </c>
      <c r="AM2133" s="6" t="s">
        <v>39</v>
      </c>
      <c r="AN2133">
        <v>4</v>
      </c>
      <c r="AO2133">
        <v>100</v>
      </c>
      <c r="AP2133">
        <v>21</v>
      </c>
      <c r="AQ2133" t="s">
        <v>39</v>
      </c>
      <c r="AR2133" t="s">
        <v>2641</v>
      </c>
      <c r="AS2133" t="s">
        <v>3127</v>
      </c>
    </row>
    <row r="2134" spans="1:45" x14ac:dyDescent="0.35">
      <c r="A2134" t="s">
        <v>2072</v>
      </c>
      <c r="B2134" t="s">
        <v>2672</v>
      </c>
      <c r="C2134" t="s">
        <v>2592</v>
      </c>
      <c r="D2134" t="s">
        <v>497</v>
      </c>
      <c r="E2134" t="s">
        <v>498</v>
      </c>
      <c r="F2134" t="s">
        <v>3108</v>
      </c>
      <c r="G2134" t="s">
        <v>40</v>
      </c>
      <c r="H2134" t="s">
        <v>40</v>
      </c>
      <c r="I2134" t="s">
        <v>3109</v>
      </c>
      <c r="J2134" t="s">
        <v>39</v>
      </c>
      <c r="K2134" t="s">
        <v>39</v>
      </c>
      <c r="L2134" t="s">
        <v>39</v>
      </c>
      <c r="M2134" t="s">
        <v>2632</v>
      </c>
      <c r="N2134">
        <v>100</v>
      </c>
      <c r="O2134">
        <v>2015</v>
      </c>
      <c r="P2134">
        <v>2016</v>
      </c>
      <c r="Q2134" t="s">
        <v>39</v>
      </c>
      <c r="R2134">
        <v>365</v>
      </c>
      <c r="S2134" t="s">
        <v>39</v>
      </c>
      <c r="T2134" t="s">
        <v>39</v>
      </c>
      <c r="U2134" t="s">
        <v>3112</v>
      </c>
      <c r="V2134" s="6" t="s">
        <v>2749</v>
      </c>
      <c r="W2134" s="6" t="s">
        <v>2833</v>
      </c>
      <c r="X2134" s="6">
        <v>15</v>
      </c>
      <c r="Y2134" t="s">
        <v>21</v>
      </c>
      <c r="Z2134" s="6">
        <v>12</v>
      </c>
      <c r="AA2134" s="6" t="s">
        <v>3115</v>
      </c>
      <c r="AB2134">
        <v>500</v>
      </c>
      <c r="AC2134">
        <v>0.5</v>
      </c>
      <c r="AD2134" s="6" t="s">
        <v>40</v>
      </c>
      <c r="AE2134" s="6" t="s">
        <v>39</v>
      </c>
      <c r="AF2134" s="6" t="s">
        <v>40</v>
      </c>
      <c r="AG2134" t="s">
        <v>3110</v>
      </c>
      <c r="AH2134" t="s">
        <v>3111</v>
      </c>
      <c r="AI2134" s="6" t="s">
        <v>39</v>
      </c>
      <c r="AJ2134" s="6" t="s">
        <v>43</v>
      </c>
      <c r="AK2134" s="19">
        <v>57.688000000000002</v>
      </c>
      <c r="AL2134" s="6" t="s">
        <v>39</v>
      </c>
      <c r="AM2134" s="6" t="s">
        <v>39</v>
      </c>
      <c r="AN2134">
        <v>4</v>
      </c>
      <c r="AO2134">
        <v>100</v>
      </c>
      <c r="AP2134">
        <v>21</v>
      </c>
      <c r="AQ2134" t="s">
        <v>39</v>
      </c>
      <c r="AR2134" t="s">
        <v>2641</v>
      </c>
      <c r="AS2134" t="s">
        <v>3127</v>
      </c>
    </row>
    <row r="2135" spans="1:45" x14ac:dyDescent="0.35">
      <c r="A2135" t="s">
        <v>2072</v>
      </c>
      <c r="B2135" t="s">
        <v>2672</v>
      </c>
      <c r="C2135" t="s">
        <v>2592</v>
      </c>
      <c r="D2135" t="s">
        <v>497</v>
      </c>
      <c r="E2135" t="s">
        <v>498</v>
      </c>
      <c r="F2135" t="s">
        <v>3108</v>
      </c>
      <c r="G2135" t="s">
        <v>40</v>
      </c>
      <c r="H2135" t="s">
        <v>40</v>
      </c>
      <c r="I2135" t="s">
        <v>3109</v>
      </c>
      <c r="J2135" t="s">
        <v>39</v>
      </c>
      <c r="K2135" t="s">
        <v>39</v>
      </c>
      <c r="L2135" t="s">
        <v>39</v>
      </c>
      <c r="M2135" t="s">
        <v>2632</v>
      </c>
      <c r="N2135">
        <v>100</v>
      </c>
      <c r="O2135">
        <v>2015</v>
      </c>
      <c r="P2135">
        <v>2016</v>
      </c>
      <c r="Q2135" t="s">
        <v>39</v>
      </c>
      <c r="R2135">
        <v>365</v>
      </c>
      <c r="S2135" t="s">
        <v>39</v>
      </c>
      <c r="T2135" t="s">
        <v>39</v>
      </c>
      <c r="U2135" t="s">
        <v>3112</v>
      </c>
      <c r="V2135" s="6" t="s">
        <v>2749</v>
      </c>
      <c r="W2135" s="6" t="s">
        <v>2833</v>
      </c>
      <c r="X2135" s="6">
        <v>15</v>
      </c>
      <c r="Y2135" t="s">
        <v>21</v>
      </c>
      <c r="Z2135" s="6">
        <v>12</v>
      </c>
      <c r="AA2135" s="6" t="s">
        <v>3116</v>
      </c>
      <c r="AB2135">
        <v>500</v>
      </c>
      <c r="AC2135">
        <v>0.5</v>
      </c>
      <c r="AD2135" s="6" t="s">
        <v>40</v>
      </c>
      <c r="AE2135" s="6" t="s">
        <v>39</v>
      </c>
      <c r="AF2135" s="6" t="s">
        <v>40</v>
      </c>
      <c r="AG2135" t="s">
        <v>3110</v>
      </c>
      <c r="AH2135" t="s">
        <v>3111</v>
      </c>
      <c r="AI2135" s="6" t="s">
        <v>39</v>
      </c>
      <c r="AJ2135" s="6" t="s">
        <v>43</v>
      </c>
      <c r="AK2135" s="19">
        <v>23.177</v>
      </c>
      <c r="AL2135" s="6" t="s">
        <v>39</v>
      </c>
      <c r="AM2135" s="6" t="s">
        <v>39</v>
      </c>
      <c r="AN2135">
        <v>4</v>
      </c>
      <c r="AO2135">
        <v>100</v>
      </c>
      <c r="AP2135">
        <v>21</v>
      </c>
      <c r="AQ2135" t="s">
        <v>39</v>
      </c>
      <c r="AR2135" t="s">
        <v>2641</v>
      </c>
      <c r="AS2135" t="s">
        <v>3127</v>
      </c>
    </row>
    <row r="2136" spans="1:45" x14ac:dyDescent="0.35">
      <c r="A2136" t="s">
        <v>2072</v>
      </c>
      <c r="B2136" t="s">
        <v>2672</v>
      </c>
      <c r="C2136" t="s">
        <v>2592</v>
      </c>
      <c r="D2136" t="s">
        <v>497</v>
      </c>
      <c r="E2136" t="s">
        <v>498</v>
      </c>
      <c r="F2136" t="s">
        <v>3108</v>
      </c>
      <c r="G2136" t="s">
        <v>40</v>
      </c>
      <c r="H2136" t="s">
        <v>40</v>
      </c>
      <c r="I2136" t="s">
        <v>3109</v>
      </c>
      <c r="J2136" t="s">
        <v>39</v>
      </c>
      <c r="K2136" t="s">
        <v>39</v>
      </c>
      <c r="L2136" t="s">
        <v>39</v>
      </c>
      <c r="M2136" t="s">
        <v>2632</v>
      </c>
      <c r="N2136">
        <v>100</v>
      </c>
      <c r="O2136">
        <v>2015</v>
      </c>
      <c r="P2136">
        <v>2016</v>
      </c>
      <c r="Q2136" t="s">
        <v>39</v>
      </c>
      <c r="R2136">
        <v>365</v>
      </c>
      <c r="S2136" t="s">
        <v>39</v>
      </c>
      <c r="T2136" t="s">
        <v>39</v>
      </c>
      <c r="U2136" t="s">
        <v>3112</v>
      </c>
      <c r="V2136" s="6" t="s">
        <v>2749</v>
      </c>
      <c r="W2136" s="6" t="s">
        <v>2833</v>
      </c>
      <c r="X2136" s="6">
        <v>15</v>
      </c>
      <c r="Y2136" t="s">
        <v>21</v>
      </c>
      <c r="Z2136" s="6">
        <v>12</v>
      </c>
      <c r="AA2136" s="6" t="s">
        <v>3117</v>
      </c>
      <c r="AB2136">
        <v>500</v>
      </c>
      <c r="AC2136">
        <v>0.5</v>
      </c>
      <c r="AD2136" s="6" t="s">
        <v>40</v>
      </c>
      <c r="AE2136" s="6" t="s">
        <v>39</v>
      </c>
      <c r="AF2136" s="6" t="s">
        <v>40</v>
      </c>
      <c r="AG2136" t="s">
        <v>3110</v>
      </c>
      <c r="AH2136" t="s">
        <v>3111</v>
      </c>
      <c r="AI2136" s="6" t="s">
        <v>39</v>
      </c>
      <c r="AJ2136" s="6" t="s">
        <v>43</v>
      </c>
      <c r="AK2136" s="14">
        <v>53.289000000000001</v>
      </c>
      <c r="AL2136" s="6" t="s">
        <v>39</v>
      </c>
      <c r="AM2136" s="6" t="s">
        <v>39</v>
      </c>
      <c r="AN2136">
        <v>4</v>
      </c>
      <c r="AO2136">
        <v>100</v>
      </c>
      <c r="AP2136">
        <v>21</v>
      </c>
      <c r="AQ2136" t="s">
        <v>39</v>
      </c>
      <c r="AR2136" t="s">
        <v>2641</v>
      </c>
      <c r="AS2136" t="s">
        <v>3127</v>
      </c>
    </row>
    <row r="2137" spans="1:45" x14ac:dyDescent="0.35">
      <c r="A2137" t="s">
        <v>2072</v>
      </c>
      <c r="B2137" t="s">
        <v>2672</v>
      </c>
      <c r="C2137" t="s">
        <v>2592</v>
      </c>
      <c r="D2137" t="s">
        <v>497</v>
      </c>
      <c r="E2137" t="s">
        <v>498</v>
      </c>
      <c r="F2137" t="s">
        <v>3108</v>
      </c>
      <c r="G2137" t="s">
        <v>40</v>
      </c>
      <c r="H2137" t="s">
        <v>40</v>
      </c>
      <c r="I2137" t="s">
        <v>3109</v>
      </c>
      <c r="J2137" t="s">
        <v>39</v>
      </c>
      <c r="K2137" t="s">
        <v>39</v>
      </c>
      <c r="L2137" t="s">
        <v>39</v>
      </c>
      <c r="M2137" t="s">
        <v>2632</v>
      </c>
      <c r="N2137">
        <v>100</v>
      </c>
      <c r="O2137">
        <v>2015</v>
      </c>
      <c r="P2137">
        <v>2016</v>
      </c>
      <c r="Q2137" t="s">
        <v>39</v>
      </c>
      <c r="R2137">
        <v>365</v>
      </c>
      <c r="S2137" t="s">
        <v>39</v>
      </c>
      <c r="T2137" t="s">
        <v>39</v>
      </c>
      <c r="U2137" t="s">
        <v>3112</v>
      </c>
      <c r="V2137" s="6" t="s">
        <v>2749</v>
      </c>
      <c r="W2137" s="6" t="s">
        <v>2833</v>
      </c>
      <c r="X2137" s="6">
        <v>15</v>
      </c>
      <c r="Y2137" t="s">
        <v>21</v>
      </c>
      <c r="Z2137" s="6">
        <v>12</v>
      </c>
      <c r="AA2137" s="6" t="s">
        <v>3124</v>
      </c>
      <c r="AB2137">
        <v>500</v>
      </c>
      <c r="AC2137">
        <v>0.5</v>
      </c>
      <c r="AD2137" s="6" t="s">
        <v>40</v>
      </c>
      <c r="AE2137" s="6" t="s">
        <v>39</v>
      </c>
      <c r="AF2137" s="6" t="s">
        <v>40</v>
      </c>
      <c r="AG2137" t="s">
        <v>3110</v>
      </c>
      <c r="AH2137" t="s">
        <v>3111</v>
      </c>
      <c r="AI2137" s="6" t="s">
        <v>39</v>
      </c>
      <c r="AJ2137" s="6" t="s">
        <v>43</v>
      </c>
      <c r="AK2137" s="19">
        <v>50.244</v>
      </c>
      <c r="AL2137" s="6" t="s">
        <v>39</v>
      </c>
      <c r="AM2137" s="6" t="s">
        <v>39</v>
      </c>
      <c r="AN2137">
        <v>4</v>
      </c>
      <c r="AO2137">
        <v>100</v>
      </c>
      <c r="AP2137">
        <v>21</v>
      </c>
      <c r="AQ2137" t="s">
        <v>39</v>
      </c>
      <c r="AR2137" t="s">
        <v>2641</v>
      </c>
      <c r="AS2137" t="s">
        <v>3127</v>
      </c>
    </row>
    <row r="2138" spans="1:45" x14ac:dyDescent="0.35">
      <c r="A2138" t="s">
        <v>2072</v>
      </c>
      <c r="B2138" t="s">
        <v>2672</v>
      </c>
      <c r="C2138" t="s">
        <v>2592</v>
      </c>
      <c r="D2138" t="s">
        <v>497</v>
      </c>
      <c r="E2138" t="s">
        <v>498</v>
      </c>
      <c r="F2138" t="s">
        <v>3108</v>
      </c>
      <c r="G2138" t="s">
        <v>40</v>
      </c>
      <c r="H2138" t="s">
        <v>40</v>
      </c>
      <c r="I2138" t="s">
        <v>3109</v>
      </c>
      <c r="J2138" t="s">
        <v>39</v>
      </c>
      <c r="K2138" t="s">
        <v>39</v>
      </c>
      <c r="L2138" t="s">
        <v>39</v>
      </c>
      <c r="M2138" t="s">
        <v>2632</v>
      </c>
      <c r="N2138">
        <v>100</v>
      </c>
      <c r="O2138">
        <v>2015</v>
      </c>
      <c r="P2138">
        <v>2016</v>
      </c>
      <c r="Q2138" t="s">
        <v>39</v>
      </c>
      <c r="R2138">
        <v>365</v>
      </c>
      <c r="S2138" t="s">
        <v>39</v>
      </c>
      <c r="T2138" t="s">
        <v>39</v>
      </c>
      <c r="U2138" t="s">
        <v>3112</v>
      </c>
      <c r="V2138" s="6" t="s">
        <v>2749</v>
      </c>
      <c r="W2138" s="6" t="s">
        <v>2833</v>
      </c>
      <c r="X2138" s="6">
        <v>15</v>
      </c>
      <c r="Y2138" t="s">
        <v>21</v>
      </c>
      <c r="Z2138" s="6">
        <v>12</v>
      </c>
      <c r="AA2138" s="6" t="s">
        <v>3118</v>
      </c>
      <c r="AB2138">
        <v>500</v>
      </c>
      <c r="AC2138">
        <v>0.5</v>
      </c>
      <c r="AD2138" s="6" t="s">
        <v>40</v>
      </c>
      <c r="AE2138" s="6" t="s">
        <v>39</v>
      </c>
      <c r="AF2138" s="6" t="s">
        <v>40</v>
      </c>
      <c r="AG2138" t="s">
        <v>3110</v>
      </c>
      <c r="AH2138" t="s">
        <v>3111</v>
      </c>
      <c r="AI2138" s="6" t="s">
        <v>39</v>
      </c>
      <c r="AJ2138" s="6" t="s">
        <v>43</v>
      </c>
      <c r="AK2138" s="19">
        <v>49.228999999999999</v>
      </c>
      <c r="AL2138" s="6" t="s">
        <v>39</v>
      </c>
      <c r="AM2138" s="6" t="s">
        <v>39</v>
      </c>
      <c r="AN2138">
        <v>4</v>
      </c>
      <c r="AO2138">
        <v>100</v>
      </c>
      <c r="AP2138">
        <v>21</v>
      </c>
      <c r="AQ2138" t="s">
        <v>39</v>
      </c>
      <c r="AR2138" t="s">
        <v>2641</v>
      </c>
      <c r="AS2138" t="s">
        <v>3127</v>
      </c>
    </row>
    <row r="2139" spans="1:45" x14ac:dyDescent="0.35">
      <c r="A2139" t="s">
        <v>2072</v>
      </c>
      <c r="B2139" t="s">
        <v>2672</v>
      </c>
      <c r="C2139" t="s">
        <v>2592</v>
      </c>
      <c r="D2139" t="s">
        <v>497</v>
      </c>
      <c r="E2139" t="s">
        <v>498</v>
      </c>
      <c r="F2139" t="s">
        <v>3108</v>
      </c>
      <c r="G2139" t="s">
        <v>40</v>
      </c>
      <c r="H2139" t="s">
        <v>40</v>
      </c>
      <c r="I2139" t="s">
        <v>3109</v>
      </c>
      <c r="J2139" t="s">
        <v>39</v>
      </c>
      <c r="K2139" t="s">
        <v>39</v>
      </c>
      <c r="L2139" t="s">
        <v>39</v>
      </c>
      <c r="M2139" t="s">
        <v>2632</v>
      </c>
      <c r="N2139">
        <v>100</v>
      </c>
      <c r="O2139">
        <v>2015</v>
      </c>
      <c r="P2139">
        <v>2016</v>
      </c>
      <c r="Q2139" t="s">
        <v>39</v>
      </c>
      <c r="R2139">
        <v>365</v>
      </c>
      <c r="S2139" t="s">
        <v>39</v>
      </c>
      <c r="T2139" t="s">
        <v>39</v>
      </c>
      <c r="U2139" t="s">
        <v>3112</v>
      </c>
      <c r="V2139" s="6" t="s">
        <v>2749</v>
      </c>
      <c r="W2139" s="6" t="s">
        <v>2833</v>
      </c>
      <c r="X2139" s="6">
        <v>15</v>
      </c>
      <c r="Y2139" t="s">
        <v>21</v>
      </c>
      <c r="Z2139" s="6">
        <v>12</v>
      </c>
      <c r="AA2139" s="6" t="s">
        <v>3119</v>
      </c>
      <c r="AB2139">
        <v>500</v>
      </c>
      <c r="AC2139">
        <v>0.5</v>
      </c>
      <c r="AD2139" s="6" t="s">
        <v>40</v>
      </c>
      <c r="AE2139" s="6" t="s">
        <v>39</v>
      </c>
      <c r="AF2139" s="6" t="s">
        <v>40</v>
      </c>
      <c r="AG2139" t="s">
        <v>3110</v>
      </c>
      <c r="AH2139" t="s">
        <v>3111</v>
      </c>
      <c r="AI2139" s="6" t="s">
        <v>39</v>
      </c>
      <c r="AJ2139" s="6" t="s">
        <v>43</v>
      </c>
      <c r="AK2139" s="19">
        <v>47.537999999999997</v>
      </c>
      <c r="AL2139" s="6" t="s">
        <v>39</v>
      </c>
      <c r="AM2139" s="6" t="s">
        <v>39</v>
      </c>
      <c r="AN2139">
        <v>4</v>
      </c>
      <c r="AO2139">
        <v>100</v>
      </c>
      <c r="AP2139">
        <v>21</v>
      </c>
      <c r="AQ2139" t="s">
        <v>39</v>
      </c>
      <c r="AR2139" t="s">
        <v>2641</v>
      </c>
      <c r="AS2139" t="s">
        <v>3127</v>
      </c>
    </row>
    <row r="2140" spans="1:45" x14ac:dyDescent="0.35">
      <c r="A2140" t="s">
        <v>2072</v>
      </c>
      <c r="B2140" t="s">
        <v>2672</v>
      </c>
      <c r="C2140" t="s">
        <v>2592</v>
      </c>
      <c r="D2140" t="s">
        <v>497</v>
      </c>
      <c r="E2140" t="s">
        <v>498</v>
      </c>
      <c r="F2140" t="s">
        <v>3108</v>
      </c>
      <c r="G2140" t="s">
        <v>40</v>
      </c>
      <c r="H2140" t="s">
        <v>40</v>
      </c>
      <c r="I2140" t="s">
        <v>3109</v>
      </c>
      <c r="J2140" t="s">
        <v>39</v>
      </c>
      <c r="K2140" t="s">
        <v>39</v>
      </c>
      <c r="L2140" t="s">
        <v>39</v>
      </c>
      <c r="M2140" t="s">
        <v>2632</v>
      </c>
      <c r="N2140">
        <v>100</v>
      </c>
      <c r="O2140">
        <v>2015</v>
      </c>
      <c r="P2140">
        <v>2016</v>
      </c>
      <c r="Q2140" t="s">
        <v>39</v>
      </c>
      <c r="R2140">
        <v>365</v>
      </c>
      <c r="S2140" t="s">
        <v>39</v>
      </c>
      <c r="T2140" t="s">
        <v>39</v>
      </c>
      <c r="U2140" t="s">
        <v>3112</v>
      </c>
      <c r="V2140" s="6" t="s">
        <v>2749</v>
      </c>
      <c r="W2140" s="6" t="s">
        <v>2833</v>
      </c>
      <c r="X2140" s="6">
        <v>15</v>
      </c>
      <c r="Y2140" t="s">
        <v>21</v>
      </c>
      <c r="Z2140" s="6">
        <v>12</v>
      </c>
      <c r="AA2140" s="6" t="s">
        <v>3120</v>
      </c>
      <c r="AB2140">
        <v>500</v>
      </c>
      <c r="AC2140">
        <v>0.5</v>
      </c>
      <c r="AD2140" s="6" t="s">
        <v>40</v>
      </c>
      <c r="AE2140" s="6" t="s">
        <v>39</v>
      </c>
      <c r="AF2140" s="6" t="s">
        <v>40</v>
      </c>
      <c r="AG2140" t="s">
        <v>3110</v>
      </c>
      <c r="AH2140" t="s">
        <v>3111</v>
      </c>
      <c r="AI2140" s="6" t="s">
        <v>39</v>
      </c>
      <c r="AJ2140" s="6" t="s">
        <v>43</v>
      </c>
      <c r="AK2140" s="19">
        <v>45.845999999999997</v>
      </c>
      <c r="AL2140" s="6" t="s">
        <v>39</v>
      </c>
      <c r="AM2140" s="6" t="s">
        <v>39</v>
      </c>
      <c r="AN2140">
        <v>4</v>
      </c>
      <c r="AO2140">
        <v>100</v>
      </c>
      <c r="AP2140">
        <v>21</v>
      </c>
      <c r="AQ2140" t="s">
        <v>39</v>
      </c>
      <c r="AR2140" t="s">
        <v>2641</v>
      </c>
      <c r="AS2140" t="s">
        <v>3127</v>
      </c>
    </row>
    <row r="2141" spans="1:45" x14ac:dyDescent="0.35">
      <c r="A2141" t="s">
        <v>2072</v>
      </c>
      <c r="B2141" t="s">
        <v>2672</v>
      </c>
      <c r="C2141" t="s">
        <v>2592</v>
      </c>
      <c r="D2141" t="s">
        <v>497</v>
      </c>
      <c r="E2141" t="s">
        <v>498</v>
      </c>
      <c r="F2141" t="s">
        <v>3108</v>
      </c>
      <c r="G2141" t="s">
        <v>40</v>
      </c>
      <c r="H2141" t="s">
        <v>40</v>
      </c>
      <c r="I2141" t="s">
        <v>3109</v>
      </c>
      <c r="J2141" t="s">
        <v>39</v>
      </c>
      <c r="K2141" t="s">
        <v>39</v>
      </c>
      <c r="L2141" t="s">
        <v>39</v>
      </c>
      <c r="M2141" t="s">
        <v>2632</v>
      </c>
      <c r="N2141">
        <v>100</v>
      </c>
      <c r="O2141">
        <v>2015</v>
      </c>
      <c r="P2141">
        <v>2016</v>
      </c>
      <c r="Q2141" t="s">
        <v>39</v>
      </c>
      <c r="R2141">
        <v>365</v>
      </c>
      <c r="S2141" t="s">
        <v>39</v>
      </c>
      <c r="T2141" t="s">
        <v>39</v>
      </c>
      <c r="U2141" t="s">
        <v>3112</v>
      </c>
      <c r="V2141" s="6" t="s">
        <v>2749</v>
      </c>
      <c r="W2141" s="6" t="s">
        <v>2833</v>
      </c>
      <c r="X2141" s="6">
        <v>15</v>
      </c>
      <c r="Y2141" t="s">
        <v>21</v>
      </c>
      <c r="Z2141" s="6">
        <v>12</v>
      </c>
      <c r="AA2141" s="6" t="s">
        <v>3121</v>
      </c>
      <c r="AB2141">
        <v>500</v>
      </c>
      <c r="AC2141">
        <v>0.5</v>
      </c>
      <c r="AD2141" s="6" t="s">
        <v>40</v>
      </c>
      <c r="AE2141" s="6" t="s">
        <v>39</v>
      </c>
      <c r="AF2141" s="6" t="s">
        <v>40</v>
      </c>
      <c r="AG2141" t="s">
        <v>3110</v>
      </c>
      <c r="AH2141" t="s">
        <v>3111</v>
      </c>
      <c r="AI2141" s="6" t="s">
        <v>39</v>
      </c>
      <c r="AJ2141" s="6" t="s">
        <v>43</v>
      </c>
      <c r="AK2141" s="19">
        <v>40.432000000000002</v>
      </c>
      <c r="AL2141" s="6" t="s">
        <v>39</v>
      </c>
      <c r="AM2141" s="6" t="s">
        <v>39</v>
      </c>
      <c r="AN2141">
        <v>4</v>
      </c>
      <c r="AO2141">
        <v>100</v>
      </c>
      <c r="AP2141">
        <v>21</v>
      </c>
      <c r="AQ2141" t="s">
        <v>39</v>
      </c>
      <c r="AR2141" t="s">
        <v>2641</v>
      </c>
      <c r="AS2141" t="s">
        <v>3127</v>
      </c>
    </row>
    <row r="2142" spans="1:45" x14ac:dyDescent="0.35">
      <c r="A2142" t="s">
        <v>2072</v>
      </c>
      <c r="B2142" t="s">
        <v>2672</v>
      </c>
      <c r="C2142" t="s">
        <v>2592</v>
      </c>
      <c r="D2142" t="s">
        <v>497</v>
      </c>
      <c r="E2142" t="s">
        <v>498</v>
      </c>
      <c r="F2142" t="s">
        <v>3108</v>
      </c>
      <c r="G2142" t="s">
        <v>40</v>
      </c>
      <c r="H2142" t="s">
        <v>40</v>
      </c>
      <c r="I2142" t="s">
        <v>3109</v>
      </c>
      <c r="J2142" t="s">
        <v>39</v>
      </c>
      <c r="K2142" t="s">
        <v>39</v>
      </c>
      <c r="L2142" t="s">
        <v>39</v>
      </c>
      <c r="M2142" t="s">
        <v>2632</v>
      </c>
      <c r="N2142">
        <v>100</v>
      </c>
      <c r="O2142">
        <v>2015</v>
      </c>
      <c r="P2142">
        <v>2016</v>
      </c>
      <c r="Q2142" t="s">
        <v>39</v>
      </c>
      <c r="R2142">
        <v>365</v>
      </c>
      <c r="S2142" t="s">
        <v>39</v>
      </c>
      <c r="T2142" t="s">
        <v>39</v>
      </c>
      <c r="U2142" t="s">
        <v>3112</v>
      </c>
      <c r="V2142" s="6" t="s">
        <v>2749</v>
      </c>
      <c r="W2142" s="6" t="s">
        <v>2833</v>
      </c>
      <c r="X2142" s="6">
        <v>15</v>
      </c>
      <c r="Y2142" t="s">
        <v>21</v>
      </c>
      <c r="Z2142" s="6">
        <v>12</v>
      </c>
      <c r="AA2142" s="6" t="s">
        <v>3125</v>
      </c>
      <c r="AB2142">
        <v>500</v>
      </c>
      <c r="AC2142">
        <v>0.5</v>
      </c>
      <c r="AD2142" s="6" t="s">
        <v>40</v>
      </c>
      <c r="AE2142" s="6" t="s">
        <v>39</v>
      </c>
      <c r="AF2142" s="6" t="s">
        <v>40</v>
      </c>
      <c r="AG2142" t="s">
        <v>3110</v>
      </c>
      <c r="AH2142" t="s">
        <v>3111</v>
      </c>
      <c r="AI2142" s="6" t="s">
        <v>39</v>
      </c>
      <c r="AJ2142" s="6" t="s">
        <v>43</v>
      </c>
      <c r="AK2142" s="19">
        <v>54.643000000000001</v>
      </c>
      <c r="AL2142" s="6" t="s">
        <v>39</v>
      </c>
      <c r="AM2142" s="6" t="s">
        <v>39</v>
      </c>
      <c r="AN2142">
        <v>4</v>
      </c>
      <c r="AO2142">
        <v>100</v>
      </c>
      <c r="AP2142">
        <v>21</v>
      </c>
      <c r="AQ2142" t="s">
        <v>39</v>
      </c>
      <c r="AR2142" t="s">
        <v>2641</v>
      </c>
      <c r="AS2142" t="s">
        <v>3127</v>
      </c>
    </row>
    <row r="2143" spans="1:45" x14ac:dyDescent="0.35">
      <c r="A2143" t="s">
        <v>2072</v>
      </c>
      <c r="B2143" t="s">
        <v>2672</v>
      </c>
      <c r="C2143" t="s">
        <v>2592</v>
      </c>
      <c r="D2143" t="s">
        <v>497</v>
      </c>
      <c r="E2143" t="s">
        <v>498</v>
      </c>
      <c r="F2143" t="s">
        <v>3108</v>
      </c>
      <c r="G2143" t="s">
        <v>40</v>
      </c>
      <c r="H2143" t="s">
        <v>40</v>
      </c>
      <c r="I2143" t="s">
        <v>3109</v>
      </c>
      <c r="J2143" t="s">
        <v>39</v>
      </c>
      <c r="K2143" t="s">
        <v>39</v>
      </c>
      <c r="L2143" t="s">
        <v>39</v>
      </c>
      <c r="M2143" t="s">
        <v>2632</v>
      </c>
      <c r="N2143">
        <v>100</v>
      </c>
      <c r="O2143">
        <v>2015</v>
      </c>
      <c r="P2143">
        <v>2016</v>
      </c>
      <c r="Q2143" t="s">
        <v>39</v>
      </c>
      <c r="R2143">
        <v>365</v>
      </c>
      <c r="S2143" t="s">
        <v>39</v>
      </c>
      <c r="T2143" t="s">
        <v>39</v>
      </c>
      <c r="U2143" t="s">
        <v>3112</v>
      </c>
      <c r="V2143" s="6" t="s">
        <v>2749</v>
      </c>
      <c r="W2143" s="6" t="s">
        <v>2833</v>
      </c>
      <c r="X2143" s="6">
        <v>15</v>
      </c>
      <c r="Y2143" t="s">
        <v>21</v>
      </c>
      <c r="Z2143" s="6">
        <v>12</v>
      </c>
      <c r="AA2143" s="6" t="s">
        <v>3122</v>
      </c>
      <c r="AB2143">
        <v>500</v>
      </c>
      <c r="AC2143">
        <v>0.5</v>
      </c>
      <c r="AD2143" s="6" t="s">
        <v>40</v>
      </c>
      <c r="AE2143" s="6" t="s">
        <v>39</v>
      </c>
      <c r="AF2143" s="6" t="s">
        <v>40</v>
      </c>
      <c r="AG2143" t="s">
        <v>3110</v>
      </c>
      <c r="AH2143" t="s">
        <v>3111</v>
      </c>
      <c r="AI2143" s="6" t="s">
        <v>39</v>
      </c>
      <c r="AJ2143" s="6" t="s">
        <v>43</v>
      </c>
      <c r="AK2143" s="19">
        <v>49.905999999999999</v>
      </c>
      <c r="AL2143" s="6" t="s">
        <v>39</v>
      </c>
      <c r="AM2143" s="6" t="s">
        <v>39</v>
      </c>
      <c r="AN2143">
        <v>4</v>
      </c>
      <c r="AO2143">
        <v>100</v>
      </c>
      <c r="AP2143">
        <v>21</v>
      </c>
      <c r="AQ2143" t="s">
        <v>39</v>
      </c>
      <c r="AR2143" t="s">
        <v>2641</v>
      </c>
      <c r="AS2143" t="s">
        <v>3127</v>
      </c>
    </row>
    <row r="2144" spans="1:45" x14ac:dyDescent="0.35">
      <c r="A2144" t="s">
        <v>2072</v>
      </c>
      <c r="B2144" t="s">
        <v>2672</v>
      </c>
      <c r="C2144" t="s">
        <v>2592</v>
      </c>
      <c r="D2144" t="s">
        <v>497</v>
      </c>
      <c r="E2144" t="s">
        <v>498</v>
      </c>
      <c r="F2144" t="s">
        <v>3108</v>
      </c>
      <c r="G2144" t="s">
        <v>40</v>
      </c>
      <c r="H2144" t="s">
        <v>40</v>
      </c>
      <c r="I2144" t="s">
        <v>3109</v>
      </c>
      <c r="J2144" t="s">
        <v>39</v>
      </c>
      <c r="K2144" t="s">
        <v>39</v>
      </c>
      <c r="L2144" t="s">
        <v>39</v>
      </c>
      <c r="M2144" t="s">
        <v>2632</v>
      </c>
      <c r="N2144">
        <v>100</v>
      </c>
      <c r="O2144">
        <v>2015</v>
      </c>
      <c r="P2144">
        <v>2016</v>
      </c>
      <c r="Q2144" t="s">
        <v>39</v>
      </c>
      <c r="R2144">
        <v>365</v>
      </c>
      <c r="S2144" t="s">
        <v>39</v>
      </c>
      <c r="T2144" t="s">
        <v>39</v>
      </c>
      <c r="U2144" t="s">
        <v>3112</v>
      </c>
      <c r="V2144" s="6" t="s">
        <v>2749</v>
      </c>
      <c r="W2144" s="6" t="s">
        <v>2833</v>
      </c>
      <c r="X2144" s="6">
        <v>15</v>
      </c>
      <c r="Y2144" t="s">
        <v>21</v>
      </c>
      <c r="Z2144" s="6">
        <v>12</v>
      </c>
      <c r="AA2144" s="6" t="s">
        <v>3123</v>
      </c>
      <c r="AB2144">
        <v>500</v>
      </c>
      <c r="AC2144">
        <v>0.5</v>
      </c>
      <c r="AD2144" s="6" t="s">
        <v>40</v>
      </c>
      <c r="AE2144" s="6" t="s">
        <v>39</v>
      </c>
      <c r="AF2144" s="6" t="s">
        <v>40</v>
      </c>
      <c r="AG2144" t="s">
        <v>3110</v>
      </c>
      <c r="AH2144" t="s">
        <v>3111</v>
      </c>
      <c r="AI2144" s="6" t="s">
        <v>39</v>
      </c>
      <c r="AJ2144" s="6" t="s">
        <v>43</v>
      </c>
      <c r="AK2144" s="19">
        <v>55.658000000000001</v>
      </c>
      <c r="AL2144" s="6" t="s">
        <v>39</v>
      </c>
      <c r="AM2144" s="6" t="s">
        <v>39</v>
      </c>
      <c r="AN2144">
        <v>4</v>
      </c>
      <c r="AO2144">
        <v>100</v>
      </c>
      <c r="AP2144">
        <v>21</v>
      </c>
      <c r="AQ2144" t="s">
        <v>39</v>
      </c>
      <c r="AR2144" t="s">
        <v>2641</v>
      </c>
      <c r="AS2144" t="s">
        <v>3127</v>
      </c>
    </row>
    <row r="2145" spans="1:45" x14ac:dyDescent="0.35">
      <c r="A2145" t="s">
        <v>2072</v>
      </c>
      <c r="B2145" t="s">
        <v>2672</v>
      </c>
      <c r="C2145" t="s">
        <v>2592</v>
      </c>
      <c r="D2145" t="s">
        <v>497</v>
      </c>
      <c r="E2145" t="s">
        <v>498</v>
      </c>
      <c r="F2145" t="s">
        <v>3108</v>
      </c>
      <c r="G2145" t="s">
        <v>40</v>
      </c>
      <c r="H2145" t="s">
        <v>40</v>
      </c>
      <c r="I2145" t="s">
        <v>3109</v>
      </c>
      <c r="J2145" t="s">
        <v>39</v>
      </c>
      <c r="K2145" t="s">
        <v>39</v>
      </c>
      <c r="L2145" t="s">
        <v>39</v>
      </c>
      <c r="M2145" t="s">
        <v>2632</v>
      </c>
      <c r="N2145">
        <v>100</v>
      </c>
      <c r="O2145">
        <v>2015</v>
      </c>
      <c r="P2145">
        <v>2016</v>
      </c>
      <c r="Q2145" t="s">
        <v>39</v>
      </c>
      <c r="R2145">
        <v>365</v>
      </c>
      <c r="S2145" t="s">
        <v>39</v>
      </c>
      <c r="T2145" t="s">
        <v>39</v>
      </c>
      <c r="U2145" t="s">
        <v>3112</v>
      </c>
      <c r="V2145" s="6" t="s">
        <v>2749</v>
      </c>
      <c r="W2145" s="6" t="s">
        <v>2833</v>
      </c>
      <c r="X2145" s="6">
        <v>15</v>
      </c>
      <c r="Y2145" t="s">
        <v>21</v>
      </c>
      <c r="Z2145" s="6">
        <v>12</v>
      </c>
      <c r="AA2145" s="6" t="s">
        <v>3126</v>
      </c>
      <c r="AB2145">
        <v>500</v>
      </c>
      <c r="AC2145">
        <v>0.5</v>
      </c>
      <c r="AD2145" s="6" t="s">
        <v>40</v>
      </c>
      <c r="AE2145" s="6" t="s">
        <v>39</v>
      </c>
      <c r="AF2145" s="6" t="s">
        <v>40</v>
      </c>
      <c r="AG2145" t="s">
        <v>3110</v>
      </c>
      <c r="AH2145" t="s">
        <v>3111</v>
      </c>
      <c r="AI2145" s="6" t="s">
        <v>39</v>
      </c>
      <c r="AJ2145" s="6" t="s">
        <v>43</v>
      </c>
      <c r="AK2145" s="19">
        <v>39.417000000000002</v>
      </c>
      <c r="AL2145" s="6" t="s">
        <v>39</v>
      </c>
      <c r="AM2145" s="6" t="s">
        <v>39</v>
      </c>
      <c r="AN2145">
        <v>4</v>
      </c>
      <c r="AO2145">
        <v>100</v>
      </c>
      <c r="AP2145">
        <v>21</v>
      </c>
      <c r="AQ2145" t="s">
        <v>39</v>
      </c>
      <c r="AR2145" t="s">
        <v>2641</v>
      </c>
      <c r="AS2145" t="s">
        <v>3127</v>
      </c>
    </row>
    <row r="2146" spans="1:45" x14ac:dyDescent="0.35">
      <c r="A2146" t="s">
        <v>2072</v>
      </c>
      <c r="B2146" t="s">
        <v>2672</v>
      </c>
      <c r="C2146" t="s">
        <v>2592</v>
      </c>
      <c r="D2146" t="s">
        <v>497</v>
      </c>
      <c r="E2146" t="s">
        <v>498</v>
      </c>
      <c r="F2146" t="s">
        <v>3108</v>
      </c>
      <c r="G2146" t="s">
        <v>40</v>
      </c>
      <c r="H2146" t="s">
        <v>40</v>
      </c>
      <c r="I2146" t="s">
        <v>3109</v>
      </c>
      <c r="J2146" t="s">
        <v>39</v>
      </c>
      <c r="K2146" t="s">
        <v>39</v>
      </c>
      <c r="L2146" t="s">
        <v>39</v>
      </c>
      <c r="M2146" t="s">
        <v>2632</v>
      </c>
      <c r="N2146">
        <v>100</v>
      </c>
      <c r="O2146">
        <v>2015</v>
      </c>
      <c r="P2146">
        <v>2016</v>
      </c>
      <c r="Q2146" t="s">
        <v>39</v>
      </c>
      <c r="R2146">
        <v>365</v>
      </c>
      <c r="S2146" t="s">
        <v>39</v>
      </c>
      <c r="T2146" t="s">
        <v>39</v>
      </c>
      <c r="U2146" t="s">
        <v>3112</v>
      </c>
      <c r="V2146" s="6" t="s">
        <v>2749</v>
      </c>
      <c r="W2146" s="6" t="s">
        <v>3130</v>
      </c>
      <c r="X2146" s="6">
        <v>15</v>
      </c>
      <c r="Y2146" t="s">
        <v>21</v>
      </c>
      <c r="Z2146" s="6">
        <v>12</v>
      </c>
      <c r="AA2146" s="6" t="s">
        <v>3113</v>
      </c>
      <c r="AB2146">
        <v>500</v>
      </c>
      <c r="AC2146">
        <v>0.5</v>
      </c>
      <c r="AD2146" s="6" t="s">
        <v>40</v>
      </c>
      <c r="AE2146" s="6" t="s">
        <v>39</v>
      </c>
      <c r="AF2146" s="6" t="s">
        <v>40</v>
      </c>
      <c r="AG2146" t="s">
        <v>3110</v>
      </c>
      <c r="AH2146" t="s">
        <v>3111</v>
      </c>
      <c r="AI2146" s="6" t="s">
        <v>39</v>
      </c>
      <c r="AJ2146" s="6" t="s">
        <v>43</v>
      </c>
      <c r="AK2146">
        <v>72.744</v>
      </c>
      <c r="AL2146" s="6" t="s">
        <v>39</v>
      </c>
      <c r="AM2146" s="6" t="s">
        <v>39</v>
      </c>
      <c r="AN2146">
        <v>4</v>
      </c>
      <c r="AO2146">
        <v>100</v>
      </c>
      <c r="AP2146">
        <v>21</v>
      </c>
      <c r="AQ2146" t="s">
        <v>39</v>
      </c>
      <c r="AR2146" t="s">
        <v>2641</v>
      </c>
      <c r="AS2146" t="s">
        <v>3127</v>
      </c>
    </row>
    <row r="2147" spans="1:45" x14ac:dyDescent="0.35">
      <c r="A2147" t="s">
        <v>2072</v>
      </c>
      <c r="B2147" t="s">
        <v>2672</v>
      </c>
      <c r="C2147" t="s">
        <v>2592</v>
      </c>
      <c r="D2147" t="s">
        <v>497</v>
      </c>
      <c r="E2147" t="s">
        <v>498</v>
      </c>
      <c r="F2147" t="s">
        <v>3108</v>
      </c>
      <c r="G2147" t="s">
        <v>40</v>
      </c>
      <c r="H2147" t="s">
        <v>40</v>
      </c>
      <c r="I2147" t="s">
        <v>3109</v>
      </c>
      <c r="J2147" t="s">
        <v>39</v>
      </c>
      <c r="K2147" t="s">
        <v>39</v>
      </c>
      <c r="L2147" t="s">
        <v>39</v>
      </c>
      <c r="M2147" t="s">
        <v>2632</v>
      </c>
      <c r="N2147">
        <v>100</v>
      </c>
      <c r="O2147">
        <v>2015</v>
      </c>
      <c r="P2147">
        <v>2016</v>
      </c>
      <c r="Q2147" t="s">
        <v>39</v>
      </c>
      <c r="R2147">
        <v>365</v>
      </c>
      <c r="S2147" t="s">
        <v>39</v>
      </c>
      <c r="T2147" t="s">
        <v>39</v>
      </c>
      <c r="U2147" t="s">
        <v>3112</v>
      </c>
      <c r="V2147" s="6" t="s">
        <v>2749</v>
      </c>
      <c r="W2147" s="6" t="s">
        <v>3130</v>
      </c>
      <c r="X2147" s="6">
        <v>15</v>
      </c>
      <c r="Y2147" t="s">
        <v>21</v>
      </c>
      <c r="Z2147" s="6">
        <v>12</v>
      </c>
      <c r="AA2147" s="6" t="s">
        <v>3114</v>
      </c>
      <c r="AB2147">
        <v>500</v>
      </c>
      <c r="AC2147">
        <v>0.5</v>
      </c>
      <c r="AD2147" s="6" t="s">
        <v>40</v>
      </c>
      <c r="AE2147" s="6" t="s">
        <v>39</v>
      </c>
      <c r="AF2147" s="6" t="s">
        <v>40</v>
      </c>
      <c r="AG2147" t="s">
        <v>3110</v>
      </c>
      <c r="AH2147" t="s">
        <v>3111</v>
      </c>
      <c r="AI2147" s="6" t="s">
        <v>39</v>
      </c>
      <c r="AJ2147" s="6" t="s">
        <v>43</v>
      </c>
      <c r="AK2147">
        <v>77.989000000000004</v>
      </c>
      <c r="AL2147" s="6" t="s">
        <v>39</v>
      </c>
      <c r="AM2147" s="6" t="s">
        <v>39</v>
      </c>
      <c r="AN2147">
        <v>4</v>
      </c>
      <c r="AO2147">
        <v>100</v>
      </c>
      <c r="AP2147">
        <v>21</v>
      </c>
      <c r="AQ2147" t="s">
        <v>39</v>
      </c>
      <c r="AR2147" t="s">
        <v>2641</v>
      </c>
      <c r="AS2147" t="s">
        <v>3127</v>
      </c>
    </row>
    <row r="2148" spans="1:45" x14ac:dyDescent="0.35">
      <c r="A2148" t="s">
        <v>2072</v>
      </c>
      <c r="B2148" t="s">
        <v>2672</v>
      </c>
      <c r="C2148" t="s">
        <v>2592</v>
      </c>
      <c r="D2148" t="s">
        <v>497</v>
      </c>
      <c r="E2148" t="s">
        <v>498</v>
      </c>
      <c r="F2148" t="s">
        <v>3108</v>
      </c>
      <c r="G2148" t="s">
        <v>40</v>
      </c>
      <c r="H2148" t="s">
        <v>40</v>
      </c>
      <c r="I2148" t="s">
        <v>3109</v>
      </c>
      <c r="J2148" t="s">
        <v>39</v>
      </c>
      <c r="K2148" t="s">
        <v>39</v>
      </c>
      <c r="L2148" t="s">
        <v>39</v>
      </c>
      <c r="M2148" t="s">
        <v>2632</v>
      </c>
      <c r="N2148">
        <v>100</v>
      </c>
      <c r="O2148">
        <v>2015</v>
      </c>
      <c r="P2148">
        <v>2016</v>
      </c>
      <c r="Q2148" t="s">
        <v>39</v>
      </c>
      <c r="R2148">
        <v>365</v>
      </c>
      <c r="S2148" t="s">
        <v>39</v>
      </c>
      <c r="T2148" t="s">
        <v>39</v>
      </c>
      <c r="U2148" t="s">
        <v>3112</v>
      </c>
      <c r="V2148" s="6" t="s">
        <v>2749</v>
      </c>
      <c r="W2148" s="6" t="s">
        <v>3130</v>
      </c>
      <c r="X2148" s="6">
        <v>15</v>
      </c>
      <c r="Y2148" t="s">
        <v>21</v>
      </c>
      <c r="Z2148" s="6">
        <v>12</v>
      </c>
      <c r="AA2148" s="6" t="s">
        <v>3115</v>
      </c>
      <c r="AB2148">
        <v>500</v>
      </c>
      <c r="AC2148">
        <v>0.5</v>
      </c>
      <c r="AD2148" s="6" t="s">
        <v>40</v>
      </c>
      <c r="AE2148" s="6" t="s">
        <v>39</v>
      </c>
      <c r="AF2148" s="6" t="s">
        <v>40</v>
      </c>
      <c r="AG2148" t="s">
        <v>3110</v>
      </c>
      <c r="AH2148" t="s">
        <v>3111</v>
      </c>
      <c r="AI2148" s="6" t="s">
        <v>39</v>
      </c>
      <c r="AJ2148" s="6" t="s">
        <v>43</v>
      </c>
      <c r="AK2148" s="19">
        <v>75.62</v>
      </c>
      <c r="AL2148" s="6" t="s">
        <v>39</v>
      </c>
      <c r="AM2148" s="6" t="s">
        <v>39</v>
      </c>
      <c r="AN2148">
        <v>4</v>
      </c>
      <c r="AO2148">
        <v>100</v>
      </c>
      <c r="AP2148">
        <v>21</v>
      </c>
      <c r="AQ2148" t="s">
        <v>39</v>
      </c>
      <c r="AR2148" t="s">
        <v>2641</v>
      </c>
      <c r="AS2148" t="s">
        <v>3127</v>
      </c>
    </row>
    <row r="2149" spans="1:45" x14ac:dyDescent="0.35">
      <c r="A2149" t="s">
        <v>2072</v>
      </c>
      <c r="B2149" t="s">
        <v>2672</v>
      </c>
      <c r="C2149" t="s">
        <v>2592</v>
      </c>
      <c r="D2149" t="s">
        <v>497</v>
      </c>
      <c r="E2149" t="s">
        <v>498</v>
      </c>
      <c r="F2149" t="s">
        <v>3108</v>
      </c>
      <c r="G2149" t="s">
        <v>40</v>
      </c>
      <c r="H2149" t="s">
        <v>40</v>
      </c>
      <c r="I2149" t="s">
        <v>3109</v>
      </c>
      <c r="J2149" t="s">
        <v>39</v>
      </c>
      <c r="K2149" t="s">
        <v>39</v>
      </c>
      <c r="L2149" t="s">
        <v>39</v>
      </c>
      <c r="M2149" t="s">
        <v>2632</v>
      </c>
      <c r="N2149">
        <v>100</v>
      </c>
      <c r="O2149">
        <v>2015</v>
      </c>
      <c r="P2149">
        <v>2016</v>
      </c>
      <c r="Q2149" t="s">
        <v>39</v>
      </c>
      <c r="R2149">
        <v>365</v>
      </c>
      <c r="S2149" t="s">
        <v>39</v>
      </c>
      <c r="T2149" t="s">
        <v>39</v>
      </c>
      <c r="U2149" t="s">
        <v>3112</v>
      </c>
      <c r="V2149" s="6" t="s">
        <v>2749</v>
      </c>
      <c r="W2149" s="6" t="s">
        <v>3130</v>
      </c>
      <c r="X2149" s="6">
        <v>15</v>
      </c>
      <c r="Y2149" t="s">
        <v>21</v>
      </c>
      <c r="Z2149" s="6">
        <v>12</v>
      </c>
      <c r="AA2149" s="6" t="s">
        <v>3116</v>
      </c>
      <c r="AB2149">
        <v>500</v>
      </c>
      <c r="AC2149">
        <v>0.5</v>
      </c>
      <c r="AD2149" s="6" t="s">
        <v>40</v>
      </c>
      <c r="AE2149" s="6" t="s">
        <v>39</v>
      </c>
      <c r="AF2149" s="6" t="s">
        <v>40</v>
      </c>
      <c r="AG2149" t="s">
        <v>3110</v>
      </c>
      <c r="AH2149" t="s">
        <v>3111</v>
      </c>
      <c r="AI2149" s="6" t="s">
        <v>39</v>
      </c>
      <c r="AJ2149" s="6" t="s">
        <v>43</v>
      </c>
      <c r="AK2149" s="19">
        <v>57.609000000000002</v>
      </c>
      <c r="AL2149" s="6" t="s">
        <v>39</v>
      </c>
      <c r="AM2149" s="6" t="s">
        <v>39</v>
      </c>
      <c r="AN2149">
        <v>4</v>
      </c>
      <c r="AO2149">
        <v>100</v>
      </c>
      <c r="AP2149">
        <v>21</v>
      </c>
      <c r="AQ2149" t="s">
        <v>39</v>
      </c>
      <c r="AR2149" t="s">
        <v>2641</v>
      </c>
      <c r="AS2149" t="s">
        <v>3127</v>
      </c>
    </row>
    <row r="2150" spans="1:45" x14ac:dyDescent="0.35">
      <c r="A2150" t="s">
        <v>2072</v>
      </c>
      <c r="B2150" t="s">
        <v>2672</v>
      </c>
      <c r="C2150" t="s">
        <v>2592</v>
      </c>
      <c r="D2150" t="s">
        <v>497</v>
      </c>
      <c r="E2150" t="s">
        <v>498</v>
      </c>
      <c r="F2150" t="s">
        <v>3108</v>
      </c>
      <c r="G2150" t="s">
        <v>40</v>
      </c>
      <c r="H2150" t="s">
        <v>40</v>
      </c>
      <c r="I2150" t="s">
        <v>3109</v>
      </c>
      <c r="J2150" t="s">
        <v>39</v>
      </c>
      <c r="K2150" t="s">
        <v>39</v>
      </c>
      <c r="L2150" t="s">
        <v>39</v>
      </c>
      <c r="M2150" t="s">
        <v>2632</v>
      </c>
      <c r="N2150">
        <v>100</v>
      </c>
      <c r="O2150">
        <v>2015</v>
      </c>
      <c r="P2150">
        <v>2016</v>
      </c>
      <c r="Q2150" t="s">
        <v>39</v>
      </c>
      <c r="R2150">
        <v>365</v>
      </c>
      <c r="S2150" t="s">
        <v>39</v>
      </c>
      <c r="T2150" t="s">
        <v>39</v>
      </c>
      <c r="U2150" t="s">
        <v>3112</v>
      </c>
      <c r="V2150" s="6" t="s">
        <v>2749</v>
      </c>
      <c r="W2150" s="6" t="s">
        <v>3130</v>
      </c>
      <c r="X2150" s="6">
        <v>15</v>
      </c>
      <c r="Y2150" t="s">
        <v>21</v>
      </c>
      <c r="Z2150" s="6">
        <v>12</v>
      </c>
      <c r="AA2150" s="6" t="s">
        <v>3117</v>
      </c>
      <c r="AB2150">
        <v>500</v>
      </c>
      <c r="AC2150">
        <v>0.5</v>
      </c>
      <c r="AD2150" s="6" t="s">
        <v>40</v>
      </c>
      <c r="AE2150" s="6" t="s">
        <v>39</v>
      </c>
      <c r="AF2150" s="6" t="s">
        <v>40</v>
      </c>
      <c r="AG2150" t="s">
        <v>3110</v>
      </c>
      <c r="AH2150" t="s">
        <v>3111</v>
      </c>
      <c r="AI2150" s="6" t="s">
        <v>39</v>
      </c>
      <c r="AJ2150" s="6" t="s">
        <v>43</v>
      </c>
      <c r="AK2150" s="19">
        <v>56.981000000000002</v>
      </c>
      <c r="AL2150" s="6" t="s">
        <v>39</v>
      </c>
      <c r="AM2150" s="6" t="s">
        <v>39</v>
      </c>
      <c r="AN2150">
        <v>4</v>
      </c>
      <c r="AO2150">
        <v>100</v>
      </c>
      <c r="AP2150">
        <v>21</v>
      </c>
      <c r="AQ2150" t="s">
        <v>39</v>
      </c>
      <c r="AR2150" t="s">
        <v>2641</v>
      </c>
      <c r="AS2150" t="s">
        <v>3127</v>
      </c>
    </row>
    <row r="2151" spans="1:45" x14ac:dyDescent="0.35">
      <c r="A2151" t="s">
        <v>2072</v>
      </c>
      <c r="B2151" t="s">
        <v>2672</v>
      </c>
      <c r="C2151" t="s">
        <v>2592</v>
      </c>
      <c r="D2151" t="s">
        <v>497</v>
      </c>
      <c r="E2151" t="s">
        <v>498</v>
      </c>
      <c r="F2151" t="s">
        <v>3108</v>
      </c>
      <c r="G2151" t="s">
        <v>40</v>
      </c>
      <c r="H2151" t="s">
        <v>40</v>
      </c>
      <c r="I2151" t="s">
        <v>3109</v>
      </c>
      <c r="J2151" t="s">
        <v>39</v>
      </c>
      <c r="K2151" t="s">
        <v>39</v>
      </c>
      <c r="L2151" t="s">
        <v>39</v>
      </c>
      <c r="M2151" t="s">
        <v>2632</v>
      </c>
      <c r="N2151">
        <v>100</v>
      </c>
      <c r="O2151">
        <v>2015</v>
      </c>
      <c r="P2151">
        <v>2016</v>
      </c>
      <c r="Q2151" t="s">
        <v>39</v>
      </c>
      <c r="R2151">
        <v>365</v>
      </c>
      <c r="S2151" t="s">
        <v>39</v>
      </c>
      <c r="T2151" t="s">
        <v>39</v>
      </c>
      <c r="U2151" t="s">
        <v>3112</v>
      </c>
      <c r="V2151" s="6" t="s">
        <v>2749</v>
      </c>
      <c r="W2151" s="6" t="s">
        <v>3130</v>
      </c>
      <c r="X2151" s="6">
        <v>15</v>
      </c>
      <c r="Y2151" t="s">
        <v>21</v>
      </c>
      <c r="Z2151" s="6">
        <v>12</v>
      </c>
      <c r="AA2151" s="6" t="s">
        <v>3124</v>
      </c>
      <c r="AB2151">
        <v>500</v>
      </c>
      <c r="AC2151">
        <v>0.5</v>
      </c>
      <c r="AD2151" s="6" t="s">
        <v>40</v>
      </c>
      <c r="AE2151" s="6" t="s">
        <v>39</v>
      </c>
      <c r="AF2151" s="6" t="s">
        <v>40</v>
      </c>
      <c r="AG2151" t="s">
        <v>3110</v>
      </c>
      <c r="AH2151" t="s">
        <v>3111</v>
      </c>
      <c r="AI2151" s="6" t="s">
        <v>39</v>
      </c>
      <c r="AJ2151" s="6" t="s">
        <v>43</v>
      </c>
      <c r="AK2151" s="19">
        <v>65.774000000000001</v>
      </c>
      <c r="AL2151" s="6" t="s">
        <v>39</v>
      </c>
      <c r="AM2151" s="6" t="s">
        <v>39</v>
      </c>
      <c r="AN2151">
        <v>4</v>
      </c>
      <c r="AO2151">
        <v>100</v>
      </c>
      <c r="AP2151">
        <v>21</v>
      </c>
      <c r="AQ2151" t="s">
        <v>39</v>
      </c>
      <c r="AR2151" t="s">
        <v>2641</v>
      </c>
      <c r="AS2151" t="s">
        <v>3127</v>
      </c>
    </row>
    <row r="2152" spans="1:45" x14ac:dyDescent="0.35">
      <c r="A2152" t="s">
        <v>2072</v>
      </c>
      <c r="B2152" t="s">
        <v>2672</v>
      </c>
      <c r="C2152" t="s">
        <v>2592</v>
      </c>
      <c r="D2152" t="s">
        <v>497</v>
      </c>
      <c r="E2152" t="s">
        <v>498</v>
      </c>
      <c r="F2152" t="s">
        <v>3108</v>
      </c>
      <c r="G2152" t="s">
        <v>40</v>
      </c>
      <c r="H2152" t="s">
        <v>40</v>
      </c>
      <c r="I2152" t="s">
        <v>3109</v>
      </c>
      <c r="J2152" t="s">
        <v>39</v>
      </c>
      <c r="K2152" t="s">
        <v>39</v>
      </c>
      <c r="L2152" t="s">
        <v>39</v>
      </c>
      <c r="M2152" t="s">
        <v>2632</v>
      </c>
      <c r="N2152">
        <v>100</v>
      </c>
      <c r="O2152">
        <v>2015</v>
      </c>
      <c r="P2152">
        <v>2016</v>
      </c>
      <c r="Q2152" t="s">
        <v>39</v>
      </c>
      <c r="R2152">
        <v>365</v>
      </c>
      <c r="S2152" t="s">
        <v>39</v>
      </c>
      <c r="T2152" t="s">
        <v>39</v>
      </c>
      <c r="U2152" t="s">
        <v>3112</v>
      </c>
      <c r="V2152" s="6" t="s">
        <v>2749</v>
      </c>
      <c r="W2152" s="6" t="s">
        <v>3130</v>
      </c>
      <c r="X2152" s="6">
        <v>15</v>
      </c>
      <c r="Y2152" t="s">
        <v>21</v>
      </c>
      <c r="Z2152" s="6">
        <v>12</v>
      </c>
      <c r="AA2152" s="6" t="s">
        <v>3118</v>
      </c>
      <c r="AB2152">
        <v>500</v>
      </c>
      <c r="AC2152">
        <v>0.5</v>
      </c>
      <c r="AD2152" s="6" t="s">
        <v>40</v>
      </c>
      <c r="AE2152" s="6" t="s">
        <v>39</v>
      </c>
      <c r="AF2152" s="6" t="s">
        <v>40</v>
      </c>
      <c r="AG2152" t="s">
        <v>3110</v>
      </c>
      <c r="AH2152" t="s">
        <v>3111</v>
      </c>
      <c r="AI2152" s="6" t="s">
        <v>39</v>
      </c>
      <c r="AJ2152" s="6" t="s">
        <v>43</v>
      </c>
      <c r="AK2152" s="19">
        <v>56.771999999999998</v>
      </c>
      <c r="AL2152" s="6" t="s">
        <v>39</v>
      </c>
      <c r="AM2152" s="6" t="s">
        <v>39</v>
      </c>
      <c r="AN2152">
        <v>4</v>
      </c>
      <c r="AO2152">
        <v>100</v>
      </c>
      <c r="AP2152">
        <v>21</v>
      </c>
      <c r="AQ2152" t="s">
        <v>39</v>
      </c>
      <c r="AR2152" t="s">
        <v>2641</v>
      </c>
      <c r="AS2152" t="s">
        <v>3127</v>
      </c>
    </row>
    <row r="2153" spans="1:45" x14ac:dyDescent="0.35">
      <c r="A2153" t="s">
        <v>2072</v>
      </c>
      <c r="B2153" t="s">
        <v>2672</v>
      </c>
      <c r="C2153" t="s">
        <v>2592</v>
      </c>
      <c r="D2153" t="s">
        <v>497</v>
      </c>
      <c r="E2153" t="s">
        <v>498</v>
      </c>
      <c r="F2153" t="s">
        <v>3108</v>
      </c>
      <c r="G2153" t="s">
        <v>40</v>
      </c>
      <c r="H2153" t="s">
        <v>40</v>
      </c>
      <c r="I2153" t="s">
        <v>3109</v>
      </c>
      <c r="J2153" t="s">
        <v>39</v>
      </c>
      <c r="K2153" t="s">
        <v>39</v>
      </c>
      <c r="L2153" t="s">
        <v>39</v>
      </c>
      <c r="M2153" t="s">
        <v>2632</v>
      </c>
      <c r="N2153">
        <v>100</v>
      </c>
      <c r="O2153">
        <v>2015</v>
      </c>
      <c r="P2153">
        <v>2016</v>
      </c>
      <c r="Q2153" t="s">
        <v>39</v>
      </c>
      <c r="R2153">
        <v>365</v>
      </c>
      <c r="S2153" t="s">
        <v>39</v>
      </c>
      <c r="T2153" t="s">
        <v>39</v>
      </c>
      <c r="U2153" t="s">
        <v>3112</v>
      </c>
      <c r="V2153" s="6" t="s">
        <v>2749</v>
      </c>
      <c r="W2153" s="6" t="s">
        <v>3130</v>
      </c>
      <c r="X2153" s="6">
        <v>15</v>
      </c>
      <c r="Y2153" t="s">
        <v>21</v>
      </c>
      <c r="Z2153" s="6">
        <v>12</v>
      </c>
      <c r="AA2153" s="6" t="s">
        <v>3119</v>
      </c>
      <c r="AB2153">
        <v>500</v>
      </c>
      <c r="AC2153">
        <v>0.5</v>
      </c>
      <c r="AD2153" s="6" t="s">
        <v>40</v>
      </c>
      <c r="AE2153" s="6" t="s">
        <v>39</v>
      </c>
      <c r="AF2153" s="6" t="s">
        <v>40</v>
      </c>
      <c r="AG2153" t="s">
        <v>3110</v>
      </c>
      <c r="AH2153" t="s">
        <v>3111</v>
      </c>
      <c r="AI2153" s="6" t="s">
        <v>39</v>
      </c>
      <c r="AJ2153" s="6" t="s">
        <v>43</v>
      </c>
      <c r="AK2153" s="19">
        <v>70.587999999999994</v>
      </c>
      <c r="AL2153" s="6" t="s">
        <v>39</v>
      </c>
      <c r="AM2153" s="6" t="s">
        <v>39</v>
      </c>
      <c r="AN2153">
        <v>4</v>
      </c>
      <c r="AO2153">
        <v>100</v>
      </c>
      <c r="AP2153">
        <v>21</v>
      </c>
      <c r="AQ2153" t="s">
        <v>39</v>
      </c>
      <c r="AR2153" t="s">
        <v>2641</v>
      </c>
      <c r="AS2153" t="s">
        <v>3127</v>
      </c>
    </row>
    <row r="2154" spans="1:45" x14ac:dyDescent="0.35">
      <c r="A2154" t="s">
        <v>2072</v>
      </c>
      <c r="B2154" t="s">
        <v>2672</v>
      </c>
      <c r="C2154" t="s">
        <v>2592</v>
      </c>
      <c r="D2154" t="s">
        <v>497</v>
      </c>
      <c r="E2154" t="s">
        <v>498</v>
      </c>
      <c r="F2154" t="s">
        <v>3108</v>
      </c>
      <c r="G2154" t="s">
        <v>40</v>
      </c>
      <c r="H2154" t="s">
        <v>40</v>
      </c>
      <c r="I2154" t="s">
        <v>3109</v>
      </c>
      <c r="J2154" t="s">
        <v>39</v>
      </c>
      <c r="K2154" t="s">
        <v>39</v>
      </c>
      <c r="L2154" t="s">
        <v>39</v>
      </c>
      <c r="M2154" t="s">
        <v>2632</v>
      </c>
      <c r="N2154">
        <v>100</v>
      </c>
      <c r="O2154">
        <v>2015</v>
      </c>
      <c r="P2154">
        <v>2016</v>
      </c>
      <c r="Q2154" t="s">
        <v>39</v>
      </c>
      <c r="R2154">
        <v>365</v>
      </c>
      <c r="S2154" t="s">
        <v>39</v>
      </c>
      <c r="T2154" t="s">
        <v>39</v>
      </c>
      <c r="U2154" t="s">
        <v>3112</v>
      </c>
      <c r="V2154" s="6" t="s">
        <v>2749</v>
      </c>
      <c r="W2154" s="6" t="s">
        <v>3130</v>
      </c>
      <c r="X2154" s="6">
        <v>15</v>
      </c>
      <c r="Y2154" t="s">
        <v>21</v>
      </c>
      <c r="Z2154" s="6">
        <v>12</v>
      </c>
      <c r="AA2154" s="6" t="s">
        <v>3120</v>
      </c>
      <c r="AB2154">
        <v>500</v>
      </c>
      <c r="AC2154">
        <v>0.5</v>
      </c>
      <c r="AD2154" s="6" t="s">
        <v>40</v>
      </c>
      <c r="AE2154" s="6" t="s">
        <v>39</v>
      </c>
      <c r="AF2154" s="6" t="s">
        <v>40</v>
      </c>
      <c r="AG2154" t="s">
        <v>3110</v>
      </c>
      <c r="AH2154" t="s">
        <v>3111</v>
      </c>
      <c r="AI2154" s="6" t="s">
        <v>39</v>
      </c>
      <c r="AJ2154" s="6" t="s">
        <v>43</v>
      </c>
      <c r="AK2154" s="19">
        <v>59.075000000000003</v>
      </c>
      <c r="AL2154" s="6" t="s">
        <v>39</v>
      </c>
      <c r="AM2154" s="6" t="s">
        <v>39</v>
      </c>
      <c r="AN2154">
        <v>4</v>
      </c>
      <c r="AO2154">
        <v>100</v>
      </c>
      <c r="AP2154">
        <v>21</v>
      </c>
      <c r="AQ2154" t="s">
        <v>39</v>
      </c>
      <c r="AR2154" t="s">
        <v>2641</v>
      </c>
      <c r="AS2154" t="s">
        <v>3127</v>
      </c>
    </row>
    <row r="2155" spans="1:45" x14ac:dyDescent="0.35">
      <c r="A2155" t="s">
        <v>2072</v>
      </c>
      <c r="B2155" t="s">
        <v>2672</v>
      </c>
      <c r="C2155" t="s">
        <v>2592</v>
      </c>
      <c r="D2155" t="s">
        <v>497</v>
      </c>
      <c r="E2155" t="s">
        <v>498</v>
      </c>
      <c r="F2155" t="s">
        <v>3108</v>
      </c>
      <c r="G2155" t="s">
        <v>40</v>
      </c>
      <c r="H2155" t="s">
        <v>40</v>
      </c>
      <c r="I2155" t="s">
        <v>3109</v>
      </c>
      <c r="J2155" t="s">
        <v>39</v>
      </c>
      <c r="K2155" t="s">
        <v>39</v>
      </c>
      <c r="L2155" t="s">
        <v>39</v>
      </c>
      <c r="M2155" t="s">
        <v>2632</v>
      </c>
      <c r="N2155">
        <v>100</v>
      </c>
      <c r="O2155">
        <v>2015</v>
      </c>
      <c r="P2155">
        <v>2016</v>
      </c>
      <c r="Q2155" t="s">
        <v>39</v>
      </c>
      <c r="R2155">
        <v>365</v>
      </c>
      <c r="S2155" t="s">
        <v>39</v>
      </c>
      <c r="T2155" t="s">
        <v>39</v>
      </c>
      <c r="U2155" t="s">
        <v>3112</v>
      </c>
      <c r="V2155" s="6" t="s">
        <v>2749</v>
      </c>
      <c r="W2155" s="6" t="s">
        <v>3130</v>
      </c>
      <c r="X2155" s="6">
        <v>15</v>
      </c>
      <c r="Y2155" t="s">
        <v>21</v>
      </c>
      <c r="Z2155" s="6">
        <v>12</v>
      </c>
      <c r="AA2155" s="6" t="s">
        <v>3121</v>
      </c>
      <c r="AB2155">
        <v>500</v>
      </c>
      <c r="AC2155">
        <v>0.5</v>
      </c>
      <c r="AD2155" s="6" t="s">
        <v>40</v>
      </c>
      <c r="AE2155" s="6" t="s">
        <v>39</v>
      </c>
      <c r="AF2155" s="6" t="s">
        <v>40</v>
      </c>
      <c r="AG2155" t="s">
        <v>3110</v>
      </c>
      <c r="AH2155" t="s">
        <v>3111</v>
      </c>
      <c r="AI2155" s="6" t="s">
        <v>39</v>
      </c>
      <c r="AJ2155" s="6" t="s">
        <v>43</v>
      </c>
      <c r="AK2155" s="19">
        <v>53.003999999999998</v>
      </c>
      <c r="AL2155" s="6" t="s">
        <v>39</v>
      </c>
      <c r="AM2155" s="6" t="s">
        <v>39</v>
      </c>
      <c r="AN2155">
        <v>4</v>
      </c>
      <c r="AO2155">
        <v>100</v>
      </c>
      <c r="AP2155">
        <v>21</v>
      </c>
      <c r="AQ2155" t="s">
        <v>39</v>
      </c>
      <c r="AR2155" t="s">
        <v>2641</v>
      </c>
      <c r="AS2155" t="s">
        <v>3127</v>
      </c>
    </row>
    <row r="2156" spans="1:45" x14ac:dyDescent="0.35">
      <c r="A2156" t="s">
        <v>2072</v>
      </c>
      <c r="B2156" t="s">
        <v>2672</v>
      </c>
      <c r="C2156" t="s">
        <v>2592</v>
      </c>
      <c r="D2156" t="s">
        <v>497</v>
      </c>
      <c r="E2156" t="s">
        <v>498</v>
      </c>
      <c r="F2156" t="s">
        <v>3108</v>
      </c>
      <c r="G2156" t="s">
        <v>40</v>
      </c>
      <c r="H2156" t="s">
        <v>40</v>
      </c>
      <c r="I2156" t="s">
        <v>3109</v>
      </c>
      <c r="J2156" t="s">
        <v>39</v>
      </c>
      <c r="K2156" t="s">
        <v>39</v>
      </c>
      <c r="L2156" t="s">
        <v>39</v>
      </c>
      <c r="M2156" t="s">
        <v>2632</v>
      </c>
      <c r="N2156">
        <v>100</v>
      </c>
      <c r="O2156">
        <v>2015</v>
      </c>
      <c r="P2156">
        <v>2016</v>
      </c>
      <c r="Q2156" t="s">
        <v>39</v>
      </c>
      <c r="R2156">
        <v>365</v>
      </c>
      <c r="S2156" t="s">
        <v>39</v>
      </c>
      <c r="T2156" t="s">
        <v>39</v>
      </c>
      <c r="U2156" t="s">
        <v>3112</v>
      </c>
      <c r="V2156" s="6" t="s">
        <v>2749</v>
      </c>
      <c r="W2156" s="6" t="s">
        <v>3130</v>
      </c>
      <c r="X2156" s="6">
        <v>15</v>
      </c>
      <c r="Y2156" t="s">
        <v>21</v>
      </c>
      <c r="Z2156" s="6">
        <v>12</v>
      </c>
      <c r="AA2156" s="6" t="s">
        <v>3125</v>
      </c>
      <c r="AB2156">
        <v>500</v>
      </c>
      <c r="AC2156">
        <v>0.5</v>
      </c>
      <c r="AD2156" s="6" t="s">
        <v>40</v>
      </c>
      <c r="AE2156" s="6" t="s">
        <v>39</v>
      </c>
      <c r="AF2156" s="6" t="s">
        <v>40</v>
      </c>
      <c r="AG2156" t="s">
        <v>3110</v>
      </c>
      <c r="AH2156" t="s">
        <v>3111</v>
      </c>
      <c r="AI2156" s="6" t="s">
        <v>39</v>
      </c>
      <c r="AJ2156" s="6" t="s">
        <v>43</v>
      </c>
      <c r="AK2156" s="19">
        <v>76.031000000000006</v>
      </c>
      <c r="AL2156" s="6" t="s">
        <v>39</v>
      </c>
      <c r="AM2156" s="6" t="s">
        <v>39</v>
      </c>
      <c r="AN2156">
        <v>4</v>
      </c>
      <c r="AO2156">
        <v>100</v>
      </c>
      <c r="AP2156">
        <v>21</v>
      </c>
      <c r="AQ2156" t="s">
        <v>39</v>
      </c>
      <c r="AR2156" t="s">
        <v>2641</v>
      </c>
      <c r="AS2156" t="s">
        <v>3127</v>
      </c>
    </row>
    <row r="2157" spans="1:45" x14ac:dyDescent="0.35">
      <c r="A2157" t="s">
        <v>2072</v>
      </c>
      <c r="B2157" t="s">
        <v>2672</v>
      </c>
      <c r="C2157" t="s">
        <v>2592</v>
      </c>
      <c r="D2157" t="s">
        <v>497</v>
      </c>
      <c r="E2157" t="s">
        <v>498</v>
      </c>
      <c r="F2157" t="s">
        <v>3108</v>
      </c>
      <c r="G2157" t="s">
        <v>40</v>
      </c>
      <c r="H2157" t="s">
        <v>40</v>
      </c>
      <c r="I2157" t="s">
        <v>3109</v>
      </c>
      <c r="J2157" t="s">
        <v>39</v>
      </c>
      <c r="K2157" t="s">
        <v>39</v>
      </c>
      <c r="L2157" t="s">
        <v>39</v>
      </c>
      <c r="M2157" t="s">
        <v>2632</v>
      </c>
      <c r="N2157">
        <v>100</v>
      </c>
      <c r="O2157">
        <v>2015</v>
      </c>
      <c r="P2157">
        <v>2016</v>
      </c>
      <c r="Q2157" t="s">
        <v>39</v>
      </c>
      <c r="R2157">
        <v>365</v>
      </c>
      <c r="S2157" t="s">
        <v>39</v>
      </c>
      <c r="T2157" t="s">
        <v>39</v>
      </c>
      <c r="U2157" t="s">
        <v>3112</v>
      </c>
      <c r="V2157" s="6" t="s">
        <v>2749</v>
      </c>
      <c r="W2157" s="6" t="s">
        <v>3130</v>
      </c>
      <c r="X2157" s="6">
        <v>15</v>
      </c>
      <c r="Y2157" t="s">
        <v>21</v>
      </c>
      <c r="Z2157" s="6">
        <v>12</v>
      </c>
      <c r="AA2157" s="6" t="s">
        <v>3122</v>
      </c>
      <c r="AB2157">
        <v>500</v>
      </c>
      <c r="AC2157">
        <v>0.5</v>
      </c>
      <c r="AD2157" s="6" t="s">
        <v>40</v>
      </c>
      <c r="AE2157" s="6" t="s">
        <v>39</v>
      </c>
      <c r="AF2157" s="6" t="s">
        <v>40</v>
      </c>
      <c r="AG2157" t="s">
        <v>3110</v>
      </c>
      <c r="AH2157" t="s">
        <v>3111</v>
      </c>
      <c r="AI2157" s="6" t="s">
        <v>39</v>
      </c>
      <c r="AJ2157" s="6" t="s">
        <v>43</v>
      </c>
      <c r="AK2157" s="19">
        <v>49.026000000000003</v>
      </c>
      <c r="AL2157" s="6" t="s">
        <v>39</v>
      </c>
      <c r="AM2157" s="6" t="s">
        <v>39</v>
      </c>
      <c r="AN2157">
        <v>4</v>
      </c>
      <c r="AO2157">
        <v>100</v>
      </c>
      <c r="AP2157">
        <v>21</v>
      </c>
      <c r="AQ2157" t="s">
        <v>39</v>
      </c>
      <c r="AR2157" t="s">
        <v>2641</v>
      </c>
      <c r="AS2157" t="s">
        <v>3127</v>
      </c>
    </row>
    <row r="2158" spans="1:45" x14ac:dyDescent="0.35">
      <c r="A2158" t="s">
        <v>2072</v>
      </c>
      <c r="B2158" t="s">
        <v>2672</v>
      </c>
      <c r="C2158" t="s">
        <v>2592</v>
      </c>
      <c r="D2158" t="s">
        <v>497</v>
      </c>
      <c r="E2158" t="s">
        <v>498</v>
      </c>
      <c r="F2158" t="s">
        <v>3108</v>
      </c>
      <c r="G2158" t="s">
        <v>40</v>
      </c>
      <c r="H2158" t="s">
        <v>40</v>
      </c>
      <c r="I2158" t="s">
        <v>3109</v>
      </c>
      <c r="J2158" t="s">
        <v>39</v>
      </c>
      <c r="K2158" t="s">
        <v>39</v>
      </c>
      <c r="L2158" t="s">
        <v>39</v>
      </c>
      <c r="M2158" t="s">
        <v>2632</v>
      </c>
      <c r="N2158">
        <v>100</v>
      </c>
      <c r="O2158">
        <v>2015</v>
      </c>
      <c r="P2158">
        <v>2016</v>
      </c>
      <c r="Q2158" t="s">
        <v>39</v>
      </c>
      <c r="R2158">
        <v>365</v>
      </c>
      <c r="S2158" t="s">
        <v>39</v>
      </c>
      <c r="T2158" t="s">
        <v>39</v>
      </c>
      <c r="U2158" t="s">
        <v>3112</v>
      </c>
      <c r="V2158" s="6" t="s">
        <v>2749</v>
      </c>
      <c r="W2158" s="6" t="s">
        <v>3130</v>
      </c>
      <c r="X2158" s="6">
        <v>15</v>
      </c>
      <c r="Y2158" t="s">
        <v>21</v>
      </c>
      <c r="Z2158" s="6">
        <v>12</v>
      </c>
      <c r="AA2158" s="6" t="s">
        <v>3123</v>
      </c>
      <c r="AB2158">
        <v>500</v>
      </c>
      <c r="AC2158">
        <v>0.5</v>
      </c>
      <c r="AD2158" s="6" t="s">
        <v>40</v>
      </c>
      <c r="AE2158" s="6" t="s">
        <v>39</v>
      </c>
      <c r="AF2158" s="6" t="s">
        <v>40</v>
      </c>
      <c r="AG2158" t="s">
        <v>3110</v>
      </c>
      <c r="AH2158" t="s">
        <v>3111</v>
      </c>
      <c r="AI2158" s="6" t="s">
        <v>39</v>
      </c>
      <c r="AJ2158" s="6" t="s">
        <v>43</v>
      </c>
      <c r="AK2158" s="19">
        <v>54.677999999999997</v>
      </c>
      <c r="AL2158" s="6" t="s">
        <v>39</v>
      </c>
      <c r="AM2158" s="6" t="s">
        <v>39</v>
      </c>
      <c r="AN2158">
        <v>4</v>
      </c>
      <c r="AO2158">
        <v>100</v>
      </c>
      <c r="AP2158">
        <v>21</v>
      </c>
      <c r="AQ2158" t="s">
        <v>39</v>
      </c>
      <c r="AR2158" t="s">
        <v>2641</v>
      </c>
      <c r="AS2158" t="s">
        <v>3127</v>
      </c>
    </row>
    <row r="2159" spans="1:45" x14ac:dyDescent="0.35">
      <c r="A2159" t="s">
        <v>2072</v>
      </c>
      <c r="B2159" t="s">
        <v>2672</v>
      </c>
      <c r="C2159" t="s">
        <v>2592</v>
      </c>
      <c r="D2159" t="s">
        <v>497</v>
      </c>
      <c r="E2159" t="s">
        <v>498</v>
      </c>
      <c r="F2159" t="s">
        <v>3108</v>
      </c>
      <c r="G2159" t="s">
        <v>40</v>
      </c>
      <c r="H2159" t="s">
        <v>40</v>
      </c>
      <c r="I2159" t="s">
        <v>3109</v>
      </c>
      <c r="J2159" t="s">
        <v>39</v>
      </c>
      <c r="K2159" t="s">
        <v>39</v>
      </c>
      <c r="L2159" t="s">
        <v>39</v>
      </c>
      <c r="M2159" t="s">
        <v>2632</v>
      </c>
      <c r="N2159">
        <v>100</v>
      </c>
      <c r="O2159">
        <v>2015</v>
      </c>
      <c r="P2159">
        <v>2016</v>
      </c>
      <c r="Q2159" t="s">
        <v>39</v>
      </c>
      <c r="R2159">
        <v>365</v>
      </c>
      <c r="S2159" t="s">
        <v>39</v>
      </c>
      <c r="T2159" t="s">
        <v>39</v>
      </c>
      <c r="U2159" t="s">
        <v>3112</v>
      </c>
      <c r="V2159" s="6" t="s">
        <v>2749</v>
      </c>
      <c r="W2159" s="6" t="s">
        <v>3130</v>
      </c>
      <c r="X2159" s="6">
        <v>15</v>
      </c>
      <c r="Y2159" t="s">
        <v>21</v>
      </c>
      <c r="Z2159" s="6">
        <v>12</v>
      </c>
      <c r="AA2159" s="6" t="s">
        <v>3126</v>
      </c>
      <c r="AB2159">
        <v>500</v>
      </c>
      <c r="AC2159">
        <v>0.5</v>
      </c>
      <c r="AD2159" s="6" t="s">
        <v>40</v>
      </c>
      <c r="AE2159" s="6" t="s">
        <v>39</v>
      </c>
      <c r="AF2159" s="6" t="s">
        <v>40</v>
      </c>
      <c r="AG2159" t="s">
        <v>3110</v>
      </c>
      <c r="AH2159" t="s">
        <v>3111</v>
      </c>
      <c r="AI2159" s="6" t="s">
        <v>39</v>
      </c>
      <c r="AJ2159" s="6" t="s">
        <v>43</v>
      </c>
      <c r="AK2159" s="19">
        <v>54.469000000000001</v>
      </c>
      <c r="AL2159" s="6" t="s">
        <v>39</v>
      </c>
      <c r="AM2159" s="6" t="s">
        <v>39</v>
      </c>
      <c r="AN2159">
        <v>4</v>
      </c>
      <c r="AO2159">
        <v>100</v>
      </c>
      <c r="AP2159">
        <v>21</v>
      </c>
      <c r="AQ2159" t="s">
        <v>39</v>
      </c>
      <c r="AR2159" t="s">
        <v>2641</v>
      </c>
      <c r="AS2159" t="s">
        <v>3127</v>
      </c>
    </row>
    <row r="2160" spans="1:45" x14ac:dyDescent="0.35">
      <c r="A2160" t="s">
        <v>2072</v>
      </c>
      <c r="B2160" t="s">
        <v>2672</v>
      </c>
      <c r="C2160" t="s">
        <v>2592</v>
      </c>
      <c r="D2160" t="s">
        <v>497</v>
      </c>
      <c r="E2160" t="s">
        <v>498</v>
      </c>
      <c r="F2160" t="s">
        <v>3108</v>
      </c>
      <c r="G2160" t="s">
        <v>40</v>
      </c>
      <c r="H2160" t="s">
        <v>40</v>
      </c>
      <c r="I2160" t="s">
        <v>3109</v>
      </c>
      <c r="J2160" t="s">
        <v>39</v>
      </c>
      <c r="K2160" t="s">
        <v>39</v>
      </c>
      <c r="L2160" t="s">
        <v>39</v>
      </c>
      <c r="M2160" t="s">
        <v>2632</v>
      </c>
      <c r="N2160">
        <v>100</v>
      </c>
      <c r="O2160">
        <v>2015</v>
      </c>
      <c r="P2160">
        <v>2016</v>
      </c>
      <c r="Q2160" t="s">
        <v>39</v>
      </c>
      <c r="R2160">
        <v>365</v>
      </c>
      <c r="S2160" t="s">
        <v>39</v>
      </c>
      <c r="T2160" t="s">
        <v>39</v>
      </c>
      <c r="U2160" t="s">
        <v>3112</v>
      </c>
      <c r="V2160" s="6" t="s">
        <v>2749</v>
      </c>
      <c r="W2160" s="6" t="s">
        <v>2729</v>
      </c>
      <c r="X2160" s="6">
        <v>15</v>
      </c>
      <c r="Y2160" t="s">
        <v>21</v>
      </c>
      <c r="Z2160" s="6">
        <v>12</v>
      </c>
      <c r="AA2160" s="6" t="s">
        <v>3113</v>
      </c>
      <c r="AB2160">
        <v>500</v>
      </c>
      <c r="AC2160">
        <v>0.5</v>
      </c>
      <c r="AD2160" s="6" t="s">
        <v>40</v>
      </c>
      <c r="AE2160" s="6" t="s">
        <v>39</v>
      </c>
      <c r="AF2160" s="6" t="s">
        <v>40</v>
      </c>
      <c r="AG2160" t="s">
        <v>3110</v>
      </c>
      <c r="AH2160" t="s">
        <v>3111</v>
      </c>
      <c r="AI2160" s="6" t="s">
        <v>39</v>
      </c>
      <c r="AJ2160" s="6" t="s">
        <v>3128</v>
      </c>
      <c r="AK2160">
        <v>0</v>
      </c>
      <c r="AL2160" s="6" t="s">
        <v>39</v>
      </c>
      <c r="AM2160" s="6" t="s">
        <v>39</v>
      </c>
      <c r="AN2160">
        <v>4</v>
      </c>
      <c r="AO2160">
        <v>100</v>
      </c>
      <c r="AP2160">
        <v>21</v>
      </c>
      <c r="AQ2160" t="s">
        <v>39</v>
      </c>
      <c r="AR2160" t="s">
        <v>2642</v>
      </c>
      <c r="AS2160" t="s">
        <v>3127</v>
      </c>
    </row>
    <row r="2161" spans="1:45" x14ac:dyDescent="0.35">
      <c r="A2161" t="s">
        <v>2072</v>
      </c>
      <c r="B2161" t="s">
        <v>2672</v>
      </c>
      <c r="C2161" t="s">
        <v>2592</v>
      </c>
      <c r="D2161" t="s">
        <v>497</v>
      </c>
      <c r="E2161" t="s">
        <v>498</v>
      </c>
      <c r="F2161" t="s">
        <v>3108</v>
      </c>
      <c r="G2161" t="s">
        <v>40</v>
      </c>
      <c r="H2161" t="s">
        <v>40</v>
      </c>
      <c r="I2161" t="s">
        <v>3109</v>
      </c>
      <c r="J2161" t="s">
        <v>39</v>
      </c>
      <c r="K2161" t="s">
        <v>39</v>
      </c>
      <c r="L2161" t="s">
        <v>39</v>
      </c>
      <c r="M2161" t="s">
        <v>2632</v>
      </c>
      <c r="N2161">
        <v>100</v>
      </c>
      <c r="O2161">
        <v>2015</v>
      </c>
      <c r="P2161">
        <v>2016</v>
      </c>
      <c r="Q2161" t="s">
        <v>39</v>
      </c>
      <c r="R2161">
        <v>365</v>
      </c>
      <c r="S2161" t="s">
        <v>39</v>
      </c>
      <c r="T2161" t="s">
        <v>39</v>
      </c>
      <c r="U2161" t="s">
        <v>3112</v>
      </c>
      <c r="V2161" s="6" t="s">
        <v>2749</v>
      </c>
      <c r="W2161" s="6" t="s">
        <v>2729</v>
      </c>
      <c r="X2161" s="6">
        <v>15</v>
      </c>
      <c r="Y2161" t="s">
        <v>21</v>
      </c>
      <c r="Z2161" s="6">
        <v>12</v>
      </c>
      <c r="AA2161" s="6" t="s">
        <v>3114</v>
      </c>
      <c r="AB2161">
        <v>500</v>
      </c>
      <c r="AC2161">
        <v>0.5</v>
      </c>
      <c r="AD2161" s="6" t="s">
        <v>40</v>
      </c>
      <c r="AE2161" s="6" t="s">
        <v>39</v>
      </c>
      <c r="AF2161" s="6" t="s">
        <v>40</v>
      </c>
      <c r="AG2161" t="s">
        <v>3110</v>
      </c>
      <c r="AH2161" t="s">
        <v>3111</v>
      </c>
      <c r="AI2161" s="6" t="s">
        <v>39</v>
      </c>
      <c r="AJ2161" s="6" t="s">
        <v>3128</v>
      </c>
      <c r="AK2161">
        <v>0.33500000000000002</v>
      </c>
      <c r="AL2161" s="6" t="s">
        <v>39</v>
      </c>
      <c r="AM2161" s="6" t="s">
        <v>39</v>
      </c>
      <c r="AN2161">
        <v>4</v>
      </c>
      <c r="AO2161">
        <v>100</v>
      </c>
      <c r="AP2161">
        <v>21</v>
      </c>
      <c r="AQ2161" t="s">
        <v>39</v>
      </c>
      <c r="AR2161" t="s">
        <v>2642</v>
      </c>
      <c r="AS2161" t="s">
        <v>3127</v>
      </c>
    </row>
    <row r="2162" spans="1:45" x14ac:dyDescent="0.35">
      <c r="A2162" t="s">
        <v>2072</v>
      </c>
      <c r="B2162" t="s">
        <v>2672</v>
      </c>
      <c r="C2162" t="s">
        <v>2592</v>
      </c>
      <c r="D2162" t="s">
        <v>497</v>
      </c>
      <c r="E2162" t="s">
        <v>498</v>
      </c>
      <c r="F2162" t="s">
        <v>3108</v>
      </c>
      <c r="G2162" t="s">
        <v>40</v>
      </c>
      <c r="H2162" t="s">
        <v>40</v>
      </c>
      <c r="I2162" t="s">
        <v>3109</v>
      </c>
      <c r="J2162" t="s">
        <v>39</v>
      </c>
      <c r="K2162" t="s">
        <v>39</v>
      </c>
      <c r="L2162" t="s">
        <v>39</v>
      </c>
      <c r="M2162" t="s">
        <v>2632</v>
      </c>
      <c r="N2162">
        <v>100</v>
      </c>
      <c r="O2162">
        <v>2015</v>
      </c>
      <c r="P2162">
        <v>2016</v>
      </c>
      <c r="Q2162" t="s">
        <v>39</v>
      </c>
      <c r="R2162">
        <v>365</v>
      </c>
      <c r="S2162" t="s">
        <v>39</v>
      </c>
      <c r="T2162" t="s">
        <v>39</v>
      </c>
      <c r="U2162" t="s">
        <v>3112</v>
      </c>
      <c r="V2162" s="6" t="s">
        <v>2749</v>
      </c>
      <c r="W2162" s="6" t="s">
        <v>2729</v>
      </c>
      <c r="X2162" s="6">
        <v>15</v>
      </c>
      <c r="Y2162" t="s">
        <v>21</v>
      </c>
      <c r="Z2162" s="6">
        <v>12</v>
      </c>
      <c r="AA2162" s="6" t="s">
        <v>3115</v>
      </c>
      <c r="AB2162">
        <v>500</v>
      </c>
      <c r="AC2162">
        <v>0.5</v>
      </c>
      <c r="AD2162" s="6" t="s">
        <v>40</v>
      </c>
      <c r="AE2162" s="6" t="s">
        <v>39</v>
      </c>
      <c r="AF2162" s="6" t="s">
        <v>40</v>
      </c>
      <c r="AG2162" t="s">
        <v>3110</v>
      </c>
      <c r="AH2162" t="s">
        <v>3111</v>
      </c>
      <c r="AI2162" s="6" t="s">
        <v>39</v>
      </c>
      <c r="AJ2162" s="6" t="s">
        <v>3128</v>
      </c>
      <c r="AK2162" s="19">
        <v>0</v>
      </c>
      <c r="AL2162" s="6" t="s">
        <v>39</v>
      </c>
      <c r="AM2162" s="6" t="s">
        <v>39</v>
      </c>
      <c r="AN2162">
        <v>4</v>
      </c>
      <c r="AO2162">
        <v>100</v>
      </c>
      <c r="AP2162">
        <v>21</v>
      </c>
      <c r="AQ2162" t="s">
        <v>39</v>
      </c>
      <c r="AR2162" t="s">
        <v>2642</v>
      </c>
      <c r="AS2162" t="s">
        <v>3127</v>
      </c>
    </row>
    <row r="2163" spans="1:45" x14ac:dyDescent="0.35">
      <c r="A2163" t="s">
        <v>2072</v>
      </c>
      <c r="B2163" t="s">
        <v>2672</v>
      </c>
      <c r="C2163" t="s">
        <v>2592</v>
      </c>
      <c r="D2163" t="s">
        <v>497</v>
      </c>
      <c r="E2163" t="s">
        <v>498</v>
      </c>
      <c r="F2163" t="s">
        <v>3108</v>
      </c>
      <c r="G2163" t="s">
        <v>40</v>
      </c>
      <c r="H2163" t="s">
        <v>40</v>
      </c>
      <c r="I2163" t="s">
        <v>3109</v>
      </c>
      <c r="J2163" t="s">
        <v>39</v>
      </c>
      <c r="K2163" t="s">
        <v>39</v>
      </c>
      <c r="L2163" t="s">
        <v>39</v>
      </c>
      <c r="M2163" t="s">
        <v>2632</v>
      </c>
      <c r="N2163">
        <v>100</v>
      </c>
      <c r="O2163">
        <v>2015</v>
      </c>
      <c r="P2163">
        <v>2016</v>
      </c>
      <c r="Q2163" t="s">
        <v>39</v>
      </c>
      <c r="R2163">
        <v>365</v>
      </c>
      <c r="S2163" t="s">
        <v>39</v>
      </c>
      <c r="T2163" t="s">
        <v>39</v>
      </c>
      <c r="U2163" t="s">
        <v>3112</v>
      </c>
      <c r="V2163" s="6" t="s">
        <v>2749</v>
      </c>
      <c r="W2163" s="6" t="s">
        <v>2729</v>
      </c>
      <c r="X2163" s="6">
        <v>15</v>
      </c>
      <c r="Y2163" t="s">
        <v>21</v>
      </c>
      <c r="Z2163" s="6">
        <v>12</v>
      </c>
      <c r="AA2163" s="6" t="s">
        <v>3116</v>
      </c>
      <c r="AB2163">
        <v>500</v>
      </c>
      <c r="AC2163">
        <v>0.5</v>
      </c>
      <c r="AD2163" s="6" t="s">
        <v>40</v>
      </c>
      <c r="AE2163" s="6" t="s">
        <v>39</v>
      </c>
      <c r="AF2163" s="6" t="s">
        <v>40</v>
      </c>
      <c r="AG2163" t="s">
        <v>3110</v>
      </c>
      <c r="AH2163" t="s">
        <v>3111</v>
      </c>
      <c r="AI2163" s="6" t="s">
        <v>39</v>
      </c>
      <c r="AJ2163" s="6" t="s">
        <v>3128</v>
      </c>
      <c r="AK2163" s="19">
        <v>0</v>
      </c>
      <c r="AL2163" s="6" t="s">
        <v>39</v>
      </c>
      <c r="AM2163" s="6" t="s">
        <v>39</v>
      </c>
      <c r="AN2163">
        <v>4</v>
      </c>
      <c r="AO2163">
        <v>100</v>
      </c>
      <c r="AP2163">
        <v>21</v>
      </c>
      <c r="AQ2163" t="s">
        <v>39</v>
      </c>
      <c r="AR2163" t="s">
        <v>2642</v>
      </c>
      <c r="AS2163" t="s">
        <v>3127</v>
      </c>
    </row>
    <row r="2164" spans="1:45" x14ac:dyDescent="0.35">
      <c r="A2164" t="s">
        <v>2072</v>
      </c>
      <c r="B2164" t="s">
        <v>2672</v>
      </c>
      <c r="C2164" t="s">
        <v>2592</v>
      </c>
      <c r="D2164" t="s">
        <v>497</v>
      </c>
      <c r="E2164" t="s">
        <v>498</v>
      </c>
      <c r="F2164" t="s">
        <v>3108</v>
      </c>
      <c r="G2164" t="s">
        <v>40</v>
      </c>
      <c r="H2164" t="s">
        <v>40</v>
      </c>
      <c r="I2164" t="s">
        <v>3109</v>
      </c>
      <c r="J2164" t="s">
        <v>39</v>
      </c>
      <c r="K2164" t="s">
        <v>39</v>
      </c>
      <c r="L2164" t="s">
        <v>39</v>
      </c>
      <c r="M2164" t="s">
        <v>2632</v>
      </c>
      <c r="N2164">
        <v>100</v>
      </c>
      <c r="O2164">
        <v>2015</v>
      </c>
      <c r="P2164">
        <v>2016</v>
      </c>
      <c r="Q2164" t="s">
        <v>39</v>
      </c>
      <c r="R2164">
        <v>365</v>
      </c>
      <c r="S2164" t="s">
        <v>39</v>
      </c>
      <c r="T2164" t="s">
        <v>39</v>
      </c>
      <c r="U2164" t="s">
        <v>3112</v>
      </c>
      <c r="V2164" s="6" t="s">
        <v>2749</v>
      </c>
      <c r="W2164" s="6" t="s">
        <v>2729</v>
      </c>
      <c r="X2164" s="6">
        <v>15</v>
      </c>
      <c r="Y2164" t="s">
        <v>21</v>
      </c>
      <c r="Z2164" s="6">
        <v>12</v>
      </c>
      <c r="AA2164" s="6" t="s">
        <v>3117</v>
      </c>
      <c r="AB2164">
        <v>500</v>
      </c>
      <c r="AC2164">
        <v>0.5</v>
      </c>
      <c r="AD2164" s="6" t="s">
        <v>40</v>
      </c>
      <c r="AE2164" s="6" t="s">
        <v>39</v>
      </c>
      <c r="AF2164" s="6" t="s">
        <v>40</v>
      </c>
      <c r="AG2164" t="s">
        <v>3110</v>
      </c>
      <c r="AH2164" t="s">
        <v>3111</v>
      </c>
      <c r="AI2164" s="6" t="s">
        <v>39</v>
      </c>
      <c r="AJ2164" s="6" t="s">
        <v>3128</v>
      </c>
      <c r="AK2164" s="19">
        <v>0</v>
      </c>
      <c r="AL2164" s="6" t="s">
        <v>39</v>
      </c>
      <c r="AM2164" s="6" t="s">
        <v>39</v>
      </c>
      <c r="AN2164">
        <v>4</v>
      </c>
      <c r="AO2164">
        <v>100</v>
      </c>
      <c r="AP2164">
        <v>21</v>
      </c>
      <c r="AQ2164" t="s">
        <v>39</v>
      </c>
      <c r="AR2164" t="s">
        <v>2642</v>
      </c>
      <c r="AS2164" t="s">
        <v>3127</v>
      </c>
    </row>
    <row r="2165" spans="1:45" x14ac:dyDescent="0.35">
      <c r="A2165" t="s">
        <v>2072</v>
      </c>
      <c r="B2165" t="s">
        <v>2672</v>
      </c>
      <c r="C2165" t="s">
        <v>2592</v>
      </c>
      <c r="D2165" t="s">
        <v>497</v>
      </c>
      <c r="E2165" t="s">
        <v>498</v>
      </c>
      <c r="F2165" t="s">
        <v>3108</v>
      </c>
      <c r="G2165" t="s">
        <v>40</v>
      </c>
      <c r="H2165" t="s">
        <v>40</v>
      </c>
      <c r="I2165" t="s">
        <v>3109</v>
      </c>
      <c r="J2165" t="s">
        <v>39</v>
      </c>
      <c r="K2165" t="s">
        <v>39</v>
      </c>
      <c r="L2165" t="s">
        <v>39</v>
      </c>
      <c r="M2165" t="s">
        <v>2632</v>
      </c>
      <c r="N2165">
        <v>100</v>
      </c>
      <c r="O2165">
        <v>2015</v>
      </c>
      <c r="P2165">
        <v>2016</v>
      </c>
      <c r="Q2165" t="s">
        <v>39</v>
      </c>
      <c r="R2165">
        <v>365</v>
      </c>
      <c r="S2165" t="s">
        <v>39</v>
      </c>
      <c r="T2165" t="s">
        <v>39</v>
      </c>
      <c r="U2165" t="s">
        <v>3112</v>
      </c>
      <c r="V2165" s="6" t="s">
        <v>2749</v>
      </c>
      <c r="W2165" s="6" t="s">
        <v>2729</v>
      </c>
      <c r="X2165" s="6">
        <v>15</v>
      </c>
      <c r="Y2165" t="s">
        <v>21</v>
      </c>
      <c r="Z2165" s="6">
        <v>12</v>
      </c>
      <c r="AA2165" s="6" t="s">
        <v>3124</v>
      </c>
      <c r="AB2165">
        <v>500</v>
      </c>
      <c r="AC2165">
        <v>0.5</v>
      </c>
      <c r="AD2165" s="6" t="s">
        <v>40</v>
      </c>
      <c r="AE2165" s="6" t="s">
        <v>39</v>
      </c>
      <c r="AF2165" s="6" t="s">
        <v>40</v>
      </c>
      <c r="AG2165" t="s">
        <v>3110</v>
      </c>
      <c r="AH2165" t="s">
        <v>3111</v>
      </c>
      <c r="AI2165" s="6" t="s">
        <v>39</v>
      </c>
      <c r="AJ2165" s="6" t="s">
        <v>3128</v>
      </c>
      <c r="AK2165">
        <v>0.222</v>
      </c>
      <c r="AL2165" s="6" t="s">
        <v>39</v>
      </c>
      <c r="AM2165" s="6" t="s">
        <v>39</v>
      </c>
      <c r="AN2165">
        <v>4</v>
      </c>
      <c r="AO2165">
        <v>100</v>
      </c>
      <c r="AP2165">
        <v>21</v>
      </c>
      <c r="AQ2165" t="s">
        <v>39</v>
      </c>
      <c r="AR2165" t="s">
        <v>2642</v>
      </c>
      <c r="AS2165" t="s">
        <v>3127</v>
      </c>
    </row>
    <row r="2166" spans="1:45" x14ac:dyDescent="0.35">
      <c r="A2166" t="s">
        <v>2072</v>
      </c>
      <c r="B2166" t="s">
        <v>2672</v>
      </c>
      <c r="C2166" t="s">
        <v>2592</v>
      </c>
      <c r="D2166" t="s">
        <v>497</v>
      </c>
      <c r="E2166" t="s">
        <v>498</v>
      </c>
      <c r="F2166" t="s">
        <v>3108</v>
      </c>
      <c r="G2166" t="s">
        <v>40</v>
      </c>
      <c r="H2166" t="s">
        <v>40</v>
      </c>
      <c r="I2166" t="s">
        <v>3109</v>
      </c>
      <c r="J2166" t="s">
        <v>39</v>
      </c>
      <c r="K2166" t="s">
        <v>39</v>
      </c>
      <c r="L2166" t="s">
        <v>39</v>
      </c>
      <c r="M2166" t="s">
        <v>2632</v>
      </c>
      <c r="N2166">
        <v>100</v>
      </c>
      <c r="O2166">
        <v>2015</v>
      </c>
      <c r="P2166">
        <v>2016</v>
      </c>
      <c r="Q2166" t="s">
        <v>39</v>
      </c>
      <c r="R2166">
        <v>365</v>
      </c>
      <c r="S2166" t="s">
        <v>39</v>
      </c>
      <c r="T2166" t="s">
        <v>39</v>
      </c>
      <c r="U2166" t="s">
        <v>3112</v>
      </c>
      <c r="V2166" s="6" t="s">
        <v>2749</v>
      </c>
      <c r="W2166" s="6" t="s">
        <v>2729</v>
      </c>
      <c r="X2166" s="6">
        <v>15</v>
      </c>
      <c r="Y2166" t="s">
        <v>21</v>
      </c>
      <c r="Z2166" s="6">
        <v>12</v>
      </c>
      <c r="AA2166" s="6" t="s">
        <v>3118</v>
      </c>
      <c r="AB2166">
        <v>500</v>
      </c>
      <c r="AC2166">
        <v>0.5</v>
      </c>
      <c r="AD2166" s="6" t="s">
        <v>40</v>
      </c>
      <c r="AE2166" s="6" t="s">
        <v>39</v>
      </c>
      <c r="AF2166" s="6" t="s">
        <v>40</v>
      </c>
      <c r="AG2166" t="s">
        <v>3110</v>
      </c>
      <c r="AH2166" t="s">
        <v>3111</v>
      </c>
      <c r="AI2166" s="6" t="s">
        <v>39</v>
      </c>
      <c r="AJ2166" s="6" t="s">
        <v>3128</v>
      </c>
      <c r="AK2166" s="19">
        <v>0</v>
      </c>
      <c r="AL2166" s="6" t="s">
        <v>39</v>
      </c>
      <c r="AM2166" s="6" t="s">
        <v>39</v>
      </c>
      <c r="AN2166">
        <v>4</v>
      </c>
      <c r="AO2166">
        <v>100</v>
      </c>
      <c r="AP2166">
        <v>21</v>
      </c>
      <c r="AQ2166" t="s">
        <v>39</v>
      </c>
      <c r="AR2166" t="s">
        <v>2642</v>
      </c>
      <c r="AS2166" t="s">
        <v>3127</v>
      </c>
    </row>
    <row r="2167" spans="1:45" x14ac:dyDescent="0.35">
      <c r="A2167" t="s">
        <v>2072</v>
      </c>
      <c r="B2167" t="s">
        <v>2672</v>
      </c>
      <c r="C2167" t="s">
        <v>2592</v>
      </c>
      <c r="D2167" t="s">
        <v>497</v>
      </c>
      <c r="E2167" t="s">
        <v>498</v>
      </c>
      <c r="F2167" t="s">
        <v>3108</v>
      </c>
      <c r="G2167" t="s">
        <v>40</v>
      </c>
      <c r="H2167" t="s">
        <v>40</v>
      </c>
      <c r="I2167" t="s">
        <v>3109</v>
      </c>
      <c r="J2167" t="s">
        <v>39</v>
      </c>
      <c r="K2167" t="s">
        <v>39</v>
      </c>
      <c r="L2167" t="s">
        <v>39</v>
      </c>
      <c r="M2167" t="s">
        <v>2632</v>
      </c>
      <c r="N2167">
        <v>100</v>
      </c>
      <c r="O2167">
        <v>2015</v>
      </c>
      <c r="P2167">
        <v>2016</v>
      </c>
      <c r="Q2167" t="s">
        <v>39</v>
      </c>
      <c r="R2167">
        <v>365</v>
      </c>
      <c r="S2167" t="s">
        <v>39</v>
      </c>
      <c r="T2167" t="s">
        <v>39</v>
      </c>
      <c r="U2167" t="s">
        <v>3112</v>
      </c>
      <c r="V2167" s="6" t="s">
        <v>2749</v>
      </c>
      <c r="W2167" s="6" t="s">
        <v>2729</v>
      </c>
      <c r="X2167" s="6">
        <v>15</v>
      </c>
      <c r="Y2167" t="s">
        <v>21</v>
      </c>
      <c r="Z2167" s="6">
        <v>12</v>
      </c>
      <c r="AA2167" s="6" t="s">
        <v>3119</v>
      </c>
      <c r="AB2167">
        <v>500</v>
      </c>
      <c r="AC2167">
        <v>0.5</v>
      </c>
      <c r="AD2167" s="6" t="s">
        <v>40</v>
      </c>
      <c r="AE2167" s="6" t="s">
        <v>39</v>
      </c>
      <c r="AF2167" s="6" t="s">
        <v>40</v>
      </c>
      <c r="AG2167" t="s">
        <v>3110</v>
      </c>
      <c r="AH2167" t="s">
        <v>3111</v>
      </c>
      <c r="AI2167" s="6" t="s">
        <v>39</v>
      </c>
      <c r="AJ2167" s="6" t="s">
        <v>3128</v>
      </c>
      <c r="AK2167" s="19">
        <v>0</v>
      </c>
      <c r="AL2167" s="6" t="s">
        <v>39</v>
      </c>
      <c r="AM2167" s="6" t="s">
        <v>39</v>
      </c>
      <c r="AN2167">
        <v>4</v>
      </c>
      <c r="AO2167">
        <v>100</v>
      </c>
      <c r="AP2167">
        <v>21</v>
      </c>
      <c r="AQ2167" t="s">
        <v>39</v>
      </c>
      <c r="AR2167" t="s">
        <v>2642</v>
      </c>
      <c r="AS2167" t="s">
        <v>3127</v>
      </c>
    </row>
    <row r="2168" spans="1:45" x14ac:dyDescent="0.35">
      <c r="A2168" t="s">
        <v>2072</v>
      </c>
      <c r="B2168" t="s">
        <v>2672</v>
      </c>
      <c r="C2168" t="s">
        <v>2592</v>
      </c>
      <c r="D2168" t="s">
        <v>497</v>
      </c>
      <c r="E2168" t="s">
        <v>498</v>
      </c>
      <c r="F2168" t="s">
        <v>3108</v>
      </c>
      <c r="G2168" t="s">
        <v>40</v>
      </c>
      <c r="H2168" t="s">
        <v>40</v>
      </c>
      <c r="I2168" t="s">
        <v>3109</v>
      </c>
      <c r="J2168" t="s">
        <v>39</v>
      </c>
      <c r="K2168" t="s">
        <v>39</v>
      </c>
      <c r="L2168" t="s">
        <v>39</v>
      </c>
      <c r="M2168" t="s">
        <v>2632</v>
      </c>
      <c r="N2168">
        <v>100</v>
      </c>
      <c r="O2168">
        <v>2015</v>
      </c>
      <c r="P2168">
        <v>2016</v>
      </c>
      <c r="Q2168" t="s">
        <v>39</v>
      </c>
      <c r="R2168">
        <v>365</v>
      </c>
      <c r="S2168" t="s">
        <v>39</v>
      </c>
      <c r="T2168" t="s">
        <v>39</v>
      </c>
      <c r="U2168" t="s">
        <v>3112</v>
      </c>
      <c r="V2168" s="6" t="s">
        <v>2749</v>
      </c>
      <c r="W2168" s="6" t="s">
        <v>2729</v>
      </c>
      <c r="X2168" s="6">
        <v>15</v>
      </c>
      <c r="Y2168" t="s">
        <v>21</v>
      </c>
      <c r="Z2168" s="6">
        <v>12</v>
      </c>
      <c r="AA2168" s="6" t="s">
        <v>3120</v>
      </c>
      <c r="AB2168">
        <v>500</v>
      </c>
      <c r="AC2168">
        <v>0.5</v>
      </c>
      <c r="AD2168" s="6" t="s">
        <v>40</v>
      </c>
      <c r="AE2168" s="6" t="s">
        <v>39</v>
      </c>
      <c r="AF2168" s="6" t="s">
        <v>40</v>
      </c>
      <c r="AG2168" t="s">
        <v>3110</v>
      </c>
      <c r="AH2168" t="s">
        <v>3111</v>
      </c>
      <c r="AI2168" s="6" t="s">
        <v>39</v>
      </c>
      <c r="AJ2168" s="6" t="s">
        <v>3128</v>
      </c>
      <c r="AK2168">
        <v>0.124</v>
      </c>
      <c r="AL2168" s="6" t="s">
        <v>39</v>
      </c>
      <c r="AM2168" s="6" t="s">
        <v>39</v>
      </c>
      <c r="AN2168">
        <v>4</v>
      </c>
      <c r="AO2168">
        <v>100</v>
      </c>
      <c r="AP2168">
        <v>21</v>
      </c>
      <c r="AQ2168" t="s">
        <v>39</v>
      </c>
      <c r="AR2168" t="s">
        <v>2642</v>
      </c>
      <c r="AS2168" t="s">
        <v>3127</v>
      </c>
    </row>
    <row r="2169" spans="1:45" x14ac:dyDescent="0.35">
      <c r="A2169" t="s">
        <v>2072</v>
      </c>
      <c r="B2169" t="s">
        <v>2672</v>
      </c>
      <c r="C2169" t="s">
        <v>2592</v>
      </c>
      <c r="D2169" t="s">
        <v>497</v>
      </c>
      <c r="E2169" t="s">
        <v>498</v>
      </c>
      <c r="F2169" t="s">
        <v>3108</v>
      </c>
      <c r="G2169" t="s">
        <v>40</v>
      </c>
      <c r="H2169" t="s">
        <v>40</v>
      </c>
      <c r="I2169" t="s">
        <v>3109</v>
      </c>
      <c r="J2169" t="s">
        <v>39</v>
      </c>
      <c r="K2169" t="s">
        <v>39</v>
      </c>
      <c r="L2169" t="s">
        <v>39</v>
      </c>
      <c r="M2169" t="s">
        <v>2632</v>
      </c>
      <c r="N2169">
        <v>100</v>
      </c>
      <c r="O2169">
        <v>2015</v>
      </c>
      <c r="P2169">
        <v>2016</v>
      </c>
      <c r="Q2169" t="s">
        <v>39</v>
      </c>
      <c r="R2169">
        <v>365</v>
      </c>
      <c r="S2169" t="s">
        <v>39</v>
      </c>
      <c r="T2169" t="s">
        <v>39</v>
      </c>
      <c r="U2169" t="s">
        <v>3112</v>
      </c>
      <c r="V2169" s="6" t="s">
        <v>2749</v>
      </c>
      <c r="W2169" s="6" t="s">
        <v>2729</v>
      </c>
      <c r="X2169" s="6">
        <v>15</v>
      </c>
      <c r="Y2169" t="s">
        <v>21</v>
      </c>
      <c r="Z2169" s="6">
        <v>12</v>
      </c>
      <c r="AA2169" s="6" t="s">
        <v>3121</v>
      </c>
      <c r="AB2169">
        <v>500</v>
      </c>
      <c r="AC2169">
        <v>0.5</v>
      </c>
      <c r="AD2169" s="6" t="s">
        <v>40</v>
      </c>
      <c r="AE2169" s="6" t="s">
        <v>39</v>
      </c>
      <c r="AF2169" s="6" t="s">
        <v>40</v>
      </c>
      <c r="AG2169" t="s">
        <v>3110</v>
      </c>
      <c r="AH2169" t="s">
        <v>3111</v>
      </c>
      <c r="AI2169" s="6" t="s">
        <v>39</v>
      </c>
      <c r="AJ2169" s="6" t="s">
        <v>3128</v>
      </c>
      <c r="AK2169" s="19">
        <v>0</v>
      </c>
      <c r="AL2169" s="6" t="s">
        <v>39</v>
      </c>
      <c r="AM2169" s="6" t="s">
        <v>39</v>
      </c>
      <c r="AN2169">
        <v>4</v>
      </c>
      <c r="AO2169">
        <v>100</v>
      </c>
      <c r="AP2169">
        <v>21</v>
      </c>
      <c r="AQ2169" t="s">
        <v>39</v>
      </c>
      <c r="AR2169" t="s">
        <v>2642</v>
      </c>
      <c r="AS2169" t="s">
        <v>3127</v>
      </c>
    </row>
    <row r="2170" spans="1:45" x14ac:dyDescent="0.35">
      <c r="A2170" t="s">
        <v>2072</v>
      </c>
      <c r="B2170" t="s">
        <v>2672</v>
      </c>
      <c r="C2170" t="s">
        <v>2592</v>
      </c>
      <c r="D2170" t="s">
        <v>497</v>
      </c>
      <c r="E2170" t="s">
        <v>498</v>
      </c>
      <c r="F2170" t="s">
        <v>3108</v>
      </c>
      <c r="G2170" t="s">
        <v>40</v>
      </c>
      <c r="H2170" t="s">
        <v>40</v>
      </c>
      <c r="I2170" t="s">
        <v>3109</v>
      </c>
      <c r="J2170" t="s">
        <v>39</v>
      </c>
      <c r="K2170" t="s">
        <v>39</v>
      </c>
      <c r="L2170" t="s">
        <v>39</v>
      </c>
      <c r="M2170" t="s">
        <v>2632</v>
      </c>
      <c r="N2170">
        <v>100</v>
      </c>
      <c r="O2170">
        <v>2015</v>
      </c>
      <c r="P2170">
        <v>2016</v>
      </c>
      <c r="Q2170" t="s">
        <v>39</v>
      </c>
      <c r="R2170">
        <v>365</v>
      </c>
      <c r="S2170" t="s">
        <v>39</v>
      </c>
      <c r="T2170" t="s">
        <v>39</v>
      </c>
      <c r="U2170" t="s">
        <v>3112</v>
      </c>
      <c r="V2170" s="6" t="s">
        <v>2749</v>
      </c>
      <c r="W2170" s="6" t="s">
        <v>2729</v>
      </c>
      <c r="X2170" s="6">
        <v>15</v>
      </c>
      <c r="Y2170" t="s">
        <v>21</v>
      </c>
      <c r="Z2170" s="6">
        <v>12</v>
      </c>
      <c r="AA2170" s="6" t="s">
        <v>3125</v>
      </c>
      <c r="AB2170">
        <v>500</v>
      </c>
      <c r="AC2170">
        <v>0.5</v>
      </c>
      <c r="AD2170" s="6" t="s">
        <v>40</v>
      </c>
      <c r="AE2170" s="6" t="s">
        <v>39</v>
      </c>
      <c r="AF2170" s="6" t="s">
        <v>40</v>
      </c>
      <c r="AG2170" t="s">
        <v>3110</v>
      </c>
      <c r="AH2170" t="s">
        <v>3111</v>
      </c>
      <c r="AI2170" s="6" t="s">
        <v>39</v>
      </c>
      <c r="AJ2170" s="6" t="s">
        <v>3128</v>
      </c>
      <c r="AK2170" s="19">
        <v>0</v>
      </c>
      <c r="AL2170" s="6" t="s">
        <v>39</v>
      </c>
      <c r="AM2170" s="6" t="s">
        <v>39</v>
      </c>
      <c r="AN2170">
        <v>4</v>
      </c>
      <c r="AO2170">
        <v>100</v>
      </c>
      <c r="AP2170">
        <v>21</v>
      </c>
      <c r="AQ2170" t="s">
        <v>39</v>
      </c>
      <c r="AR2170" t="s">
        <v>2642</v>
      </c>
      <c r="AS2170" t="s">
        <v>3127</v>
      </c>
    </row>
    <row r="2171" spans="1:45" x14ac:dyDescent="0.35">
      <c r="A2171" t="s">
        <v>2072</v>
      </c>
      <c r="B2171" t="s">
        <v>2672</v>
      </c>
      <c r="C2171" t="s">
        <v>2592</v>
      </c>
      <c r="D2171" t="s">
        <v>497</v>
      </c>
      <c r="E2171" t="s">
        <v>498</v>
      </c>
      <c r="F2171" t="s">
        <v>3108</v>
      </c>
      <c r="G2171" t="s">
        <v>40</v>
      </c>
      <c r="H2171" t="s">
        <v>40</v>
      </c>
      <c r="I2171" t="s">
        <v>3109</v>
      </c>
      <c r="J2171" t="s">
        <v>39</v>
      </c>
      <c r="K2171" t="s">
        <v>39</v>
      </c>
      <c r="L2171" t="s">
        <v>39</v>
      </c>
      <c r="M2171" t="s">
        <v>2632</v>
      </c>
      <c r="N2171">
        <v>100</v>
      </c>
      <c r="O2171">
        <v>2015</v>
      </c>
      <c r="P2171">
        <v>2016</v>
      </c>
      <c r="Q2171" t="s">
        <v>39</v>
      </c>
      <c r="R2171">
        <v>365</v>
      </c>
      <c r="S2171" t="s">
        <v>39</v>
      </c>
      <c r="T2171" t="s">
        <v>39</v>
      </c>
      <c r="U2171" t="s">
        <v>3112</v>
      </c>
      <c r="V2171" s="6" t="s">
        <v>2749</v>
      </c>
      <c r="W2171" s="6" t="s">
        <v>2729</v>
      </c>
      <c r="X2171" s="6">
        <v>15</v>
      </c>
      <c r="Y2171" t="s">
        <v>21</v>
      </c>
      <c r="Z2171" s="6">
        <v>12</v>
      </c>
      <c r="AA2171" s="6" t="s">
        <v>3122</v>
      </c>
      <c r="AB2171">
        <v>500</v>
      </c>
      <c r="AC2171">
        <v>0.5</v>
      </c>
      <c r="AD2171" s="6" t="s">
        <v>40</v>
      </c>
      <c r="AE2171" s="6" t="s">
        <v>39</v>
      </c>
      <c r="AF2171" s="6" t="s">
        <v>40</v>
      </c>
      <c r="AG2171" t="s">
        <v>3110</v>
      </c>
      <c r="AH2171" t="s">
        <v>3111</v>
      </c>
      <c r="AI2171" s="6" t="s">
        <v>39</v>
      </c>
      <c r="AJ2171" s="6" t="s">
        <v>3128</v>
      </c>
      <c r="AK2171">
        <v>0.14499999999999999</v>
      </c>
      <c r="AL2171" s="6" t="s">
        <v>39</v>
      </c>
      <c r="AM2171" s="6" t="s">
        <v>39</v>
      </c>
      <c r="AN2171">
        <v>4</v>
      </c>
      <c r="AO2171">
        <v>100</v>
      </c>
      <c r="AP2171">
        <v>21</v>
      </c>
      <c r="AQ2171" t="s">
        <v>39</v>
      </c>
      <c r="AR2171" t="s">
        <v>2642</v>
      </c>
      <c r="AS2171" t="s">
        <v>3127</v>
      </c>
    </row>
    <row r="2172" spans="1:45" x14ac:dyDescent="0.35">
      <c r="A2172" t="s">
        <v>2072</v>
      </c>
      <c r="B2172" t="s">
        <v>2672</v>
      </c>
      <c r="C2172" t="s">
        <v>2592</v>
      </c>
      <c r="D2172" t="s">
        <v>497</v>
      </c>
      <c r="E2172" t="s">
        <v>498</v>
      </c>
      <c r="F2172" t="s">
        <v>3108</v>
      </c>
      <c r="G2172" t="s">
        <v>40</v>
      </c>
      <c r="H2172" t="s">
        <v>40</v>
      </c>
      <c r="I2172" t="s">
        <v>3109</v>
      </c>
      <c r="J2172" t="s">
        <v>39</v>
      </c>
      <c r="K2172" t="s">
        <v>39</v>
      </c>
      <c r="L2172" t="s">
        <v>39</v>
      </c>
      <c r="M2172" t="s">
        <v>2632</v>
      </c>
      <c r="N2172">
        <v>100</v>
      </c>
      <c r="O2172">
        <v>2015</v>
      </c>
      <c r="P2172">
        <v>2016</v>
      </c>
      <c r="Q2172" t="s">
        <v>39</v>
      </c>
      <c r="R2172">
        <v>365</v>
      </c>
      <c r="S2172" t="s">
        <v>39</v>
      </c>
      <c r="T2172" t="s">
        <v>39</v>
      </c>
      <c r="U2172" t="s">
        <v>3112</v>
      </c>
      <c r="V2172" s="6" t="s">
        <v>2749</v>
      </c>
      <c r="W2172" s="6" t="s">
        <v>2729</v>
      </c>
      <c r="X2172" s="6">
        <v>15</v>
      </c>
      <c r="Y2172" t="s">
        <v>21</v>
      </c>
      <c r="Z2172" s="6">
        <v>12</v>
      </c>
      <c r="AA2172" s="6" t="s">
        <v>3123</v>
      </c>
      <c r="AB2172">
        <v>500</v>
      </c>
      <c r="AC2172">
        <v>0.5</v>
      </c>
      <c r="AD2172" s="6" t="s">
        <v>40</v>
      </c>
      <c r="AE2172" s="6" t="s">
        <v>39</v>
      </c>
      <c r="AF2172" s="6" t="s">
        <v>40</v>
      </c>
      <c r="AG2172" t="s">
        <v>3110</v>
      </c>
      <c r="AH2172" t="s">
        <v>3111</v>
      </c>
      <c r="AI2172" s="6" t="s">
        <v>39</v>
      </c>
      <c r="AJ2172" s="6" t="s">
        <v>3128</v>
      </c>
      <c r="AK2172" s="19">
        <v>0</v>
      </c>
      <c r="AL2172" s="6" t="s">
        <v>39</v>
      </c>
      <c r="AM2172" s="6" t="s">
        <v>39</v>
      </c>
      <c r="AN2172">
        <v>4</v>
      </c>
      <c r="AO2172">
        <v>100</v>
      </c>
      <c r="AP2172">
        <v>21</v>
      </c>
      <c r="AQ2172" t="s">
        <v>39</v>
      </c>
      <c r="AR2172" t="s">
        <v>2642</v>
      </c>
      <c r="AS2172" t="s">
        <v>3127</v>
      </c>
    </row>
    <row r="2173" spans="1:45" x14ac:dyDescent="0.35">
      <c r="A2173" t="s">
        <v>2072</v>
      </c>
      <c r="B2173" t="s">
        <v>2672</v>
      </c>
      <c r="C2173" t="s">
        <v>2592</v>
      </c>
      <c r="D2173" t="s">
        <v>497</v>
      </c>
      <c r="E2173" t="s">
        <v>498</v>
      </c>
      <c r="F2173" t="s">
        <v>3108</v>
      </c>
      <c r="G2173" t="s">
        <v>40</v>
      </c>
      <c r="H2173" t="s">
        <v>40</v>
      </c>
      <c r="I2173" t="s">
        <v>3109</v>
      </c>
      <c r="J2173" t="s">
        <v>39</v>
      </c>
      <c r="K2173" t="s">
        <v>39</v>
      </c>
      <c r="L2173" t="s">
        <v>39</v>
      </c>
      <c r="M2173" t="s">
        <v>2632</v>
      </c>
      <c r="N2173">
        <v>100</v>
      </c>
      <c r="O2173">
        <v>2015</v>
      </c>
      <c r="P2173">
        <v>2016</v>
      </c>
      <c r="Q2173" t="s">
        <v>39</v>
      </c>
      <c r="R2173">
        <v>365</v>
      </c>
      <c r="S2173" t="s">
        <v>39</v>
      </c>
      <c r="T2173" t="s">
        <v>39</v>
      </c>
      <c r="U2173" t="s">
        <v>3112</v>
      </c>
      <c r="V2173" s="6" t="s">
        <v>2749</v>
      </c>
      <c r="W2173" s="6" t="s">
        <v>2729</v>
      </c>
      <c r="X2173" s="6">
        <v>15</v>
      </c>
      <c r="Y2173" t="s">
        <v>21</v>
      </c>
      <c r="Z2173" s="6">
        <v>12</v>
      </c>
      <c r="AA2173" s="6" t="s">
        <v>3126</v>
      </c>
      <c r="AB2173">
        <v>500</v>
      </c>
      <c r="AC2173">
        <v>0.5</v>
      </c>
      <c r="AD2173" s="6" t="s">
        <v>40</v>
      </c>
      <c r="AE2173" s="6" t="s">
        <v>39</v>
      </c>
      <c r="AF2173" s="6" t="s">
        <v>40</v>
      </c>
      <c r="AG2173" t="s">
        <v>3110</v>
      </c>
      <c r="AH2173" t="s">
        <v>3111</v>
      </c>
      <c r="AI2173" s="6" t="s">
        <v>39</v>
      </c>
      <c r="AJ2173" s="6" t="s">
        <v>3128</v>
      </c>
      <c r="AK2173" s="19">
        <v>0</v>
      </c>
      <c r="AL2173" s="6" t="s">
        <v>39</v>
      </c>
      <c r="AM2173" s="6" t="s">
        <v>39</v>
      </c>
      <c r="AN2173">
        <v>4</v>
      </c>
      <c r="AO2173">
        <v>100</v>
      </c>
      <c r="AP2173">
        <v>21</v>
      </c>
      <c r="AQ2173" t="s">
        <v>39</v>
      </c>
      <c r="AR2173" t="s">
        <v>2642</v>
      </c>
      <c r="AS2173" t="s">
        <v>3127</v>
      </c>
    </row>
    <row r="2174" spans="1:45" x14ac:dyDescent="0.35">
      <c r="A2174" t="s">
        <v>2072</v>
      </c>
      <c r="B2174" t="s">
        <v>2672</v>
      </c>
      <c r="C2174" t="s">
        <v>2592</v>
      </c>
      <c r="D2174" t="s">
        <v>497</v>
      </c>
      <c r="E2174" t="s">
        <v>498</v>
      </c>
      <c r="F2174" t="s">
        <v>3108</v>
      </c>
      <c r="G2174" t="s">
        <v>40</v>
      </c>
      <c r="H2174" t="s">
        <v>40</v>
      </c>
      <c r="I2174" t="s">
        <v>3109</v>
      </c>
      <c r="J2174" t="s">
        <v>39</v>
      </c>
      <c r="K2174" t="s">
        <v>39</v>
      </c>
      <c r="L2174" t="s">
        <v>39</v>
      </c>
      <c r="M2174" t="s">
        <v>2632</v>
      </c>
      <c r="N2174">
        <v>100</v>
      </c>
      <c r="O2174">
        <v>2015</v>
      </c>
      <c r="P2174">
        <v>2016</v>
      </c>
      <c r="Q2174" t="s">
        <v>39</v>
      </c>
      <c r="R2174">
        <v>365</v>
      </c>
      <c r="S2174" t="s">
        <v>39</v>
      </c>
      <c r="T2174" t="s">
        <v>39</v>
      </c>
      <c r="U2174" t="s">
        <v>3112</v>
      </c>
      <c r="V2174" s="6" t="s">
        <v>2749</v>
      </c>
      <c r="W2174" s="6" t="s">
        <v>2833</v>
      </c>
      <c r="X2174" s="6">
        <v>15</v>
      </c>
      <c r="Y2174" t="s">
        <v>21</v>
      </c>
      <c r="Z2174" s="6">
        <v>12</v>
      </c>
      <c r="AA2174" s="6" t="s">
        <v>3113</v>
      </c>
      <c r="AB2174">
        <v>500</v>
      </c>
      <c r="AC2174">
        <v>0.5</v>
      </c>
      <c r="AD2174" s="6" t="s">
        <v>40</v>
      </c>
      <c r="AE2174" s="6" t="s">
        <v>39</v>
      </c>
      <c r="AF2174" s="6" t="s">
        <v>40</v>
      </c>
      <c r="AG2174" t="s">
        <v>3110</v>
      </c>
      <c r="AH2174" t="s">
        <v>3111</v>
      </c>
      <c r="AI2174" s="6" t="s">
        <v>39</v>
      </c>
      <c r="AJ2174" s="6" t="s">
        <v>3128</v>
      </c>
      <c r="AK2174">
        <v>0.498</v>
      </c>
      <c r="AL2174" s="6" t="s">
        <v>39</v>
      </c>
      <c r="AM2174" s="6" t="s">
        <v>39</v>
      </c>
      <c r="AN2174">
        <v>4</v>
      </c>
      <c r="AO2174">
        <v>100</v>
      </c>
      <c r="AP2174">
        <v>21</v>
      </c>
      <c r="AQ2174" t="s">
        <v>39</v>
      </c>
      <c r="AR2174" t="s">
        <v>2642</v>
      </c>
      <c r="AS2174" t="s">
        <v>3127</v>
      </c>
    </row>
    <row r="2175" spans="1:45" x14ac:dyDescent="0.35">
      <c r="A2175" t="s">
        <v>2072</v>
      </c>
      <c r="B2175" t="s">
        <v>2672</v>
      </c>
      <c r="C2175" t="s">
        <v>2592</v>
      </c>
      <c r="D2175" t="s">
        <v>497</v>
      </c>
      <c r="E2175" t="s">
        <v>498</v>
      </c>
      <c r="F2175" t="s">
        <v>3108</v>
      </c>
      <c r="G2175" t="s">
        <v>40</v>
      </c>
      <c r="H2175" t="s">
        <v>40</v>
      </c>
      <c r="I2175" t="s">
        <v>3109</v>
      </c>
      <c r="J2175" t="s">
        <v>39</v>
      </c>
      <c r="K2175" t="s">
        <v>39</v>
      </c>
      <c r="L2175" t="s">
        <v>39</v>
      </c>
      <c r="M2175" t="s">
        <v>2632</v>
      </c>
      <c r="N2175">
        <v>100</v>
      </c>
      <c r="O2175">
        <v>2015</v>
      </c>
      <c r="P2175">
        <v>2016</v>
      </c>
      <c r="Q2175" t="s">
        <v>39</v>
      </c>
      <c r="R2175">
        <v>365</v>
      </c>
      <c r="S2175" t="s">
        <v>39</v>
      </c>
      <c r="T2175" t="s">
        <v>39</v>
      </c>
      <c r="U2175" t="s">
        <v>3112</v>
      </c>
      <c r="V2175" s="6" t="s">
        <v>2749</v>
      </c>
      <c r="W2175" s="6" t="s">
        <v>2833</v>
      </c>
      <c r="X2175" s="6">
        <v>15</v>
      </c>
      <c r="Y2175" t="s">
        <v>21</v>
      </c>
      <c r="Z2175" s="6">
        <v>12</v>
      </c>
      <c r="AA2175" s="6" t="s">
        <v>3114</v>
      </c>
      <c r="AB2175">
        <v>500</v>
      </c>
      <c r="AC2175">
        <v>0.5</v>
      </c>
      <c r="AD2175" s="6" t="s">
        <v>40</v>
      </c>
      <c r="AE2175" s="6" t="s">
        <v>39</v>
      </c>
      <c r="AF2175" s="6" t="s">
        <v>40</v>
      </c>
      <c r="AG2175" t="s">
        <v>3110</v>
      </c>
      <c r="AH2175" t="s">
        <v>3111</v>
      </c>
      <c r="AI2175" s="6" t="s">
        <v>39</v>
      </c>
      <c r="AJ2175" s="6" t="s">
        <v>3128</v>
      </c>
      <c r="AK2175">
        <v>0.76600000000000001</v>
      </c>
      <c r="AL2175" s="6" t="s">
        <v>39</v>
      </c>
      <c r="AM2175" s="6" t="s">
        <v>39</v>
      </c>
      <c r="AN2175">
        <v>4</v>
      </c>
      <c r="AO2175">
        <v>100</v>
      </c>
      <c r="AP2175">
        <v>21</v>
      </c>
      <c r="AQ2175" t="s">
        <v>39</v>
      </c>
      <c r="AR2175" t="s">
        <v>2642</v>
      </c>
      <c r="AS2175" t="s">
        <v>3127</v>
      </c>
    </row>
    <row r="2176" spans="1:45" x14ac:dyDescent="0.35">
      <c r="A2176" t="s">
        <v>2072</v>
      </c>
      <c r="B2176" t="s">
        <v>2672</v>
      </c>
      <c r="C2176" t="s">
        <v>2592</v>
      </c>
      <c r="D2176" t="s">
        <v>497</v>
      </c>
      <c r="E2176" t="s">
        <v>498</v>
      </c>
      <c r="F2176" t="s">
        <v>3108</v>
      </c>
      <c r="G2176" t="s">
        <v>40</v>
      </c>
      <c r="H2176" t="s">
        <v>40</v>
      </c>
      <c r="I2176" t="s">
        <v>3109</v>
      </c>
      <c r="J2176" t="s">
        <v>39</v>
      </c>
      <c r="K2176" t="s">
        <v>39</v>
      </c>
      <c r="L2176" t="s">
        <v>39</v>
      </c>
      <c r="M2176" t="s">
        <v>2632</v>
      </c>
      <c r="N2176">
        <v>100</v>
      </c>
      <c r="O2176">
        <v>2015</v>
      </c>
      <c r="P2176">
        <v>2016</v>
      </c>
      <c r="Q2176" t="s">
        <v>39</v>
      </c>
      <c r="R2176">
        <v>365</v>
      </c>
      <c r="S2176" t="s">
        <v>39</v>
      </c>
      <c r="T2176" t="s">
        <v>39</v>
      </c>
      <c r="U2176" t="s">
        <v>3112</v>
      </c>
      <c r="V2176" s="6" t="s">
        <v>2749</v>
      </c>
      <c r="W2176" s="6" t="s">
        <v>2833</v>
      </c>
      <c r="X2176" s="6">
        <v>15</v>
      </c>
      <c r="Y2176" t="s">
        <v>21</v>
      </c>
      <c r="Z2176" s="6">
        <v>12</v>
      </c>
      <c r="AA2176" s="6" t="s">
        <v>3115</v>
      </c>
      <c r="AB2176">
        <v>500</v>
      </c>
      <c r="AC2176">
        <v>0.5</v>
      </c>
      <c r="AD2176" s="6" t="s">
        <v>40</v>
      </c>
      <c r="AE2176" s="6" t="s">
        <v>39</v>
      </c>
      <c r="AF2176" s="6" t="s">
        <v>40</v>
      </c>
      <c r="AG2176" t="s">
        <v>3110</v>
      </c>
      <c r="AH2176" t="s">
        <v>3111</v>
      </c>
      <c r="AI2176" s="6" t="s">
        <v>39</v>
      </c>
      <c r="AJ2176" s="6" t="s">
        <v>3128</v>
      </c>
      <c r="AK2176" s="19">
        <v>0.86099999999999999</v>
      </c>
      <c r="AL2176" s="6" t="s">
        <v>39</v>
      </c>
      <c r="AM2176" s="6" t="s">
        <v>39</v>
      </c>
      <c r="AN2176">
        <v>4</v>
      </c>
      <c r="AO2176">
        <v>100</v>
      </c>
      <c r="AP2176">
        <v>21</v>
      </c>
      <c r="AQ2176" t="s">
        <v>39</v>
      </c>
      <c r="AR2176" t="s">
        <v>2642</v>
      </c>
      <c r="AS2176" t="s">
        <v>3127</v>
      </c>
    </row>
    <row r="2177" spans="1:45" x14ac:dyDescent="0.35">
      <c r="A2177" t="s">
        <v>2072</v>
      </c>
      <c r="B2177" t="s">
        <v>2672</v>
      </c>
      <c r="C2177" t="s">
        <v>2592</v>
      </c>
      <c r="D2177" t="s">
        <v>497</v>
      </c>
      <c r="E2177" t="s">
        <v>498</v>
      </c>
      <c r="F2177" t="s">
        <v>3108</v>
      </c>
      <c r="G2177" t="s">
        <v>40</v>
      </c>
      <c r="H2177" t="s">
        <v>40</v>
      </c>
      <c r="I2177" t="s">
        <v>3109</v>
      </c>
      <c r="J2177" t="s">
        <v>39</v>
      </c>
      <c r="K2177" t="s">
        <v>39</v>
      </c>
      <c r="L2177" t="s">
        <v>39</v>
      </c>
      <c r="M2177" t="s">
        <v>2632</v>
      </c>
      <c r="N2177">
        <v>100</v>
      </c>
      <c r="O2177">
        <v>2015</v>
      </c>
      <c r="P2177">
        <v>2016</v>
      </c>
      <c r="Q2177" t="s">
        <v>39</v>
      </c>
      <c r="R2177">
        <v>365</v>
      </c>
      <c r="S2177" t="s">
        <v>39</v>
      </c>
      <c r="T2177" t="s">
        <v>39</v>
      </c>
      <c r="U2177" t="s">
        <v>3112</v>
      </c>
      <c r="V2177" s="6" t="s">
        <v>2749</v>
      </c>
      <c r="W2177" s="6" t="s">
        <v>2833</v>
      </c>
      <c r="X2177" s="6">
        <v>15</v>
      </c>
      <c r="Y2177" t="s">
        <v>21</v>
      </c>
      <c r="Z2177" s="6">
        <v>12</v>
      </c>
      <c r="AA2177" s="6" t="s">
        <v>3116</v>
      </c>
      <c r="AB2177">
        <v>500</v>
      </c>
      <c r="AC2177">
        <v>0.5</v>
      </c>
      <c r="AD2177" s="6" t="s">
        <v>40</v>
      </c>
      <c r="AE2177" s="6" t="s">
        <v>39</v>
      </c>
      <c r="AF2177" s="6" t="s">
        <v>40</v>
      </c>
      <c r="AG2177" t="s">
        <v>3110</v>
      </c>
      <c r="AH2177" t="s">
        <v>3111</v>
      </c>
      <c r="AI2177" s="6" t="s">
        <v>39</v>
      </c>
      <c r="AJ2177" s="6" t="s">
        <v>3128</v>
      </c>
      <c r="AK2177" s="19">
        <v>2.1000000000000001E-2</v>
      </c>
      <c r="AL2177" s="6" t="s">
        <v>39</v>
      </c>
      <c r="AM2177" s="6" t="s">
        <v>39</v>
      </c>
      <c r="AN2177">
        <v>4</v>
      </c>
      <c r="AO2177">
        <v>100</v>
      </c>
      <c r="AP2177">
        <v>21</v>
      </c>
      <c r="AQ2177" t="s">
        <v>39</v>
      </c>
      <c r="AR2177" t="s">
        <v>2642</v>
      </c>
      <c r="AS2177" t="s">
        <v>3127</v>
      </c>
    </row>
    <row r="2178" spans="1:45" x14ac:dyDescent="0.35">
      <c r="A2178" t="s">
        <v>2072</v>
      </c>
      <c r="B2178" t="s">
        <v>2672</v>
      </c>
      <c r="C2178" t="s">
        <v>2592</v>
      </c>
      <c r="D2178" t="s">
        <v>497</v>
      </c>
      <c r="E2178" t="s">
        <v>498</v>
      </c>
      <c r="F2178" t="s">
        <v>3108</v>
      </c>
      <c r="G2178" t="s">
        <v>40</v>
      </c>
      <c r="H2178" t="s">
        <v>40</v>
      </c>
      <c r="I2178" t="s">
        <v>3109</v>
      </c>
      <c r="J2178" t="s">
        <v>39</v>
      </c>
      <c r="K2178" t="s">
        <v>39</v>
      </c>
      <c r="L2178" t="s">
        <v>39</v>
      </c>
      <c r="M2178" t="s">
        <v>2632</v>
      </c>
      <c r="N2178">
        <v>100</v>
      </c>
      <c r="O2178">
        <v>2015</v>
      </c>
      <c r="P2178">
        <v>2016</v>
      </c>
      <c r="Q2178" t="s">
        <v>39</v>
      </c>
      <c r="R2178">
        <v>365</v>
      </c>
      <c r="S2178" t="s">
        <v>39</v>
      </c>
      <c r="T2178" t="s">
        <v>39</v>
      </c>
      <c r="U2178" t="s">
        <v>3112</v>
      </c>
      <c r="V2178" s="6" t="s">
        <v>2749</v>
      </c>
      <c r="W2178" s="6" t="s">
        <v>2833</v>
      </c>
      <c r="X2178" s="6">
        <v>15</v>
      </c>
      <c r="Y2178" t="s">
        <v>21</v>
      </c>
      <c r="Z2178" s="6">
        <v>12</v>
      </c>
      <c r="AA2178" s="6" t="s">
        <v>3117</v>
      </c>
      <c r="AB2178">
        <v>500</v>
      </c>
      <c r="AC2178">
        <v>0.5</v>
      </c>
      <c r="AD2178" s="6" t="s">
        <v>40</v>
      </c>
      <c r="AE2178" s="6" t="s">
        <v>39</v>
      </c>
      <c r="AF2178" s="6" t="s">
        <v>40</v>
      </c>
      <c r="AG2178" t="s">
        <v>3110</v>
      </c>
      <c r="AH2178" t="s">
        <v>3111</v>
      </c>
      <c r="AI2178" s="6" t="s">
        <v>39</v>
      </c>
      <c r="AJ2178" s="6" t="s">
        <v>3128</v>
      </c>
      <c r="AK2178" s="19">
        <v>0.64400000000000002</v>
      </c>
      <c r="AL2178" s="6" t="s">
        <v>39</v>
      </c>
      <c r="AM2178" s="6" t="s">
        <v>39</v>
      </c>
      <c r="AN2178">
        <v>4</v>
      </c>
      <c r="AO2178">
        <v>100</v>
      </c>
      <c r="AP2178">
        <v>21</v>
      </c>
      <c r="AQ2178" t="s">
        <v>39</v>
      </c>
      <c r="AR2178" t="s">
        <v>2642</v>
      </c>
      <c r="AS2178" t="s">
        <v>3127</v>
      </c>
    </row>
    <row r="2179" spans="1:45" x14ac:dyDescent="0.35">
      <c r="A2179" t="s">
        <v>2072</v>
      </c>
      <c r="B2179" t="s">
        <v>2672</v>
      </c>
      <c r="C2179" t="s">
        <v>2592</v>
      </c>
      <c r="D2179" t="s">
        <v>497</v>
      </c>
      <c r="E2179" t="s">
        <v>498</v>
      </c>
      <c r="F2179" t="s">
        <v>3108</v>
      </c>
      <c r="G2179" t="s">
        <v>40</v>
      </c>
      <c r="H2179" t="s">
        <v>40</v>
      </c>
      <c r="I2179" t="s">
        <v>3109</v>
      </c>
      <c r="J2179" t="s">
        <v>39</v>
      </c>
      <c r="K2179" t="s">
        <v>39</v>
      </c>
      <c r="L2179" t="s">
        <v>39</v>
      </c>
      <c r="M2179" t="s">
        <v>2632</v>
      </c>
      <c r="N2179">
        <v>100</v>
      </c>
      <c r="O2179">
        <v>2015</v>
      </c>
      <c r="P2179">
        <v>2016</v>
      </c>
      <c r="Q2179" t="s">
        <v>39</v>
      </c>
      <c r="R2179">
        <v>365</v>
      </c>
      <c r="S2179" t="s">
        <v>39</v>
      </c>
      <c r="T2179" t="s">
        <v>39</v>
      </c>
      <c r="U2179" t="s">
        <v>3112</v>
      </c>
      <c r="V2179" s="6" t="s">
        <v>2749</v>
      </c>
      <c r="W2179" s="6" t="s">
        <v>2833</v>
      </c>
      <c r="X2179" s="6">
        <v>15</v>
      </c>
      <c r="Y2179" t="s">
        <v>21</v>
      </c>
      <c r="Z2179" s="6">
        <v>12</v>
      </c>
      <c r="AA2179" s="6" t="s">
        <v>3124</v>
      </c>
      <c r="AB2179">
        <v>500</v>
      </c>
      <c r="AC2179">
        <v>0.5</v>
      </c>
      <c r="AD2179" s="6" t="s">
        <v>40</v>
      </c>
      <c r="AE2179" s="6" t="s">
        <v>39</v>
      </c>
      <c r="AF2179" s="6" t="s">
        <v>40</v>
      </c>
      <c r="AG2179" t="s">
        <v>3110</v>
      </c>
      <c r="AH2179" t="s">
        <v>3111</v>
      </c>
      <c r="AI2179" s="6" t="s">
        <v>39</v>
      </c>
      <c r="AJ2179" s="6" t="s">
        <v>3128</v>
      </c>
      <c r="AK2179" s="19">
        <v>0.60299999999999998</v>
      </c>
      <c r="AL2179" s="6" t="s">
        <v>39</v>
      </c>
      <c r="AM2179" s="6" t="s">
        <v>39</v>
      </c>
      <c r="AN2179">
        <v>4</v>
      </c>
      <c r="AO2179">
        <v>100</v>
      </c>
      <c r="AP2179">
        <v>21</v>
      </c>
      <c r="AQ2179" t="s">
        <v>39</v>
      </c>
      <c r="AR2179" t="s">
        <v>2642</v>
      </c>
      <c r="AS2179" t="s">
        <v>3127</v>
      </c>
    </row>
    <row r="2180" spans="1:45" x14ac:dyDescent="0.35">
      <c r="A2180" t="s">
        <v>2072</v>
      </c>
      <c r="B2180" t="s">
        <v>2672</v>
      </c>
      <c r="C2180" t="s">
        <v>2592</v>
      </c>
      <c r="D2180" t="s">
        <v>497</v>
      </c>
      <c r="E2180" t="s">
        <v>498</v>
      </c>
      <c r="F2180" t="s">
        <v>3108</v>
      </c>
      <c r="G2180" t="s">
        <v>40</v>
      </c>
      <c r="H2180" t="s">
        <v>40</v>
      </c>
      <c r="I2180" t="s">
        <v>3109</v>
      </c>
      <c r="J2180" t="s">
        <v>39</v>
      </c>
      <c r="K2180" t="s">
        <v>39</v>
      </c>
      <c r="L2180" t="s">
        <v>39</v>
      </c>
      <c r="M2180" t="s">
        <v>2632</v>
      </c>
      <c r="N2180">
        <v>100</v>
      </c>
      <c r="O2180">
        <v>2015</v>
      </c>
      <c r="P2180">
        <v>2016</v>
      </c>
      <c r="Q2180" t="s">
        <v>39</v>
      </c>
      <c r="R2180">
        <v>365</v>
      </c>
      <c r="S2180" t="s">
        <v>39</v>
      </c>
      <c r="T2180" t="s">
        <v>39</v>
      </c>
      <c r="U2180" t="s">
        <v>3112</v>
      </c>
      <c r="V2180" s="6" t="s">
        <v>2749</v>
      </c>
      <c r="W2180" s="6" t="s">
        <v>2833</v>
      </c>
      <c r="X2180" s="6">
        <v>15</v>
      </c>
      <c r="Y2180" t="s">
        <v>21</v>
      </c>
      <c r="Z2180" s="6">
        <v>12</v>
      </c>
      <c r="AA2180" s="6" t="s">
        <v>3118</v>
      </c>
      <c r="AB2180">
        <v>500</v>
      </c>
      <c r="AC2180">
        <v>0.5</v>
      </c>
      <c r="AD2180" s="6" t="s">
        <v>40</v>
      </c>
      <c r="AE2180" s="6" t="s">
        <v>39</v>
      </c>
      <c r="AF2180" s="6" t="s">
        <v>40</v>
      </c>
      <c r="AG2180" t="s">
        <v>3110</v>
      </c>
      <c r="AH2180" t="s">
        <v>3111</v>
      </c>
      <c r="AI2180" s="6" t="s">
        <v>39</v>
      </c>
      <c r="AJ2180" s="6" t="s">
        <v>3128</v>
      </c>
      <c r="AK2180" s="19">
        <v>0.60299999999999998</v>
      </c>
      <c r="AL2180" s="6" t="s">
        <v>39</v>
      </c>
      <c r="AM2180" s="6" t="s">
        <v>39</v>
      </c>
      <c r="AN2180">
        <v>4</v>
      </c>
      <c r="AO2180">
        <v>100</v>
      </c>
      <c r="AP2180">
        <v>21</v>
      </c>
      <c r="AQ2180" t="s">
        <v>39</v>
      </c>
      <c r="AR2180" t="s">
        <v>2642</v>
      </c>
      <c r="AS2180" t="s">
        <v>3127</v>
      </c>
    </row>
    <row r="2181" spans="1:45" x14ac:dyDescent="0.35">
      <c r="A2181" t="s">
        <v>2072</v>
      </c>
      <c r="B2181" t="s">
        <v>2672</v>
      </c>
      <c r="C2181" t="s">
        <v>2592</v>
      </c>
      <c r="D2181" t="s">
        <v>497</v>
      </c>
      <c r="E2181" t="s">
        <v>498</v>
      </c>
      <c r="F2181" t="s">
        <v>3108</v>
      </c>
      <c r="G2181" t="s">
        <v>40</v>
      </c>
      <c r="H2181" t="s">
        <v>40</v>
      </c>
      <c r="I2181" t="s">
        <v>3109</v>
      </c>
      <c r="J2181" t="s">
        <v>39</v>
      </c>
      <c r="K2181" t="s">
        <v>39</v>
      </c>
      <c r="L2181" t="s">
        <v>39</v>
      </c>
      <c r="M2181" t="s">
        <v>2632</v>
      </c>
      <c r="N2181">
        <v>100</v>
      </c>
      <c r="O2181">
        <v>2015</v>
      </c>
      <c r="P2181">
        <v>2016</v>
      </c>
      <c r="Q2181" t="s">
        <v>39</v>
      </c>
      <c r="R2181">
        <v>365</v>
      </c>
      <c r="S2181" t="s">
        <v>39</v>
      </c>
      <c r="T2181" t="s">
        <v>39</v>
      </c>
      <c r="U2181" t="s">
        <v>3112</v>
      </c>
      <c r="V2181" s="6" t="s">
        <v>2749</v>
      </c>
      <c r="W2181" s="6" t="s">
        <v>2833</v>
      </c>
      <c r="X2181" s="6">
        <v>15</v>
      </c>
      <c r="Y2181" t="s">
        <v>21</v>
      </c>
      <c r="Z2181" s="6">
        <v>12</v>
      </c>
      <c r="AA2181" s="6" t="s">
        <v>3119</v>
      </c>
      <c r="AB2181">
        <v>500</v>
      </c>
      <c r="AC2181">
        <v>0.5</v>
      </c>
      <c r="AD2181" s="6" t="s">
        <v>40</v>
      </c>
      <c r="AE2181" s="6" t="s">
        <v>39</v>
      </c>
      <c r="AF2181" s="6" t="s">
        <v>40</v>
      </c>
      <c r="AG2181" t="s">
        <v>3110</v>
      </c>
      <c r="AH2181" t="s">
        <v>3111</v>
      </c>
      <c r="AI2181" s="6" t="s">
        <v>39</v>
      </c>
      <c r="AJ2181" s="6" t="s">
        <v>3128</v>
      </c>
      <c r="AK2181" s="19">
        <v>0.46800000000000003</v>
      </c>
      <c r="AL2181" s="6" t="s">
        <v>39</v>
      </c>
      <c r="AM2181" s="6" t="s">
        <v>39</v>
      </c>
      <c r="AN2181">
        <v>4</v>
      </c>
      <c r="AO2181">
        <v>100</v>
      </c>
      <c r="AP2181">
        <v>21</v>
      </c>
      <c r="AQ2181" t="s">
        <v>39</v>
      </c>
      <c r="AR2181" t="s">
        <v>2642</v>
      </c>
      <c r="AS2181" t="s">
        <v>3127</v>
      </c>
    </row>
    <row r="2182" spans="1:45" x14ac:dyDescent="0.35">
      <c r="A2182" t="s">
        <v>2072</v>
      </c>
      <c r="B2182" t="s">
        <v>2672</v>
      </c>
      <c r="C2182" t="s">
        <v>2592</v>
      </c>
      <c r="D2182" t="s">
        <v>497</v>
      </c>
      <c r="E2182" t="s">
        <v>498</v>
      </c>
      <c r="F2182" t="s">
        <v>3108</v>
      </c>
      <c r="G2182" t="s">
        <v>40</v>
      </c>
      <c r="H2182" t="s">
        <v>40</v>
      </c>
      <c r="I2182" t="s">
        <v>3109</v>
      </c>
      <c r="J2182" t="s">
        <v>39</v>
      </c>
      <c r="K2182" t="s">
        <v>39</v>
      </c>
      <c r="L2182" t="s">
        <v>39</v>
      </c>
      <c r="M2182" t="s">
        <v>2632</v>
      </c>
      <c r="N2182">
        <v>100</v>
      </c>
      <c r="O2182">
        <v>2015</v>
      </c>
      <c r="P2182">
        <v>2016</v>
      </c>
      <c r="Q2182" t="s">
        <v>39</v>
      </c>
      <c r="R2182">
        <v>365</v>
      </c>
      <c r="S2182" t="s">
        <v>39</v>
      </c>
      <c r="T2182" t="s">
        <v>39</v>
      </c>
      <c r="U2182" t="s">
        <v>3112</v>
      </c>
      <c r="V2182" s="6" t="s">
        <v>2749</v>
      </c>
      <c r="W2182" s="6" t="s">
        <v>2833</v>
      </c>
      <c r="X2182" s="6">
        <v>15</v>
      </c>
      <c r="Y2182" t="s">
        <v>21</v>
      </c>
      <c r="Z2182" s="6">
        <v>12</v>
      </c>
      <c r="AA2182" s="6" t="s">
        <v>3120</v>
      </c>
      <c r="AB2182">
        <v>500</v>
      </c>
      <c r="AC2182">
        <v>0.5</v>
      </c>
      <c r="AD2182" s="6" t="s">
        <v>40</v>
      </c>
      <c r="AE2182" s="6" t="s">
        <v>39</v>
      </c>
      <c r="AF2182" s="6" t="s">
        <v>40</v>
      </c>
      <c r="AG2182" t="s">
        <v>3110</v>
      </c>
      <c r="AH2182" t="s">
        <v>3111</v>
      </c>
      <c r="AI2182" s="6" t="s">
        <v>39</v>
      </c>
      <c r="AJ2182" s="6" t="s">
        <v>3128</v>
      </c>
      <c r="AK2182" s="19">
        <v>0.39</v>
      </c>
      <c r="AL2182" s="6" t="s">
        <v>39</v>
      </c>
      <c r="AM2182" s="6" t="s">
        <v>39</v>
      </c>
      <c r="AN2182">
        <v>4</v>
      </c>
      <c r="AO2182">
        <v>100</v>
      </c>
      <c r="AP2182">
        <v>21</v>
      </c>
      <c r="AQ2182" t="s">
        <v>39</v>
      </c>
      <c r="AR2182" t="s">
        <v>2642</v>
      </c>
      <c r="AS2182" t="s">
        <v>3127</v>
      </c>
    </row>
    <row r="2183" spans="1:45" x14ac:dyDescent="0.35">
      <c r="A2183" t="s">
        <v>2072</v>
      </c>
      <c r="B2183" t="s">
        <v>2672</v>
      </c>
      <c r="C2183" t="s">
        <v>2592</v>
      </c>
      <c r="D2183" t="s">
        <v>497</v>
      </c>
      <c r="E2183" t="s">
        <v>498</v>
      </c>
      <c r="F2183" t="s">
        <v>3108</v>
      </c>
      <c r="G2183" t="s">
        <v>40</v>
      </c>
      <c r="H2183" t="s">
        <v>40</v>
      </c>
      <c r="I2183" t="s">
        <v>3109</v>
      </c>
      <c r="J2183" t="s">
        <v>39</v>
      </c>
      <c r="K2183" t="s">
        <v>39</v>
      </c>
      <c r="L2183" t="s">
        <v>39</v>
      </c>
      <c r="M2183" t="s">
        <v>2632</v>
      </c>
      <c r="N2183">
        <v>100</v>
      </c>
      <c r="O2183">
        <v>2015</v>
      </c>
      <c r="P2183">
        <v>2016</v>
      </c>
      <c r="Q2183" t="s">
        <v>39</v>
      </c>
      <c r="R2183">
        <v>365</v>
      </c>
      <c r="S2183" t="s">
        <v>39</v>
      </c>
      <c r="T2183" t="s">
        <v>39</v>
      </c>
      <c r="U2183" t="s">
        <v>3112</v>
      </c>
      <c r="V2183" s="6" t="s">
        <v>2749</v>
      </c>
      <c r="W2183" s="6" t="s">
        <v>2833</v>
      </c>
      <c r="X2183" s="6">
        <v>15</v>
      </c>
      <c r="Y2183" t="s">
        <v>21</v>
      </c>
      <c r="Z2183" s="6">
        <v>12</v>
      </c>
      <c r="AA2183" s="6" t="s">
        <v>3121</v>
      </c>
      <c r="AB2183">
        <v>500</v>
      </c>
      <c r="AC2183">
        <v>0.5</v>
      </c>
      <c r="AD2183" s="6" t="s">
        <v>40</v>
      </c>
      <c r="AE2183" s="6" t="s">
        <v>39</v>
      </c>
      <c r="AF2183" s="6" t="s">
        <v>40</v>
      </c>
      <c r="AG2183" t="s">
        <v>3110</v>
      </c>
      <c r="AH2183" t="s">
        <v>3111</v>
      </c>
      <c r="AI2183" s="6" t="s">
        <v>39</v>
      </c>
      <c r="AJ2183" s="6" t="s">
        <v>3128</v>
      </c>
      <c r="AK2183" s="19">
        <v>0.39</v>
      </c>
      <c r="AL2183" s="6" t="s">
        <v>39</v>
      </c>
      <c r="AM2183" s="6" t="s">
        <v>39</v>
      </c>
      <c r="AN2183">
        <v>4</v>
      </c>
      <c r="AO2183">
        <v>100</v>
      </c>
      <c r="AP2183">
        <v>21</v>
      </c>
      <c r="AQ2183" t="s">
        <v>39</v>
      </c>
      <c r="AR2183" t="s">
        <v>2642</v>
      </c>
      <c r="AS2183" t="s">
        <v>3127</v>
      </c>
    </row>
    <row r="2184" spans="1:45" x14ac:dyDescent="0.35">
      <c r="A2184" t="s">
        <v>2072</v>
      </c>
      <c r="B2184" t="s">
        <v>2672</v>
      </c>
      <c r="C2184" t="s">
        <v>2592</v>
      </c>
      <c r="D2184" t="s">
        <v>497</v>
      </c>
      <c r="E2184" t="s">
        <v>498</v>
      </c>
      <c r="F2184" t="s">
        <v>3108</v>
      </c>
      <c r="G2184" t="s">
        <v>40</v>
      </c>
      <c r="H2184" t="s">
        <v>40</v>
      </c>
      <c r="I2184" t="s">
        <v>3109</v>
      </c>
      <c r="J2184" t="s">
        <v>39</v>
      </c>
      <c r="K2184" t="s">
        <v>39</v>
      </c>
      <c r="L2184" t="s">
        <v>39</v>
      </c>
      <c r="M2184" t="s">
        <v>2632</v>
      </c>
      <c r="N2184">
        <v>100</v>
      </c>
      <c r="O2184">
        <v>2015</v>
      </c>
      <c r="P2184">
        <v>2016</v>
      </c>
      <c r="Q2184" t="s">
        <v>39</v>
      </c>
      <c r="R2184">
        <v>365</v>
      </c>
      <c r="S2184" t="s">
        <v>39</v>
      </c>
      <c r="T2184" t="s">
        <v>39</v>
      </c>
      <c r="U2184" t="s">
        <v>3112</v>
      </c>
      <c r="V2184" s="6" t="s">
        <v>2749</v>
      </c>
      <c r="W2184" s="6" t="s">
        <v>2833</v>
      </c>
      <c r="X2184" s="6">
        <v>15</v>
      </c>
      <c r="Y2184" t="s">
        <v>21</v>
      </c>
      <c r="Z2184" s="6">
        <v>12</v>
      </c>
      <c r="AA2184" s="6" t="s">
        <v>3125</v>
      </c>
      <c r="AB2184">
        <v>500</v>
      </c>
      <c r="AC2184">
        <v>0.5</v>
      </c>
      <c r="AD2184" s="6" t="s">
        <v>40</v>
      </c>
      <c r="AE2184" s="6" t="s">
        <v>39</v>
      </c>
      <c r="AF2184" s="6" t="s">
        <v>40</v>
      </c>
      <c r="AG2184" t="s">
        <v>3110</v>
      </c>
      <c r="AH2184" t="s">
        <v>3111</v>
      </c>
      <c r="AI2184" s="6" t="s">
        <v>39</v>
      </c>
      <c r="AJ2184" s="6" t="s">
        <v>3128</v>
      </c>
      <c r="AK2184" s="19">
        <v>0.61399999999999999</v>
      </c>
      <c r="AL2184" s="6" t="s">
        <v>39</v>
      </c>
      <c r="AM2184" s="6" t="s">
        <v>39</v>
      </c>
      <c r="AN2184">
        <v>4</v>
      </c>
      <c r="AO2184">
        <v>100</v>
      </c>
      <c r="AP2184">
        <v>21</v>
      </c>
      <c r="AQ2184" t="s">
        <v>39</v>
      </c>
      <c r="AR2184" t="s">
        <v>2642</v>
      </c>
      <c r="AS2184" t="s">
        <v>3127</v>
      </c>
    </row>
    <row r="2185" spans="1:45" x14ac:dyDescent="0.35">
      <c r="A2185" t="s">
        <v>2072</v>
      </c>
      <c r="B2185" t="s">
        <v>2672</v>
      </c>
      <c r="C2185" t="s">
        <v>2592</v>
      </c>
      <c r="D2185" t="s">
        <v>497</v>
      </c>
      <c r="E2185" t="s">
        <v>498</v>
      </c>
      <c r="F2185" t="s">
        <v>3108</v>
      </c>
      <c r="G2185" t="s">
        <v>40</v>
      </c>
      <c r="H2185" t="s">
        <v>40</v>
      </c>
      <c r="I2185" t="s">
        <v>3109</v>
      </c>
      <c r="J2185" t="s">
        <v>39</v>
      </c>
      <c r="K2185" t="s">
        <v>39</v>
      </c>
      <c r="L2185" t="s">
        <v>39</v>
      </c>
      <c r="M2185" t="s">
        <v>2632</v>
      </c>
      <c r="N2185">
        <v>100</v>
      </c>
      <c r="O2185">
        <v>2015</v>
      </c>
      <c r="P2185">
        <v>2016</v>
      </c>
      <c r="Q2185" t="s">
        <v>39</v>
      </c>
      <c r="R2185">
        <v>365</v>
      </c>
      <c r="S2185" t="s">
        <v>39</v>
      </c>
      <c r="T2185" t="s">
        <v>39</v>
      </c>
      <c r="U2185" t="s">
        <v>3112</v>
      </c>
      <c r="V2185" s="6" t="s">
        <v>2749</v>
      </c>
      <c r="W2185" s="6" t="s">
        <v>2833</v>
      </c>
      <c r="X2185" s="6">
        <v>15</v>
      </c>
      <c r="Y2185" t="s">
        <v>21</v>
      </c>
      <c r="Z2185" s="6">
        <v>12</v>
      </c>
      <c r="AA2185" s="6" t="s">
        <v>3122</v>
      </c>
      <c r="AB2185">
        <v>500</v>
      </c>
      <c r="AC2185">
        <v>0.5</v>
      </c>
      <c r="AD2185" s="6" t="s">
        <v>40</v>
      </c>
      <c r="AE2185" s="6" t="s">
        <v>39</v>
      </c>
      <c r="AF2185" s="6" t="s">
        <v>40</v>
      </c>
      <c r="AG2185" t="s">
        <v>3110</v>
      </c>
      <c r="AH2185" t="s">
        <v>3111</v>
      </c>
      <c r="AI2185" s="6" t="s">
        <v>39</v>
      </c>
      <c r="AJ2185" s="6" t="s">
        <v>3128</v>
      </c>
      <c r="AK2185" s="19">
        <v>0.48799999999999999</v>
      </c>
      <c r="AL2185" s="6" t="s">
        <v>39</v>
      </c>
      <c r="AM2185" s="6" t="s">
        <v>39</v>
      </c>
      <c r="AN2185">
        <v>4</v>
      </c>
      <c r="AO2185">
        <v>100</v>
      </c>
      <c r="AP2185">
        <v>21</v>
      </c>
      <c r="AQ2185" t="s">
        <v>39</v>
      </c>
      <c r="AR2185" t="s">
        <v>2642</v>
      </c>
      <c r="AS2185" t="s">
        <v>3127</v>
      </c>
    </row>
    <row r="2186" spans="1:45" x14ac:dyDescent="0.35">
      <c r="A2186" t="s">
        <v>2072</v>
      </c>
      <c r="B2186" t="s">
        <v>2672</v>
      </c>
      <c r="C2186" t="s">
        <v>2592</v>
      </c>
      <c r="D2186" t="s">
        <v>497</v>
      </c>
      <c r="E2186" t="s">
        <v>498</v>
      </c>
      <c r="F2186" t="s">
        <v>3108</v>
      </c>
      <c r="G2186" t="s">
        <v>40</v>
      </c>
      <c r="H2186" t="s">
        <v>40</v>
      </c>
      <c r="I2186" t="s">
        <v>3109</v>
      </c>
      <c r="J2186" t="s">
        <v>39</v>
      </c>
      <c r="K2186" t="s">
        <v>39</v>
      </c>
      <c r="L2186" t="s">
        <v>39</v>
      </c>
      <c r="M2186" t="s">
        <v>2632</v>
      </c>
      <c r="N2186">
        <v>100</v>
      </c>
      <c r="O2186">
        <v>2015</v>
      </c>
      <c r="P2186">
        <v>2016</v>
      </c>
      <c r="Q2186" t="s">
        <v>39</v>
      </c>
      <c r="R2186">
        <v>365</v>
      </c>
      <c r="S2186" t="s">
        <v>39</v>
      </c>
      <c r="T2186" t="s">
        <v>39</v>
      </c>
      <c r="U2186" t="s">
        <v>3112</v>
      </c>
      <c r="V2186" s="6" t="s">
        <v>2749</v>
      </c>
      <c r="W2186" s="6" t="s">
        <v>2833</v>
      </c>
      <c r="X2186" s="6">
        <v>15</v>
      </c>
      <c r="Y2186" t="s">
        <v>21</v>
      </c>
      <c r="Z2186" s="6">
        <v>12</v>
      </c>
      <c r="AA2186" s="6" t="s">
        <v>3123</v>
      </c>
      <c r="AB2186">
        <v>500</v>
      </c>
      <c r="AC2186">
        <v>0.5</v>
      </c>
      <c r="AD2186" s="6" t="s">
        <v>40</v>
      </c>
      <c r="AE2186" s="6" t="s">
        <v>39</v>
      </c>
      <c r="AF2186" s="6" t="s">
        <v>40</v>
      </c>
      <c r="AG2186" t="s">
        <v>3110</v>
      </c>
      <c r="AH2186" t="s">
        <v>3111</v>
      </c>
      <c r="AI2186" s="6" t="s">
        <v>39</v>
      </c>
      <c r="AJ2186" s="6" t="s">
        <v>3128</v>
      </c>
      <c r="AK2186" s="19">
        <v>0.69199999999999995</v>
      </c>
      <c r="AL2186" s="6" t="s">
        <v>39</v>
      </c>
      <c r="AM2186" s="6" t="s">
        <v>39</v>
      </c>
      <c r="AN2186">
        <v>4</v>
      </c>
      <c r="AO2186">
        <v>100</v>
      </c>
      <c r="AP2186">
        <v>21</v>
      </c>
      <c r="AQ2186" t="s">
        <v>39</v>
      </c>
      <c r="AR2186" t="s">
        <v>2642</v>
      </c>
      <c r="AS2186" t="s">
        <v>3127</v>
      </c>
    </row>
    <row r="2187" spans="1:45" x14ac:dyDescent="0.35">
      <c r="A2187" t="s">
        <v>2072</v>
      </c>
      <c r="B2187" t="s">
        <v>2672</v>
      </c>
      <c r="C2187" t="s">
        <v>2592</v>
      </c>
      <c r="D2187" t="s">
        <v>497</v>
      </c>
      <c r="E2187" t="s">
        <v>498</v>
      </c>
      <c r="F2187" t="s">
        <v>3108</v>
      </c>
      <c r="G2187" t="s">
        <v>40</v>
      </c>
      <c r="H2187" t="s">
        <v>40</v>
      </c>
      <c r="I2187" t="s">
        <v>3109</v>
      </c>
      <c r="J2187" t="s">
        <v>39</v>
      </c>
      <c r="K2187" t="s">
        <v>39</v>
      </c>
      <c r="L2187" t="s">
        <v>39</v>
      </c>
      <c r="M2187" t="s">
        <v>2632</v>
      </c>
      <c r="N2187">
        <v>100</v>
      </c>
      <c r="O2187">
        <v>2015</v>
      </c>
      <c r="P2187">
        <v>2016</v>
      </c>
      <c r="Q2187" t="s">
        <v>39</v>
      </c>
      <c r="R2187">
        <v>365</v>
      </c>
      <c r="S2187" t="s">
        <v>39</v>
      </c>
      <c r="T2187" t="s">
        <v>39</v>
      </c>
      <c r="U2187" t="s">
        <v>3112</v>
      </c>
      <c r="V2187" s="6" t="s">
        <v>2749</v>
      </c>
      <c r="W2187" s="6" t="s">
        <v>2833</v>
      </c>
      <c r="X2187" s="6">
        <v>15</v>
      </c>
      <c r="Y2187" t="s">
        <v>21</v>
      </c>
      <c r="Z2187" s="6">
        <v>12</v>
      </c>
      <c r="AA2187" s="6" t="s">
        <v>3126</v>
      </c>
      <c r="AB2187">
        <v>500</v>
      </c>
      <c r="AC2187">
        <v>0.5</v>
      </c>
      <c r="AD2187" s="6" t="s">
        <v>40</v>
      </c>
      <c r="AE2187" s="6" t="s">
        <v>39</v>
      </c>
      <c r="AF2187" s="6" t="s">
        <v>40</v>
      </c>
      <c r="AG2187" t="s">
        <v>3110</v>
      </c>
      <c r="AH2187" t="s">
        <v>3111</v>
      </c>
      <c r="AI2187" s="6" t="s">
        <v>39</v>
      </c>
      <c r="AJ2187" s="6" t="s">
        <v>3128</v>
      </c>
      <c r="AK2187" s="19">
        <v>0.46800000000000003</v>
      </c>
      <c r="AL2187" s="6" t="s">
        <v>39</v>
      </c>
      <c r="AM2187" s="6" t="s">
        <v>39</v>
      </c>
      <c r="AN2187">
        <v>4</v>
      </c>
      <c r="AO2187">
        <v>100</v>
      </c>
      <c r="AP2187">
        <v>21</v>
      </c>
      <c r="AQ2187" t="s">
        <v>39</v>
      </c>
      <c r="AR2187" t="s">
        <v>2642</v>
      </c>
      <c r="AS2187" t="s">
        <v>3127</v>
      </c>
    </row>
    <row r="2188" spans="1:45" x14ac:dyDescent="0.35">
      <c r="A2188" t="s">
        <v>2072</v>
      </c>
      <c r="B2188" t="s">
        <v>2672</v>
      </c>
      <c r="C2188" t="s">
        <v>2592</v>
      </c>
      <c r="D2188" t="s">
        <v>497</v>
      </c>
      <c r="E2188" t="s">
        <v>498</v>
      </c>
      <c r="F2188" t="s">
        <v>3108</v>
      </c>
      <c r="G2188" t="s">
        <v>40</v>
      </c>
      <c r="H2188" t="s">
        <v>40</v>
      </c>
      <c r="I2188" t="s">
        <v>3109</v>
      </c>
      <c r="J2188" t="s">
        <v>39</v>
      </c>
      <c r="K2188" t="s">
        <v>39</v>
      </c>
      <c r="L2188" t="s">
        <v>39</v>
      </c>
      <c r="M2188" t="s">
        <v>2632</v>
      </c>
      <c r="N2188">
        <v>100</v>
      </c>
      <c r="O2188">
        <v>2015</v>
      </c>
      <c r="P2188">
        <v>2016</v>
      </c>
      <c r="Q2188" t="s">
        <v>39</v>
      </c>
      <c r="R2188">
        <v>365</v>
      </c>
      <c r="S2188" t="s">
        <v>39</v>
      </c>
      <c r="T2188" t="s">
        <v>39</v>
      </c>
      <c r="U2188" t="s">
        <v>3112</v>
      </c>
      <c r="V2188" s="6" t="s">
        <v>2749</v>
      </c>
      <c r="W2188" s="6" t="s">
        <v>3130</v>
      </c>
      <c r="X2188" s="6">
        <v>15</v>
      </c>
      <c r="Y2188" t="s">
        <v>21</v>
      </c>
      <c r="Z2188" s="6">
        <v>12</v>
      </c>
      <c r="AA2188" s="6" t="s">
        <v>3113</v>
      </c>
      <c r="AB2188">
        <v>500</v>
      </c>
      <c r="AC2188">
        <v>0.5</v>
      </c>
      <c r="AD2188" s="6" t="s">
        <v>40</v>
      </c>
      <c r="AE2188" s="6" t="s">
        <v>39</v>
      </c>
      <c r="AF2188" s="6" t="s">
        <v>40</v>
      </c>
      <c r="AG2188" t="s">
        <v>3110</v>
      </c>
      <c r="AH2188" t="s">
        <v>3111</v>
      </c>
      <c r="AI2188" s="6" t="s">
        <v>39</v>
      </c>
      <c r="AJ2188" s="6" t="s">
        <v>3128</v>
      </c>
      <c r="AK2188">
        <v>0.996</v>
      </c>
      <c r="AL2188" s="6" t="s">
        <v>39</v>
      </c>
      <c r="AM2188" s="6" t="s">
        <v>39</v>
      </c>
      <c r="AN2188">
        <v>4</v>
      </c>
      <c r="AO2188">
        <v>100</v>
      </c>
      <c r="AP2188">
        <v>21</v>
      </c>
      <c r="AQ2188" t="s">
        <v>39</v>
      </c>
      <c r="AR2188" t="s">
        <v>2642</v>
      </c>
      <c r="AS2188" t="s">
        <v>3127</v>
      </c>
    </row>
    <row r="2189" spans="1:45" x14ac:dyDescent="0.35">
      <c r="A2189" t="s">
        <v>2072</v>
      </c>
      <c r="B2189" t="s">
        <v>2672</v>
      </c>
      <c r="C2189" t="s">
        <v>2592</v>
      </c>
      <c r="D2189" t="s">
        <v>497</v>
      </c>
      <c r="E2189" t="s">
        <v>498</v>
      </c>
      <c r="F2189" t="s">
        <v>3108</v>
      </c>
      <c r="G2189" t="s">
        <v>40</v>
      </c>
      <c r="H2189" t="s">
        <v>40</v>
      </c>
      <c r="I2189" t="s">
        <v>3109</v>
      </c>
      <c r="J2189" t="s">
        <v>39</v>
      </c>
      <c r="K2189" t="s">
        <v>39</v>
      </c>
      <c r="L2189" t="s">
        <v>39</v>
      </c>
      <c r="M2189" t="s">
        <v>2632</v>
      </c>
      <c r="N2189">
        <v>100</v>
      </c>
      <c r="O2189">
        <v>2015</v>
      </c>
      <c r="P2189">
        <v>2016</v>
      </c>
      <c r="Q2189" t="s">
        <v>39</v>
      </c>
      <c r="R2189">
        <v>365</v>
      </c>
      <c r="S2189" t="s">
        <v>39</v>
      </c>
      <c r="T2189" t="s">
        <v>39</v>
      </c>
      <c r="U2189" t="s">
        <v>3112</v>
      </c>
      <c r="V2189" s="6" t="s">
        <v>2749</v>
      </c>
      <c r="W2189" s="6" t="s">
        <v>3130</v>
      </c>
      <c r="X2189" s="6">
        <v>15</v>
      </c>
      <c r="Y2189" t="s">
        <v>21</v>
      </c>
      <c r="Z2189" s="6">
        <v>12</v>
      </c>
      <c r="AA2189" s="6" t="s">
        <v>3114</v>
      </c>
      <c r="AB2189">
        <v>500</v>
      </c>
      <c r="AC2189">
        <v>0.5</v>
      </c>
      <c r="AD2189" s="6" t="s">
        <v>40</v>
      </c>
      <c r="AE2189" s="6" t="s">
        <v>39</v>
      </c>
      <c r="AF2189" s="6" t="s">
        <v>40</v>
      </c>
      <c r="AG2189" t="s">
        <v>3110</v>
      </c>
      <c r="AH2189" t="s">
        <v>3111</v>
      </c>
      <c r="AI2189" s="6" t="s">
        <v>39</v>
      </c>
      <c r="AJ2189" s="6" t="s">
        <v>3128</v>
      </c>
      <c r="AK2189">
        <v>1.2330000000000001</v>
      </c>
      <c r="AL2189" s="6" t="s">
        <v>39</v>
      </c>
      <c r="AM2189" s="6" t="s">
        <v>39</v>
      </c>
      <c r="AN2189">
        <v>4</v>
      </c>
      <c r="AO2189">
        <v>100</v>
      </c>
      <c r="AP2189">
        <v>21</v>
      </c>
      <c r="AQ2189" t="s">
        <v>39</v>
      </c>
      <c r="AR2189" t="s">
        <v>2642</v>
      </c>
      <c r="AS2189" t="s">
        <v>3127</v>
      </c>
    </row>
    <row r="2190" spans="1:45" x14ac:dyDescent="0.35">
      <c r="A2190" t="s">
        <v>2072</v>
      </c>
      <c r="B2190" t="s">
        <v>2672</v>
      </c>
      <c r="C2190" t="s">
        <v>2592</v>
      </c>
      <c r="D2190" t="s">
        <v>497</v>
      </c>
      <c r="E2190" t="s">
        <v>498</v>
      </c>
      <c r="F2190" t="s">
        <v>3108</v>
      </c>
      <c r="G2190" t="s">
        <v>40</v>
      </c>
      <c r="H2190" t="s">
        <v>40</v>
      </c>
      <c r="I2190" t="s">
        <v>3109</v>
      </c>
      <c r="J2190" t="s">
        <v>39</v>
      </c>
      <c r="K2190" t="s">
        <v>39</v>
      </c>
      <c r="L2190" t="s">
        <v>39</v>
      </c>
      <c r="M2190" t="s">
        <v>2632</v>
      </c>
      <c r="N2190">
        <v>100</v>
      </c>
      <c r="O2190">
        <v>2015</v>
      </c>
      <c r="P2190">
        <v>2016</v>
      </c>
      <c r="Q2190" t="s">
        <v>39</v>
      </c>
      <c r="R2190">
        <v>365</v>
      </c>
      <c r="S2190" t="s">
        <v>39</v>
      </c>
      <c r="T2190" t="s">
        <v>39</v>
      </c>
      <c r="U2190" t="s">
        <v>3112</v>
      </c>
      <c r="V2190" s="6" t="s">
        <v>2749</v>
      </c>
      <c r="W2190" s="6" t="s">
        <v>3130</v>
      </c>
      <c r="X2190" s="6">
        <v>15</v>
      </c>
      <c r="Y2190" t="s">
        <v>21</v>
      </c>
      <c r="Z2190" s="6">
        <v>12</v>
      </c>
      <c r="AA2190" s="6" t="s">
        <v>3115</v>
      </c>
      <c r="AB2190">
        <v>500</v>
      </c>
      <c r="AC2190">
        <v>0.5</v>
      </c>
      <c r="AD2190" s="6" t="s">
        <v>40</v>
      </c>
      <c r="AE2190" s="6" t="s">
        <v>39</v>
      </c>
      <c r="AF2190" s="6" t="s">
        <v>40</v>
      </c>
      <c r="AG2190" t="s">
        <v>3110</v>
      </c>
      <c r="AH2190" t="s">
        <v>3111</v>
      </c>
      <c r="AI2190" s="6" t="s">
        <v>39</v>
      </c>
      <c r="AJ2190" s="6" t="s">
        <v>3128</v>
      </c>
      <c r="AK2190" s="19">
        <v>1.0840000000000001</v>
      </c>
      <c r="AL2190" s="6" t="s">
        <v>39</v>
      </c>
      <c r="AM2190" s="6" t="s">
        <v>39</v>
      </c>
      <c r="AN2190">
        <v>4</v>
      </c>
      <c r="AO2190">
        <v>100</v>
      </c>
      <c r="AP2190">
        <v>21</v>
      </c>
      <c r="AQ2190" t="s">
        <v>39</v>
      </c>
      <c r="AR2190" t="s">
        <v>2642</v>
      </c>
      <c r="AS2190" t="s">
        <v>3127</v>
      </c>
    </row>
    <row r="2191" spans="1:45" x14ac:dyDescent="0.35">
      <c r="A2191" t="s">
        <v>2072</v>
      </c>
      <c r="B2191" t="s">
        <v>2672</v>
      </c>
      <c r="C2191" t="s">
        <v>2592</v>
      </c>
      <c r="D2191" t="s">
        <v>497</v>
      </c>
      <c r="E2191" t="s">
        <v>498</v>
      </c>
      <c r="F2191" t="s">
        <v>3108</v>
      </c>
      <c r="G2191" t="s">
        <v>40</v>
      </c>
      <c r="H2191" t="s">
        <v>40</v>
      </c>
      <c r="I2191" t="s">
        <v>3109</v>
      </c>
      <c r="J2191" t="s">
        <v>39</v>
      </c>
      <c r="K2191" t="s">
        <v>39</v>
      </c>
      <c r="L2191" t="s">
        <v>39</v>
      </c>
      <c r="M2191" t="s">
        <v>2632</v>
      </c>
      <c r="N2191">
        <v>100</v>
      </c>
      <c r="O2191">
        <v>2015</v>
      </c>
      <c r="P2191">
        <v>2016</v>
      </c>
      <c r="Q2191" t="s">
        <v>39</v>
      </c>
      <c r="R2191">
        <v>365</v>
      </c>
      <c r="S2191" t="s">
        <v>39</v>
      </c>
      <c r="T2191" t="s">
        <v>39</v>
      </c>
      <c r="U2191" t="s">
        <v>3112</v>
      </c>
      <c r="V2191" s="6" t="s">
        <v>2749</v>
      </c>
      <c r="W2191" s="6" t="s">
        <v>3130</v>
      </c>
      <c r="X2191" s="6">
        <v>15</v>
      </c>
      <c r="Y2191" t="s">
        <v>21</v>
      </c>
      <c r="Z2191" s="6">
        <v>12</v>
      </c>
      <c r="AA2191" s="6" t="s">
        <v>3116</v>
      </c>
      <c r="AB2191">
        <v>500</v>
      </c>
      <c r="AC2191">
        <v>0.5</v>
      </c>
      <c r="AD2191" s="6" t="s">
        <v>40</v>
      </c>
      <c r="AE2191" s="6" t="s">
        <v>39</v>
      </c>
      <c r="AF2191" s="6" t="s">
        <v>40</v>
      </c>
      <c r="AG2191" t="s">
        <v>3110</v>
      </c>
      <c r="AH2191" t="s">
        <v>3111</v>
      </c>
      <c r="AI2191" s="6" t="s">
        <v>39</v>
      </c>
      <c r="AJ2191" s="6" t="s">
        <v>3128</v>
      </c>
      <c r="AK2191" s="19">
        <v>0.57999999999999996</v>
      </c>
      <c r="AL2191" s="6" t="s">
        <v>39</v>
      </c>
      <c r="AM2191" s="6" t="s">
        <v>39</v>
      </c>
      <c r="AN2191">
        <v>4</v>
      </c>
      <c r="AO2191">
        <v>100</v>
      </c>
      <c r="AP2191">
        <v>21</v>
      </c>
      <c r="AQ2191" t="s">
        <v>39</v>
      </c>
      <c r="AR2191" t="s">
        <v>2642</v>
      </c>
      <c r="AS2191" t="s">
        <v>3127</v>
      </c>
    </row>
    <row r="2192" spans="1:45" x14ac:dyDescent="0.35">
      <c r="A2192" t="s">
        <v>2072</v>
      </c>
      <c r="B2192" t="s">
        <v>2672</v>
      </c>
      <c r="C2192" t="s">
        <v>2592</v>
      </c>
      <c r="D2192" t="s">
        <v>497</v>
      </c>
      <c r="E2192" t="s">
        <v>498</v>
      </c>
      <c r="F2192" t="s">
        <v>3108</v>
      </c>
      <c r="G2192" t="s">
        <v>40</v>
      </c>
      <c r="H2192" t="s">
        <v>40</v>
      </c>
      <c r="I2192" t="s">
        <v>3109</v>
      </c>
      <c r="J2192" t="s">
        <v>39</v>
      </c>
      <c r="K2192" t="s">
        <v>39</v>
      </c>
      <c r="L2192" t="s">
        <v>39</v>
      </c>
      <c r="M2192" t="s">
        <v>2632</v>
      </c>
      <c r="N2192">
        <v>100</v>
      </c>
      <c r="O2192">
        <v>2015</v>
      </c>
      <c r="P2192">
        <v>2016</v>
      </c>
      <c r="Q2192" t="s">
        <v>39</v>
      </c>
      <c r="R2192">
        <v>365</v>
      </c>
      <c r="S2192" t="s">
        <v>39</v>
      </c>
      <c r="T2192" t="s">
        <v>39</v>
      </c>
      <c r="U2192" t="s">
        <v>3112</v>
      </c>
      <c r="V2192" s="6" t="s">
        <v>2749</v>
      </c>
      <c r="W2192" s="6" t="s">
        <v>3130</v>
      </c>
      <c r="X2192" s="6">
        <v>15</v>
      </c>
      <c r="Y2192" t="s">
        <v>21</v>
      </c>
      <c r="Z2192" s="6">
        <v>12</v>
      </c>
      <c r="AA2192" s="6" t="s">
        <v>3117</v>
      </c>
      <c r="AB2192">
        <v>500</v>
      </c>
      <c r="AC2192">
        <v>0.5</v>
      </c>
      <c r="AD2192" s="6" t="s">
        <v>40</v>
      </c>
      <c r="AE2192" s="6" t="s">
        <v>39</v>
      </c>
      <c r="AF2192" s="6" t="s">
        <v>40</v>
      </c>
      <c r="AG2192" t="s">
        <v>3110</v>
      </c>
      <c r="AH2192" t="s">
        <v>3111</v>
      </c>
      <c r="AI2192" s="6" t="s">
        <v>39</v>
      </c>
      <c r="AJ2192" s="6" t="s">
        <v>3128</v>
      </c>
      <c r="AK2192" s="19">
        <v>0.57599999999999996</v>
      </c>
      <c r="AL2192" s="6" t="s">
        <v>39</v>
      </c>
      <c r="AM2192" s="6" t="s">
        <v>39</v>
      </c>
      <c r="AN2192">
        <v>4</v>
      </c>
      <c r="AO2192">
        <v>100</v>
      </c>
      <c r="AP2192">
        <v>21</v>
      </c>
      <c r="AQ2192" t="s">
        <v>39</v>
      </c>
      <c r="AR2192" t="s">
        <v>2642</v>
      </c>
      <c r="AS2192" t="s">
        <v>3127</v>
      </c>
    </row>
    <row r="2193" spans="1:45" x14ac:dyDescent="0.35">
      <c r="A2193" t="s">
        <v>2072</v>
      </c>
      <c r="B2193" t="s">
        <v>2672</v>
      </c>
      <c r="C2193" t="s">
        <v>2592</v>
      </c>
      <c r="D2193" t="s">
        <v>497</v>
      </c>
      <c r="E2193" t="s">
        <v>498</v>
      </c>
      <c r="F2193" t="s">
        <v>3108</v>
      </c>
      <c r="G2193" t="s">
        <v>40</v>
      </c>
      <c r="H2193" t="s">
        <v>40</v>
      </c>
      <c r="I2193" t="s">
        <v>3109</v>
      </c>
      <c r="J2193" t="s">
        <v>39</v>
      </c>
      <c r="K2193" t="s">
        <v>39</v>
      </c>
      <c r="L2193" t="s">
        <v>39</v>
      </c>
      <c r="M2193" t="s">
        <v>2632</v>
      </c>
      <c r="N2193">
        <v>100</v>
      </c>
      <c r="O2193">
        <v>2015</v>
      </c>
      <c r="P2193">
        <v>2016</v>
      </c>
      <c r="Q2193" t="s">
        <v>39</v>
      </c>
      <c r="R2193">
        <v>365</v>
      </c>
      <c r="S2193" t="s">
        <v>39</v>
      </c>
      <c r="T2193" t="s">
        <v>39</v>
      </c>
      <c r="U2193" t="s">
        <v>3112</v>
      </c>
      <c r="V2193" s="6" t="s">
        <v>2749</v>
      </c>
      <c r="W2193" s="6" t="s">
        <v>3130</v>
      </c>
      <c r="X2193" s="6">
        <v>15</v>
      </c>
      <c r="Y2193" t="s">
        <v>21</v>
      </c>
      <c r="Z2193" s="6">
        <v>12</v>
      </c>
      <c r="AA2193" s="6" t="s">
        <v>3124</v>
      </c>
      <c r="AB2193">
        <v>500</v>
      </c>
      <c r="AC2193">
        <v>0.5</v>
      </c>
      <c r="AD2193" s="6" t="s">
        <v>40</v>
      </c>
      <c r="AE2193" s="6" t="s">
        <v>39</v>
      </c>
      <c r="AF2193" s="6" t="s">
        <v>40</v>
      </c>
      <c r="AG2193" t="s">
        <v>3110</v>
      </c>
      <c r="AH2193" t="s">
        <v>3111</v>
      </c>
      <c r="AI2193" s="6" t="s">
        <v>39</v>
      </c>
      <c r="AJ2193" s="6" t="s">
        <v>3128</v>
      </c>
      <c r="AK2193" s="19">
        <v>0.84099999999999997</v>
      </c>
      <c r="AL2193" s="6" t="s">
        <v>39</v>
      </c>
      <c r="AM2193" s="6" t="s">
        <v>39</v>
      </c>
      <c r="AN2193">
        <v>4</v>
      </c>
      <c r="AO2193">
        <v>100</v>
      </c>
      <c r="AP2193">
        <v>21</v>
      </c>
      <c r="AQ2193" t="s">
        <v>39</v>
      </c>
      <c r="AR2193" t="s">
        <v>2642</v>
      </c>
      <c r="AS2193" t="s">
        <v>3127</v>
      </c>
    </row>
    <row r="2194" spans="1:45" x14ac:dyDescent="0.35">
      <c r="A2194" t="s">
        <v>2072</v>
      </c>
      <c r="B2194" t="s">
        <v>2672</v>
      </c>
      <c r="C2194" t="s">
        <v>2592</v>
      </c>
      <c r="D2194" t="s">
        <v>497</v>
      </c>
      <c r="E2194" t="s">
        <v>498</v>
      </c>
      <c r="F2194" t="s">
        <v>3108</v>
      </c>
      <c r="G2194" t="s">
        <v>40</v>
      </c>
      <c r="H2194" t="s">
        <v>40</v>
      </c>
      <c r="I2194" t="s">
        <v>3109</v>
      </c>
      <c r="J2194" t="s">
        <v>39</v>
      </c>
      <c r="K2194" t="s">
        <v>39</v>
      </c>
      <c r="L2194" t="s">
        <v>39</v>
      </c>
      <c r="M2194" t="s">
        <v>2632</v>
      </c>
      <c r="N2194">
        <v>100</v>
      </c>
      <c r="O2194">
        <v>2015</v>
      </c>
      <c r="P2194">
        <v>2016</v>
      </c>
      <c r="Q2194" t="s">
        <v>39</v>
      </c>
      <c r="R2194">
        <v>365</v>
      </c>
      <c r="S2194" t="s">
        <v>39</v>
      </c>
      <c r="T2194" t="s">
        <v>39</v>
      </c>
      <c r="U2194" t="s">
        <v>3112</v>
      </c>
      <c r="V2194" s="6" t="s">
        <v>2749</v>
      </c>
      <c r="W2194" s="6" t="s">
        <v>3130</v>
      </c>
      <c r="X2194" s="6">
        <v>15</v>
      </c>
      <c r="Y2194" t="s">
        <v>21</v>
      </c>
      <c r="Z2194" s="6">
        <v>12</v>
      </c>
      <c r="AA2194" s="6" t="s">
        <v>3118</v>
      </c>
      <c r="AB2194">
        <v>500</v>
      </c>
      <c r="AC2194">
        <v>0.5</v>
      </c>
      <c r="AD2194" s="6" t="s">
        <v>40</v>
      </c>
      <c r="AE2194" s="6" t="s">
        <v>39</v>
      </c>
      <c r="AF2194" s="6" t="s">
        <v>40</v>
      </c>
      <c r="AG2194" t="s">
        <v>3110</v>
      </c>
      <c r="AH2194" t="s">
        <v>3111</v>
      </c>
      <c r="AI2194" s="6" t="s">
        <v>39</v>
      </c>
      <c r="AJ2194" s="6" t="s">
        <v>3128</v>
      </c>
      <c r="AK2194" s="19">
        <v>0.63700000000000001</v>
      </c>
      <c r="AL2194" s="6" t="s">
        <v>39</v>
      </c>
      <c r="AM2194" s="6" t="s">
        <v>39</v>
      </c>
      <c r="AN2194">
        <v>4</v>
      </c>
      <c r="AO2194">
        <v>100</v>
      </c>
      <c r="AP2194">
        <v>21</v>
      </c>
      <c r="AQ2194" t="s">
        <v>39</v>
      </c>
      <c r="AR2194" t="s">
        <v>2642</v>
      </c>
      <c r="AS2194" t="s">
        <v>3127</v>
      </c>
    </row>
    <row r="2195" spans="1:45" x14ac:dyDescent="0.35">
      <c r="A2195" t="s">
        <v>2072</v>
      </c>
      <c r="B2195" t="s">
        <v>2672</v>
      </c>
      <c r="C2195" t="s">
        <v>2592</v>
      </c>
      <c r="D2195" t="s">
        <v>497</v>
      </c>
      <c r="E2195" t="s">
        <v>498</v>
      </c>
      <c r="F2195" t="s">
        <v>3108</v>
      </c>
      <c r="G2195" t="s">
        <v>40</v>
      </c>
      <c r="H2195" t="s">
        <v>40</v>
      </c>
      <c r="I2195" t="s">
        <v>3109</v>
      </c>
      <c r="J2195" t="s">
        <v>39</v>
      </c>
      <c r="K2195" t="s">
        <v>39</v>
      </c>
      <c r="L2195" t="s">
        <v>39</v>
      </c>
      <c r="M2195" t="s">
        <v>2632</v>
      </c>
      <c r="N2195">
        <v>100</v>
      </c>
      <c r="O2195">
        <v>2015</v>
      </c>
      <c r="P2195">
        <v>2016</v>
      </c>
      <c r="Q2195" t="s">
        <v>39</v>
      </c>
      <c r="R2195">
        <v>365</v>
      </c>
      <c r="S2195" t="s">
        <v>39</v>
      </c>
      <c r="T2195" t="s">
        <v>39</v>
      </c>
      <c r="U2195" t="s">
        <v>3112</v>
      </c>
      <c r="V2195" s="6" t="s">
        <v>2749</v>
      </c>
      <c r="W2195" s="6" t="s">
        <v>3130</v>
      </c>
      <c r="X2195" s="6">
        <v>15</v>
      </c>
      <c r="Y2195" t="s">
        <v>21</v>
      </c>
      <c r="Z2195" s="6">
        <v>12</v>
      </c>
      <c r="AA2195" s="6" t="s">
        <v>3119</v>
      </c>
      <c r="AB2195">
        <v>500</v>
      </c>
      <c r="AC2195">
        <v>0.5</v>
      </c>
      <c r="AD2195" s="6" t="s">
        <v>40</v>
      </c>
      <c r="AE2195" s="6" t="s">
        <v>39</v>
      </c>
      <c r="AF2195" s="6" t="s">
        <v>40</v>
      </c>
      <c r="AG2195" t="s">
        <v>3110</v>
      </c>
      <c r="AH2195" t="s">
        <v>3111</v>
      </c>
      <c r="AI2195" s="6" t="s">
        <v>39</v>
      </c>
      <c r="AJ2195" s="6" t="s">
        <v>3128</v>
      </c>
      <c r="AK2195" s="19">
        <v>1.0269999999999999</v>
      </c>
      <c r="AL2195" s="6" t="s">
        <v>39</v>
      </c>
      <c r="AM2195" s="6" t="s">
        <v>39</v>
      </c>
      <c r="AN2195">
        <v>4</v>
      </c>
      <c r="AO2195">
        <v>100</v>
      </c>
      <c r="AP2195">
        <v>21</v>
      </c>
      <c r="AQ2195" t="s">
        <v>39</v>
      </c>
      <c r="AR2195" t="s">
        <v>2642</v>
      </c>
      <c r="AS2195" t="s">
        <v>3127</v>
      </c>
    </row>
    <row r="2196" spans="1:45" x14ac:dyDescent="0.35">
      <c r="A2196" t="s">
        <v>2072</v>
      </c>
      <c r="B2196" t="s">
        <v>2672</v>
      </c>
      <c r="C2196" t="s">
        <v>2592</v>
      </c>
      <c r="D2196" t="s">
        <v>497</v>
      </c>
      <c r="E2196" t="s">
        <v>498</v>
      </c>
      <c r="F2196" t="s">
        <v>3108</v>
      </c>
      <c r="G2196" t="s">
        <v>40</v>
      </c>
      <c r="H2196" t="s">
        <v>40</v>
      </c>
      <c r="I2196" t="s">
        <v>3109</v>
      </c>
      <c r="J2196" t="s">
        <v>39</v>
      </c>
      <c r="K2196" t="s">
        <v>39</v>
      </c>
      <c r="L2196" t="s">
        <v>39</v>
      </c>
      <c r="M2196" t="s">
        <v>2632</v>
      </c>
      <c r="N2196">
        <v>100</v>
      </c>
      <c r="O2196">
        <v>2015</v>
      </c>
      <c r="P2196">
        <v>2016</v>
      </c>
      <c r="Q2196" t="s">
        <v>39</v>
      </c>
      <c r="R2196">
        <v>365</v>
      </c>
      <c r="S2196" t="s">
        <v>39</v>
      </c>
      <c r="T2196" t="s">
        <v>39</v>
      </c>
      <c r="U2196" t="s">
        <v>3112</v>
      </c>
      <c r="V2196" s="6" t="s">
        <v>2749</v>
      </c>
      <c r="W2196" s="6" t="s">
        <v>3130</v>
      </c>
      <c r="X2196" s="6">
        <v>15</v>
      </c>
      <c r="Y2196" t="s">
        <v>21</v>
      </c>
      <c r="Z2196" s="6">
        <v>12</v>
      </c>
      <c r="AA2196" s="6" t="s">
        <v>3120</v>
      </c>
      <c r="AB2196">
        <v>500</v>
      </c>
      <c r="AC2196">
        <v>0.5</v>
      </c>
      <c r="AD2196" s="6" t="s">
        <v>40</v>
      </c>
      <c r="AE2196" s="6" t="s">
        <v>39</v>
      </c>
      <c r="AF2196" s="6" t="s">
        <v>40</v>
      </c>
      <c r="AG2196" t="s">
        <v>3110</v>
      </c>
      <c r="AH2196" t="s">
        <v>3111</v>
      </c>
      <c r="AI2196" s="6" t="s">
        <v>39</v>
      </c>
      <c r="AJ2196" s="6" t="s">
        <v>3128</v>
      </c>
      <c r="AK2196" s="19">
        <v>0.76600000000000001</v>
      </c>
      <c r="AL2196" s="6" t="s">
        <v>39</v>
      </c>
      <c r="AM2196" s="6" t="s">
        <v>39</v>
      </c>
      <c r="AN2196">
        <v>4</v>
      </c>
      <c r="AO2196">
        <v>100</v>
      </c>
      <c r="AP2196">
        <v>21</v>
      </c>
      <c r="AQ2196" t="s">
        <v>39</v>
      </c>
      <c r="AR2196" t="s">
        <v>2642</v>
      </c>
      <c r="AS2196" t="s">
        <v>3127</v>
      </c>
    </row>
    <row r="2197" spans="1:45" x14ac:dyDescent="0.35">
      <c r="A2197" t="s">
        <v>2072</v>
      </c>
      <c r="B2197" t="s">
        <v>2672</v>
      </c>
      <c r="C2197" t="s">
        <v>2592</v>
      </c>
      <c r="D2197" t="s">
        <v>497</v>
      </c>
      <c r="E2197" t="s">
        <v>498</v>
      </c>
      <c r="F2197" t="s">
        <v>3108</v>
      </c>
      <c r="G2197" t="s">
        <v>40</v>
      </c>
      <c r="H2197" t="s">
        <v>40</v>
      </c>
      <c r="I2197" t="s">
        <v>3109</v>
      </c>
      <c r="J2197" t="s">
        <v>39</v>
      </c>
      <c r="K2197" t="s">
        <v>39</v>
      </c>
      <c r="L2197" t="s">
        <v>39</v>
      </c>
      <c r="M2197" t="s">
        <v>2632</v>
      </c>
      <c r="N2197">
        <v>100</v>
      </c>
      <c r="O2197">
        <v>2015</v>
      </c>
      <c r="P2197">
        <v>2016</v>
      </c>
      <c r="Q2197" t="s">
        <v>39</v>
      </c>
      <c r="R2197">
        <v>365</v>
      </c>
      <c r="S2197" t="s">
        <v>39</v>
      </c>
      <c r="T2197" t="s">
        <v>39</v>
      </c>
      <c r="U2197" t="s">
        <v>3112</v>
      </c>
      <c r="V2197" s="6" t="s">
        <v>2749</v>
      </c>
      <c r="W2197" s="6" t="s">
        <v>3130</v>
      </c>
      <c r="X2197" s="6">
        <v>15</v>
      </c>
      <c r="Y2197" t="s">
        <v>21</v>
      </c>
      <c r="Z2197" s="6">
        <v>12</v>
      </c>
      <c r="AA2197" s="6" t="s">
        <v>3121</v>
      </c>
      <c r="AB2197">
        <v>500</v>
      </c>
      <c r="AC2197">
        <v>0.5</v>
      </c>
      <c r="AD2197" s="6" t="s">
        <v>40</v>
      </c>
      <c r="AE2197" s="6" t="s">
        <v>39</v>
      </c>
      <c r="AF2197" s="6" t="s">
        <v>40</v>
      </c>
      <c r="AG2197" t="s">
        <v>3110</v>
      </c>
      <c r="AH2197" t="s">
        <v>3111</v>
      </c>
      <c r="AI2197" s="6" t="s">
        <v>39</v>
      </c>
      <c r="AJ2197" s="6" t="s">
        <v>3128</v>
      </c>
      <c r="AK2197" s="19">
        <v>0.59</v>
      </c>
      <c r="AL2197" s="6" t="s">
        <v>39</v>
      </c>
      <c r="AM2197" s="6" t="s">
        <v>39</v>
      </c>
      <c r="AN2197">
        <v>4</v>
      </c>
      <c r="AO2197">
        <v>100</v>
      </c>
      <c r="AP2197">
        <v>21</v>
      </c>
      <c r="AQ2197" t="s">
        <v>39</v>
      </c>
      <c r="AR2197" t="s">
        <v>2642</v>
      </c>
      <c r="AS2197" t="s">
        <v>3127</v>
      </c>
    </row>
    <row r="2198" spans="1:45" x14ac:dyDescent="0.35">
      <c r="A2198" t="s">
        <v>2072</v>
      </c>
      <c r="B2198" t="s">
        <v>2672</v>
      </c>
      <c r="C2198" t="s">
        <v>2592</v>
      </c>
      <c r="D2198" t="s">
        <v>497</v>
      </c>
      <c r="E2198" t="s">
        <v>498</v>
      </c>
      <c r="F2198" t="s">
        <v>3108</v>
      </c>
      <c r="G2198" t="s">
        <v>40</v>
      </c>
      <c r="H2198" t="s">
        <v>40</v>
      </c>
      <c r="I2198" t="s">
        <v>3109</v>
      </c>
      <c r="J2198" t="s">
        <v>39</v>
      </c>
      <c r="K2198" t="s">
        <v>39</v>
      </c>
      <c r="L2198" t="s">
        <v>39</v>
      </c>
      <c r="M2198" t="s">
        <v>2632</v>
      </c>
      <c r="N2198">
        <v>100</v>
      </c>
      <c r="O2198">
        <v>2015</v>
      </c>
      <c r="P2198">
        <v>2016</v>
      </c>
      <c r="Q2198" t="s">
        <v>39</v>
      </c>
      <c r="R2198">
        <v>365</v>
      </c>
      <c r="S2198" t="s">
        <v>39</v>
      </c>
      <c r="T2198" t="s">
        <v>39</v>
      </c>
      <c r="U2198" t="s">
        <v>3112</v>
      </c>
      <c r="V2198" s="6" t="s">
        <v>2749</v>
      </c>
      <c r="W2198" s="6" t="s">
        <v>3130</v>
      </c>
      <c r="X2198" s="6">
        <v>15</v>
      </c>
      <c r="Y2198" t="s">
        <v>21</v>
      </c>
      <c r="Z2198" s="6">
        <v>12</v>
      </c>
      <c r="AA2198" s="6" t="s">
        <v>3125</v>
      </c>
      <c r="AB2198">
        <v>500</v>
      </c>
      <c r="AC2198">
        <v>0.5</v>
      </c>
      <c r="AD2198" s="6" t="s">
        <v>40</v>
      </c>
      <c r="AE2198" s="6" t="s">
        <v>39</v>
      </c>
      <c r="AF2198" s="6" t="s">
        <v>40</v>
      </c>
      <c r="AG2198" t="s">
        <v>3110</v>
      </c>
      <c r="AH2198" t="s">
        <v>3111</v>
      </c>
      <c r="AI2198" s="6" t="s">
        <v>39</v>
      </c>
      <c r="AJ2198" s="6" t="s">
        <v>3128</v>
      </c>
      <c r="AK2198" s="19">
        <v>1.0029999999999999</v>
      </c>
      <c r="AL2198" s="6" t="s">
        <v>39</v>
      </c>
      <c r="AM2198" s="6" t="s">
        <v>39</v>
      </c>
      <c r="AN2198">
        <v>4</v>
      </c>
      <c r="AO2198">
        <v>100</v>
      </c>
      <c r="AP2198">
        <v>21</v>
      </c>
      <c r="AQ2198" t="s">
        <v>39</v>
      </c>
      <c r="AR2198" t="s">
        <v>2642</v>
      </c>
      <c r="AS2198" t="s">
        <v>3127</v>
      </c>
    </row>
    <row r="2199" spans="1:45" x14ac:dyDescent="0.35">
      <c r="A2199" t="s">
        <v>2072</v>
      </c>
      <c r="B2199" t="s">
        <v>2672</v>
      </c>
      <c r="C2199" t="s">
        <v>2592</v>
      </c>
      <c r="D2199" t="s">
        <v>497</v>
      </c>
      <c r="E2199" t="s">
        <v>498</v>
      </c>
      <c r="F2199" t="s">
        <v>3108</v>
      </c>
      <c r="G2199" t="s">
        <v>40</v>
      </c>
      <c r="H2199" t="s">
        <v>40</v>
      </c>
      <c r="I2199" t="s">
        <v>3109</v>
      </c>
      <c r="J2199" t="s">
        <v>39</v>
      </c>
      <c r="K2199" t="s">
        <v>39</v>
      </c>
      <c r="L2199" t="s">
        <v>39</v>
      </c>
      <c r="M2199" t="s">
        <v>2632</v>
      </c>
      <c r="N2199">
        <v>100</v>
      </c>
      <c r="O2199">
        <v>2015</v>
      </c>
      <c r="P2199">
        <v>2016</v>
      </c>
      <c r="Q2199" t="s">
        <v>39</v>
      </c>
      <c r="R2199">
        <v>365</v>
      </c>
      <c r="S2199" t="s">
        <v>39</v>
      </c>
      <c r="T2199" t="s">
        <v>39</v>
      </c>
      <c r="U2199" t="s">
        <v>3112</v>
      </c>
      <c r="V2199" s="6" t="s">
        <v>2749</v>
      </c>
      <c r="W2199" s="6" t="s">
        <v>3130</v>
      </c>
      <c r="X2199" s="6">
        <v>15</v>
      </c>
      <c r="Y2199" t="s">
        <v>21</v>
      </c>
      <c r="Z2199" s="6">
        <v>12</v>
      </c>
      <c r="AA2199" s="6" t="s">
        <v>3122</v>
      </c>
      <c r="AB2199">
        <v>500</v>
      </c>
      <c r="AC2199">
        <v>0.5</v>
      </c>
      <c r="AD2199" s="6" t="s">
        <v>40</v>
      </c>
      <c r="AE2199" s="6" t="s">
        <v>39</v>
      </c>
      <c r="AF2199" s="6" t="s">
        <v>40</v>
      </c>
      <c r="AG2199" t="s">
        <v>3110</v>
      </c>
      <c r="AH2199" t="s">
        <v>3111</v>
      </c>
      <c r="AI2199" s="6" t="s">
        <v>39</v>
      </c>
      <c r="AJ2199" s="6" t="s">
        <v>3128</v>
      </c>
      <c r="AK2199" s="19">
        <v>0.4</v>
      </c>
      <c r="AL2199" s="6" t="s">
        <v>39</v>
      </c>
      <c r="AM2199" s="6" t="s">
        <v>39</v>
      </c>
      <c r="AN2199">
        <v>4</v>
      </c>
      <c r="AO2199">
        <v>100</v>
      </c>
      <c r="AP2199">
        <v>21</v>
      </c>
      <c r="AQ2199" t="s">
        <v>39</v>
      </c>
      <c r="AR2199" t="s">
        <v>2642</v>
      </c>
      <c r="AS2199" t="s">
        <v>3127</v>
      </c>
    </row>
    <row r="2200" spans="1:45" x14ac:dyDescent="0.35">
      <c r="A2200" t="s">
        <v>2072</v>
      </c>
      <c r="B2200" t="s">
        <v>2672</v>
      </c>
      <c r="C2200" t="s">
        <v>2592</v>
      </c>
      <c r="D2200" t="s">
        <v>497</v>
      </c>
      <c r="E2200" t="s">
        <v>498</v>
      </c>
      <c r="F2200" t="s">
        <v>3108</v>
      </c>
      <c r="G2200" t="s">
        <v>40</v>
      </c>
      <c r="H2200" t="s">
        <v>40</v>
      </c>
      <c r="I2200" t="s">
        <v>3109</v>
      </c>
      <c r="J2200" t="s">
        <v>39</v>
      </c>
      <c r="K2200" t="s">
        <v>39</v>
      </c>
      <c r="L2200" t="s">
        <v>39</v>
      </c>
      <c r="M2200" t="s">
        <v>2632</v>
      </c>
      <c r="N2200">
        <v>100</v>
      </c>
      <c r="O2200">
        <v>2015</v>
      </c>
      <c r="P2200">
        <v>2016</v>
      </c>
      <c r="Q2200" t="s">
        <v>39</v>
      </c>
      <c r="R2200">
        <v>365</v>
      </c>
      <c r="S2200" t="s">
        <v>39</v>
      </c>
      <c r="T2200" t="s">
        <v>39</v>
      </c>
      <c r="U2200" t="s">
        <v>3112</v>
      </c>
      <c r="V2200" s="6" t="s">
        <v>2749</v>
      </c>
      <c r="W2200" s="6" t="s">
        <v>3130</v>
      </c>
      <c r="X2200" s="6">
        <v>15</v>
      </c>
      <c r="Y2200" t="s">
        <v>21</v>
      </c>
      <c r="Z2200" s="6">
        <v>12</v>
      </c>
      <c r="AA2200" s="6" t="s">
        <v>3123</v>
      </c>
      <c r="AB2200">
        <v>500</v>
      </c>
      <c r="AC2200">
        <v>0.5</v>
      </c>
      <c r="AD2200" s="6" t="s">
        <v>40</v>
      </c>
      <c r="AE2200" s="6" t="s">
        <v>39</v>
      </c>
      <c r="AF2200" s="6" t="s">
        <v>40</v>
      </c>
      <c r="AG2200" t="s">
        <v>3110</v>
      </c>
      <c r="AH2200" t="s">
        <v>3111</v>
      </c>
      <c r="AI2200" s="6" t="s">
        <v>39</v>
      </c>
      <c r="AJ2200" s="6" t="s">
        <v>3128</v>
      </c>
      <c r="AK2200" s="19">
        <v>0.54900000000000004</v>
      </c>
      <c r="AL2200" s="6" t="s">
        <v>39</v>
      </c>
      <c r="AM2200" s="6" t="s">
        <v>39</v>
      </c>
      <c r="AN2200">
        <v>4</v>
      </c>
      <c r="AO2200">
        <v>100</v>
      </c>
      <c r="AP2200">
        <v>21</v>
      </c>
      <c r="AQ2200" t="s">
        <v>39</v>
      </c>
      <c r="AR2200" t="s">
        <v>2642</v>
      </c>
      <c r="AS2200" t="s">
        <v>3127</v>
      </c>
    </row>
    <row r="2201" spans="1:45" x14ac:dyDescent="0.35">
      <c r="A2201" t="s">
        <v>2072</v>
      </c>
      <c r="B2201" t="s">
        <v>2672</v>
      </c>
      <c r="C2201" t="s">
        <v>2592</v>
      </c>
      <c r="D2201" t="s">
        <v>497</v>
      </c>
      <c r="E2201" t="s">
        <v>498</v>
      </c>
      <c r="F2201" t="s">
        <v>3108</v>
      </c>
      <c r="G2201" t="s">
        <v>40</v>
      </c>
      <c r="H2201" t="s">
        <v>40</v>
      </c>
      <c r="I2201" t="s">
        <v>3109</v>
      </c>
      <c r="J2201" t="s">
        <v>39</v>
      </c>
      <c r="K2201" t="s">
        <v>39</v>
      </c>
      <c r="L2201" t="s">
        <v>39</v>
      </c>
      <c r="M2201" t="s">
        <v>2632</v>
      </c>
      <c r="N2201">
        <v>100</v>
      </c>
      <c r="O2201">
        <v>2015</v>
      </c>
      <c r="P2201">
        <v>2016</v>
      </c>
      <c r="Q2201" t="s">
        <v>39</v>
      </c>
      <c r="R2201">
        <v>365</v>
      </c>
      <c r="S2201" t="s">
        <v>39</v>
      </c>
      <c r="T2201" t="s">
        <v>39</v>
      </c>
      <c r="U2201" t="s">
        <v>3112</v>
      </c>
      <c r="V2201" s="6" t="s">
        <v>2749</v>
      </c>
      <c r="W2201" s="6" t="s">
        <v>3130</v>
      </c>
      <c r="X2201" s="6">
        <v>15</v>
      </c>
      <c r="Y2201" t="s">
        <v>21</v>
      </c>
      <c r="Z2201" s="6">
        <v>12</v>
      </c>
      <c r="AA2201" s="6" t="s">
        <v>3126</v>
      </c>
      <c r="AB2201">
        <v>500</v>
      </c>
      <c r="AC2201">
        <v>0.5</v>
      </c>
      <c r="AD2201" s="6" t="s">
        <v>40</v>
      </c>
      <c r="AE2201" s="6" t="s">
        <v>39</v>
      </c>
      <c r="AF2201" s="6" t="s">
        <v>40</v>
      </c>
      <c r="AG2201" t="s">
        <v>3110</v>
      </c>
      <c r="AH2201" t="s">
        <v>3111</v>
      </c>
      <c r="AI2201" s="6" t="s">
        <v>39</v>
      </c>
      <c r="AJ2201" s="6" t="s">
        <v>3128</v>
      </c>
      <c r="AK2201" s="19">
        <v>0.45100000000000001</v>
      </c>
      <c r="AL2201" s="6" t="s">
        <v>39</v>
      </c>
      <c r="AM2201" s="6" t="s">
        <v>39</v>
      </c>
      <c r="AN2201">
        <v>4</v>
      </c>
      <c r="AO2201">
        <v>100</v>
      </c>
      <c r="AP2201">
        <v>21</v>
      </c>
      <c r="AQ2201" t="s">
        <v>39</v>
      </c>
      <c r="AR2201" t="s">
        <v>2642</v>
      </c>
      <c r="AS2201" t="s">
        <v>3127</v>
      </c>
    </row>
    <row r="2202" spans="1:45" x14ac:dyDescent="0.35">
      <c r="A2202" t="s">
        <v>2072</v>
      </c>
      <c r="B2202" t="s">
        <v>2672</v>
      </c>
      <c r="C2202" t="s">
        <v>2592</v>
      </c>
      <c r="D2202" t="s">
        <v>497</v>
      </c>
      <c r="E2202" t="s">
        <v>498</v>
      </c>
      <c r="F2202" t="s">
        <v>3108</v>
      </c>
      <c r="G2202" t="s">
        <v>40</v>
      </c>
      <c r="H2202" t="s">
        <v>40</v>
      </c>
      <c r="I2202" t="s">
        <v>3109</v>
      </c>
      <c r="J2202" t="s">
        <v>39</v>
      </c>
      <c r="K2202" t="s">
        <v>39</v>
      </c>
      <c r="L2202" t="s">
        <v>39</v>
      </c>
      <c r="M2202" t="s">
        <v>2632</v>
      </c>
      <c r="N2202">
        <v>100</v>
      </c>
      <c r="O2202">
        <v>2015</v>
      </c>
      <c r="P2202">
        <v>2016</v>
      </c>
      <c r="Q2202" t="s">
        <v>39</v>
      </c>
      <c r="R2202">
        <v>365</v>
      </c>
      <c r="S2202" t="s">
        <v>39</v>
      </c>
      <c r="T2202" t="s">
        <v>39</v>
      </c>
      <c r="U2202" t="s">
        <v>3112</v>
      </c>
      <c r="V2202" s="6" t="s">
        <v>2749</v>
      </c>
      <c r="W2202" s="6" t="s">
        <v>2729</v>
      </c>
      <c r="X2202" s="6">
        <v>15</v>
      </c>
      <c r="Y2202" t="s">
        <v>21</v>
      </c>
      <c r="Z2202" s="6">
        <v>12</v>
      </c>
      <c r="AA2202" s="6" t="s">
        <v>3113</v>
      </c>
      <c r="AB2202">
        <v>500</v>
      </c>
      <c r="AC2202">
        <v>0.5</v>
      </c>
      <c r="AD2202" s="6" t="s">
        <v>40</v>
      </c>
      <c r="AE2202" s="6" t="s">
        <v>39</v>
      </c>
      <c r="AF2202" s="6" t="s">
        <v>40</v>
      </c>
      <c r="AG2202" t="s">
        <v>3110</v>
      </c>
      <c r="AH2202" t="s">
        <v>3111</v>
      </c>
      <c r="AI2202" s="6" t="s">
        <v>39</v>
      </c>
      <c r="AJ2202" s="6" t="s">
        <v>3129</v>
      </c>
      <c r="AK2202">
        <v>0</v>
      </c>
      <c r="AL2202" s="6" t="s">
        <v>39</v>
      </c>
      <c r="AM2202" s="6" t="s">
        <v>39</v>
      </c>
      <c r="AN2202">
        <v>4</v>
      </c>
      <c r="AO2202">
        <v>100</v>
      </c>
      <c r="AP2202">
        <v>21</v>
      </c>
      <c r="AQ2202" t="s">
        <v>39</v>
      </c>
      <c r="AR2202" t="s">
        <v>2603</v>
      </c>
      <c r="AS2202" t="s">
        <v>3127</v>
      </c>
    </row>
    <row r="2203" spans="1:45" x14ac:dyDescent="0.35">
      <c r="A2203" t="s">
        <v>2072</v>
      </c>
      <c r="B2203" t="s">
        <v>2672</v>
      </c>
      <c r="C2203" t="s">
        <v>2592</v>
      </c>
      <c r="D2203" t="s">
        <v>497</v>
      </c>
      <c r="E2203" t="s">
        <v>498</v>
      </c>
      <c r="F2203" t="s">
        <v>3108</v>
      </c>
      <c r="G2203" t="s">
        <v>40</v>
      </c>
      <c r="H2203" t="s">
        <v>40</v>
      </c>
      <c r="I2203" t="s">
        <v>3109</v>
      </c>
      <c r="J2203" t="s">
        <v>39</v>
      </c>
      <c r="K2203" t="s">
        <v>39</v>
      </c>
      <c r="L2203" t="s">
        <v>39</v>
      </c>
      <c r="M2203" t="s">
        <v>2632</v>
      </c>
      <c r="N2203">
        <v>100</v>
      </c>
      <c r="O2203">
        <v>2015</v>
      </c>
      <c r="P2203">
        <v>2016</v>
      </c>
      <c r="Q2203" t="s">
        <v>39</v>
      </c>
      <c r="R2203">
        <v>365</v>
      </c>
      <c r="S2203" t="s">
        <v>39</v>
      </c>
      <c r="T2203" t="s">
        <v>39</v>
      </c>
      <c r="U2203" t="s">
        <v>3112</v>
      </c>
      <c r="V2203" s="6" t="s">
        <v>2749</v>
      </c>
      <c r="W2203" s="6" t="s">
        <v>2729</v>
      </c>
      <c r="X2203" s="6">
        <v>15</v>
      </c>
      <c r="Y2203" t="s">
        <v>21</v>
      </c>
      <c r="Z2203" s="6">
        <v>12</v>
      </c>
      <c r="AA2203" s="6" t="s">
        <v>3114</v>
      </c>
      <c r="AB2203">
        <v>500</v>
      </c>
      <c r="AC2203">
        <v>0.5</v>
      </c>
      <c r="AD2203" s="6" t="s">
        <v>40</v>
      </c>
      <c r="AE2203" s="6" t="s">
        <v>39</v>
      </c>
      <c r="AF2203" s="6" t="s">
        <v>40</v>
      </c>
      <c r="AG2203" t="s">
        <v>3110</v>
      </c>
      <c r="AH2203" t="s">
        <v>3111</v>
      </c>
      <c r="AI2203" s="6" t="s">
        <v>39</v>
      </c>
      <c r="AJ2203" s="6" t="s">
        <v>3129</v>
      </c>
      <c r="AK2203">
        <v>9.2729999999999997</v>
      </c>
      <c r="AL2203" s="6" t="s">
        <v>39</v>
      </c>
      <c r="AM2203" s="6" t="s">
        <v>39</v>
      </c>
      <c r="AN2203">
        <v>4</v>
      </c>
      <c r="AO2203">
        <v>100</v>
      </c>
      <c r="AP2203">
        <v>21</v>
      </c>
      <c r="AQ2203" t="s">
        <v>39</v>
      </c>
      <c r="AR2203" t="s">
        <v>2603</v>
      </c>
      <c r="AS2203" t="s">
        <v>3127</v>
      </c>
    </row>
    <row r="2204" spans="1:45" x14ac:dyDescent="0.35">
      <c r="A2204" t="s">
        <v>2072</v>
      </c>
      <c r="B2204" t="s">
        <v>2672</v>
      </c>
      <c r="C2204" t="s">
        <v>2592</v>
      </c>
      <c r="D2204" t="s">
        <v>497</v>
      </c>
      <c r="E2204" t="s">
        <v>498</v>
      </c>
      <c r="F2204" t="s">
        <v>3108</v>
      </c>
      <c r="G2204" t="s">
        <v>40</v>
      </c>
      <c r="H2204" t="s">
        <v>40</v>
      </c>
      <c r="I2204" t="s">
        <v>3109</v>
      </c>
      <c r="J2204" t="s">
        <v>39</v>
      </c>
      <c r="K2204" t="s">
        <v>39</v>
      </c>
      <c r="L2204" t="s">
        <v>39</v>
      </c>
      <c r="M2204" t="s">
        <v>2632</v>
      </c>
      <c r="N2204">
        <v>100</v>
      </c>
      <c r="O2204">
        <v>2015</v>
      </c>
      <c r="P2204">
        <v>2016</v>
      </c>
      <c r="Q2204" t="s">
        <v>39</v>
      </c>
      <c r="R2204">
        <v>365</v>
      </c>
      <c r="S2204" t="s">
        <v>39</v>
      </c>
      <c r="T2204" t="s">
        <v>39</v>
      </c>
      <c r="U2204" t="s">
        <v>3112</v>
      </c>
      <c r="V2204" s="6" t="s">
        <v>2749</v>
      </c>
      <c r="W2204" s="6" t="s">
        <v>2729</v>
      </c>
      <c r="X2204" s="6">
        <v>15</v>
      </c>
      <c r="Y2204" t="s">
        <v>21</v>
      </c>
      <c r="Z2204" s="6">
        <v>12</v>
      </c>
      <c r="AA2204" s="6" t="s">
        <v>3115</v>
      </c>
      <c r="AB2204">
        <v>500</v>
      </c>
      <c r="AC2204">
        <v>0.5</v>
      </c>
      <c r="AD2204" s="6" t="s">
        <v>40</v>
      </c>
      <c r="AE2204" s="6" t="s">
        <v>39</v>
      </c>
      <c r="AF2204" s="6" t="s">
        <v>40</v>
      </c>
      <c r="AG2204" t="s">
        <v>3110</v>
      </c>
      <c r="AH2204" t="s">
        <v>3111</v>
      </c>
      <c r="AI2204" s="6" t="s">
        <v>39</v>
      </c>
      <c r="AJ2204" s="6" t="s">
        <v>3129</v>
      </c>
      <c r="AK2204" s="19">
        <v>0</v>
      </c>
      <c r="AL2204" s="6" t="s">
        <v>39</v>
      </c>
      <c r="AM2204" s="6" t="s">
        <v>39</v>
      </c>
      <c r="AN2204">
        <v>4</v>
      </c>
      <c r="AO2204">
        <v>100</v>
      </c>
      <c r="AP2204">
        <v>21</v>
      </c>
      <c r="AQ2204" t="s">
        <v>39</v>
      </c>
      <c r="AR2204" t="s">
        <v>2603</v>
      </c>
      <c r="AS2204" t="s">
        <v>3127</v>
      </c>
    </row>
    <row r="2205" spans="1:45" x14ac:dyDescent="0.35">
      <c r="A2205" t="s">
        <v>2072</v>
      </c>
      <c r="B2205" t="s">
        <v>2672</v>
      </c>
      <c r="C2205" t="s">
        <v>2592</v>
      </c>
      <c r="D2205" t="s">
        <v>497</v>
      </c>
      <c r="E2205" t="s">
        <v>498</v>
      </c>
      <c r="F2205" t="s">
        <v>3108</v>
      </c>
      <c r="G2205" t="s">
        <v>40</v>
      </c>
      <c r="H2205" t="s">
        <v>40</v>
      </c>
      <c r="I2205" t="s">
        <v>3109</v>
      </c>
      <c r="J2205" t="s">
        <v>39</v>
      </c>
      <c r="K2205" t="s">
        <v>39</v>
      </c>
      <c r="L2205" t="s">
        <v>39</v>
      </c>
      <c r="M2205" t="s">
        <v>2632</v>
      </c>
      <c r="N2205">
        <v>100</v>
      </c>
      <c r="O2205">
        <v>2015</v>
      </c>
      <c r="P2205">
        <v>2016</v>
      </c>
      <c r="Q2205" t="s">
        <v>39</v>
      </c>
      <c r="R2205">
        <v>365</v>
      </c>
      <c r="S2205" t="s">
        <v>39</v>
      </c>
      <c r="T2205" t="s">
        <v>39</v>
      </c>
      <c r="U2205" t="s">
        <v>3112</v>
      </c>
      <c r="V2205" s="6" t="s">
        <v>2749</v>
      </c>
      <c r="W2205" s="6" t="s">
        <v>2729</v>
      </c>
      <c r="X2205" s="6">
        <v>15</v>
      </c>
      <c r="Y2205" t="s">
        <v>21</v>
      </c>
      <c r="Z2205" s="6">
        <v>12</v>
      </c>
      <c r="AA2205" s="6" t="s">
        <v>3116</v>
      </c>
      <c r="AB2205">
        <v>500</v>
      </c>
      <c r="AC2205">
        <v>0.5</v>
      </c>
      <c r="AD2205" s="6" t="s">
        <v>40</v>
      </c>
      <c r="AE2205" s="6" t="s">
        <v>39</v>
      </c>
      <c r="AF2205" s="6" t="s">
        <v>40</v>
      </c>
      <c r="AG2205" t="s">
        <v>3110</v>
      </c>
      <c r="AH2205" t="s">
        <v>3111</v>
      </c>
      <c r="AI2205" s="6" t="s">
        <v>39</v>
      </c>
      <c r="AJ2205" s="6" t="s">
        <v>3129</v>
      </c>
      <c r="AK2205" s="19">
        <v>0</v>
      </c>
      <c r="AL2205" s="6" t="s">
        <v>39</v>
      </c>
      <c r="AM2205" s="6" t="s">
        <v>39</v>
      </c>
      <c r="AN2205">
        <v>4</v>
      </c>
      <c r="AO2205">
        <v>100</v>
      </c>
      <c r="AP2205">
        <v>21</v>
      </c>
      <c r="AQ2205" t="s">
        <v>39</v>
      </c>
      <c r="AR2205" t="s">
        <v>2603</v>
      </c>
      <c r="AS2205" t="s">
        <v>3127</v>
      </c>
    </row>
    <row r="2206" spans="1:45" x14ac:dyDescent="0.35">
      <c r="A2206" t="s">
        <v>2072</v>
      </c>
      <c r="B2206" t="s">
        <v>2672</v>
      </c>
      <c r="C2206" t="s">
        <v>2592</v>
      </c>
      <c r="D2206" t="s">
        <v>497</v>
      </c>
      <c r="E2206" t="s">
        <v>498</v>
      </c>
      <c r="F2206" t="s">
        <v>3108</v>
      </c>
      <c r="G2206" t="s">
        <v>40</v>
      </c>
      <c r="H2206" t="s">
        <v>40</v>
      </c>
      <c r="I2206" t="s">
        <v>3109</v>
      </c>
      <c r="J2206" t="s">
        <v>39</v>
      </c>
      <c r="K2206" t="s">
        <v>39</v>
      </c>
      <c r="L2206" t="s">
        <v>39</v>
      </c>
      <c r="M2206" t="s">
        <v>2632</v>
      </c>
      <c r="N2206">
        <v>100</v>
      </c>
      <c r="O2206">
        <v>2015</v>
      </c>
      <c r="P2206">
        <v>2016</v>
      </c>
      <c r="Q2206" t="s">
        <v>39</v>
      </c>
      <c r="R2206">
        <v>365</v>
      </c>
      <c r="S2206" t="s">
        <v>39</v>
      </c>
      <c r="T2206" t="s">
        <v>39</v>
      </c>
      <c r="U2206" t="s">
        <v>3112</v>
      </c>
      <c r="V2206" s="6" t="s">
        <v>2749</v>
      </c>
      <c r="W2206" s="6" t="s">
        <v>2729</v>
      </c>
      <c r="X2206" s="6">
        <v>15</v>
      </c>
      <c r="Y2206" t="s">
        <v>21</v>
      </c>
      <c r="Z2206" s="6">
        <v>12</v>
      </c>
      <c r="AA2206" s="6" t="s">
        <v>3117</v>
      </c>
      <c r="AB2206">
        <v>500</v>
      </c>
      <c r="AC2206">
        <v>0.5</v>
      </c>
      <c r="AD2206" s="6" t="s">
        <v>40</v>
      </c>
      <c r="AE2206" s="6" t="s">
        <v>39</v>
      </c>
      <c r="AF2206" s="6" t="s">
        <v>40</v>
      </c>
      <c r="AG2206" t="s">
        <v>3110</v>
      </c>
      <c r="AH2206" t="s">
        <v>3111</v>
      </c>
      <c r="AI2206" s="6" t="s">
        <v>39</v>
      </c>
      <c r="AJ2206" s="6" t="s">
        <v>3129</v>
      </c>
      <c r="AK2206" s="19">
        <v>0</v>
      </c>
      <c r="AL2206" s="6" t="s">
        <v>39</v>
      </c>
      <c r="AM2206" s="6" t="s">
        <v>39</v>
      </c>
      <c r="AN2206">
        <v>4</v>
      </c>
      <c r="AO2206">
        <v>100</v>
      </c>
      <c r="AP2206">
        <v>21</v>
      </c>
      <c r="AQ2206" t="s">
        <v>39</v>
      </c>
      <c r="AR2206" t="s">
        <v>2603</v>
      </c>
      <c r="AS2206" t="s">
        <v>3127</v>
      </c>
    </row>
    <row r="2207" spans="1:45" x14ac:dyDescent="0.35">
      <c r="A2207" t="s">
        <v>2072</v>
      </c>
      <c r="B2207" t="s">
        <v>2672</v>
      </c>
      <c r="C2207" t="s">
        <v>2592</v>
      </c>
      <c r="D2207" t="s">
        <v>497</v>
      </c>
      <c r="E2207" t="s">
        <v>498</v>
      </c>
      <c r="F2207" t="s">
        <v>3108</v>
      </c>
      <c r="G2207" t="s">
        <v>40</v>
      </c>
      <c r="H2207" t="s">
        <v>40</v>
      </c>
      <c r="I2207" t="s">
        <v>3109</v>
      </c>
      <c r="J2207" t="s">
        <v>39</v>
      </c>
      <c r="K2207" t="s">
        <v>39</v>
      </c>
      <c r="L2207" t="s">
        <v>39</v>
      </c>
      <c r="M2207" t="s">
        <v>2632</v>
      </c>
      <c r="N2207">
        <v>100</v>
      </c>
      <c r="O2207">
        <v>2015</v>
      </c>
      <c r="P2207">
        <v>2016</v>
      </c>
      <c r="Q2207" t="s">
        <v>39</v>
      </c>
      <c r="R2207">
        <v>365</v>
      </c>
      <c r="S2207" t="s">
        <v>39</v>
      </c>
      <c r="T2207" t="s">
        <v>39</v>
      </c>
      <c r="U2207" t="s">
        <v>3112</v>
      </c>
      <c r="V2207" s="6" t="s">
        <v>2749</v>
      </c>
      <c r="W2207" s="6" t="s">
        <v>2729</v>
      </c>
      <c r="X2207" s="6">
        <v>15</v>
      </c>
      <c r="Y2207" t="s">
        <v>21</v>
      </c>
      <c r="Z2207" s="6">
        <v>12</v>
      </c>
      <c r="AA2207" s="6" t="s">
        <v>3124</v>
      </c>
      <c r="AB2207">
        <v>500</v>
      </c>
      <c r="AC2207">
        <v>0.5</v>
      </c>
      <c r="AD2207" s="6" t="s">
        <v>40</v>
      </c>
      <c r="AE2207" s="6" t="s">
        <v>39</v>
      </c>
      <c r="AF2207" s="6" t="s">
        <v>40</v>
      </c>
      <c r="AG2207" t="s">
        <v>3110</v>
      </c>
      <c r="AH2207" t="s">
        <v>3111</v>
      </c>
      <c r="AI2207" s="6" t="s">
        <v>39</v>
      </c>
      <c r="AJ2207" s="6" t="s">
        <v>3129</v>
      </c>
      <c r="AK2207">
        <v>11.526999999999999</v>
      </c>
      <c r="AL2207" s="6" t="s">
        <v>39</v>
      </c>
      <c r="AM2207" s="6" t="s">
        <v>39</v>
      </c>
      <c r="AN2207">
        <v>4</v>
      </c>
      <c r="AO2207">
        <v>100</v>
      </c>
      <c r="AP2207">
        <v>21</v>
      </c>
      <c r="AQ2207" t="s">
        <v>39</v>
      </c>
      <c r="AR2207" t="s">
        <v>2603</v>
      </c>
      <c r="AS2207" t="s">
        <v>3127</v>
      </c>
    </row>
    <row r="2208" spans="1:45" x14ac:dyDescent="0.35">
      <c r="A2208" t="s">
        <v>2072</v>
      </c>
      <c r="B2208" t="s">
        <v>2672</v>
      </c>
      <c r="C2208" t="s">
        <v>2592</v>
      </c>
      <c r="D2208" t="s">
        <v>497</v>
      </c>
      <c r="E2208" t="s">
        <v>498</v>
      </c>
      <c r="F2208" t="s">
        <v>3108</v>
      </c>
      <c r="G2208" t="s">
        <v>40</v>
      </c>
      <c r="H2208" t="s">
        <v>40</v>
      </c>
      <c r="I2208" t="s">
        <v>3109</v>
      </c>
      <c r="J2208" t="s">
        <v>39</v>
      </c>
      <c r="K2208" t="s">
        <v>39</v>
      </c>
      <c r="L2208" t="s">
        <v>39</v>
      </c>
      <c r="M2208" t="s">
        <v>2632</v>
      </c>
      <c r="N2208">
        <v>100</v>
      </c>
      <c r="O2208">
        <v>2015</v>
      </c>
      <c r="P2208">
        <v>2016</v>
      </c>
      <c r="Q2208" t="s">
        <v>39</v>
      </c>
      <c r="R2208">
        <v>365</v>
      </c>
      <c r="S2208" t="s">
        <v>39</v>
      </c>
      <c r="T2208" t="s">
        <v>39</v>
      </c>
      <c r="U2208" t="s">
        <v>3112</v>
      </c>
      <c r="V2208" s="6" t="s">
        <v>2749</v>
      </c>
      <c r="W2208" s="6" t="s">
        <v>2729</v>
      </c>
      <c r="X2208" s="6">
        <v>15</v>
      </c>
      <c r="Y2208" t="s">
        <v>21</v>
      </c>
      <c r="Z2208" s="6">
        <v>12</v>
      </c>
      <c r="AA2208" s="6" t="s">
        <v>3118</v>
      </c>
      <c r="AB2208">
        <v>500</v>
      </c>
      <c r="AC2208">
        <v>0.5</v>
      </c>
      <c r="AD2208" s="6" t="s">
        <v>40</v>
      </c>
      <c r="AE2208" s="6" t="s">
        <v>39</v>
      </c>
      <c r="AF2208" s="6" t="s">
        <v>40</v>
      </c>
      <c r="AG2208" t="s">
        <v>3110</v>
      </c>
      <c r="AH2208" t="s">
        <v>3111</v>
      </c>
      <c r="AI2208" s="6" t="s">
        <v>39</v>
      </c>
      <c r="AJ2208" s="6" t="s">
        <v>3129</v>
      </c>
      <c r="AK2208" s="19">
        <v>0</v>
      </c>
      <c r="AL2208" s="6" t="s">
        <v>39</v>
      </c>
      <c r="AM2208" s="6" t="s">
        <v>39</v>
      </c>
      <c r="AN2208">
        <v>4</v>
      </c>
      <c r="AO2208">
        <v>100</v>
      </c>
      <c r="AP2208">
        <v>21</v>
      </c>
      <c r="AQ2208" t="s">
        <v>39</v>
      </c>
      <c r="AR2208" t="s">
        <v>2603</v>
      </c>
      <c r="AS2208" t="s">
        <v>3127</v>
      </c>
    </row>
    <row r="2209" spans="1:45" x14ac:dyDescent="0.35">
      <c r="A2209" t="s">
        <v>2072</v>
      </c>
      <c r="B2209" t="s">
        <v>2672</v>
      </c>
      <c r="C2209" t="s">
        <v>2592</v>
      </c>
      <c r="D2209" t="s">
        <v>497</v>
      </c>
      <c r="E2209" t="s">
        <v>498</v>
      </c>
      <c r="F2209" t="s">
        <v>3108</v>
      </c>
      <c r="G2209" t="s">
        <v>40</v>
      </c>
      <c r="H2209" t="s">
        <v>40</v>
      </c>
      <c r="I2209" t="s">
        <v>3109</v>
      </c>
      <c r="J2209" t="s">
        <v>39</v>
      </c>
      <c r="K2209" t="s">
        <v>39</v>
      </c>
      <c r="L2209" t="s">
        <v>39</v>
      </c>
      <c r="M2209" t="s">
        <v>2632</v>
      </c>
      <c r="N2209">
        <v>100</v>
      </c>
      <c r="O2209">
        <v>2015</v>
      </c>
      <c r="P2209">
        <v>2016</v>
      </c>
      <c r="Q2209" t="s">
        <v>39</v>
      </c>
      <c r="R2209">
        <v>365</v>
      </c>
      <c r="S2209" t="s">
        <v>39</v>
      </c>
      <c r="T2209" t="s">
        <v>39</v>
      </c>
      <c r="U2209" t="s">
        <v>3112</v>
      </c>
      <c r="V2209" s="6" t="s">
        <v>2749</v>
      </c>
      <c r="W2209" s="6" t="s">
        <v>2729</v>
      </c>
      <c r="X2209" s="6">
        <v>15</v>
      </c>
      <c r="Y2209" t="s">
        <v>21</v>
      </c>
      <c r="Z2209" s="6">
        <v>12</v>
      </c>
      <c r="AA2209" s="6" t="s">
        <v>3119</v>
      </c>
      <c r="AB2209">
        <v>500</v>
      </c>
      <c r="AC2209">
        <v>0.5</v>
      </c>
      <c r="AD2209" s="6" t="s">
        <v>40</v>
      </c>
      <c r="AE2209" s="6" t="s">
        <v>39</v>
      </c>
      <c r="AF2209" s="6" t="s">
        <v>40</v>
      </c>
      <c r="AG2209" t="s">
        <v>3110</v>
      </c>
      <c r="AH2209" t="s">
        <v>3111</v>
      </c>
      <c r="AI2209" s="6" t="s">
        <v>39</v>
      </c>
      <c r="AJ2209" s="6" t="s">
        <v>3129</v>
      </c>
      <c r="AK2209" s="19">
        <v>0</v>
      </c>
      <c r="AL2209" s="6" t="s">
        <v>39</v>
      </c>
      <c r="AM2209" s="6" t="s">
        <v>39</v>
      </c>
      <c r="AN2209">
        <v>4</v>
      </c>
      <c r="AO2209">
        <v>100</v>
      </c>
      <c r="AP2209">
        <v>21</v>
      </c>
      <c r="AQ2209" t="s">
        <v>39</v>
      </c>
      <c r="AR2209" t="s">
        <v>2603</v>
      </c>
      <c r="AS2209" t="s">
        <v>3127</v>
      </c>
    </row>
    <row r="2210" spans="1:45" x14ac:dyDescent="0.35">
      <c r="A2210" t="s">
        <v>2072</v>
      </c>
      <c r="B2210" t="s">
        <v>2672</v>
      </c>
      <c r="C2210" t="s">
        <v>2592</v>
      </c>
      <c r="D2210" t="s">
        <v>497</v>
      </c>
      <c r="E2210" t="s">
        <v>498</v>
      </c>
      <c r="F2210" t="s">
        <v>3108</v>
      </c>
      <c r="G2210" t="s">
        <v>40</v>
      </c>
      <c r="H2210" t="s">
        <v>40</v>
      </c>
      <c r="I2210" t="s">
        <v>3109</v>
      </c>
      <c r="J2210" t="s">
        <v>39</v>
      </c>
      <c r="K2210" t="s">
        <v>39</v>
      </c>
      <c r="L2210" t="s">
        <v>39</v>
      </c>
      <c r="M2210" t="s">
        <v>2632</v>
      </c>
      <c r="N2210">
        <v>100</v>
      </c>
      <c r="O2210">
        <v>2015</v>
      </c>
      <c r="P2210">
        <v>2016</v>
      </c>
      <c r="Q2210" t="s">
        <v>39</v>
      </c>
      <c r="R2210">
        <v>365</v>
      </c>
      <c r="S2210" t="s">
        <v>39</v>
      </c>
      <c r="T2210" t="s">
        <v>39</v>
      </c>
      <c r="U2210" t="s">
        <v>3112</v>
      </c>
      <c r="V2210" s="6" t="s">
        <v>2749</v>
      </c>
      <c r="W2210" s="6" t="s">
        <v>2729</v>
      </c>
      <c r="X2210" s="6">
        <v>15</v>
      </c>
      <c r="Y2210" t="s">
        <v>21</v>
      </c>
      <c r="Z2210" s="6">
        <v>12</v>
      </c>
      <c r="AA2210" s="6" t="s">
        <v>3120</v>
      </c>
      <c r="AB2210">
        <v>500</v>
      </c>
      <c r="AC2210">
        <v>0.5</v>
      </c>
      <c r="AD2210" s="6" t="s">
        <v>40</v>
      </c>
      <c r="AE2210" s="6" t="s">
        <v>39</v>
      </c>
      <c r="AF2210" s="6" t="s">
        <v>40</v>
      </c>
      <c r="AG2210" t="s">
        <v>3110</v>
      </c>
      <c r="AH2210" t="s">
        <v>3111</v>
      </c>
      <c r="AI2210" s="6" t="s">
        <v>39</v>
      </c>
      <c r="AJ2210" s="6" t="s">
        <v>3129</v>
      </c>
      <c r="AK2210" s="19">
        <v>14.596</v>
      </c>
      <c r="AL2210" s="6" t="s">
        <v>39</v>
      </c>
      <c r="AM2210" s="6" t="s">
        <v>39</v>
      </c>
      <c r="AN2210">
        <v>4</v>
      </c>
      <c r="AO2210">
        <v>100</v>
      </c>
      <c r="AP2210">
        <v>21</v>
      </c>
      <c r="AQ2210" t="s">
        <v>39</v>
      </c>
      <c r="AR2210" t="s">
        <v>2603</v>
      </c>
      <c r="AS2210" t="s">
        <v>3127</v>
      </c>
    </row>
    <row r="2211" spans="1:45" x14ac:dyDescent="0.35">
      <c r="A2211" t="s">
        <v>2072</v>
      </c>
      <c r="B2211" t="s">
        <v>2672</v>
      </c>
      <c r="C2211" t="s">
        <v>2592</v>
      </c>
      <c r="D2211" t="s">
        <v>497</v>
      </c>
      <c r="E2211" t="s">
        <v>498</v>
      </c>
      <c r="F2211" t="s">
        <v>3108</v>
      </c>
      <c r="G2211" t="s">
        <v>40</v>
      </c>
      <c r="H2211" t="s">
        <v>40</v>
      </c>
      <c r="I2211" t="s">
        <v>3109</v>
      </c>
      <c r="J2211" t="s">
        <v>39</v>
      </c>
      <c r="K2211" t="s">
        <v>39</v>
      </c>
      <c r="L2211" t="s">
        <v>39</v>
      </c>
      <c r="M2211" t="s">
        <v>2632</v>
      </c>
      <c r="N2211">
        <v>100</v>
      </c>
      <c r="O2211">
        <v>2015</v>
      </c>
      <c r="P2211">
        <v>2016</v>
      </c>
      <c r="Q2211" t="s">
        <v>39</v>
      </c>
      <c r="R2211">
        <v>365</v>
      </c>
      <c r="S2211" t="s">
        <v>39</v>
      </c>
      <c r="T2211" t="s">
        <v>39</v>
      </c>
      <c r="U2211" t="s">
        <v>3112</v>
      </c>
      <c r="V2211" s="6" t="s">
        <v>2749</v>
      </c>
      <c r="W2211" s="6" t="s">
        <v>2729</v>
      </c>
      <c r="X2211" s="6">
        <v>15</v>
      </c>
      <c r="Y2211" t="s">
        <v>21</v>
      </c>
      <c r="Z2211" s="6">
        <v>12</v>
      </c>
      <c r="AA2211" s="6" t="s">
        <v>3121</v>
      </c>
      <c r="AB2211">
        <v>500</v>
      </c>
      <c r="AC2211">
        <v>0.5</v>
      </c>
      <c r="AD2211" s="6" t="s">
        <v>40</v>
      </c>
      <c r="AE2211" s="6" t="s">
        <v>39</v>
      </c>
      <c r="AF2211" s="6" t="s">
        <v>40</v>
      </c>
      <c r="AG2211" t="s">
        <v>3110</v>
      </c>
      <c r="AH2211" t="s">
        <v>3111</v>
      </c>
      <c r="AI2211" s="6" t="s">
        <v>39</v>
      </c>
      <c r="AJ2211" s="6" t="s">
        <v>3129</v>
      </c>
      <c r="AK2211" s="19">
        <v>0</v>
      </c>
      <c r="AL2211" s="6" t="s">
        <v>39</v>
      </c>
      <c r="AM2211" s="6" t="s">
        <v>39</v>
      </c>
      <c r="AN2211">
        <v>4</v>
      </c>
      <c r="AO2211">
        <v>100</v>
      </c>
      <c r="AP2211">
        <v>21</v>
      </c>
      <c r="AQ2211" t="s">
        <v>39</v>
      </c>
      <c r="AR2211" t="s">
        <v>2603</v>
      </c>
      <c r="AS2211" t="s">
        <v>3127</v>
      </c>
    </row>
    <row r="2212" spans="1:45" x14ac:dyDescent="0.35">
      <c r="A2212" t="s">
        <v>2072</v>
      </c>
      <c r="B2212" t="s">
        <v>2672</v>
      </c>
      <c r="C2212" t="s">
        <v>2592</v>
      </c>
      <c r="D2212" t="s">
        <v>497</v>
      </c>
      <c r="E2212" t="s">
        <v>498</v>
      </c>
      <c r="F2212" t="s">
        <v>3108</v>
      </c>
      <c r="G2212" t="s">
        <v>40</v>
      </c>
      <c r="H2212" t="s">
        <v>40</v>
      </c>
      <c r="I2212" t="s">
        <v>3109</v>
      </c>
      <c r="J2212" t="s">
        <v>39</v>
      </c>
      <c r="K2212" t="s">
        <v>39</v>
      </c>
      <c r="L2212" t="s">
        <v>39</v>
      </c>
      <c r="M2212" t="s">
        <v>2632</v>
      </c>
      <c r="N2212">
        <v>100</v>
      </c>
      <c r="O2212">
        <v>2015</v>
      </c>
      <c r="P2212">
        <v>2016</v>
      </c>
      <c r="Q2212" t="s">
        <v>39</v>
      </c>
      <c r="R2212">
        <v>365</v>
      </c>
      <c r="S2212" t="s">
        <v>39</v>
      </c>
      <c r="T2212" t="s">
        <v>39</v>
      </c>
      <c r="U2212" t="s">
        <v>3112</v>
      </c>
      <c r="V2212" s="6" t="s">
        <v>2749</v>
      </c>
      <c r="W2212" s="6" t="s">
        <v>2729</v>
      </c>
      <c r="X2212" s="6">
        <v>15</v>
      </c>
      <c r="Y2212" t="s">
        <v>21</v>
      </c>
      <c r="Z2212" s="6">
        <v>12</v>
      </c>
      <c r="AA2212" s="6" t="s">
        <v>3125</v>
      </c>
      <c r="AB2212">
        <v>500</v>
      </c>
      <c r="AC2212">
        <v>0.5</v>
      </c>
      <c r="AD2212" s="6" t="s">
        <v>40</v>
      </c>
      <c r="AE2212" s="6" t="s">
        <v>39</v>
      </c>
      <c r="AF2212" s="6" t="s">
        <v>40</v>
      </c>
      <c r="AG2212" t="s">
        <v>3110</v>
      </c>
      <c r="AH2212" t="s">
        <v>3111</v>
      </c>
      <c r="AI2212" s="6" t="s">
        <v>39</v>
      </c>
      <c r="AJ2212" s="6" t="s">
        <v>3129</v>
      </c>
      <c r="AK2212" s="19">
        <v>0</v>
      </c>
      <c r="AL2212" s="6" t="s">
        <v>39</v>
      </c>
      <c r="AM2212" s="6" t="s">
        <v>39</v>
      </c>
      <c r="AN2212">
        <v>4</v>
      </c>
      <c r="AO2212">
        <v>100</v>
      </c>
      <c r="AP2212">
        <v>21</v>
      </c>
      <c r="AQ2212" t="s">
        <v>39</v>
      </c>
      <c r="AR2212" t="s">
        <v>2603</v>
      </c>
      <c r="AS2212" t="s">
        <v>3127</v>
      </c>
    </row>
    <row r="2213" spans="1:45" x14ac:dyDescent="0.35">
      <c r="A2213" t="s">
        <v>2072</v>
      </c>
      <c r="B2213" t="s">
        <v>2672</v>
      </c>
      <c r="C2213" t="s">
        <v>2592</v>
      </c>
      <c r="D2213" t="s">
        <v>497</v>
      </c>
      <c r="E2213" t="s">
        <v>498</v>
      </c>
      <c r="F2213" t="s">
        <v>3108</v>
      </c>
      <c r="G2213" t="s">
        <v>40</v>
      </c>
      <c r="H2213" t="s">
        <v>40</v>
      </c>
      <c r="I2213" t="s">
        <v>3109</v>
      </c>
      <c r="J2213" t="s">
        <v>39</v>
      </c>
      <c r="K2213" t="s">
        <v>39</v>
      </c>
      <c r="L2213" t="s">
        <v>39</v>
      </c>
      <c r="M2213" t="s">
        <v>2632</v>
      </c>
      <c r="N2213">
        <v>100</v>
      </c>
      <c r="O2213">
        <v>2015</v>
      </c>
      <c r="P2213">
        <v>2016</v>
      </c>
      <c r="Q2213" t="s">
        <v>39</v>
      </c>
      <c r="R2213">
        <v>365</v>
      </c>
      <c r="S2213" t="s">
        <v>39</v>
      </c>
      <c r="T2213" t="s">
        <v>39</v>
      </c>
      <c r="U2213" t="s">
        <v>3112</v>
      </c>
      <c r="V2213" s="6" t="s">
        <v>2749</v>
      </c>
      <c r="W2213" s="6" t="s">
        <v>2729</v>
      </c>
      <c r="X2213" s="6">
        <v>15</v>
      </c>
      <c r="Y2213" t="s">
        <v>21</v>
      </c>
      <c r="Z2213" s="6">
        <v>12</v>
      </c>
      <c r="AA2213" s="6" t="s">
        <v>3122</v>
      </c>
      <c r="AB2213">
        <v>500</v>
      </c>
      <c r="AC2213">
        <v>0.5</v>
      </c>
      <c r="AD2213" s="6" t="s">
        <v>40</v>
      </c>
      <c r="AE2213" s="6" t="s">
        <v>39</v>
      </c>
      <c r="AF2213" s="6" t="s">
        <v>40</v>
      </c>
      <c r="AG2213" t="s">
        <v>3110</v>
      </c>
      <c r="AH2213" t="s">
        <v>3111</v>
      </c>
      <c r="AI2213" s="6" t="s">
        <v>39</v>
      </c>
      <c r="AJ2213" s="6" t="s">
        <v>3129</v>
      </c>
      <c r="AK2213" s="19">
        <v>12.962999999999999</v>
      </c>
      <c r="AL2213" s="6" t="s">
        <v>39</v>
      </c>
      <c r="AM2213" s="6" t="s">
        <v>39</v>
      </c>
      <c r="AN2213">
        <v>4</v>
      </c>
      <c r="AO2213">
        <v>100</v>
      </c>
      <c r="AP2213">
        <v>21</v>
      </c>
      <c r="AQ2213" t="s">
        <v>39</v>
      </c>
      <c r="AR2213" t="s">
        <v>2603</v>
      </c>
      <c r="AS2213" t="s">
        <v>3127</v>
      </c>
    </row>
    <row r="2214" spans="1:45" x14ac:dyDescent="0.35">
      <c r="A2214" t="s">
        <v>2072</v>
      </c>
      <c r="B2214" t="s">
        <v>2672</v>
      </c>
      <c r="C2214" t="s">
        <v>2592</v>
      </c>
      <c r="D2214" t="s">
        <v>497</v>
      </c>
      <c r="E2214" t="s">
        <v>498</v>
      </c>
      <c r="F2214" t="s">
        <v>3108</v>
      </c>
      <c r="G2214" t="s">
        <v>40</v>
      </c>
      <c r="H2214" t="s">
        <v>40</v>
      </c>
      <c r="I2214" t="s">
        <v>3109</v>
      </c>
      <c r="J2214" t="s">
        <v>39</v>
      </c>
      <c r="K2214" t="s">
        <v>39</v>
      </c>
      <c r="L2214" t="s">
        <v>39</v>
      </c>
      <c r="M2214" t="s">
        <v>2632</v>
      </c>
      <c r="N2214">
        <v>100</v>
      </c>
      <c r="O2214">
        <v>2015</v>
      </c>
      <c r="P2214">
        <v>2016</v>
      </c>
      <c r="Q2214" t="s">
        <v>39</v>
      </c>
      <c r="R2214">
        <v>365</v>
      </c>
      <c r="S2214" t="s">
        <v>39</v>
      </c>
      <c r="T2214" t="s">
        <v>39</v>
      </c>
      <c r="U2214" t="s">
        <v>3112</v>
      </c>
      <c r="V2214" s="6" t="s">
        <v>2749</v>
      </c>
      <c r="W2214" s="6" t="s">
        <v>2729</v>
      </c>
      <c r="X2214" s="6">
        <v>15</v>
      </c>
      <c r="Y2214" t="s">
        <v>21</v>
      </c>
      <c r="Z2214" s="6">
        <v>12</v>
      </c>
      <c r="AA2214" s="6" t="s">
        <v>3123</v>
      </c>
      <c r="AB2214">
        <v>500</v>
      </c>
      <c r="AC2214">
        <v>0.5</v>
      </c>
      <c r="AD2214" s="6" t="s">
        <v>40</v>
      </c>
      <c r="AE2214" s="6" t="s">
        <v>39</v>
      </c>
      <c r="AF2214" s="6" t="s">
        <v>40</v>
      </c>
      <c r="AG2214" t="s">
        <v>3110</v>
      </c>
      <c r="AH2214" t="s">
        <v>3111</v>
      </c>
      <c r="AI2214" s="6" t="s">
        <v>39</v>
      </c>
      <c r="AJ2214" s="6" t="s">
        <v>3129</v>
      </c>
      <c r="AK2214" s="19">
        <v>0</v>
      </c>
      <c r="AL2214" s="6" t="s">
        <v>39</v>
      </c>
      <c r="AM2214" s="6" t="s">
        <v>39</v>
      </c>
      <c r="AN2214">
        <v>4</v>
      </c>
      <c r="AO2214">
        <v>100</v>
      </c>
      <c r="AP2214">
        <v>21</v>
      </c>
      <c r="AQ2214" t="s">
        <v>39</v>
      </c>
      <c r="AR2214" t="s">
        <v>2603</v>
      </c>
      <c r="AS2214" t="s">
        <v>3127</v>
      </c>
    </row>
    <row r="2215" spans="1:45" x14ac:dyDescent="0.35">
      <c r="A2215" t="s">
        <v>2072</v>
      </c>
      <c r="B2215" t="s">
        <v>2672</v>
      </c>
      <c r="C2215" t="s">
        <v>2592</v>
      </c>
      <c r="D2215" t="s">
        <v>497</v>
      </c>
      <c r="E2215" t="s">
        <v>498</v>
      </c>
      <c r="F2215" t="s">
        <v>3108</v>
      </c>
      <c r="G2215" t="s">
        <v>40</v>
      </c>
      <c r="H2215" t="s">
        <v>40</v>
      </c>
      <c r="I2215" t="s">
        <v>3109</v>
      </c>
      <c r="J2215" t="s">
        <v>39</v>
      </c>
      <c r="K2215" t="s">
        <v>39</v>
      </c>
      <c r="L2215" t="s">
        <v>39</v>
      </c>
      <c r="M2215" t="s">
        <v>2632</v>
      </c>
      <c r="N2215">
        <v>100</v>
      </c>
      <c r="O2215">
        <v>2015</v>
      </c>
      <c r="P2215">
        <v>2016</v>
      </c>
      <c r="Q2215" t="s">
        <v>39</v>
      </c>
      <c r="R2215">
        <v>365</v>
      </c>
      <c r="S2215" t="s">
        <v>39</v>
      </c>
      <c r="T2215" t="s">
        <v>39</v>
      </c>
      <c r="U2215" t="s">
        <v>3112</v>
      </c>
      <c r="V2215" s="6" t="s">
        <v>2749</v>
      </c>
      <c r="W2215" s="6" t="s">
        <v>2729</v>
      </c>
      <c r="X2215" s="6">
        <v>15</v>
      </c>
      <c r="Y2215" t="s">
        <v>21</v>
      </c>
      <c r="Z2215" s="6">
        <v>12</v>
      </c>
      <c r="AA2215" s="6" t="s">
        <v>3126</v>
      </c>
      <c r="AB2215">
        <v>500</v>
      </c>
      <c r="AC2215">
        <v>0.5</v>
      </c>
      <c r="AD2215" s="6" t="s">
        <v>40</v>
      </c>
      <c r="AE2215" s="6" t="s">
        <v>39</v>
      </c>
      <c r="AF2215" s="6" t="s">
        <v>40</v>
      </c>
      <c r="AG2215" t="s">
        <v>3110</v>
      </c>
      <c r="AH2215" t="s">
        <v>3111</v>
      </c>
      <c r="AI2215" s="6" t="s">
        <v>39</v>
      </c>
      <c r="AJ2215" s="6" t="s">
        <v>3129</v>
      </c>
      <c r="AK2215" s="19">
        <v>0</v>
      </c>
      <c r="AL2215" s="6" t="s">
        <v>39</v>
      </c>
      <c r="AM2215" s="6" t="s">
        <v>39</v>
      </c>
      <c r="AN2215">
        <v>4</v>
      </c>
      <c r="AO2215">
        <v>100</v>
      </c>
      <c r="AP2215">
        <v>21</v>
      </c>
      <c r="AQ2215" t="s">
        <v>39</v>
      </c>
      <c r="AR2215" t="s">
        <v>2603</v>
      </c>
      <c r="AS2215" t="s">
        <v>3127</v>
      </c>
    </row>
    <row r="2216" spans="1:45" x14ac:dyDescent="0.35">
      <c r="A2216" t="s">
        <v>2072</v>
      </c>
      <c r="B2216" t="s">
        <v>2672</v>
      </c>
      <c r="C2216" t="s">
        <v>2592</v>
      </c>
      <c r="D2216" t="s">
        <v>497</v>
      </c>
      <c r="E2216" t="s">
        <v>498</v>
      </c>
      <c r="F2216" t="s">
        <v>3108</v>
      </c>
      <c r="G2216" t="s">
        <v>40</v>
      </c>
      <c r="H2216" t="s">
        <v>40</v>
      </c>
      <c r="I2216" t="s">
        <v>3109</v>
      </c>
      <c r="J2216" t="s">
        <v>39</v>
      </c>
      <c r="K2216" t="s">
        <v>39</v>
      </c>
      <c r="L2216" t="s">
        <v>39</v>
      </c>
      <c r="M2216" t="s">
        <v>2632</v>
      </c>
      <c r="N2216">
        <v>100</v>
      </c>
      <c r="O2216">
        <v>2015</v>
      </c>
      <c r="P2216">
        <v>2016</v>
      </c>
      <c r="Q2216" t="s">
        <v>39</v>
      </c>
      <c r="R2216">
        <v>365</v>
      </c>
      <c r="S2216" t="s">
        <v>39</v>
      </c>
      <c r="T2216" t="s">
        <v>39</v>
      </c>
      <c r="U2216" t="s">
        <v>3112</v>
      </c>
      <c r="V2216" s="6" t="s">
        <v>2749</v>
      </c>
      <c r="W2216" s="6" t="s">
        <v>2833</v>
      </c>
      <c r="X2216" s="6">
        <v>15</v>
      </c>
      <c r="Y2216" t="s">
        <v>21</v>
      </c>
      <c r="Z2216" s="6">
        <v>12</v>
      </c>
      <c r="AA2216" s="6" t="s">
        <v>3113</v>
      </c>
      <c r="AB2216">
        <v>500</v>
      </c>
      <c r="AC2216">
        <v>0.5</v>
      </c>
      <c r="AD2216" s="6" t="s">
        <v>40</v>
      </c>
      <c r="AE2216" s="6" t="s">
        <v>39</v>
      </c>
      <c r="AF2216" s="6" t="s">
        <v>40</v>
      </c>
      <c r="AG2216" t="s">
        <v>3110</v>
      </c>
      <c r="AH2216" t="s">
        <v>3111</v>
      </c>
      <c r="AI2216" s="6" t="s">
        <v>39</v>
      </c>
      <c r="AJ2216" s="6" t="s">
        <v>3129</v>
      </c>
      <c r="AK2216">
        <v>9.3290000000000006</v>
      </c>
      <c r="AL2216" s="6" t="s">
        <v>39</v>
      </c>
      <c r="AM2216" s="6" t="s">
        <v>39</v>
      </c>
      <c r="AN2216">
        <v>4</v>
      </c>
      <c r="AO2216">
        <v>100</v>
      </c>
      <c r="AP2216">
        <v>21</v>
      </c>
      <c r="AQ2216" t="s">
        <v>39</v>
      </c>
      <c r="AR2216" t="s">
        <v>2603</v>
      </c>
      <c r="AS2216" t="s">
        <v>3127</v>
      </c>
    </row>
    <row r="2217" spans="1:45" x14ac:dyDescent="0.35">
      <c r="A2217" t="s">
        <v>2072</v>
      </c>
      <c r="B2217" t="s">
        <v>2672</v>
      </c>
      <c r="C2217" t="s">
        <v>2592</v>
      </c>
      <c r="D2217" t="s">
        <v>497</v>
      </c>
      <c r="E2217" t="s">
        <v>498</v>
      </c>
      <c r="F2217" t="s">
        <v>3108</v>
      </c>
      <c r="G2217" t="s">
        <v>40</v>
      </c>
      <c r="H2217" t="s">
        <v>40</v>
      </c>
      <c r="I2217" t="s">
        <v>3109</v>
      </c>
      <c r="J2217" t="s">
        <v>39</v>
      </c>
      <c r="K2217" t="s">
        <v>39</v>
      </c>
      <c r="L2217" t="s">
        <v>39</v>
      </c>
      <c r="M2217" t="s">
        <v>2632</v>
      </c>
      <c r="N2217">
        <v>100</v>
      </c>
      <c r="O2217">
        <v>2015</v>
      </c>
      <c r="P2217">
        <v>2016</v>
      </c>
      <c r="Q2217" t="s">
        <v>39</v>
      </c>
      <c r="R2217">
        <v>365</v>
      </c>
      <c r="S2217" t="s">
        <v>39</v>
      </c>
      <c r="T2217" t="s">
        <v>39</v>
      </c>
      <c r="U2217" t="s">
        <v>3112</v>
      </c>
      <c r="V2217" s="6" t="s">
        <v>2749</v>
      </c>
      <c r="W2217" s="6" t="s">
        <v>2833</v>
      </c>
      <c r="X2217" s="6">
        <v>15</v>
      </c>
      <c r="Y2217" t="s">
        <v>21</v>
      </c>
      <c r="Z2217" s="6">
        <v>12</v>
      </c>
      <c r="AA2217" s="6" t="s">
        <v>3114</v>
      </c>
      <c r="AB2217">
        <v>500</v>
      </c>
      <c r="AC2217">
        <v>0.5</v>
      </c>
      <c r="AD2217" s="6" t="s">
        <v>40</v>
      </c>
      <c r="AE2217" s="6" t="s">
        <v>39</v>
      </c>
      <c r="AF2217" s="6" t="s">
        <v>40</v>
      </c>
      <c r="AG2217" t="s">
        <v>3110</v>
      </c>
      <c r="AH2217" t="s">
        <v>3111</v>
      </c>
      <c r="AI2217" s="6" t="s">
        <v>39</v>
      </c>
      <c r="AJ2217" s="6" t="s">
        <v>3129</v>
      </c>
      <c r="AK2217">
        <v>5.69</v>
      </c>
      <c r="AL2217" s="6" t="s">
        <v>39</v>
      </c>
      <c r="AM2217" s="6" t="s">
        <v>39</v>
      </c>
      <c r="AN2217">
        <v>4</v>
      </c>
      <c r="AO2217">
        <v>100</v>
      </c>
      <c r="AP2217">
        <v>21</v>
      </c>
      <c r="AQ2217" t="s">
        <v>39</v>
      </c>
      <c r="AR2217" t="s">
        <v>2603</v>
      </c>
      <c r="AS2217" t="s">
        <v>3127</v>
      </c>
    </row>
    <row r="2218" spans="1:45" x14ac:dyDescent="0.35">
      <c r="A2218" t="s">
        <v>2072</v>
      </c>
      <c r="B2218" t="s">
        <v>2672</v>
      </c>
      <c r="C2218" t="s">
        <v>2592</v>
      </c>
      <c r="D2218" t="s">
        <v>497</v>
      </c>
      <c r="E2218" t="s">
        <v>498</v>
      </c>
      <c r="F2218" t="s">
        <v>3108</v>
      </c>
      <c r="G2218" t="s">
        <v>40</v>
      </c>
      <c r="H2218" t="s">
        <v>40</v>
      </c>
      <c r="I2218" t="s">
        <v>3109</v>
      </c>
      <c r="J2218" t="s">
        <v>39</v>
      </c>
      <c r="K2218" t="s">
        <v>39</v>
      </c>
      <c r="L2218" t="s">
        <v>39</v>
      </c>
      <c r="M2218" t="s">
        <v>2632</v>
      </c>
      <c r="N2218">
        <v>100</v>
      </c>
      <c r="O2218">
        <v>2015</v>
      </c>
      <c r="P2218">
        <v>2016</v>
      </c>
      <c r="Q2218" t="s">
        <v>39</v>
      </c>
      <c r="R2218">
        <v>365</v>
      </c>
      <c r="S2218" t="s">
        <v>39</v>
      </c>
      <c r="T2218" t="s">
        <v>39</v>
      </c>
      <c r="U2218" t="s">
        <v>3112</v>
      </c>
      <c r="V2218" s="6" t="s">
        <v>2749</v>
      </c>
      <c r="W2218" s="6" t="s">
        <v>2833</v>
      </c>
      <c r="X2218" s="6">
        <v>15</v>
      </c>
      <c r="Y2218" t="s">
        <v>21</v>
      </c>
      <c r="Z2218" s="6">
        <v>12</v>
      </c>
      <c r="AA2218" s="6" t="s">
        <v>3115</v>
      </c>
      <c r="AB2218">
        <v>500</v>
      </c>
      <c r="AC2218">
        <v>0.5</v>
      </c>
      <c r="AD2218" s="6" t="s">
        <v>40</v>
      </c>
      <c r="AE2218" s="6" t="s">
        <v>39</v>
      </c>
      <c r="AF2218" s="6" t="s">
        <v>40</v>
      </c>
      <c r="AG2218" t="s">
        <v>3110</v>
      </c>
      <c r="AH2218" t="s">
        <v>3111</v>
      </c>
      <c r="AI2218" s="6" t="s">
        <v>39</v>
      </c>
      <c r="AJ2218" s="6" t="s">
        <v>3129</v>
      </c>
      <c r="AK2218" s="19">
        <v>7.3259999999999996</v>
      </c>
      <c r="AL2218" s="6" t="s">
        <v>39</v>
      </c>
      <c r="AM2218" s="6" t="s">
        <v>39</v>
      </c>
      <c r="AN2218">
        <v>4</v>
      </c>
      <c r="AO2218">
        <v>100</v>
      </c>
      <c r="AP2218">
        <v>21</v>
      </c>
      <c r="AQ2218" t="s">
        <v>39</v>
      </c>
      <c r="AR2218" t="s">
        <v>2603</v>
      </c>
      <c r="AS2218" t="s">
        <v>3127</v>
      </c>
    </row>
    <row r="2219" spans="1:45" x14ac:dyDescent="0.35">
      <c r="A2219" t="s">
        <v>2072</v>
      </c>
      <c r="B2219" t="s">
        <v>2672</v>
      </c>
      <c r="C2219" t="s">
        <v>2592</v>
      </c>
      <c r="D2219" t="s">
        <v>497</v>
      </c>
      <c r="E2219" t="s">
        <v>498</v>
      </c>
      <c r="F2219" t="s">
        <v>3108</v>
      </c>
      <c r="G2219" t="s">
        <v>40</v>
      </c>
      <c r="H2219" t="s">
        <v>40</v>
      </c>
      <c r="I2219" t="s">
        <v>3109</v>
      </c>
      <c r="J2219" t="s">
        <v>39</v>
      </c>
      <c r="K2219" t="s">
        <v>39</v>
      </c>
      <c r="L2219" t="s">
        <v>39</v>
      </c>
      <c r="M2219" t="s">
        <v>2632</v>
      </c>
      <c r="N2219">
        <v>100</v>
      </c>
      <c r="O2219">
        <v>2015</v>
      </c>
      <c r="P2219">
        <v>2016</v>
      </c>
      <c r="Q2219" t="s">
        <v>39</v>
      </c>
      <c r="R2219">
        <v>365</v>
      </c>
      <c r="S2219" t="s">
        <v>39</v>
      </c>
      <c r="T2219" t="s">
        <v>39</v>
      </c>
      <c r="U2219" t="s">
        <v>3112</v>
      </c>
      <c r="V2219" s="6" t="s">
        <v>2749</v>
      </c>
      <c r="W2219" s="6" t="s">
        <v>2833</v>
      </c>
      <c r="X2219" s="6">
        <v>15</v>
      </c>
      <c r="Y2219" t="s">
        <v>21</v>
      </c>
      <c r="Z2219" s="6">
        <v>12</v>
      </c>
      <c r="AA2219" s="6" t="s">
        <v>3116</v>
      </c>
      <c r="AB2219">
        <v>500</v>
      </c>
      <c r="AC2219">
        <v>0.5</v>
      </c>
      <c r="AD2219" s="6" t="s">
        <v>40</v>
      </c>
      <c r="AE2219" s="6" t="s">
        <v>39</v>
      </c>
      <c r="AF2219" s="6" t="s">
        <v>40</v>
      </c>
      <c r="AG2219" t="s">
        <v>3110</v>
      </c>
      <c r="AH2219" t="s">
        <v>3111</v>
      </c>
      <c r="AI2219" s="6" t="s">
        <v>39</v>
      </c>
      <c r="AJ2219" s="6" t="s">
        <v>3129</v>
      </c>
      <c r="AK2219" s="19">
        <v>8.4290000000000003</v>
      </c>
      <c r="AL2219" s="6" t="s">
        <v>39</v>
      </c>
      <c r="AM2219" s="6" t="s">
        <v>39</v>
      </c>
      <c r="AN2219">
        <v>4</v>
      </c>
      <c r="AO2219">
        <v>100</v>
      </c>
      <c r="AP2219">
        <v>21</v>
      </c>
      <c r="AQ2219" t="s">
        <v>39</v>
      </c>
      <c r="AR2219" t="s">
        <v>2603</v>
      </c>
      <c r="AS2219" t="s">
        <v>3127</v>
      </c>
    </row>
    <row r="2220" spans="1:45" x14ac:dyDescent="0.35">
      <c r="A2220" t="s">
        <v>2072</v>
      </c>
      <c r="B2220" t="s">
        <v>2672</v>
      </c>
      <c r="C2220" t="s">
        <v>2592</v>
      </c>
      <c r="D2220" t="s">
        <v>497</v>
      </c>
      <c r="E2220" t="s">
        <v>498</v>
      </c>
      <c r="F2220" t="s">
        <v>3108</v>
      </c>
      <c r="G2220" t="s">
        <v>40</v>
      </c>
      <c r="H2220" t="s">
        <v>40</v>
      </c>
      <c r="I2220" t="s">
        <v>3109</v>
      </c>
      <c r="J2220" t="s">
        <v>39</v>
      </c>
      <c r="K2220" t="s">
        <v>39</v>
      </c>
      <c r="L2220" t="s">
        <v>39</v>
      </c>
      <c r="M2220" t="s">
        <v>2632</v>
      </c>
      <c r="N2220">
        <v>100</v>
      </c>
      <c r="O2220">
        <v>2015</v>
      </c>
      <c r="P2220">
        <v>2016</v>
      </c>
      <c r="Q2220" t="s">
        <v>39</v>
      </c>
      <c r="R2220">
        <v>365</v>
      </c>
      <c r="S2220" t="s">
        <v>39</v>
      </c>
      <c r="T2220" t="s">
        <v>39</v>
      </c>
      <c r="U2220" t="s">
        <v>3112</v>
      </c>
      <c r="V2220" s="6" t="s">
        <v>2749</v>
      </c>
      <c r="W2220" s="6" t="s">
        <v>2833</v>
      </c>
      <c r="X2220" s="6">
        <v>15</v>
      </c>
      <c r="Y2220" t="s">
        <v>21</v>
      </c>
      <c r="Z2220" s="6">
        <v>12</v>
      </c>
      <c r="AA2220" s="6" t="s">
        <v>3117</v>
      </c>
      <c r="AB2220">
        <v>500</v>
      </c>
      <c r="AC2220">
        <v>0.5</v>
      </c>
      <c r="AD2220" s="6" t="s">
        <v>40</v>
      </c>
      <c r="AE2220" s="6" t="s">
        <v>39</v>
      </c>
      <c r="AF2220" s="6" t="s">
        <v>40</v>
      </c>
      <c r="AG2220" t="s">
        <v>3110</v>
      </c>
      <c r="AH2220" t="s">
        <v>3111</v>
      </c>
      <c r="AI2220" s="6" t="s">
        <v>39</v>
      </c>
      <c r="AJ2220" s="6" t="s">
        <v>3129</v>
      </c>
      <c r="AK2220" s="19">
        <v>6.8760000000000003</v>
      </c>
      <c r="AL2220" s="6" t="s">
        <v>39</v>
      </c>
      <c r="AM2220" s="6" t="s">
        <v>39</v>
      </c>
      <c r="AN2220">
        <v>4</v>
      </c>
      <c r="AO2220">
        <v>100</v>
      </c>
      <c r="AP2220">
        <v>21</v>
      </c>
      <c r="AQ2220" t="s">
        <v>39</v>
      </c>
      <c r="AR2220" t="s">
        <v>2603</v>
      </c>
      <c r="AS2220" t="s">
        <v>3127</v>
      </c>
    </row>
    <row r="2221" spans="1:45" x14ac:dyDescent="0.35">
      <c r="A2221" t="s">
        <v>2072</v>
      </c>
      <c r="B2221" t="s">
        <v>2672</v>
      </c>
      <c r="C2221" t="s">
        <v>2592</v>
      </c>
      <c r="D2221" t="s">
        <v>497</v>
      </c>
      <c r="E2221" t="s">
        <v>498</v>
      </c>
      <c r="F2221" t="s">
        <v>3108</v>
      </c>
      <c r="G2221" t="s">
        <v>40</v>
      </c>
      <c r="H2221" t="s">
        <v>40</v>
      </c>
      <c r="I2221" t="s">
        <v>3109</v>
      </c>
      <c r="J2221" t="s">
        <v>39</v>
      </c>
      <c r="K2221" t="s">
        <v>39</v>
      </c>
      <c r="L2221" t="s">
        <v>39</v>
      </c>
      <c r="M2221" t="s">
        <v>2632</v>
      </c>
      <c r="N2221">
        <v>100</v>
      </c>
      <c r="O2221">
        <v>2015</v>
      </c>
      <c r="P2221">
        <v>2016</v>
      </c>
      <c r="Q2221" t="s">
        <v>39</v>
      </c>
      <c r="R2221">
        <v>365</v>
      </c>
      <c r="S2221" t="s">
        <v>39</v>
      </c>
      <c r="T2221" t="s">
        <v>39</v>
      </c>
      <c r="U2221" t="s">
        <v>3112</v>
      </c>
      <c r="V2221" s="6" t="s">
        <v>2749</v>
      </c>
      <c r="W2221" s="6" t="s">
        <v>2833</v>
      </c>
      <c r="X2221" s="6">
        <v>15</v>
      </c>
      <c r="Y2221" t="s">
        <v>21</v>
      </c>
      <c r="Z2221" s="6">
        <v>12</v>
      </c>
      <c r="AA2221" s="6" t="s">
        <v>3124</v>
      </c>
      <c r="AB2221">
        <v>500</v>
      </c>
      <c r="AC2221">
        <v>0.5</v>
      </c>
      <c r="AD2221" s="6" t="s">
        <v>40</v>
      </c>
      <c r="AE2221" s="6" t="s">
        <v>39</v>
      </c>
      <c r="AF2221" s="6" t="s">
        <v>40</v>
      </c>
      <c r="AG2221" t="s">
        <v>3110</v>
      </c>
      <c r="AH2221" t="s">
        <v>3111</v>
      </c>
      <c r="AI2221" s="6" t="s">
        <v>39</v>
      </c>
      <c r="AJ2221" s="6" t="s">
        <v>3129</v>
      </c>
      <c r="AK2221" s="19">
        <v>6.14</v>
      </c>
      <c r="AL2221" s="6" t="s">
        <v>39</v>
      </c>
      <c r="AM2221" s="6" t="s">
        <v>39</v>
      </c>
      <c r="AN2221">
        <v>4</v>
      </c>
      <c r="AO2221">
        <v>100</v>
      </c>
      <c r="AP2221">
        <v>21</v>
      </c>
      <c r="AQ2221" t="s">
        <v>39</v>
      </c>
      <c r="AR2221" t="s">
        <v>2603</v>
      </c>
      <c r="AS2221" t="s">
        <v>3127</v>
      </c>
    </row>
    <row r="2222" spans="1:45" x14ac:dyDescent="0.35">
      <c r="A2222" t="s">
        <v>2072</v>
      </c>
      <c r="B2222" t="s">
        <v>2672</v>
      </c>
      <c r="C2222" t="s">
        <v>2592</v>
      </c>
      <c r="D2222" t="s">
        <v>497</v>
      </c>
      <c r="E2222" t="s">
        <v>498</v>
      </c>
      <c r="F2222" t="s">
        <v>3108</v>
      </c>
      <c r="G2222" t="s">
        <v>40</v>
      </c>
      <c r="H2222" t="s">
        <v>40</v>
      </c>
      <c r="I2222" t="s">
        <v>3109</v>
      </c>
      <c r="J2222" t="s">
        <v>39</v>
      </c>
      <c r="K2222" t="s">
        <v>39</v>
      </c>
      <c r="L2222" t="s">
        <v>39</v>
      </c>
      <c r="M2222" t="s">
        <v>2632</v>
      </c>
      <c r="N2222">
        <v>100</v>
      </c>
      <c r="O2222">
        <v>2015</v>
      </c>
      <c r="P2222">
        <v>2016</v>
      </c>
      <c r="Q2222" t="s">
        <v>39</v>
      </c>
      <c r="R2222">
        <v>365</v>
      </c>
      <c r="S2222" t="s">
        <v>39</v>
      </c>
      <c r="T2222" t="s">
        <v>39</v>
      </c>
      <c r="U2222" t="s">
        <v>3112</v>
      </c>
      <c r="V2222" s="6" t="s">
        <v>2749</v>
      </c>
      <c r="W2222" s="6" t="s">
        <v>2833</v>
      </c>
      <c r="X2222" s="6">
        <v>15</v>
      </c>
      <c r="Y2222" t="s">
        <v>21</v>
      </c>
      <c r="Z2222" s="6">
        <v>12</v>
      </c>
      <c r="AA2222" s="6" t="s">
        <v>3118</v>
      </c>
      <c r="AB2222">
        <v>500</v>
      </c>
      <c r="AC2222">
        <v>0.5</v>
      </c>
      <c r="AD2222" s="6" t="s">
        <v>40</v>
      </c>
      <c r="AE2222" s="6" t="s">
        <v>39</v>
      </c>
      <c r="AF2222" s="6" t="s">
        <v>40</v>
      </c>
      <c r="AG2222" t="s">
        <v>3110</v>
      </c>
      <c r="AH2222" t="s">
        <v>3111</v>
      </c>
      <c r="AI2222" s="6" t="s">
        <v>39</v>
      </c>
      <c r="AJ2222" s="6" t="s">
        <v>3129</v>
      </c>
      <c r="AK2222" s="19">
        <v>9.9009999999999998</v>
      </c>
      <c r="AL2222" s="6" t="s">
        <v>39</v>
      </c>
      <c r="AM2222" s="6" t="s">
        <v>39</v>
      </c>
      <c r="AN2222">
        <v>4</v>
      </c>
      <c r="AO2222">
        <v>100</v>
      </c>
      <c r="AP2222">
        <v>21</v>
      </c>
      <c r="AQ2222" t="s">
        <v>39</v>
      </c>
      <c r="AR2222" t="s">
        <v>2603</v>
      </c>
      <c r="AS2222" t="s">
        <v>3127</v>
      </c>
    </row>
    <row r="2223" spans="1:45" x14ac:dyDescent="0.35">
      <c r="A2223" t="s">
        <v>2072</v>
      </c>
      <c r="B2223" t="s">
        <v>2672</v>
      </c>
      <c r="C2223" t="s">
        <v>2592</v>
      </c>
      <c r="D2223" t="s">
        <v>497</v>
      </c>
      <c r="E2223" t="s">
        <v>498</v>
      </c>
      <c r="F2223" t="s">
        <v>3108</v>
      </c>
      <c r="G2223" t="s">
        <v>40</v>
      </c>
      <c r="H2223" t="s">
        <v>40</v>
      </c>
      <c r="I2223" t="s">
        <v>3109</v>
      </c>
      <c r="J2223" t="s">
        <v>39</v>
      </c>
      <c r="K2223" t="s">
        <v>39</v>
      </c>
      <c r="L2223" t="s">
        <v>39</v>
      </c>
      <c r="M2223" t="s">
        <v>2632</v>
      </c>
      <c r="N2223">
        <v>100</v>
      </c>
      <c r="O2223">
        <v>2015</v>
      </c>
      <c r="P2223">
        <v>2016</v>
      </c>
      <c r="Q2223" t="s">
        <v>39</v>
      </c>
      <c r="R2223">
        <v>365</v>
      </c>
      <c r="S2223" t="s">
        <v>39</v>
      </c>
      <c r="T2223" t="s">
        <v>39</v>
      </c>
      <c r="U2223" t="s">
        <v>3112</v>
      </c>
      <c r="V2223" s="6" t="s">
        <v>2749</v>
      </c>
      <c r="W2223" s="6" t="s">
        <v>2833</v>
      </c>
      <c r="X2223" s="6">
        <v>15</v>
      </c>
      <c r="Y2223" t="s">
        <v>21</v>
      </c>
      <c r="Z2223" s="6">
        <v>12</v>
      </c>
      <c r="AA2223" s="6" t="s">
        <v>3119</v>
      </c>
      <c r="AB2223">
        <v>500</v>
      </c>
      <c r="AC2223">
        <v>0.5</v>
      </c>
      <c r="AD2223" s="6" t="s">
        <v>40</v>
      </c>
      <c r="AE2223" s="6" t="s">
        <v>39</v>
      </c>
      <c r="AF2223" s="6" t="s">
        <v>40</v>
      </c>
      <c r="AG2223" t="s">
        <v>3110</v>
      </c>
      <c r="AH2223" t="s">
        <v>3111</v>
      </c>
      <c r="AI2223" s="6" t="s">
        <v>39</v>
      </c>
      <c r="AJ2223" s="6" t="s">
        <v>3129</v>
      </c>
      <c r="AK2223" s="19">
        <v>9.8190000000000008</v>
      </c>
      <c r="AL2223" s="6" t="s">
        <v>39</v>
      </c>
      <c r="AM2223" s="6" t="s">
        <v>39</v>
      </c>
      <c r="AN2223">
        <v>4</v>
      </c>
      <c r="AO2223">
        <v>100</v>
      </c>
      <c r="AP2223">
        <v>21</v>
      </c>
      <c r="AQ2223" t="s">
        <v>39</v>
      </c>
      <c r="AR2223" t="s">
        <v>2603</v>
      </c>
      <c r="AS2223" t="s">
        <v>3127</v>
      </c>
    </row>
    <row r="2224" spans="1:45" x14ac:dyDescent="0.35">
      <c r="A2224" t="s">
        <v>2072</v>
      </c>
      <c r="B2224" t="s">
        <v>2672</v>
      </c>
      <c r="C2224" t="s">
        <v>2592</v>
      </c>
      <c r="D2224" t="s">
        <v>497</v>
      </c>
      <c r="E2224" t="s">
        <v>498</v>
      </c>
      <c r="F2224" t="s">
        <v>3108</v>
      </c>
      <c r="G2224" t="s">
        <v>40</v>
      </c>
      <c r="H2224" t="s">
        <v>40</v>
      </c>
      <c r="I2224" t="s">
        <v>3109</v>
      </c>
      <c r="J2224" t="s">
        <v>39</v>
      </c>
      <c r="K2224" t="s">
        <v>39</v>
      </c>
      <c r="L2224" t="s">
        <v>39</v>
      </c>
      <c r="M2224" t="s">
        <v>2632</v>
      </c>
      <c r="N2224">
        <v>100</v>
      </c>
      <c r="O2224">
        <v>2015</v>
      </c>
      <c r="P2224">
        <v>2016</v>
      </c>
      <c r="Q2224" t="s">
        <v>39</v>
      </c>
      <c r="R2224">
        <v>365</v>
      </c>
      <c r="S2224" t="s">
        <v>39</v>
      </c>
      <c r="T2224" t="s">
        <v>39</v>
      </c>
      <c r="U2224" t="s">
        <v>3112</v>
      </c>
      <c r="V2224" s="6" t="s">
        <v>2749</v>
      </c>
      <c r="W2224" s="6" t="s">
        <v>2833</v>
      </c>
      <c r="X2224" s="6">
        <v>15</v>
      </c>
      <c r="Y2224" t="s">
        <v>21</v>
      </c>
      <c r="Z2224" s="6">
        <v>12</v>
      </c>
      <c r="AA2224" s="6" t="s">
        <v>3120</v>
      </c>
      <c r="AB2224">
        <v>500</v>
      </c>
      <c r="AC2224">
        <v>0.5</v>
      </c>
      <c r="AD2224" s="6" t="s">
        <v>40</v>
      </c>
      <c r="AE2224" s="6" t="s">
        <v>39</v>
      </c>
      <c r="AF2224" s="6" t="s">
        <v>40</v>
      </c>
      <c r="AG2224" t="s">
        <v>3110</v>
      </c>
      <c r="AH2224" t="s">
        <v>3111</v>
      </c>
      <c r="AI2224" s="6" t="s">
        <v>39</v>
      </c>
      <c r="AJ2224" s="6" t="s">
        <v>3129</v>
      </c>
      <c r="AK2224" s="19">
        <v>7.8570000000000002</v>
      </c>
      <c r="AL2224" s="6" t="s">
        <v>39</v>
      </c>
      <c r="AM2224" s="6" t="s">
        <v>39</v>
      </c>
      <c r="AN2224">
        <v>4</v>
      </c>
      <c r="AO2224">
        <v>100</v>
      </c>
      <c r="AP2224">
        <v>21</v>
      </c>
      <c r="AQ2224" t="s">
        <v>39</v>
      </c>
      <c r="AR2224" t="s">
        <v>2603</v>
      </c>
      <c r="AS2224" t="s">
        <v>3127</v>
      </c>
    </row>
    <row r="2225" spans="1:45" x14ac:dyDescent="0.35">
      <c r="A2225" t="s">
        <v>2072</v>
      </c>
      <c r="B2225" t="s">
        <v>2672</v>
      </c>
      <c r="C2225" t="s">
        <v>2592</v>
      </c>
      <c r="D2225" t="s">
        <v>497</v>
      </c>
      <c r="E2225" t="s">
        <v>498</v>
      </c>
      <c r="F2225" t="s">
        <v>3108</v>
      </c>
      <c r="G2225" t="s">
        <v>40</v>
      </c>
      <c r="H2225" t="s">
        <v>40</v>
      </c>
      <c r="I2225" t="s">
        <v>3109</v>
      </c>
      <c r="J2225" t="s">
        <v>39</v>
      </c>
      <c r="K2225" t="s">
        <v>39</v>
      </c>
      <c r="L2225" t="s">
        <v>39</v>
      </c>
      <c r="M2225" t="s">
        <v>2632</v>
      </c>
      <c r="N2225">
        <v>100</v>
      </c>
      <c r="O2225">
        <v>2015</v>
      </c>
      <c r="P2225">
        <v>2016</v>
      </c>
      <c r="Q2225" t="s">
        <v>39</v>
      </c>
      <c r="R2225">
        <v>365</v>
      </c>
      <c r="S2225" t="s">
        <v>39</v>
      </c>
      <c r="T2225" t="s">
        <v>39</v>
      </c>
      <c r="U2225" t="s">
        <v>3112</v>
      </c>
      <c r="V2225" s="6" t="s">
        <v>2749</v>
      </c>
      <c r="W2225" s="6" t="s">
        <v>2833</v>
      </c>
      <c r="X2225" s="6">
        <v>15</v>
      </c>
      <c r="Y2225" t="s">
        <v>21</v>
      </c>
      <c r="Z2225" s="6">
        <v>12</v>
      </c>
      <c r="AA2225" s="6" t="s">
        <v>3121</v>
      </c>
      <c r="AB2225">
        <v>500</v>
      </c>
      <c r="AC2225">
        <v>0.5</v>
      </c>
      <c r="AD2225" s="6" t="s">
        <v>40</v>
      </c>
      <c r="AE2225" s="6" t="s">
        <v>39</v>
      </c>
      <c r="AF2225" s="6" t="s">
        <v>40</v>
      </c>
      <c r="AG2225" t="s">
        <v>3110</v>
      </c>
      <c r="AH2225" t="s">
        <v>3111</v>
      </c>
      <c r="AI2225" s="6" t="s">
        <v>39</v>
      </c>
      <c r="AJ2225" s="6" t="s">
        <v>3129</v>
      </c>
      <c r="AK2225" s="19">
        <v>8.6340000000000003</v>
      </c>
      <c r="AL2225" s="6" t="s">
        <v>39</v>
      </c>
      <c r="AM2225" s="6" t="s">
        <v>39</v>
      </c>
      <c r="AN2225">
        <v>4</v>
      </c>
      <c r="AO2225">
        <v>100</v>
      </c>
      <c r="AP2225">
        <v>21</v>
      </c>
      <c r="AQ2225" t="s">
        <v>39</v>
      </c>
      <c r="AR2225" t="s">
        <v>2603</v>
      </c>
      <c r="AS2225" t="s">
        <v>3127</v>
      </c>
    </row>
    <row r="2226" spans="1:45" x14ac:dyDescent="0.35">
      <c r="A2226" t="s">
        <v>2072</v>
      </c>
      <c r="B2226" t="s">
        <v>2672</v>
      </c>
      <c r="C2226" t="s">
        <v>2592</v>
      </c>
      <c r="D2226" t="s">
        <v>497</v>
      </c>
      <c r="E2226" t="s">
        <v>498</v>
      </c>
      <c r="F2226" t="s">
        <v>3108</v>
      </c>
      <c r="G2226" t="s">
        <v>40</v>
      </c>
      <c r="H2226" t="s">
        <v>40</v>
      </c>
      <c r="I2226" t="s">
        <v>3109</v>
      </c>
      <c r="J2226" t="s">
        <v>39</v>
      </c>
      <c r="K2226" t="s">
        <v>39</v>
      </c>
      <c r="L2226" t="s">
        <v>39</v>
      </c>
      <c r="M2226" t="s">
        <v>2632</v>
      </c>
      <c r="N2226">
        <v>100</v>
      </c>
      <c r="O2226">
        <v>2015</v>
      </c>
      <c r="P2226">
        <v>2016</v>
      </c>
      <c r="Q2226" t="s">
        <v>39</v>
      </c>
      <c r="R2226">
        <v>365</v>
      </c>
      <c r="S2226" t="s">
        <v>39</v>
      </c>
      <c r="T2226" t="s">
        <v>39</v>
      </c>
      <c r="U2226" t="s">
        <v>3112</v>
      </c>
      <c r="V2226" s="6" t="s">
        <v>2749</v>
      </c>
      <c r="W2226" s="6" t="s">
        <v>2833</v>
      </c>
      <c r="X2226" s="6">
        <v>15</v>
      </c>
      <c r="Y2226" t="s">
        <v>21</v>
      </c>
      <c r="Z2226" s="6">
        <v>12</v>
      </c>
      <c r="AA2226" s="6" t="s">
        <v>3125</v>
      </c>
      <c r="AB2226">
        <v>500</v>
      </c>
      <c r="AC2226">
        <v>0.5</v>
      </c>
      <c r="AD2226" s="6" t="s">
        <v>40</v>
      </c>
      <c r="AE2226" s="6" t="s">
        <v>39</v>
      </c>
      <c r="AF2226" s="6" t="s">
        <v>40</v>
      </c>
      <c r="AG2226" t="s">
        <v>3110</v>
      </c>
      <c r="AH2226" t="s">
        <v>3111</v>
      </c>
      <c r="AI2226" s="6" t="s">
        <v>39</v>
      </c>
      <c r="AJ2226" s="6" t="s">
        <v>3129</v>
      </c>
      <c r="AK2226" s="19">
        <v>9.3290000000000006</v>
      </c>
      <c r="AL2226" s="6" t="s">
        <v>39</v>
      </c>
      <c r="AM2226" s="6" t="s">
        <v>39</v>
      </c>
      <c r="AN2226">
        <v>4</v>
      </c>
      <c r="AO2226">
        <v>100</v>
      </c>
      <c r="AP2226">
        <v>21</v>
      </c>
      <c r="AQ2226" t="s">
        <v>39</v>
      </c>
      <c r="AR2226" t="s">
        <v>2603</v>
      </c>
      <c r="AS2226" t="s">
        <v>3127</v>
      </c>
    </row>
    <row r="2227" spans="1:45" x14ac:dyDescent="0.35">
      <c r="A2227" t="s">
        <v>2072</v>
      </c>
      <c r="B2227" t="s">
        <v>2672</v>
      </c>
      <c r="C2227" t="s">
        <v>2592</v>
      </c>
      <c r="D2227" t="s">
        <v>497</v>
      </c>
      <c r="E2227" t="s">
        <v>498</v>
      </c>
      <c r="F2227" t="s">
        <v>3108</v>
      </c>
      <c r="G2227" t="s">
        <v>40</v>
      </c>
      <c r="H2227" t="s">
        <v>40</v>
      </c>
      <c r="I2227" t="s">
        <v>3109</v>
      </c>
      <c r="J2227" t="s">
        <v>39</v>
      </c>
      <c r="K2227" t="s">
        <v>39</v>
      </c>
      <c r="L2227" t="s">
        <v>39</v>
      </c>
      <c r="M2227" t="s">
        <v>2632</v>
      </c>
      <c r="N2227">
        <v>100</v>
      </c>
      <c r="O2227">
        <v>2015</v>
      </c>
      <c r="P2227">
        <v>2016</v>
      </c>
      <c r="Q2227" t="s">
        <v>39</v>
      </c>
      <c r="R2227">
        <v>365</v>
      </c>
      <c r="S2227" t="s">
        <v>39</v>
      </c>
      <c r="T2227" t="s">
        <v>39</v>
      </c>
      <c r="U2227" t="s">
        <v>3112</v>
      </c>
      <c r="V2227" s="6" t="s">
        <v>2749</v>
      </c>
      <c r="W2227" s="6" t="s">
        <v>2833</v>
      </c>
      <c r="X2227" s="6">
        <v>15</v>
      </c>
      <c r="Y2227" t="s">
        <v>21</v>
      </c>
      <c r="Z2227" s="6">
        <v>12</v>
      </c>
      <c r="AA2227" s="6" t="s">
        <v>3122</v>
      </c>
      <c r="AB2227">
        <v>500</v>
      </c>
      <c r="AC2227">
        <v>0.5</v>
      </c>
      <c r="AD2227" s="6" t="s">
        <v>40</v>
      </c>
      <c r="AE2227" s="6" t="s">
        <v>39</v>
      </c>
      <c r="AF2227" s="6" t="s">
        <v>40</v>
      </c>
      <c r="AG2227" t="s">
        <v>3110</v>
      </c>
      <c r="AH2227" t="s">
        <v>3111</v>
      </c>
      <c r="AI2227" s="6" t="s">
        <v>39</v>
      </c>
      <c r="AJ2227" s="6" t="s">
        <v>3129</v>
      </c>
      <c r="AK2227" s="19">
        <v>9.8190000000000008</v>
      </c>
      <c r="AL2227" s="6" t="s">
        <v>39</v>
      </c>
      <c r="AM2227" s="6" t="s">
        <v>39</v>
      </c>
      <c r="AN2227">
        <v>4</v>
      </c>
      <c r="AO2227">
        <v>100</v>
      </c>
      <c r="AP2227">
        <v>21</v>
      </c>
      <c r="AQ2227" t="s">
        <v>39</v>
      </c>
      <c r="AR2227" t="s">
        <v>2603</v>
      </c>
      <c r="AS2227" t="s">
        <v>3127</v>
      </c>
    </row>
    <row r="2228" spans="1:45" x14ac:dyDescent="0.35">
      <c r="A2228" t="s">
        <v>2072</v>
      </c>
      <c r="B2228" t="s">
        <v>2672</v>
      </c>
      <c r="C2228" t="s">
        <v>2592</v>
      </c>
      <c r="D2228" t="s">
        <v>497</v>
      </c>
      <c r="E2228" t="s">
        <v>498</v>
      </c>
      <c r="F2228" t="s">
        <v>3108</v>
      </c>
      <c r="G2228" t="s">
        <v>40</v>
      </c>
      <c r="H2228" t="s">
        <v>40</v>
      </c>
      <c r="I2228" t="s">
        <v>3109</v>
      </c>
      <c r="J2228" t="s">
        <v>39</v>
      </c>
      <c r="K2228" t="s">
        <v>39</v>
      </c>
      <c r="L2228" t="s">
        <v>39</v>
      </c>
      <c r="M2228" t="s">
        <v>2632</v>
      </c>
      <c r="N2228">
        <v>100</v>
      </c>
      <c r="O2228">
        <v>2015</v>
      </c>
      <c r="P2228">
        <v>2016</v>
      </c>
      <c r="Q2228" t="s">
        <v>39</v>
      </c>
      <c r="R2228">
        <v>365</v>
      </c>
      <c r="S2228" t="s">
        <v>39</v>
      </c>
      <c r="T2228" t="s">
        <v>39</v>
      </c>
      <c r="U2228" t="s">
        <v>3112</v>
      </c>
      <c r="V2228" s="6" t="s">
        <v>2749</v>
      </c>
      <c r="W2228" s="6" t="s">
        <v>2833</v>
      </c>
      <c r="X2228" s="6">
        <v>15</v>
      </c>
      <c r="Y2228" t="s">
        <v>21</v>
      </c>
      <c r="Z2228" s="6">
        <v>12</v>
      </c>
      <c r="AA2228" s="6" t="s">
        <v>3123</v>
      </c>
      <c r="AB2228">
        <v>500</v>
      </c>
      <c r="AC2228">
        <v>0.5</v>
      </c>
      <c r="AD2228" s="6" t="s">
        <v>40</v>
      </c>
      <c r="AE2228" s="6" t="s">
        <v>39</v>
      </c>
      <c r="AF2228" s="6" t="s">
        <v>40</v>
      </c>
      <c r="AG2228" t="s">
        <v>3110</v>
      </c>
      <c r="AH2228" t="s">
        <v>3111</v>
      </c>
      <c r="AI2228" s="6" t="s">
        <v>39</v>
      </c>
      <c r="AJ2228" s="6" t="s">
        <v>3129</v>
      </c>
      <c r="AK2228" s="19">
        <v>9.41</v>
      </c>
      <c r="AL2228" s="6" t="s">
        <v>39</v>
      </c>
      <c r="AM2228" s="6" t="s">
        <v>39</v>
      </c>
      <c r="AN2228">
        <v>4</v>
      </c>
      <c r="AO2228">
        <v>100</v>
      </c>
      <c r="AP2228">
        <v>21</v>
      </c>
      <c r="AQ2228" t="s">
        <v>39</v>
      </c>
      <c r="AR2228" t="s">
        <v>2603</v>
      </c>
      <c r="AS2228" t="s">
        <v>3127</v>
      </c>
    </row>
    <row r="2229" spans="1:45" x14ac:dyDescent="0.35">
      <c r="A2229" t="s">
        <v>2072</v>
      </c>
      <c r="B2229" t="s">
        <v>2672</v>
      </c>
      <c r="C2229" t="s">
        <v>2592</v>
      </c>
      <c r="D2229" t="s">
        <v>497</v>
      </c>
      <c r="E2229" t="s">
        <v>498</v>
      </c>
      <c r="F2229" t="s">
        <v>3108</v>
      </c>
      <c r="G2229" t="s">
        <v>40</v>
      </c>
      <c r="H2229" t="s">
        <v>40</v>
      </c>
      <c r="I2229" t="s">
        <v>3109</v>
      </c>
      <c r="J2229" t="s">
        <v>39</v>
      </c>
      <c r="K2229" t="s">
        <v>39</v>
      </c>
      <c r="L2229" t="s">
        <v>39</v>
      </c>
      <c r="M2229" t="s">
        <v>2632</v>
      </c>
      <c r="N2229">
        <v>100</v>
      </c>
      <c r="O2229">
        <v>2015</v>
      </c>
      <c r="P2229">
        <v>2016</v>
      </c>
      <c r="Q2229" t="s">
        <v>39</v>
      </c>
      <c r="R2229">
        <v>365</v>
      </c>
      <c r="S2229" t="s">
        <v>39</v>
      </c>
      <c r="T2229" t="s">
        <v>39</v>
      </c>
      <c r="U2229" t="s">
        <v>3112</v>
      </c>
      <c r="V2229" s="6" t="s">
        <v>2749</v>
      </c>
      <c r="W2229" s="6" t="s">
        <v>2833</v>
      </c>
      <c r="X2229" s="6">
        <v>15</v>
      </c>
      <c r="Y2229" t="s">
        <v>21</v>
      </c>
      <c r="Z2229" s="6">
        <v>12</v>
      </c>
      <c r="AA2229" s="6" t="s">
        <v>3126</v>
      </c>
      <c r="AB2229">
        <v>500</v>
      </c>
      <c r="AC2229">
        <v>0.5</v>
      </c>
      <c r="AD2229" s="6" t="s">
        <v>40</v>
      </c>
      <c r="AE2229" s="6" t="s">
        <v>39</v>
      </c>
      <c r="AF2229" s="6" t="s">
        <v>40</v>
      </c>
      <c r="AG2229" t="s">
        <v>3110</v>
      </c>
      <c r="AH2229" t="s">
        <v>3111</v>
      </c>
      <c r="AI2229" s="6" t="s">
        <v>39</v>
      </c>
      <c r="AJ2229" s="6" t="s">
        <v>3129</v>
      </c>
      <c r="AK2229" s="19">
        <v>10.678000000000001</v>
      </c>
      <c r="AL2229" s="6" t="s">
        <v>39</v>
      </c>
      <c r="AM2229" s="6" t="s">
        <v>39</v>
      </c>
      <c r="AN2229">
        <v>4</v>
      </c>
      <c r="AO2229">
        <v>100</v>
      </c>
      <c r="AP2229">
        <v>21</v>
      </c>
      <c r="AQ2229" t="s">
        <v>39</v>
      </c>
      <c r="AR2229" t="s">
        <v>2603</v>
      </c>
      <c r="AS2229" t="s">
        <v>3127</v>
      </c>
    </row>
    <row r="2230" spans="1:45" x14ac:dyDescent="0.35">
      <c r="A2230" t="s">
        <v>2072</v>
      </c>
      <c r="B2230" t="s">
        <v>2672</v>
      </c>
      <c r="C2230" t="s">
        <v>2592</v>
      </c>
      <c r="D2230" t="s">
        <v>497</v>
      </c>
      <c r="E2230" t="s">
        <v>498</v>
      </c>
      <c r="F2230" t="s">
        <v>3108</v>
      </c>
      <c r="G2230" t="s">
        <v>40</v>
      </c>
      <c r="H2230" t="s">
        <v>40</v>
      </c>
      <c r="I2230" t="s">
        <v>3109</v>
      </c>
      <c r="J2230" t="s">
        <v>39</v>
      </c>
      <c r="K2230" t="s">
        <v>39</v>
      </c>
      <c r="L2230" t="s">
        <v>39</v>
      </c>
      <c r="M2230" t="s">
        <v>2632</v>
      </c>
      <c r="N2230">
        <v>100</v>
      </c>
      <c r="O2230">
        <v>2015</v>
      </c>
      <c r="P2230">
        <v>2016</v>
      </c>
      <c r="Q2230" t="s">
        <v>39</v>
      </c>
      <c r="R2230">
        <v>365</v>
      </c>
      <c r="S2230" t="s">
        <v>39</v>
      </c>
      <c r="T2230" t="s">
        <v>39</v>
      </c>
      <c r="U2230" t="s">
        <v>3112</v>
      </c>
      <c r="V2230" s="6" t="s">
        <v>2749</v>
      </c>
      <c r="W2230" s="6" t="s">
        <v>3130</v>
      </c>
      <c r="X2230" s="6">
        <v>15</v>
      </c>
      <c r="Y2230" t="s">
        <v>21</v>
      </c>
      <c r="Z2230" s="6">
        <v>12</v>
      </c>
      <c r="AA2230" s="6" t="s">
        <v>3113</v>
      </c>
      <c r="AB2230">
        <v>500</v>
      </c>
      <c r="AC2230">
        <v>0.5</v>
      </c>
      <c r="AD2230" s="6" t="s">
        <v>40</v>
      </c>
      <c r="AE2230" s="6" t="s">
        <v>39</v>
      </c>
      <c r="AF2230" s="6" t="s">
        <v>40</v>
      </c>
      <c r="AG2230" t="s">
        <v>3110</v>
      </c>
      <c r="AH2230" t="s">
        <v>3111</v>
      </c>
      <c r="AI2230" s="6" t="s">
        <v>39</v>
      </c>
      <c r="AJ2230" s="6" t="s">
        <v>3129</v>
      </c>
      <c r="AK2230">
        <v>7.3659999999999997</v>
      </c>
      <c r="AL2230" s="6" t="s">
        <v>39</v>
      </c>
      <c r="AM2230" s="6" t="s">
        <v>39</v>
      </c>
      <c r="AN2230">
        <v>4</v>
      </c>
      <c r="AO2230">
        <v>100</v>
      </c>
      <c r="AP2230">
        <v>21</v>
      </c>
      <c r="AQ2230" t="s">
        <v>39</v>
      </c>
      <c r="AR2230" t="s">
        <v>2603</v>
      </c>
      <c r="AS2230" t="s">
        <v>3127</v>
      </c>
    </row>
    <row r="2231" spans="1:45" x14ac:dyDescent="0.35">
      <c r="A2231" t="s">
        <v>2072</v>
      </c>
      <c r="B2231" t="s">
        <v>2672</v>
      </c>
      <c r="C2231" t="s">
        <v>2592</v>
      </c>
      <c r="D2231" t="s">
        <v>497</v>
      </c>
      <c r="E2231" t="s">
        <v>498</v>
      </c>
      <c r="F2231" t="s">
        <v>3108</v>
      </c>
      <c r="G2231" t="s">
        <v>40</v>
      </c>
      <c r="H2231" t="s">
        <v>40</v>
      </c>
      <c r="I2231" t="s">
        <v>3109</v>
      </c>
      <c r="J2231" t="s">
        <v>39</v>
      </c>
      <c r="K2231" t="s">
        <v>39</v>
      </c>
      <c r="L2231" t="s">
        <v>39</v>
      </c>
      <c r="M2231" t="s">
        <v>2632</v>
      </c>
      <c r="N2231">
        <v>100</v>
      </c>
      <c r="O2231">
        <v>2015</v>
      </c>
      <c r="P2231">
        <v>2016</v>
      </c>
      <c r="Q2231" t="s">
        <v>39</v>
      </c>
      <c r="R2231">
        <v>365</v>
      </c>
      <c r="S2231" t="s">
        <v>39</v>
      </c>
      <c r="T2231" t="s">
        <v>39</v>
      </c>
      <c r="U2231" t="s">
        <v>3112</v>
      </c>
      <c r="V2231" s="6" t="s">
        <v>2749</v>
      </c>
      <c r="W2231" s="6" t="s">
        <v>3130</v>
      </c>
      <c r="X2231" s="6">
        <v>15</v>
      </c>
      <c r="Y2231" t="s">
        <v>21</v>
      </c>
      <c r="Z2231" s="6">
        <v>12</v>
      </c>
      <c r="AA2231" s="6" t="s">
        <v>3114</v>
      </c>
      <c r="AB2231">
        <v>500</v>
      </c>
      <c r="AC2231">
        <v>0.5</v>
      </c>
      <c r="AD2231" s="6" t="s">
        <v>40</v>
      </c>
      <c r="AE2231" s="6" t="s">
        <v>39</v>
      </c>
      <c r="AF2231" s="6" t="s">
        <v>40</v>
      </c>
      <c r="AG2231" t="s">
        <v>3110</v>
      </c>
      <c r="AH2231" t="s">
        <v>3111</v>
      </c>
      <c r="AI2231" s="6" t="s">
        <v>39</v>
      </c>
      <c r="AJ2231" s="6" t="s">
        <v>3129</v>
      </c>
      <c r="AK2231">
        <v>3.6869999999999998</v>
      </c>
      <c r="AL2231" s="6" t="s">
        <v>39</v>
      </c>
      <c r="AM2231" s="6" t="s">
        <v>39</v>
      </c>
      <c r="AN2231">
        <v>4</v>
      </c>
      <c r="AO2231">
        <v>100</v>
      </c>
      <c r="AP2231">
        <v>21</v>
      </c>
      <c r="AQ2231" t="s">
        <v>39</v>
      </c>
      <c r="AR2231" t="s">
        <v>2603</v>
      </c>
      <c r="AS2231" t="s">
        <v>3127</v>
      </c>
    </row>
    <row r="2232" spans="1:45" x14ac:dyDescent="0.35">
      <c r="A2232" t="s">
        <v>2072</v>
      </c>
      <c r="B2232" t="s">
        <v>2672</v>
      </c>
      <c r="C2232" t="s">
        <v>2592</v>
      </c>
      <c r="D2232" t="s">
        <v>497</v>
      </c>
      <c r="E2232" t="s">
        <v>498</v>
      </c>
      <c r="F2232" t="s">
        <v>3108</v>
      </c>
      <c r="G2232" t="s">
        <v>40</v>
      </c>
      <c r="H2232" t="s">
        <v>40</v>
      </c>
      <c r="I2232" t="s">
        <v>3109</v>
      </c>
      <c r="J2232" t="s">
        <v>39</v>
      </c>
      <c r="K2232" t="s">
        <v>39</v>
      </c>
      <c r="L2232" t="s">
        <v>39</v>
      </c>
      <c r="M2232" t="s">
        <v>2632</v>
      </c>
      <c r="N2232">
        <v>100</v>
      </c>
      <c r="O2232">
        <v>2015</v>
      </c>
      <c r="P2232">
        <v>2016</v>
      </c>
      <c r="Q2232" t="s">
        <v>39</v>
      </c>
      <c r="R2232">
        <v>365</v>
      </c>
      <c r="S2232" t="s">
        <v>39</v>
      </c>
      <c r="T2232" t="s">
        <v>39</v>
      </c>
      <c r="U2232" t="s">
        <v>3112</v>
      </c>
      <c r="V2232" s="6" t="s">
        <v>2749</v>
      </c>
      <c r="W2232" s="6" t="s">
        <v>3130</v>
      </c>
      <c r="X2232" s="6">
        <v>15</v>
      </c>
      <c r="Y2232" t="s">
        <v>21</v>
      </c>
      <c r="Z2232" s="6">
        <v>12</v>
      </c>
      <c r="AA2232" s="6" t="s">
        <v>3115</v>
      </c>
      <c r="AB2232">
        <v>500</v>
      </c>
      <c r="AC2232">
        <v>0.5</v>
      </c>
      <c r="AD2232" s="6" t="s">
        <v>40</v>
      </c>
      <c r="AE2232" s="6" t="s">
        <v>39</v>
      </c>
      <c r="AF2232" s="6" t="s">
        <v>40</v>
      </c>
      <c r="AG2232" t="s">
        <v>3110</v>
      </c>
      <c r="AH2232" t="s">
        <v>3111</v>
      </c>
      <c r="AI2232" s="6" t="s">
        <v>39</v>
      </c>
      <c r="AJ2232" s="6" t="s">
        <v>3129</v>
      </c>
      <c r="AK2232" s="19">
        <v>5.4039999999999999</v>
      </c>
      <c r="AL2232" s="6" t="s">
        <v>39</v>
      </c>
      <c r="AM2232" s="6" t="s">
        <v>39</v>
      </c>
      <c r="AN2232">
        <v>4</v>
      </c>
      <c r="AO2232">
        <v>100</v>
      </c>
      <c r="AP2232">
        <v>21</v>
      </c>
      <c r="AQ2232" t="s">
        <v>39</v>
      </c>
      <c r="AR2232" t="s">
        <v>2603</v>
      </c>
      <c r="AS2232" t="s">
        <v>3127</v>
      </c>
    </row>
    <row r="2233" spans="1:45" x14ac:dyDescent="0.35">
      <c r="A2233" t="s">
        <v>2072</v>
      </c>
      <c r="B2233" t="s">
        <v>2672</v>
      </c>
      <c r="C2233" t="s">
        <v>2592</v>
      </c>
      <c r="D2233" t="s">
        <v>497</v>
      </c>
      <c r="E2233" t="s">
        <v>498</v>
      </c>
      <c r="F2233" t="s">
        <v>3108</v>
      </c>
      <c r="G2233" t="s">
        <v>40</v>
      </c>
      <c r="H2233" t="s">
        <v>40</v>
      </c>
      <c r="I2233" t="s">
        <v>3109</v>
      </c>
      <c r="J2233" t="s">
        <v>39</v>
      </c>
      <c r="K2233" t="s">
        <v>39</v>
      </c>
      <c r="L2233" t="s">
        <v>39</v>
      </c>
      <c r="M2233" t="s">
        <v>2632</v>
      </c>
      <c r="N2233">
        <v>100</v>
      </c>
      <c r="O2233">
        <v>2015</v>
      </c>
      <c r="P2233">
        <v>2016</v>
      </c>
      <c r="Q2233" t="s">
        <v>39</v>
      </c>
      <c r="R2233">
        <v>365</v>
      </c>
      <c r="S2233" t="s">
        <v>39</v>
      </c>
      <c r="T2233" t="s">
        <v>39</v>
      </c>
      <c r="U2233" t="s">
        <v>3112</v>
      </c>
      <c r="V2233" s="6" t="s">
        <v>2749</v>
      </c>
      <c r="W2233" s="6" t="s">
        <v>3130</v>
      </c>
      <c r="X2233" s="6">
        <v>15</v>
      </c>
      <c r="Y2233" t="s">
        <v>21</v>
      </c>
      <c r="Z2233" s="6">
        <v>12</v>
      </c>
      <c r="AA2233" s="6" t="s">
        <v>3116</v>
      </c>
      <c r="AB2233">
        <v>500</v>
      </c>
      <c r="AC2233">
        <v>0.5</v>
      </c>
      <c r="AD2233" s="6" t="s">
        <v>40</v>
      </c>
      <c r="AE2233" s="6" t="s">
        <v>39</v>
      </c>
      <c r="AF2233" s="6" t="s">
        <v>40</v>
      </c>
      <c r="AG2233" t="s">
        <v>3110</v>
      </c>
      <c r="AH2233" t="s">
        <v>3111</v>
      </c>
      <c r="AI2233" s="6" t="s">
        <v>39</v>
      </c>
      <c r="AJ2233" s="6" t="s">
        <v>3129</v>
      </c>
      <c r="AK2233" s="19">
        <v>6.5490000000000004</v>
      </c>
      <c r="AL2233" s="6" t="s">
        <v>39</v>
      </c>
      <c r="AM2233" s="6" t="s">
        <v>39</v>
      </c>
      <c r="AN2233">
        <v>4</v>
      </c>
      <c r="AO2233">
        <v>100</v>
      </c>
      <c r="AP2233">
        <v>21</v>
      </c>
      <c r="AQ2233" t="s">
        <v>39</v>
      </c>
      <c r="AR2233" t="s">
        <v>2603</v>
      </c>
      <c r="AS2233" t="s">
        <v>3127</v>
      </c>
    </row>
    <row r="2234" spans="1:45" x14ac:dyDescent="0.35">
      <c r="A2234" t="s">
        <v>2072</v>
      </c>
      <c r="B2234" t="s">
        <v>2672</v>
      </c>
      <c r="C2234" t="s">
        <v>2592</v>
      </c>
      <c r="D2234" t="s">
        <v>497</v>
      </c>
      <c r="E2234" t="s">
        <v>498</v>
      </c>
      <c r="F2234" t="s">
        <v>3108</v>
      </c>
      <c r="G2234" t="s">
        <v>40</v>
      </c>
      <c r="H2234" t="s">
        <v>40</v>
      </c>
      <c r="I2234" t="s">
        <v>3109</v>
      </c>
      <c r="J2234" t="s">
        <v>39</v>
      </c>
      <c r="K2234" t="s">
        <v>39</v>
      </c>
      <c r="L2234" t="s">
        <v>39</v>
      </c>
      <c r="M2234" t="s">
        <v>2632</v>
      </c>
      <c r="N2234">
        <v>100</v>
      </c>
      <c r="O2234">
        <v>2015</v>
      </c>
      <c r="P2234">
        <v>2016</v>
      </c>
      <c r="Q2234" t="s">
        <v>39</v>
      </c>
      <c r="R2234">
        <v>365</v>
      </c>
      <c r="S2234" t="s">
        <v>39</v>
      </c>
      <c r="T2234" t="s">
        <v>39</v>
      </c>
      <c r="U2234" t="s">
        <v>3112</v>
      </c>
      <c r="V2234" s="6" t="s">
        <v>2749</v>
      </c>
      <c r="W2234" s="6" t="s">
        <v>3130</v>
      </c>
      <c r="X2234" s="6">
        <v>15</v>
      </c>
      <c r="Y2234" t="s">
        <v>21</v>
      </c>
      <c r="Z2234" s="6">
        <v>12</v>
      </c>
      <c r="AA2234" s="6" t="s">
        <v>3117</v>
      </c>
      <c r="AB2234">
        <v>500</v>
      </c>
      <c r="AC2234">
        <v>0.5</v>
      </c>
      <c r="AD2234" s="6" t="s">
        <v>40</v>
      </c>
      <c r="AE2234" s="6" t="s">
        <v>39</v>
      </c>
      <c r="AF2234" s="6" t="s">
        <v>40</v>
      </c>
      <c r="AG2234" t="s">
        <v>3110</v>
      </c>
      <c r="AH2234" t="s">
        <v>3111</v>
      </c>
      <c r="AI2234" s="6" t="s">
        <v>39</v>
      </c>
      <c r="AJ2234" s="6" t="s">
        <v>3129</v>
      </c>
      <c r="AK2234" s="19">
        <v>4.8319999999999999</v>
      </c>
      <c r="AL2234" s="6" t="s">
        <v>39</v>
      </c>
      <c r="AM2234" s="6" t="s">
        <v>39</v>
      </c>
      <c r="AN2234">
        <v>4</v>
      </c>
      <c r="AO2234">
        <v>100</v>
      </c>
      <c r="AP2234">
        <v>21</v>
      </c>
      <c r="AQ2234" t="s">
        <v>39</v>
      </c>
      <c r="AR2234" t="s">
        <v>2603</v>
      </c>
      <c r="AS2234" t="s">
        <v>3127</v>
      </c>
    </row>
    <row r="2235" spans="1:45" x14ac:dyDescent="0.35">
      <c r="A2235" t="s">
        <v>2072</v>
      </c>
      <c r="B2235" t="s">
        <v>2672</v>
      </c>
      <c r="C2235" t="s">
        <v>2592</v>
      </c>
      <c r="D2235" t="s">
        <v>497</v>
      </c>
      <c r="E2235" t="s">
        <v>498</v>
      </c>
      <c r="F2235" t="s">
        <v>3108</v>
      </c>
      <c r="G2235" t="s">
        <v>40</v>
      </c>
      <c r="H2235" t="s">
        <v>40</v>
      </c>
      <c r="I2235" t="s">
        <v>3109</v>
      </c>
      <c r="J2235" t="s">
        <v>39</v>
      </c>
      <c r="K2235" t="s">
        <v>39</v>
      </c>
      <c r="L2235" t="s">
        <v>39</v>
      </c>
      <c r="M2235" t="s">
        <v>2632</v>
      </c>
      <c r="N2235">
        <v>100</v>
      </c>
      <c r="O2235">
        <v>2015</v>
      </c>
      <c r="P2235">
        <v>2016</v>
      </c>
      <c r="Q2235" t="s">
        <v>39</v>
      </c>
      <c r="R2235">
        <v>365</v>
      </c>
      <c r="S2235" t="s">
        <v>39</v>
      </c>
      <c r="T2235" t="s">
        <v>39</v>
      </c>
      <c r="U2235" t="s">
        <v>3112</v>
      </c>
      <c r="V2235" s="6" t="s">
        <v>2749</v>
      </c>
      <c r="W2235" s="6" t="s">
        <v>3130</v>
      </c>
      <c r="X2235" s="6">
        <v>15</v>
      </c>
      <c r="Y2235" t="s">
        <v>21</v>
      </c>
      <c r="Z2235" s="6">
        <v>12</v>
      </c>
      <c r="AA2235" s="6" t="s">
        <v>3124</v>
      </c>
      <c r="AB2235">
        <v>500</v>
      </c>
      <c r="AC2235">
        <v>0.5</v>
      </c>
      <c r="AD2235" s="6" t="s">
        <v>40</v>
      </c>
      <c r="AE2235" s="6" t="s">
        <v>39</v>
      </c>
      <c r="AF2235" s="6" t="s">
        <v>40</v>
      </c>
      <c r="AG2235" t="s">
        <v>3110</v>
      </c>
      <c r="AH2235" t="s">
        <v>3111</v>
      </c>
      <c r="AI2235" s="6" t="s">
        <v>39</v>
      </c>
      <c r="AJ2235" s="6" t="s">
        <v>3129</v>
      </c>
      <c r="AK2235" s="19">
        <v>4.2190000000000003</v>
      </c>
      <c r="AL2235" s="6" t="s">
        <v>39</v>
      </c>
      <c r="AM2235" s="6" t="s">
        <v>39</v>
      </c>
      <c r="AN2235">
        <v>4</v>
      </c>
      <c r="AO2235">
        <v>100</v>
      </c>
      <c r="AP2235">
        <v>21</v>
      </c>
      <c r="AQ2235" t="s">
        <v>39</v>
      </c>
      <c r="AR2235" t="s">
        <v>2603</v>
      </c>
      <c r="AS2235" t="s">
        <v>3127</v>
      </c>
    </row>
    <row r="2236" spans="1:45" x14ac:dyDescent="0.35">
      <c r="A2236" t="s">
        <v>2072</v>
      </c>
      <c r="B2236" t="s">
        <v>2672</v>
      </c>
      <c r="C2236" t="s">
        <v>2592</v>
      </c>
      <c r="D2236" t="s">
        <v>497</v>
      </c>
      <c r="E2236" t="s">
        <v>498</v>
      </c>
      <c r="F2236" t="s">
        <v>3108</v>
      </c>
      <c r="G2236" t="s">
        <v>40</v>
      </c>
      <c r="H2236" t="s">
        <v>40</v>
      </c>
      <c r="I2236" t="s">
        <v>3109</v>
      </c>
      <c r="J2236" t="s">
        <v>39</v>
      </c>
      <c r="K2236" t="s">
        <v>39</v>
      </c>
      <c r="L2236" t="s">
        <v>39</v>
      </c>
      <c r="M2236" t="s">
        <v>2632</v>
      </c>
      <c r="N2236">
        <v>100</v>
      </c>
      <c r="O2236">
        <v>2015</v>
      </c>
      <c r="P2236">
        <v>2016</v>
      </c>
      <c r="Q2236" t="s">
        <v>39</v>
      </c>
      <c r="R2236">
        <v>365</v>
      </c>
      <c r="S2236" t="s">
        <v>39</v>
      </c>
      <c r="T2236" t="s">
        <v>39</v>
      </c>
      <c r="U2236" t="s">
        <v>3112</v>
      </c>
      <c r="V2236" s="6" t="s">
        <v>2749</v>
      </c>
      <c r="W2236" s="6" t="s">
        <v>3130</v>
      </c>
      <c r="X2236" s="6">
        <v>15</v>
      </c>
      <c r="Y2236" t="s">
        <v>21</v>
      </c>
      <c r="Z2236" s="6">
        <v>12</v>
      </c>
      <c r="AA2236" s="6" t="s">
        <v>3118</v>
      </c>
      <c r="AB2236">
        <v>500</v>
      </c>
      <c r="AC2236">
        <v>0.5</v>
      </c>
      <c r="AD2236" s="6" t="s">
        <v>40</v>
      </c>
      <c r="AE2236" s="6" t="s">
        <v>39</v>
      </c>
      <c r="AF2236" s="6" t="s">
        <v>40</v>
      </c>
      <c r="AG2236" t="s">
        <v>3110</v>
      </c>
      <c r="AH2236" t="s">
        <v>3111</v>
      </c>
      <c r="AI2236" s="6" t="s">
        <v>39</v>
      </c>
      <c r="AJ2236" s="6" t="s">
        <v>3129</v>
      </c>
      <c r="AK2236" s="19">
        <v>7.98</v>
      </c>
      <c r="AL2236" s="6" t="s">
        <v>39</v>
      </c>
      <c r="AM2236" s="6" t="s">
        <v>39</v>
      </c>
      <c r="AN2236">
        <v>4</v>
      </c>
      <c r="AO2236">
        <v>100</v>
      </c>
      <c r="AP2236">
        <v>21</v>
      </c>
      <c r="AQ2236" t="s">
        <v>39</v>
      </c>
      <c r="AR2236" t="s">
        <v>2603</v>
      </c>
      <c r="AS2236" t="s">
        <v>3127</v>
      </c>
    </row>
    <row r="2237" spans="1:45" x14ac:dyDescent="0.35">
      <c r="A2237" t="s">
        <v>2072</v>
      </c>
      <c r="B2237" t="s">
        <v>2672</v>
      </c>
      <c r="C2237" t="s">
        <v>2592</v>
      </c>
      <c r="D2237" t="s">
        <v>497</v>
      </c>
      <c r="E2237" t="s">
        <v>498</v>
      </c>
      <c r="F2237" t="s">
        <v>3108</v>
      </c>
      <c r="G2237" t="s">
        <v>40</v>
      </c>
      <c r="H2237" t="s">
        <v>40</v>
      </c>
      <c r="I2237" t="s">
        <v>3109</v>
      </c>
      <c r="J2237" t="s">
        <v>39</v>
      </c>
      <c r="K2237" t="s">
        <v>39</v>
      </c>
      <c r="L2237" t="s">
        <v>39</v>
      </c>
      <c r="M2237" t="s">
        <v>2632</v>
      </c>
      <c r="N2237">
        <v>100</v>
      </c>
      <c r="O2237">
        <v>2015</v>
      </c>
      <c r="P2237">
        <v>2016</v>
      </c>
      <c r="Q2237" t="s">
        <v>39</v>
      </c>
      <c r="R2237">
        <v>365</v>
      </c>
      <c r="S2237" t="s">
        <v>39</v>
      </c>
      <c r="T2237" t="s">
        <v>39</v>
      </c>
      <c r="U2237" t="s">
        <v>3112</v>
      </c>
      <c r="V2237" s="6" t="s">
        <v>2749</v>
      </c>
      <c r="W2237" s="6" t="s">
        <v>3130</v>
      </c>
      <c r="X2237" s="6">
        <v>15</v>
      </c>
      <c r="Y2237" t="s">
        <v>21</v>
      </c>
      <c r="Z2237" s="6">
        <v>12</v>
      </c>
      <c r="AA2237" s="6" t="s">
        <v>3119</v>
      </c>
      <c r="AB2237">
        <v>500</v>
      </c>
      <c r="AC2237">
        <v>0.5</v>
      </c>
      <c r="AD2237" s="6" t="s">
        <v>40</v>
      </c>
      <c r="AE2237" s="6" t="s">
        <v>39</v>
      </c>
      <c r="AF2237" s="6" t="s">
        <v>40</v>
      </c>
      <c r="AG2237" t="s">
        <v>3110</v>
      </c>
      <c r="AH2237" t="s">
        <v>3111</v>
      </c>
      <c r="AI2237" s="6" t="s">
        <v>39</v>
      </c>
      <c r="AJ2237" s="6" t="s">
        <v>3129</v>
      </c>
      <c r="AK2237" s="19">
        <v>7.7750000000000004</v>
      </c>
      <c r="AL2237" s="6" t="s">
        <v>39</v>
      </c>
      <c r="AM2237" s="6" t="s">
        <v>39</v>
      </c>
      <c r="AN2237">
        <v>4</v>
      </c>
      <c r="AO2237">
        <v>100</v>
      </c>
      <c r="AP2237">
        <v>21</v>
      </c>
      <c r="AQ2237" t="s">
        <v>39</v>
      </c>
      <c r="AR2237" t="s">
        <v>2603</v>
      </c>
      <c r="AS2237" t="s">
        <v>3127</v>
      </c>
    </row>
    <row r="2238" spans="1:45" x14ac:dyDescent="0.35">
      <c r="A2238" t="s">
        <v>2072</v>
      </c>
      <c r="B2238" t="s">
        <v>2672</v>
      </c>
      <c r="C2238" t="s">
        <v>2592</v>
      </c>
      <c r="D2238" t="s">
        <v>497</v>
      </c>
      <c r="E2238" t="s">
        <v>498</v>
      </c>
      <c r="F2238" t="s">
        <v>3108</v>
      </c>
      <c r="G2238" t="s">
        <v>40</v>
      </c>
      <c r="H2238" t="s">
        <v>40</v>
      </c>
      <c r="I2238" t="s">
        <v>3109</v>
      </c>
      <c r="J2238" t="s">
        <v>39</v>
      </c>
      <c r="K2238" t="s">
        <v>39</v>
      </c>
      <c r="L2238" t="s">
        <v>39</v>
      </c>
      <c r="M2238" t="s">
        <v>2632</v>
      </c>
      <c r="N2238">
        <v>100</v>
      </c>
      <c r="O2238">
        <v>2015</v>
      </c>
      <c r="P2238">
        <v>2016</v>
      </c>
      <c r="Q2238" t="s">
        <v>39</v>
      </c>
      <c r="R2238">
        <v>365</v>
      </c>
      <c r="S2238" t="s">
        <v>39</v>
      </c>
      <c r="T2238" t="s">
        <v>39</v>
      </c>
      <c r="U2238" t="s">
        <v>3112</v>
      </c>
      <c r="V2238" s="6" t="s">
        <v>2749</v>
      </c>
      <c r="W2238" s="6" t="s">
        <v>3130</v>
      </c>
      <c r="X2238" s="6">
        <v>15</v>
      </c>
      <c r="Y2238" t="s">
        <v>21</v>
      </c>
      <c r="Z2238" s="6">
        <v>12</v>
      </c>
      <c r="AA2238" s="6" t="s">
        <v>3120</v>
      </c>
      <c r="AB2238">
        <v>500</v>
      </c>
      <c r="AC2238">
        <v>0.5</v>
      </c>
      <c r="AD2238" s="6" t="s">
        <v>40</v>
      </c>
      <c r="AE2238" s="6" t="s">
        <v>39</v>
      </c>
      <c r="AF2238" s="6" t="s">
        <v>40</v>
      </c>
      <c r="AG2238" t="s">
        <v>3110</v>
      </c>
      <c r="AH2238" t="s">
        <v>3111</v>
      </c>
      <c r="AI2238" s="6" t="s">
        <v>39</v>
      </c>
      <c r="AJ2238" s="6" t="s">
        <v>3129</v>
      </c>
      <c r="AK2238" s="19">
        <v>5.8949999999999996</v>
      </c>
      <c r="AL2238" s="6" t="s">
        <v>39</v>
      </c>
      <c r="AM2238" s="6" t="s">
        <v>39</v>
      </c>
      <c r="AN2238">
        <v>4</v>
      </c>
      <c r="AO2238">
        <v>100</v>
      </c>
      <c r="AP2238">
        <v>21</v>
      </c>
      <c r="AQ2238" t="s">
        <v>39</v>
      </c>
      <c r="AR2238" t="s">
        <v>2603</v>
      </c>
      <c r="AS2238" t="s">
        <v>3127</v>
      </c>
    </row>
    <row r="2239" spans="1:45" x14ac:dyDescent="0.35">
      <c r="A2239" t="s">
        <v>2072</v>
      </c>
      <c r="B2239" t="s">
        <v>2672</v>
      </c>
      <c r="C2239" t="s">
        <v>2592</v>
      </c>
      <c r="D2239" t="s">
        <v>497</v>
      </c>
      <c r="E2239" t="s">
        <v>498</v>
      </c>
      <c r="F2239" t="s">
        <v>3108</v>
      </c>
      <c r="G2239" t="s">
        <v>40</v>
      </c>
      <c r="H2239" t="s">
        <v>40</v>
      </c>
      <c r="I2239" t="s">
        <v>3109</v>
      </c>
      <c r="J2239" t="s">
        <v>39</v>
      </c>
      <c r="K2239" t="s">
        <v>39</v>
      </c>
      <c r="L2239" t="s">
        <v>39</v>
      </c>
      <c r="M2239" t="s">
        <v>2632</v>
      </c>
      <c r="N2239">
        <v>100</v>
      </c>
      <c r="O2239">
        <v>2015</v>
      </c>
      <c r="P2239">
        <v>2016</v>
      </c>
      <c r="Q2239" t="s">
        <v>39</v>
      </c>
      <c r="R2239">
        <v>365</v>
      </c>
      <c r="S2239" t="s">
        <v>39</v>
      </c>
      <c r="T2239" t="s">
        <v>39</v>
      </c>
      <c r="U2239" t="s">
        <v>3112</v>
      </c>
      <c r="V2239" s="6" t="s">
        <v>2749</v>
      </c>
      <c r="W2239" s="6" t="s">
        <v>3130</v>
      </c>
      <c r="X2239" s="6">
        <v>15</v>
      </c>
      <c r="Y2239" t="s">
        <v>21</v>
      </c>
      <c r="Z2239" s="6">
        <v>12</v>
      </c>
      <c r="AA2239" s="6" t="s">
        <v>3121</v>
      </c>
      <c r="AB2239">
        <v>500</v>
      </c>
      <c r="AC2239">
        <v>0.5</v>
      </c>
      <c r="AD2239" s="6" t="s">
        <v>40</v>
      </c>
      <c r="AE2239" s="6" t="s">
        <v>39</v>
      </c>
      <c r="AF2239" s="6" t="s">
        <v>40</v>
      </c>
      <c r="AG2239" t="s">
        <v>3110</v>
      </c>
      <c r="AH2239" t="s">
        <v>3111</v>
      </c>
      <c r="AI2239" s="6" t="s">
        <v>39</v>
      </c>
      <c r="AJ2239" s="6" t="s">
        <v>3129</v>
      </c>
      <c r="AK2239" s="19">
        <v>6.5490000000000004</v>
      </c>
      <c r="AL2239" s="6" t="s">
        <v>39</v>
      </c>
      <c r="AM2239" s="6" t="s">
        <v>39</v>
      </c>
      <c r="AN2239">
        <v>4</v>
      </c>
      <c r="AO2239">
        <v>100</v>
      </c>
      <c r="AP2239">
        <v>21</v>
      </c>
      <c r="AQ2239" t="s">
        <v>39</v>
      </c>
      <c r="AR2239" t="s">
        <v>2603</v>
      </c>
      <c r="AS2239" t="s">
        <v>3127</v>
      </c>
    </row>
    <row r="2240" spans="1:45" x14ac:dyDescent="0.35">
      <c r="A2240" t="s">
        <v>2072</v>
      </c>
      <c r="B2240" t="s">
        <v>2672</v>
      </c>
      <c r="C2240" t="s">
        <v>2592</v>
      </c>
      <c r="D2240" t="s">
        <v>497</v>
      </c>
      <c r="E2240" t="s">
        <v>498</v>
      </c>
      <c r="F2240" t="s">
        <v>3108</v>
      </c>
      <c r="G2240" t="s">
        <v>40</v>
      </c>
      <c r="H2240" t="s">
        <v>40</v>
      </c>
      <c r="I2240" t="s">
        <v>3109</v>
      </c>
      <c r="J2240" t="s">
        <v>39</v>
      </c>
      <c r="K2240" t="s">
        <v>39</v>
      </c>
      <c r="L2240" t="s">
        <v>39</v>
      </c>
      <c r="M2240" t="s">
        <v>2632</v>
      </c>
      <c r="N2240">
        <v>100</v>
      </c>
      <c r="O2240">
        <v>2015</v>
      </c>
      <c r="P2240">
        <v>2016</v>
      </c>
      <c r="Q2240" t="s">
        <v>39</v>
      </c>
      <c r="R2240">
        <v>365</v>
      </c>
      <c r="S2240" t="s">
        <v>39</v>
      </c>
      <c r="T2240" t="s">
        <v>39</v>
      </c>
      <c r="U2240" t="s">
        <v>3112</v>
      </c>
      <c r="V2240" s="6" t="s">
        <v>2749</v>
      </c>
      <c r="W2240" s="6" t="s">
        <v>3130</v>
      </c>
      <c r="X2240" s="6">
        <v>15</v>
      </c>
      <c r="Y2240" t="s">
        <v>21</v>
      </c>
      <c r="Z2240" s="6">
        <v>12</v>
      </c>
      <c r="AA2240" s="6" t="s">
        <v>3125</v>
      </c>
      <c r="AB2240">
        <v>500</v>
      </c>
      <c r="AC2240">
        <v>0.5</v>
      </c>
      <c r="AD2240" s="6" t="s">
        <v>40</v>
      </c>
      <c r="AE2240" s="6" t="s">
        <v>39</v>
      </c>
      <c r="AF2240" s="6" t="s">
        <v>40</v>
      </c>
      <c r="AG2240" t="s">
        <v>3110</v>
      </c>
      <c r="AH2240" t="s">
        <v>3111</v>
      </c>
      <c r="AI2240" s="6" t="s">
        <v>39</v>
      </c>
      <c r="AJ2240" s="6" t="s">
        <v>3129</v>
      </c>
      <c r="AK2240" s="19">
        <v>7.3659999999999997</v>
      </c>
      <c r="AL2240" s="6" t="s">
        <v>39</v>
      </c>
      <c r="AM2240" s="6" t="s">
        <v>39</v>
      </c>
      <c r="AN2240">
        <v>4</v>
      </c>
      <c r="AO2240">
        <v>100</v>
      </c>
      <c r="AP2240">
        <v>21</v>
      </c>
      <c r="AQ2240" t="s">
        <v>39</v>
      </c>
      <c r="AR2240" t="s">
        <v>2603</v>
      </c>
      <c r="AS2240" t="s">
        <v>3127</v>
      </c>
    </row>
    <row r="2241" spans="1:45" x14ac:dyDescent="0.35">
      <c r="A2241" t="s">
        <v>2072</v>
      </c>
      <c r="B2241" t="s">
        <v>2672</v>
      </c>
      <c r="C2241" t="s">
        <v>2592</v>
      </c>
      <c r="D2241" t="s">
        <v>497</v>
      </c>
      <c r="E2241" t="s">
        <v>498</v>
      </c>
      <c r="F2241" t="s">
        <v>3108</v>
      </c>
      <c r="G2241" t="s">
        <v>40</v>
      </c>
      <c r="H2241" t="s">
        <v>40</v>
      </c>
      <c r="I2241" t="s">
        <v>3109</v>
      </c>
      <c r="J2241" t="s">
        <v>39</v>
      </c>
      <c r="K2241" t="s">
        <v>39</v>
      </c>
      <c r="L2241" t="s">
        <v>39</v>
      </c>
      <c r="M2241" t="s">
        <v>2632</v>
      </c>
      <c r="N2241">
        <v>100</v>
      </c>
      <c r="O2241">
        <v>2015</v>
      </c>
      <c r="P2241">
        <v>2016</v>
      </c>
      <c r="Q2241" t="s">
        <v>39</v>
      </c>
      <c r="R2241">
        <v>365</v>
      </c>
      <c r="S2241" t="s">
        <v>39</v>
      </c>
      <c r="T2241" t="s">
        <v>39</v>
      </c>
      <c r="U2241" t="s">
        <v>3112</v>
      </c>
      <c r="V2241" s="6" t="s">
        <v>2749</v>
      </c>
      <c r="W2241" s="6" t="s">
        <v>3130</v>
      </c>
      <c r="X2241" s="6">
        <v>15</v>
      </c>
      <c r="Y2241" t="s">
        <v>21</v>
      </c>
      <c r="Z2241" s="6">
        <v>12</v>
      </c>
      <c r="AA2241" s="6" t="s">
        <v>3122</v>
      </c>
      <c r="AB2241">
        <v>500</v>
      </c>
      <c r="AC2241">
        <v>0.5</v>
      </c>
      <c r="AD2241" s="6" t="s">
        <v>40</v>
      </c>
      <c r="AE2241" s="6" t="s">
        <v>39</v>
      </c>
      <c r="AF2241" s="6" t="s">
        <v>40</v>
      </c>
      <c r="AG2241" t="s">
        <v>3110</v>
      </c>
      <c r="AH2241" t="s">
        <v>3111</v>
      </c>
      <c r="AI2241" s="6" t="s">
        <v>39</v>
      </c>
      <c r="AJ2241" s="6" t="s">
        <v>3129</v>
      </c>
      <c r="AK2241" s="19">
        <v>7.7750000000000004</v>
      </c>
      <c r="AL2241" s="6" t="s">
        <v>39</v>
      </c>
      <c r="AM2241" s="6" t="s">
        <v>39</v>
      </c>
      <c r="AN2241">
        <v>4</v>
      </c>
      <c r="AO2241">
        <v>100</v>
      </c>
      <c r="AP2241">
        <v>21</v>
      </c>
      <c r="AQ2241" t="s">
        <v>39</v>
      </c>
      <c r="AR2241" t="s">
        <v>2603</v>
      </c>
      <c r="AS2241" t="s">
        <v>3127</v>
      </c>
    </row>
    <row r="2242" spans="1:45" x14ac:dyDescent="0.35">
      <c r="A2242" t="s">
        <v>2072</v>
      </c>
      <c r="B2242" t="s">
        <v>2672</v>
      </c>
      <c r="C2242" t="s">
        <v>2592</v>
      </c>
      <c r="D2242" t="s">
        <v>497</v>
      </c>
      <c r="E2242" t="s">
        <v>498</v>
      </c>
      <c r="F2242" t="s">
        <v>3108</v>
      </c>
      <c r="G2242" t="s">
        <v>40</v>
      </c>
      <c r="H2242" t="s">
        <v>40</v>
      </c>
      <c r="I2242" t="s">
        <v>3109</v>
      </c>
      <c r="J2242" t="s">
        <v>39</v>
      </c>
      <c r="K2242" t="s">
        <v>39</v>
      </c>
      <c r="L2242" t="s">
        <v>39</v>
      </c>
      <c r="M2242" t="s">
        <v>2632</v>
      </c>
      <c r="N2242">
        <v>100</v>
      </c>
      <c r="O2242">
        <v>2015</v>
      </c>
      <c r="P2242">
        <v>2016</v>
      </c>
      <c r="Q2242" t="s">
        <v>39</v>
      </c>
      <c r="R2242">
        <v>365</v>
      </c>
      <c r="S2242" t="s">
        <v>39</v>
      </c>
      <c r="T2242" t="s">
        <v>39</v>
      </c>
      <c r="U2242" t="s">
        <v>3112</v>
      </c>
      <c r="V2242" s="6" t="s">
        <v>2749</v>
      </c>
      <c r="W2242" s="6" t="s">
        <v>3130</v>
      </c>
      <c r="X2242" s="6">
        <v>15</v>
      </c>
      <c r="Y2242" t="s">
        <v>21</v>
      </c>
      <c r="Z2242" s="6">
        <v>12</v>
      </c>
      <c r="AA2242" s="6" t="s">
        <v>3123</v>
      </c>
      <c r="AB2242">
        <v>500</v>
      </c>
      <c r="AC2242">
        <v>0.5</v>
      </c>
      <c r="AD2242" s="6" t="s">
        <v>40</v>
      </c>
      <c r="AE2242" s="6" t="s">
        <v>39</v>
      </c>
      <c r="AF2242" s="6" t="s">
        <v>40</v>
      </c>
      <c r="AG2242" t="s">
        <v>3110</v>
      </c>
      <c r="AH2242" t="s">
        <v>3111</v>
      </c>
      <c r="AI2242" s="6" t="s">
        <v>39</v>
      </c>
      <c r="AJ2242" s="6" t="s">
        <v>3129</v>
      </c>
      <c r="AK2242" s="19">
        <v>7.4480000000000004</v>
      </c>
      <c r="AL2242" s="6" t="s">
        <v>39</v>
      </c>
      <c r="AM2242" s="6" t="s">
        <v>39</v>
      </c>
      <c r="AN2242">
        <v>4</v>
      </c>
      <c r="AO2242">
        <v>100</v>
      </c>
      <c r="AP2242">
        <v>21</v>
      </c>
      <c r="AQ2242" t="s">
        <v>39</v>
      </c>
      <c r="AR2242" t="s">
        <v>2603</v>
      </c>
      <c r="AS2242" t="s">
        <v>3127</v>
      </c>
    </row>
    <row r="2243" spans="1:45" s="13" customFormat="1" x14ac:dyDescent="0.35">
      <c r="A2243" s="13" t="s">
        <v>2072</v>
      </c>
      <c r="B2243" s="13" t="s">
        <v>2672</v>
      </c>
      <c r="C2243" s="13" t="s">
        <v>2592</v>
      </c>
      <c r="D2243" s="13" t="s">
        <v>497</v>
      </c>
      <c r="E2243" s="13" t="s">
        <v>498</v>
      </c>
      <c r="F2243" s="13" t="s">
        <v>3108</v>
      </c>
      <c r="G2243" s="13" t="s">
        <v>40</v>
      </c>
      <c r="H2243" s="13" t="s">
        <v>40</v>
      </c>
      <c r="I2243" s="13" t="s">
        <v>3109</v>
      </c>
      <c r="J2243" s="13" t="s">
        <v>39</v>
      </c>
      <c r="K2243" s="13" t="s">
        <v>39</v>
      </c>
      <c r="L2243" s="13" t="s">
        <v>39</v>
      </c>
      <c r="M2243" s="13" t="s">
        <v>2632</v>
      </c>
      <c r="N2243" s="13">
        <v>100</v>
      </c>
      <c r="O2243" s="13">
        <v>2015</v>
      </c>
      <c r="P2243" s="13">
        <v>2016</v>
      </c>
      <c r="Q2243" s="13" t="s">
        <v>39</v>
      </c>
      <c r="R2243" s="13">
        <v>365</v>
      </c>
      <c r="S2243" s="13" t="s">
        <v>39</v>
      </c>
      <c r="T2243" s="13" t="s">
        <v>39</v>
      </c>
      <c r="U2243" s="13" t="s">
        <v>3112</v>
      </c>
      <c r="V2243" s="16" t="s">
        <v>2749</v>
      </c>
      <c r="W2243" s="16" t="s">
        <v>3130</v>
      </c>
      <c r="X2243" s="16">
        <v>15</v>
      </c>
      <c r="Y2243" s="13" t="s">
        <v>21</v>
      </c>
      <c r="Z2243" s="16">
        <v>12</v>
      </c>
      <c r="AA2243" s="16" t="s">
        <v>3126</v>
      </c>
      <c r="AB2243" s="13">
        <v>500</v>
      </c>
      <c r="AC2243" s="13">
        <v>0.5</v>
      </c>
      <c r="AD2243" s="16" t="s">
        <v>40</v>
      </c>
      <c r="AE2243" s="16" t="s">
        <v>39</v>
      </c>
      <c r="AF2243" s="16" t="s">
        <v>40</v>
      </c>
      <c r="AG2243" s="13" t="s">
        <v>3110</v>
      </c>
      <c r="AH2243" s="13" t="s">
        <v>3111</v>
      </c>
      <c r="AI2243" s="16" t="s">
        <v>39</v>
      </c>
      <c r="AJ2243" s="16" t="s">
        <v>3129</v>
      </c>
      <c r="AK2243" s="32">
        <v>8.6739999999999995</v>
      </c>
      <c r="AL2243" s="16" t="s">
        <v>39</v>
      </c>
      <c r="AM2243" s="16" t="s">
        <v>39</v>
      </c>
      <c r="AN2243" s="13">
        <v>4</v>
      </c>
      <c r="AO2243" s="13">
        <v>100</v>
      </c>
      <c r="AP2243" s="13">
        <v>21</v>
      </c>
      <c r="AQ2243" s="13" t="s">
        <v>39</v>
      </c>
      <c r="AR2243" s="13" t="s">
        <v>2603</v>
      </c>
      <c r="AS2243" s="13" t="s">
        <v>3127</v>
      </c>
    </row>
    <row r="2244" spans="1:45" x14ac:dyDescent="0.35">
      <c r="A2244" t="s">
        <v>2112</v>
      </c>
      <c r="B2244" t="s">
        <v>2672</v>
      </c>
      <c r="C2244" t="s">
        <v>2592</v>
      </c>
      <c r="D2244" t="s">
        <v>391</v>
      </c>
      <c r="E2244" t="s">
        <v>2111</v>
      </c>
      <c r="F2244" t="s">
        <v>39</v>
      </c>
      <c r="G2244" t="s">
        <v>42</v>
      </c>
      <c r="H2244" t="s">
        <v>40</v>
      </c>
      <c r="I2244" t="s">
        <v>3131</v>
      </c>
      <c r="J2244">
        <v>27.5</v>
      </c>
      <c r="K2244">
        <v>109.95</v>
      </c>
      <c r="L2244">
        <v>234</v>
      </c>
      <c r="M2244" t="s">
        <v>2632</v>
      </c>
      <c r="N2244" t="s">
        <v>39</v>
      </c>
      <c r="O2244">
        <v>2018</v>
      </c>
      <c r="P2244">
        <v>2018</v>
      </c>
      <c r="Q2244" t="s">
        <v>39</v>
      </c>
      <c r="R2244" s="6" t="s">
        <v>3132</v>
      </c>
      <c r="S2244" t="s">
        <v>39</v>
      </c>
      <c r="T2244">
        <v>4</v>
      </c>
      <c r="U2244" t="s">
        <v>2949</v>
      </c>
      <c r="V2244" s="6" t="s">
        <v>2749</v>
      </c>
      <c r="W2244" s="6" t="s">
        <v>3144</v>
      </c>
      <c r="X2244" s="6">
        <v>10</v>
      </c>
      <c r="Z2244" s="6">
        <v>0</v>
      </c>
      <c r="AA2244" t="s">
        <v>39</v>
      </c>
      <c r="AB2244" t="s">
        <v>39</v>
      </c>
      <c r="AC2244" t="s">
        <v>39</v>
      </c>
      <c r="AD2244" t="s">
        <v>40</v>
      </c>
      <c r="AE2244" t="s">
        <v>39</v>
      </c>
      <c r="AF2244" t="s">
        <v>40</v>
      </c>
      <c r="AG2244" t="s">
        <v>39</v>
      </c>
      <c r="AH2244" t="s">
        <v>39</v>
      </c>
      <c r="AI2244">
        <v>3.2300000000000002E-2</v>
      </c>
      <c r="AJ2244" s="6" t="s">
        <v>43</v>
      </c>
      <c r="AK2244">
        <v>0</v>
      </c>
      <c r="AL2244" s="6" t="s">
        <v>39</v>
      </c>
      <c r="AM2244" s="6" t="s">
        <v>39</v>
      </c>
      <c r="AN2244">
        <v>3</v>
      </c>
      <c r="AO2244">
        <v>50</v>
      </c>
      <c r="AP2244">
        <v>30</v>
      </c>
      <c r="AQ2244" t="s">
        <v>39</v>
      </c>
      <c r="AR2244" t="s">
        <v>2641</v>
      </c>
      <c r="AS2244" t="s">
        <v>3135</v>
      </c>
    </row>
    <row r="2245" spans="1:45" x14ac:dyDescent="0.35">
      <c r="A2245" t="s">
        <v>2112</v>
      </c>
      <c r="B2245" t="s">
        <v>2672</v>
      </c>
      <c r="C2245" t="s">
        <v>2592</v>
      </c>
      <c r="D2245" t="s">
        <v>391</v>
      </c>
      <c r="E2245" t="s">
        <v>2111</v>
      </c>
      <c r="F2245" t="s">
        <v>39</v>
      </c>
      <c r="G2245" t="s">
        <v>42</v>
      </c>
      <c r="H2245" t="s">
        <v>40</v>
      </c>
      <c r="I2245" t="s">
        <v>3131</v>
      </c>
      <c r="J2245">
        <v>27.5</v>
      </c>
      <c r="K2245">
        <v>109.95</v>
      </c>
      <c r="L2245">
        <v>234</v>
      </c>
      <c r="M2245" t="s">
        <v>2632</v>
      </c>
      <c r="N2245" t="s">
        <v>39</v>
      </c>
      <c r="O2245">
        <v>2018</v>
      </c>
      <c r="P2245">
        <v>2018</v>
      </c>
      <c r="Q2245" t="s">
        <v>39</v>
      </c>
      <c r="R2245" s="6" t="s">
        <v>3132</v>
      </c>
      <c r="S2245" t="s">
        <v>39</v>
      </c>
      <c r="T2245">
        <v>4</v>
      </c>
      <c r="U2245" t="s">
        <v>2949</v>
      </c>
      <c r="V2245" s="6" t="s">
        <v>2749</v>
      </c>
      <c r="W2245" s="6" t="s">
        <v>3144</v>
      </c>
      <c r="X2245" s="6">
        <v>15</v>
      </c>
      <c r="Z2245" s="6">
        <v>0</v>
      </c>
      <c r="AA2245" t="s">
        <v>39</v>
      </c>
      <c r="AB2245" t="s">
        <v>39</v>
      </c>
      <c r="AC2245" t="s">
        <v>39</v>
      </c>
      <c r="AD2245" t="s">
        <v>40</v>
      </c>
      <c r="AE2245" t="s">
        <v>39</v>
      </c>
      <c r="AF2245" t="s">
        <v>40</v>
      </c>
      <c r="AG2245" t="s">
        <v>39</v>
      </c>
      <c r="AH2245" t="s">
        <v>39</v>
      </c>
      <c r="AI2245">
        <v>3.2300000000000002E-2</v>
      </c>
      <c r="AJ2245" s="6" t="s">
        <v>43</v>
      </c>
      <c r="AK2245">
        <v>3.4049999999999998</v>
      </c>
      <c r="AL2245" s="6" t="s">
        <v>39</v>
      </c>
      <c r="AM2245" s="6" t="s">
        <v>39</v>
      </c>
      <c r="AN2245">
        <v>3</v>
      </c>
      <c r="AO2245">
        <v>50</v>
      </c>
      <c r="AP2245">
        <v>30</v>
      </c>
      <c r="AQ2245" t="s">
        <v>39</v>
      </c>
      <c r="AR2245" t="s">
        <v>2641</v>
      </c>
      <c r="AS2245" t="s">
        <v>3135</v>
      </c>
    </row>
    <row r="2246" spans="1:45" x14ac:dyDescent="0.35">
      <c r="A2246" t="s">
        <v>2112</v>
      </c>
      <c r="B2246" t="s">
        <v>2672</v>
      </c>
      <c r="C2246" t="s">
        <v>2592</v>
      </c>
      <c r="D2246" t="s">
        <v>391</v>
      </c>
      <c r="E2246" t="s">
        <v>2111</v>
      </c>
      <c r="F2246" t="s">
        <v>39</v>
      </c>
      <c r="G2246" t="s">
        <v>42</v>
      </c>
      <c r="H2246" t="s">
        <v>40</v>
      </c>
      <c r="I2246" t="s">
        <v>3131</v>
      </c>
      <c r="J2246">
        <v>27.5</v>
      </c>
      <c r="K2246">
        <v>109.95</v>
      </c>
      <c r="L2246">
        <v>234</v>
      </c>
      <c r="M2246" t="s">
        <v>2632</v>
      </c>
      <c r="N2246" t="s">
        <v>39</v>
      </c>
      <c r="O2246">
        <v>2018</v>
      </c>
      <c r="P2246">
        <v>2018</v>
      </c>
      <c r="Q2246" t="s">
        <v>39</v>
      </c>
      <c r="R2246" s="6" t="s">
        <v>3132</v>
      </c>
      <c r="S2246" t="s">
        <v>39</v>
      </c>
      <c r="T2246">
        <v>4</v>
      </c>
      <c r="U2246" t="s">
        <v>2949</v>
      </c>
      <c r="V2246" s="6" t="s">
        <v>2749</v>
      </c>
      <c r="W2246" s="6" t="s">
        <v>3144</v>
      </c>
      <c r="X2246" s="6">
        <v>20</v>
      </c>
      <c r="Z2246" s="6">
        <v>0</v>
      </c>
      <c r="AA2246" t="s">
        <v>39</v>
      </c>
      <c r="AB2246" t="s">
        <v>39</v>
      </c>
      <c r="AC2246" t="s">
        <v>39</v>
      </c>
      <c r="AD2246" t="s">
        <v>40</v>
      </c>
      <c r="AE2246" t="s">
        <v>39</v>
      </c>
      <c r="AF2246" t="s">
        <v>40</v>
      </c>
      <c r="AG2246" t="s">
        <v>39</v>
      </c>
      <c r="AH2246" t="s">
        <v>39</v>
      </c>
      <c r="AI2246">
        <v>3.2300000000000002E-2</v>
      </c>
      <c r="AJ2246" s="6" t="s">
        <v>43</v>
      </c>
      <c r="AK2246" s="19">
        <v>6</v>
      </c>
      <c r="AL2246" s="6" t="s">
        <v>39</v>
      </c>
      <c r="AM2246" s="6" t="s">
        <v>39</v>
      </c>
      <c r="AN2246">
        <v>3</v>
      </c>
      <c r="AO2246">
        <v>50</v>
      </c>
      <c r="AP2246">
        <v>30</v>
      </c>
      <c r="AQ2246" t="s">
        <v>39</v>
      </c>
      <c r="AR2246" t="s">
        <v>2641</v>
      </c>
      <c r="AS2246" t="s">
        <v>3135</v>
      </c>
    </row>
    <row r="2247" spans="1:45" x14ac:dyDescent="0.35">
      <c r="A2247" t="s">
        <v>2112</v>
      </c>
      <c r="B2247" t="s">
        <v>2672</v>
      </c>
      <c r="C2247" t="s">
        <v>2592</v>
      </c>
      <c r="D2247" t="s">
        <v>391</v>
      </c>
      <c r="E2247" t="s">
        <v>2111</v>
      </c>
      <c r="F2247" t="s">
        <v>39</v>
      </c>
      <c r="G2247" t="s">
        <v>42</v>
      </c>
      <c r="H2247" t="s">
        <v>40</v>
      </c>
      <c r="I2247" t="s">
        <v>3131</v>
      </c>
      <c r="J2247">
        <v>27.5</v>
      </c>
      <c r="K2247">
        <v>109.95</v>
      </c>
      <c r="L2247">
        <v>234</v>
      </c>
      <c r="M2247" t="s">
        <v>2632</v>
      </c>
      <c r="N2247" t="s">
        <v>39</v>
      </c>
      <c r="O2247">
        <v>2018</v>
      </c>
      <c r="P2247">
        <v>2018</v>
      </c>
      <c r="Q2247" t="s">
        <v>39</v>
      </c>
      <c r="R2247" s="6" t="s">
        <v>3132</v>
      </c>
      <c r="S2247" t="s">
        <v>39</v>
      </c>
      <c r="T2247">
        <v>4</v>
      </c>
      <c r="U2247" t="s">
        <v>2949</v>
      </c>
      <c r="V2247" s="6" t="s">
        <v>2749</v>
      </c>
      <c r="W2247" s="6" t="s">
        <v>3144</v>
      </c>
      <c r="X2247" s="6">
        <v>25</v>
      </c>
      <c r="Z2247" s="6">
        <v>0</v>
      </c>
      <c r="AA2247" t="s">
        <v>39</v>
      </c>
      <c r="AB2247" t="s">
        <v>39</v>
      </c>
      <c r="AC2247" t="s">
        <v>39</v>
      </c>
      <c r="AD2247" t="s">
        <v>40</v>
      </c>
      <c r="AE2247" t="s">
        <v>39</v>
      </c>
      <c r="AF2247" t="s">
        <v>40</v>
      </c>
      <c r="AG2247" t="s">
        <v>39</v>
      </c>
      <c r="AH2247" t="s">
        <v>39</v>
      </c>
      <c r="AI2247">
        <v>3.2300000000000002E-2</v>
      </c>
      <c r="AJ2247" s="6" t="s">
        <v>43</v>
      </c>
      <c r="AK2247" s="19">
        <v>1.4590000000000001</v>
      </c>
      <c r="AL2247" s="6" t="s">
        <v>39</v>
      </c>
      <c r="AM2247" s="6" t="s">
        <v>39</v>
      </c>
      <c r="AN2247">
        <v>3</v>
      </c>
      <c r="AO2247">
        <v>50</v>
      </c>
      <c r="AP2247">
        <v>30</v>
      </c>
      <c r="AQ2247" t="s">
        <v>39</v>
      </c>
      <c r="AR2247" t="s">
        <v>2641</v>
      </c>
      <c r="AS2247" t="s">
        <v>3135</v>
      </c>
    </row>
    <row r="2248" spans="1:45" x14ac:dyDescent="0.35">
      <c r="A2248" t="s">
        <v>2112</v>
      </c>
      <c r="B2248" t="s">
        <v>2672</v>
      </c>
      <c r="C2248" t="s">
        <v>2592</v>
      </c>
      <c r="D2248" t="s">
        <v>391</v>
      </c>
      <c r="E2248" t="s">
        <v>2111</v>
      </c>
      <c r="F2248" t="s">
        <v>39</v>
      </c>
      <c r="G2248" t="s">
        <v>42</v>
      </c>
      <c r="H2248" t="s">
        <v>40</v>
      </c>
      <c r="I2248" t="s">
        <v>3131</v>
      </c>
      <c r="J2248">
        <v>27.5</v>
      </c>
      <c r="K2248">
        <v>109.95</v>
      </c>
      <c r="L2248">
        <v>234</v>
      </c>
      <c r="M2248" t="s">
        <v>2632</v>
      </c>
      <c r="N2248" t="s">
        <v>39</v>
      </c>
      <c r="O2248">
        <v>2018</v>
      </c>
      <c r="P2248">
        <v>2018</v>
      </c>
      <c r="Q2248" t="s">
        <v>39</v>
      </c>
      <c r="R2248" s="6" t="s">
        <v>3132</v>
      </c>
      <c r="S2248" t="s">
        <v>39</v>
      </c>
      <c r="T2248">
        <v>4</v>
      </c>
      <c r="U2248" t="s">
        <v>2949</v>
      </c>
      <c r="V2248" s="6" t="s">
        <v>2749</v>
      </c>
      <c r="W2248" s="6" t="s">
        <v>3144</v>
      </c>
      <c r="X2248" s="6" t="s">
        <v>2638</v>
      </c>
      <c r="Z2248" s="6">
        <v>0</v>
      </c>
      <c r="AA2248" t="s">
        <v>39</v>
      </c>
      <c r="AB2248" t="s">
        <v>39</v>
      </c>
      <c r="AC2248" t="s">
        <v>39</v>
      </c>
      <c r="AD2248" t="s">
        <v>40</v>
      </c>
      <c r="AE2248" t="s">
        <v>39</v>
      </c>
      <c r="AF2248" t="s">
        <v>40</v>
      </c>
      <c r="AG2248" t="s">
        <v>39</v>
      </c>
      <c r="AH2248" t="s">
        <v>39</v>
      </c>
      <c r="AI2248">
        <v>3.2300000000000002E-2</v>
      </c>
      <c r="AJ2248" s="6" t="s">
        <v>43</v>
      </c>
      <c r="AK2248" s="19">
        <v>31.513999999999999</v>
      </c>
      <c r="AL2248" s="6" t="s">
        <v>39</v>
      </c>
      <c r="AM2248" s="6" t="s">
        <v>39</v>
      </c>
      <c r="AN2248">
        <v>3</v>
      </c>
      <c r="AO2248">
        <v>50</v>
      </c>
      <c r="AP2248">
        <v>30</v>
      </c>
      <c r="AQ2248" t="s">
        <v>39</v>
      </c>
      <c r="AR2248" t="s">
        <v>2641</v>
      </c>
      <c r="AS2248" t="s">
        <v>3135</v>
      </c>
    </row>
    <row r="2249" spans="1:45" x14ac:dyDescent="0.35">
      <c r="A2249" t="s">
        <v>2112</v>
      </c>
      <c r="B2249" t="s">
        <v>2672</v>
      </c>
      <c r="C2249" t="s">
        <v>2592</v>
      </c>
      <c r="D2249" t="s">
        <v>391</v>
      </c>
      <c r="E2249" t="s">
        <v>2111</v>
      </c>
      <c r="F2249" t="s">
        <v>39</v>
      </c>
      <c r="G2249" t="s">
        <v>42</v>
      </c>
      <c r="H2249" t="s">
        <v>40</v>
      </c>
      <c r="I2249" t="s">
        <v>3131</v>
      </c>
      <c r="J2249">
        <v>27.5</v>
      </c>
      <c r="K2249">
        <v>109.95</v>
      </c>
      <c r="L2249">
        <v>234</v>
      </c>
      <c r="M2249" t="s">
        <v>2632</v>
      </c>
      <c r="N2249" t="s">
        <v>39</v>
      </c>
      <c r="O2249">
        <v>2018</v>
      </c>
      <c r="P2249">
        <v>2018</v>
      </c>
      <c r="Q2249" t="s">
        <v>39</v>
      </c>
      <c r="R2249" s="6" t="s">
        <v>3132</v>
      </c>
      <c r="S2249" t="s">
        <v>39</v>
      </c>
      <c r="T2249">
        <v>4</v>
      </c>
      <c r="U2249" t="s">
        <v>2949</v>
      </c>
      <c r="V2249" s="6" t="s">
        <v>2749</v>
      </c>
      <c r="W2249" s="6" t="s">
        <v>3144</v>
      </c>
      <c r="X2249" s="6" t="s">
        <v>3133</v>
      </c>
      <c r="Z2249" s="6">
        <v>0</v>
      </c>
      <c r="AA2249" t="s">
        <v>39</v>
      </c>
      <c r="AB2249" t="s">
        <v>39</v>
      </c>
      <c r="AC2249" t="s">
        <v>39</v>
      </c>
      <c r="AD2249" t="s">
        <v>40</v>
      </c>
      <c r="AE2249" t="s">
        <v>39</v>
      </c>
      <c r="AF2249" t="s">
        <v>40</v>
      </c>
      <c r="AG2249" t="s">
        <v>39</v>
      </c>
      <c r="AH2249" t="s">
        <v>39</v>
      </c>
      <c r="AI2249">
        <v>3.2300000000000002E-2</v>
      </c>
      <c r="AJ2249" s="6" t="s">
        <v>43</v>
      </c>
      <c r="AK2249" s="19">
        <v>34.756999999999998</v>
      </c>
      <c r="AL2249" s="6" t="s">
        <v>39</v>
      </c>
      <c r="AM2249" s="6" t="s">
        <v>39</v>
      </c>
      <c r="AN2249">
        <v>3</v>
      </c>
      <c r="AO2249">
        <v>50</v>
      </c>
      <c r="AP2249">
        <v>30</v>
      </c>
      <c r="AQ2249" t="s">
        <v>39</v>
      </c>
      <c r="AR2249" t="s">
        <v>2641</v>
      </c>
      <c r="AS2249" t="s">
        <v>3135</v>
      </c>
    </row>
    <row r="2250" spans="1:45" x14ac:dyDescent="0.35">
      <c r="A2250" t="s">
        <v>2112</v>
      </c>
      <c r="B2250" t="s">
        <v>2672</v>
      </c>
      <c r="C2250" t="s">
        <v>2592</v>
      </c>
      <c r="D2250" t="s">
        <v>391</v>
      </c>
      <c r="E2250" t="s">
        <v>2111</v>
      </c>
      <c r="F2250" t="s">
        <v>39</v>
      </c>
      <c r="G2250" t="s">
        <v>42</v>
      </c>
      <c r="H2250" t="s">
        <v>40</v>
      </c>
      <c r="I2250" t="s">
        <v>3131</v>
      </c>
      <c r="J2250">
        <v>27.5</v>
      </c>
      <c r="K2250">
        <v>109.95</v>
      </c>
      <c r="L2250">
        <v>234</v>
      </c>
      <c r="M2250" t="s">
        <v>2632</v>
      </c>
      <c r="N2250" t="s">
        <v>39</v>
      </c>
      <c r="O2250">
        <v>2018</v>
      </c>
      <c r="P2250">
        <v>2018</v>
      </c>
      <c r="Q2250" t="s">
        <v>39</v>
      </c>
      <c r="R2250" s="6" t="s">
        <v>3132</v>
      </c>
      <c r="S2250" t="s">
        <v>39</v>
      </c>
      <c r="T2250">
        <v>4</v>
      </c>
      <c r="U2250" t="s">
        <v>2949</v>
      </c>
      <c r="V2250" s="6" t="s">
        <v>2749</v>
      </c>
      <c r="W2250" s="6" t="s">
        <v>3144</v>
      </c>
      <c r="X2250" s="6" t="s">
        <v>3134</v>
      </c>
      <c r="Z2250" s="6">
        <v>0</v>
      </c>
      <c r="AA2250" t="s">
        <v>39</v>
      </c>
      <c r="AB2250" t="s">
        <v>39</v>
      </c>
      <c r="AC2250" t="s">
        <v>39</v>
      </c>
      <c r="AD2250" t="s">
        <v>40</v>
      </c>
      <c r="AE2250" t="s">
        <v>39</v>
      </c>
      <c r="AF2250" t="s">
        <v>40</v>
      </c>
      <c r="AG2250" t="s">
        <v>39</v>
      </c>
      <c r="AH2250" t="s">
        <v>39</v>
      </c>
      <c r="AI2250">
        <v>3.2300000000000002E-2</v>
      </c>
      <c r="AJ2250" s="6" t="s">
        <v>43</v>
      </c>
      <c r="AK2250" s="19">
        <v>18.108000000000001</v>
      </c>
      <c r="AL2250" s="6" t="s">
        <v>39</v>
      </c>
      <c r="AM2250" s="6" t="s">
        <v>39</v>
      </c>
      <c r="AN2250">
        <v>3</v>
      </c>
      <c r="AO2250">
        <v>50</v>
      </c>
      <c r="AP2250">
        <v>30</v>
      </c>
      <c r="AQ2250" t="s">
        <v>39</v>
      </c>
      <c r="AR2250" t="s">
        <v>2641</v>
      </c>
      <c r="AS2250" t="s">
        <v>3135</v>
      </c>
    </row>
    <row r="2251" spans="1:45" x14ac:dyDescent="0.35">
      <c r="A2251" t="s">
        <v>2112</v>
      </c>
      <c r="B2251" t="s">
        <v>2672</v>
      </c>
      <c r="C2251" t="s">
        <v>2592</v>
      </c>
      <c r="D2251" t="s">
        <v>391</v>
      </c>
      <c r="E2251" t="s">
        <v>2111</v>
      </c>
      <c r="F2251" t="s">
        <v>39</v>
      </c>
      <c r="G2251" t="s">
        <v>42</v>
      </c>
      <c r="H2251" t="s">
        <v>40</v>
      </c>
      <c r="I2251" t="s">
        <v>3131</v>
      </c>
      <c r="J2251">
        <v>27.5</v>
      </c>
      <c r="K2251">
        <v>109.95</v>
      </c>
      <c r="L2251">
        <v>234</v>
      </c>
      <c r="M2251" t="s">
        <v>2632</v>
      </c>
      <c r="N2251" t="s">
        <v>39</v>
      </c>
      <c r="O2251">
        <v>2018</v>
      </c>
      <c r="P2251">
        <v>2018</v>
      </c>
      <c r="Q2251" t="s">
        <v>39</v>
      </c>
      <c r="R2251" s="6" t="s">
        <v>3132</v>
      </c>
      <c r="S2251" t="s">
        <v>39</v>
      </c>
      <c r="T2251">
        <v>4</v>
      </c>
      <c r="U2251" t="s">
        <v>3137</v>
      </c>
      <c r="V2251" s="6" t="s">
        <v>39</v>
      </c>
      <c r="W2251" t="s">
        <v>39</v>
      </c>
      <c r="X2251" s="6">
        <v>20</v>
      </c>
      <c r="Y2251" t="s">
        <v>39</v>
      </c>
      <c r="Z2251" s="6">
        <v>0</v>
      </c>
      <c r="AA2251" t="s">
        <v>39</v>
      </c>
      <c r="AB2251" t="s">
        <v>39</v>
      </c>
      <c r="AC2251" t="s">
        <v>39</v>
      </c>
      <c r="AD2251" t="s">
        <v>40</v>
      </c>
      <c r="AE2251" t="s">
        <v>39</v>
      </c>
      <c r="AF2251" t="s">
        <v>40</v>
      </c>
      <c r="AG2251" t="s">
        <v>39</v>
      </c>
      <c r="AH2251" t="s">
        <v>39</v>
      </c>
      <c r="AI2251">
        <v>3.2300000000000002E-2</v>
      </c>
      <c r="AJ2251" s="6" t="s">
        <v>43</v>
      </c>
      <c r="AK2251" s="17">
        <v>0</v>
      </c>
      <c r="AL2251" s="6" t="s">
        <v>39</v>
      </c>
      <c r="AM2251" s="6" t="s">
        <v>39</v>
      </c>
      <c r="AN2251">
        <v>3</v>
      </c>
      <c r="AO2251">
        <v>50</v>
      </c>
      <c r="AP2251" s="14">
        <v>0.15</v>
      </c>
      <c r="AQ2251" t="s">
        <v>39</v>
      </c>
      <c r="AR2251" t="s">
        <v>2686</v>
      </c>
      <c r="AS2251" t="s">
        <v>3136</v>
      </c>
    </row>
    <row r="2252" spans="1:45" x14ac:dyDescent="0.35">
      <c r="A2252" t="s">
        <v>2112</v>
      </c>
      <c r="B2252" t="s">
        <v>2672</v>
      </c>
      <c r="C2252" t="s">
        <v>2592</v>
      </c>
      <c r="D2252" t="s">
        <v>391</v>
      </c>
      <c r="E2252" t="s">
        <v>2111</v>
      </c>
      <c r="F2252" t="s">
        <v>39</v>
      </c>
      <c r="G2252" t="s">
        <v>42</v>
      </c>
      <c r="H2252" t="s">
        <v>40</v>
      </c>
      <c r="I2252" t="s">
        <v>3131</v>
      </c>
      <c r="J2252">
        <v>27.5</v>
      </c>
      <c r="K2252">
        <v>109.95</v>
      </c>
      <c r="L2252">
        <v>234</v>
      </c>
      <c r="M2252" t="s">
        <v>2632</v>
      </c>
      <c r="N2252" t="s">
        <v>39</v>
      </c>
      <c r="O2252">
        <v>2018</v>
      </c>
      <c r="P2252">
        <v>2018</v>
      </c>
      <c r="Q2252" t="s">
        <v>39</v>
      </c>
      <c r="R2252" s="6" t="s">
        <v>3132</v>
      </c>
      <c r="S2252" t="s">
        <v>39</v>
      </c>
      <c r="T2252">
        <v>4</v>
      </c>
      <c r="U2252" t="s">
        <v>3137</v>
      </c>
      <c r="V2252" s="6" t="s">
        <v>39</v>
      </c>
      <c r="W2252" t="s">
        <v>39</v>
      </c>
      <c r="X2252" s="6">
        <v>20</v>
      </c>
      <c r="Y2252" t="s">
        <v>39</v>
      </c>
      <c r="Z2252" s="6">
        <v>0</v>
      </c>
      <c r="AA2252" t="s">
        <v>39</v>
      </c>
      <c r="AB2252" t="s">
        <v>39</v>
      </c>
      <c r="AC2252" t="s">
        <v>39</v>
      </c>
      <c r="AD2252" t="s">
        <v>40</v>
      </c>
      <c r="AE2252" t="s">
        <v>39</v>
      </c>
      <c r="AF2252" t="s">
        <v>40</v>
      </c>
      <c r="AG2252" t="s">
        <v>39</v>
      </c>
      <c r="AH2252" t="s">
        <v>39</v>
      </c>
      <c r="AI2252">
        <v>3.2300000000000002E-2</v>
      </c>
      <c r="AJ2252" s="6" t="s">
        <v>43</v>
      </c>
      <c r="AK2252" s="17">
        <v>0</v>
      </c>
      <c r="AL2252" s="6" t="s">
        <v>39</v>
      </c>
      <c r="AM2252" s="6" t="s">
        <v>39</v>
      </c>
      <c r="AN2252">
        <v>3</v>
      </c>
      <c r="AO2252">
        <v>50</v>
      </c>
      <c r="AP2252" s="14">
        <v>2.242</v>
      </c>
      <c r="AQ2252" t="s">
        <v>39</v>
      </c>
      <c r="AR2252" t="s">
        <v>2686</v>
      </c>
      <c r="AS2252" t="s">
        <v>3136</v>
      </c>
    </row>
    <row r="2253" spans="1:45" x14ac:dyDescent="0.35">
      <c r="A2253" t="s">
        <v>2112</v>
      </c>
      <c r="B2253" t="s">
        <v>2672</v>
      </c>
      <c r="C2253" t="s">
        <v>2592</v>
      </c>
      <c r="D2253" t="s">
        <v>391</v>
      </c>
      <c r="E2253" t="s">
        <v>2111</v>
      </c>
      <c r="F2253" t="s">
        <v>39</v>
      </c>
      <c r="G2253" t="s">
        <v>42</v>
      </c>
      <c r="H2253" t="s">
        <v>40</v>
      </c>
      <c r="I2253" t="s">
        <v>3131</v>
      </c>
      <c r="J2253">
        <v>27.5</v>
      </c>
      <c r="K2253">
        <v>109.95</v>
      </c>
      <c r="L2253">
        <v>234</v>
      </c>
      <c r="M2253" t="s">
        <v>2632</v>
      </c>
      <c r="N2253" t="s">
        <v>39</v>
      </c>
      <c r="O2253">
        <v>2018</v>
      </c>
      <c r="P2253">
        <v>2018</v>
      </c>
      <c r="Q2253" t="s">
        <v>39</v>
      </c>
      <c r="R2253" s="6" t="s">
        <v>3132</v>
      </c>
      <c r="S2253" t="s">
        <v>39</v>
      </c>
      <c r="T2253">
        <v>4</v>
      </c>
      <c r="U2253" t="s">
        <v>3137</v>
      </c>
      <c r="V2253" s="6" t="s">
        <v>39</v>
      </c>
      <c r="W2253" t="s">
        <v>39</v>
      </c>
      <c r="X2253" s="6">
        <v>20</v>
      </c>
      <c r="Y2253" t="s">
        <v>39</v>
      </c>
      <c r="Z2253" s="6">
        <v>0</v>
      </c>
      <c r="AA2253" t="s">
        <v>39</v>
      </c>
      <c r="AB2253" t="s">
        <v>39</v>
      </c>
      <c r="AC2253" t="s">
        <v>39</v>
      </c>
      <c r="AD2253" t="s">
        <v>40</v>
      </c>
      <c r="AE2253" t="s">
        <v>39</v>
      </c>
      <c r="AF2253" t="s">
        <v>40</v>
      </c>
      <c r="AG2253" t="s">
        <v>39</v>
      </c>
      <c r="AH2253" t="s">
        <v>39</v>
      </c>
      <c r="AI2253">
        <v>3.2300000000000002E-2</v>
      </c>
      <c r="AJ2253" s="6" t="s">
        <v>43</v>
      </c>
      <c r="AK2253" s="17">
        <v>0</v>
      </c>
      <c r="AL2253" s="6" t="s">
        <v>39</v>
      </c>
      <c r="AM2253" s="6" t="s">
        <v>39</v>
      </c>
      <c r="AN2253">
        <v>3</v>
      </c>
      <c r="AO2253">
        <v>50</v>
      </c>
      <c r="AP2253" s="20">
        <v>4.0730000000000004</v>
      </c>
      <c r="AQ2253" t="s">
        <v>39</v>
      </c>
      <c r="AR2253" t="s">
        <v>2686</v>
      </c>
      <c r="AS2253" t="s">
        <v>3136</v>
      </c>
    </row>
    <row r="2254" spans="1:45" x14ac:dyDescent="0.35">
      <c r="A2254" t="s">
        <v>2112</v>
      </c>
      <c r="B2254" t="s">
        <v>2672</v>
      </c>
      <c r="C2254" t="s">
        <v>2592</v>
      </c>
      <c r="D2254" t="s">
        <v>391</v>
      </c>
      <c r="E2254" t="s">
        <v>2111</v>
      </c>
      <c r="F2254" t="s">
        <v>39</v>
      </c>
      <c r="G2254" t="s">
        <v>42</v>
      </c>
      <c r="H2254" t="s">
        <v>40</v>
      </c>
      <c r="I2254" t="s">
        <v>3131</v>
      </c>
      <c r="J2254">
        <v>27.5</v>
      </c>
      <c r="K2254">
        <v>109.95</v>
      </c>
      <c r="L2254">
        <v>234</v>
      </c>
      <c r="M2254" t="s">
        <v>2632</v>
      </c>
      <c r="N2254" t="s">
        <v>39</v>
      </c>
      <c r="O2254">
        <v>2018</v>
      </c>
      <c r="P2254">
        <v>2018</v>
      </c>
      <c r="Q2254" t="s">
        <v>39</v>
      </c>
      <c r="R2254" s="6" t="s">
        <v>3132</v>
      </c>
      <c r="S2254" t="s">
        <v>39</v>
      </c>
      <c r="T2254">
        <v>4</v>
      </c>
      <c r="U2254" t="s">
        <v>3137</v>
      </c>
      <c r="V2254" s="6" t="s">
        <v>39</v>
      </c>
      <c r="W2254" t="s">
        <v>39</v>
      </c>
      <c r="X2254" s="6">
        <v>20</v>
      </c>
      <c r="Y2254" t="s">
        <v>39</v>
      </c>
      <c r="Z2254" s="6">
        <v>0</v>
      </c>
      <c r="AA2254" t="s">
        <v>39</v>
      </c>
      <c r="AB2254" t="s">
        <v>39</v>
      </c>
      <c r="AC2254" t="s">
        <v>39</v>
      </c>
      <c r="AD2254" t="s">
        <v>40</v>
      </c>
      <c r="AE2254" t="s">
        <v>39</v>
      </c>
      <c r="AF2254" t="s">
        <v>40</v>
      </c>
      <c r="AG2254" t="s">
        <v>39</v>
      </c>
      <c r="AH2254" t="s">
        <v>39</v>
      </c>
      <c r="AI2254">
        <v>3.2300000000000002E-2</v>
      </c>
      <c r="AJ2254" s="6" t="s">
        <v>43</v>
      </c>
      <c r="AK2254" s="17">
        <v>0</v>
      </c>
      <c r="AL2254" s="6" t="s">
        <v>39</v>
      </c>
      <c r="AM2254" s="6" t="s">
        <v>39</v>
      </c>
      <c r="AN2254">
        <v>3</v>
      </c>
      <c r="AO2254">
        <v>50</v>
      </c>
      <c r="AP2254" s="20">
        <v>6.1280000000000001</v>
      </c>
      <c r="AQ2254" t="s">
        <v>39</v>
      </c>
      <c r="AR2254" t="s">
        <v>2686</v>
      </c>
      <c r="AS2254" t="s">
        <v>3136</v>
      </c>
    </row>
    <row r="2255" spans="1:45" x14ac:dyDescent="0.35">
      <c r="A2255" t="s">
        <v>2112</v>
      </c>
      <c r="B2255" t="s">
        <v>2672</v>
      </c>
      <c r="C2255" t="s">
        <v>2592</v>
      </c>
      <c r="D2255" t="s">
        <v>391</v>
      </c>
      <c r="E2255" t="s">
        <v>2111</v>
      </c>
      <c r="F2255" t="s">
        <v>39</v>
      </c>
      <c r="G2255" t="s">
        <v>42</v>
      </c>
      <c r="H2255" t="s">
        <v>40</v>
      </c>
      <c r="I2255" t="s">
        <v>3131</v>
      </c>
      <c r="J2255">
        <v>27.5</v>
      </c>
      <c r="K2255">
        <v>109.95</v>
      </c>
      <c r="L2255">
        <v>234</v>
      </c>
      <c r="M2255" t="s">
        <v>2632</v>
      </c>
      <c r="N2255" t="s">
        <v>39</v>
      </c>
      <c r="O2255">
        <v>2018</v>
      </c>
      <c r="P2255">
        <v>2018</v>
      </c>
      <c r="Q2255" t="s">
        <v>39</v>
      </c>
      <c r="R2255" s="6" t="s">
        <v>3132</v>
      </c>
      <c r="S2255" t="s">
        <v>39</v>
      </c>
      <c r="T2255">
        <v>4</v>
      </c>
      <c r="U2255" t="s">
        <v>3137</v>
      </c>
      <c r="V2255" s="6" t="s">
        <v>39</v>
      </c>
      <c r="W2255" t="s">
        <v>39</v>
      </c>
      <c r="X2255" s="6">
        <v>20</v>
      </c>
      <c r="Y2255" t="s">
        <v>39</v>
      </c>
      <c r="Z2255" s="6">
        <v>0</v>
      </c>
      <c r="AA2255" t="s">
        <v>39</v>
      </c>
      <c r="AB2255" t="s">
        <v>39</v>
      </c>
      <c r="AC2255" t="s">
        <v>39</v>
      </c>
      <c r="AD2255" t="s">
        <v>40</v>
      </c>
      <c r="AE2255" t="s">
        <v>39</v>
      </c>
      <c r="AF2255" t="s">
        <v>40</v>
      </c>
      <c r="AG2255" t="s">
        <v>39</v>
      </c>
      <c r="AH2255" t="s">
        <v>39</v>
      </c>
      <c r="AI2255">
        <v>3.2300000000000002E-2</v>
      </c>
      <c r="AJ2255" s="6" t="s">
        <v>43</v>
      </c>
      <c r="AK2255" s="21">
        <v>0</v>
      </c>
      <c r="AL2255" s="6" t="s">
        <v>39</v>
      </c>
      <c r="AM2255" s="6" t="s">
        <v>39</v>
      </c>
      <c r="AN2255">
        <v>3</v>
      </c>
      <c r="AO2255">
        <v>50</v>
      </c>
      <c r="AP2255" s="20">
        <v>8.07</v>
      </c>
      <c r="AQ2255" t="s">
        <v>39</v>
      </c>
      <c r="AR2255" t="s">
        <v>2686</v>
      </c>
      <c r="AS2255" t="s">
        <v>3136</v>
      </c>
    </row>
    <row r="2256" spans="1:45" x14ac:dyDescent="0.35">
      <c r="A2256" t="s">
        <v>2112</v>
      </c>
      <c r="B2256" t="s">
        <v>2672</v>
      </c>
      <c r="C2256" t="s">
        <v>2592</v>
      </c>
      <c r="D2256" t="s">
        <v>391</v>
      </c>
      <c r="E2256" t="s">
        <v>2111</v>
      </c>
      <c r="F2256" t="s">
        <v>39</v>
      </c>
      <c r="G2256" t="s">
        <v>42</v>
      </c>
      <c r="H2256" t="s">
        <v>40</v>
      </c>
      <c r="I2256" t="s">
        <v>3131</v>
      </c>
      <c r="J2256">
        <v>27.5</v>
      </c>
      <c r="K2256">
        <v>109.95</v>
      </c>
      <c r="L2256">
        <v>234</v>
      </c>
      <c r="M2256" t="s">
        <v>2632</v>
      </c>
      <c r="N2256" t="s">
        <v>39</v>
      </c>
      <c r="O2256">
        <v>2018</v>
      </c>
      <c r="P2256">
        <v>2018</v>
      </c>
      <c r="Q2256" t="s">
        <v>39</v>
      </c>
      <c r="R2256" s="6" t="s">
        <v>3132</v>
      </c>
      <c r="S2256" t="s">
        <v>39</v>
      </c>
      <c r="T2256">
        <v>4</v>
      </c>
      <c r="U2256" t="s">
        <v>3137</v>
      </c>
      <c r="V2256" s="6" t="s">
        <v>39</v>
      </c>
      <c r="W2256" t="s">
        <v>39</v>
      </c>
      <c r="X2256" s="6">
        <v>20</v>
      </c>
      <c r="Y2256" t="s">
        <v>39</v>
      </c>
      <c r="Z2256" s="6">
        <v>0</v>
      </c>
      <c r="AA2256" t="s">
        <v>39</v>
      </c>
      <c r="AB2256" t="s">
        <v>39</v>
      </c>
      <c r="AC2256" t="s">
        <v>39</v>
      </c>
      <c r="AD2256" t="s">
        <v>40</v>
      </c>
      <c r="AE2256" t="s">
        <v>39</v>
      </c>
      <c r="AF2256" t="s">
        <v>40</v>
      </c>
      <c r="AG2256" t="s">
        <v>39</v>
      </c>
      <c r="AH2256" t="s">
        <v>39</v>
      </c>
      <c r="AI2256">
        <v>3.2300000000000002E-2</v>
      </c>
      <c r="AJ2256" s="6" t="s">
        <v>43</v>
      </c>
      <c r="AK2256" s="21">
        <v>1</v>
      </c>
      <c r="AL2256" s="6" t="s">
        <v>39</v>
      </c>
      <c r="AM2256" s="6" t="s">
        <v>39</v>
      </c>
      <c r="AN2256">
        <v>3</v>
      </c>
      <c r="AO2256">
        <v>50</v>
      </c>
      <c r="AP2256" s="20">
        <v>10.051</v>
      </c>
      <c r="AQ2256" t="s">
        <v>39</v>
      </c>
      <c r="AR2256" t="s">
        <v>2686</v>
      </c>
      <c r="AS2256" t="s">
        <v>3136</v>
      </c>
    </row>
    <row r="2257" spans="1:45" x14ac:dyDescent="0.35">
      <c r="A2257" t="s">
        <v>2112</v>
      </c>
      <c r="B2257" t="s">
        <v>2672</v>
      </c>
      <c r="C2257" t="s">
        <v>2592</v>
      </c>
      <c r="D2257" t="s">
        <v>391</v>
      </c>
      <c r="E2257" t="s">
        <v>2111</v>
      </c>
      <c r="F2257" t="s">
        <v>39</v>
      </c>
      <c r="G2257" t="s">
        <v>42</v>
      </c>
      <c r="H2257" t="s">
        <v>40</v>
      </c>
      <c r="I2257" t="s">
        <v>3131</v>
      </c>
      <c r="J2257">
        <v>27.5</v>
      </c>
      <c r="K2257">
        <v>109.95</v>
      </c>
      <c r="L2257">
        <v>234</v>
      </c>
      <c r="M2257" t="s">
        <v>2632</v>
      </c>
      <c r="N2257" t="s">
        <v>39</v>
      </c>
      <c r="O2257">
        <v>2018</v>
      </c>
      <c r="P2257">
        <v>2018</v>
      </c>
      <c r="Q2257" t="s">
        <v>39</v>
      </c>
      <c r="R2257" s="6" t="s">
        <v>3132</v>
      </c>
      <c r="S2257" t="s">
        <v>39</v>
      </c>
      <c r="T2257">
        <v>4</v>
      </c>
      <c r="U2257" t="s">
        <v>3137</v>
      </c>
      <c r="V2257" s="6" t="s">
        <v>39</v>
      </c>
      <c r="W2257" t="s">
        <v>39</v>
      </c>
      <c r="X2257" s="6">
        <v>20</v>
      </c>
      <c r="Y2257" t="s">
        <v>39</v>
      </c>
      <c r="Z2257" s="6">
        <v>0</v>
      </c>
      <c r="AA2257" t="s">
        <v>39</v>
      </c>
      <c r="AB2257" t="s">
        <v>39</v>
      </c>
      <c r="AC2257" t="s">
        <v>39</v>
      </c>
      <c r="AD2257" t="s">
        <v>40</v>
      </c>
      <c r="AE2257" t="s">
        <v>39</v>
      </c>
      <c r="AF2257" t="s">
        <v>40</v>
      </c>
      <c r="AG2257" t="s">
        <v>39</v>
      </c>
      <c r="AH2257" t="s">
        <v>39</v>
      </c>
      <c r="AI2257">
        <v>3.2300000000000002E-2</v>
      </c>
      <c r="AJ2257" s="6" t="s">
        <v>43</v>
      </c>
      <c r="AK2257" s="21">
        <v>1.1299999999999999</v>
      </c>
      <c r="AL2257" s="6" t="s">
        <v>39</v>
      </c>
      <c r="AM2257" s="6" t="s">
        <v>39</v>
      </c>
      <c r="AN2257">
        <v>3</v>
      </c>
      <c r="AO2257">
        <v>50</v>
      </c>
      <c r="AP2257" s="20">
        <v>12.105</v>
      </c>
      <c r="AQ2257" t="s">
        <v>39</v>
      </c>
      <c r="AR2257" t="s">
        <v>2686</v>
      </c>
      <c r="AS2257" t="s">
        <v>3136</v>
      </c>
    </row>
    <row r="2258" spans="1:45" x14ac:dyDescent="0.35">
      <c r="A2258" t="s">
        <v>2112</v>
      </c>
      <c r="B2258" t="s">
        <v>2672</v>
      </c>
      <c r="C2258" t="s">
        <v>2592</v>
      </c>
      <c r="D2258" t="s">
        <v>391</v>
      </c>
      <c r="E2258" t="s">
        <v>2111</v>
      </c>
      <c r="F2258" t="s">
        <v>39</v>
      </c>
      <c r="G2258" t="s">
        <v>42</v>
      </c>
      <c r="H2258" t="s">
        <v>40</v>
      </c>
      <c r="I2258" t="s">
        <v>3131</v>
      </c>
      <c r="J2258">
        <v>27.5</v>
      </c>
      <c r="K2258">
        <v>109.95</v>
      </c>
      <c r="L2258">
        <v>234</v>
      </c>
      <c r="M2258" t="s">
        <v>2632</v>
      </c>
      <c r="N2258" t="s">
        <v>39</v>
      </c>
      <c r="O2258">
        <v>2018</v>
      </c>
      <c r="P2258">
        <v>2018</v>
      </c>
      <c r="Q2258" t="s">
        <v>39</v>
      </c>
      <c r="R2258" s="6" t="s">
        <v>3132</v>
      </c>
      <c r="S2258" t="s">
        <v>39</v>
      </c>
      <c r="T2258">
        <v>4</v>
      </c>
      <c r="U2258" t="s">
        <v>3137</v>
      </c>
      <c r="V2258" s="6" t="s">
        <v>39</v>
      </c>
      <c r="W2258" t="s">
        <v>39</v>
      </c>
      <c r="X2258" s="6">
        <v>20</v>
      </c>
      <c r="Y2258" t="s">
        <v>39</v>
      </c>
      <c r="Z2258" s="6">
        <v>0</v>
      </c>
      <c r="AA2258" t="s">
        <v>39</v>
      </c>
      <c r="AB2258" t="s">
        <v>39</v>
      </c>
      <c r="AC2258" t="s">
        <v>39</v>
      </c>
      <c r="AD2258" t="s">
        <v>40</v>
      </c>
      <c r="AE2258" t="s">
        <v>39</v>
      </c>
      <c r="AF2258" t="s">
        <v>40</v>
      </c>
      <c r="AG2258" t="s">
        <v>39</v>
      </c>
      <c r="AH2258" t="s">
        <v>39</v>
      </c>
      <c r="AI2258">
        <v>3.2300000000000002E-2</v>
      </c>
      <c r="AJ2258" s="6" t="s">
        <v>43</v>
      </c>
      <c r="AK2258" s="21">
        <v>3.1230000000000002</v>
      </c>
      <c r="AL2258" s="6" t="s">
        <v>39</v>
      </c>
      <c r="AM2258" s="6" t="s">
        <v>39</v>
      </c>
      <c r="AN2258">
        <v>3</v>
      </c>
      <c r="AO2258">
        <v>50</v>
      </c>
      <c r="AP2258" s="20">
        <v>14.16</v>
      </c>
      <c r="AQ2258" t="s">
        <v>39</v>
      </c>
      <c r="AR2258" t="s">
        <v>2686</v>
      </c>
      <c r="AS2258" t="s">
        <v>3136</v>
      </c>
    </row>
    <row r="2259" spans="1:45" x14ac:dyDescent="0.35">
      <c r="A2259" t="s">
        <v>2112</v>
      </c>
      <c r="B2259" t="s">
        <v>2672</v>
      </c>
      <c r="C2259" t="s">
        <v>2592</v>
      </c>
      <c r="D2259" t="s">
        <v>391</v>
      </c>
      <c r="E2259" t="s">
        <v>2111</v>
      </c>
      <c r="F2259" t="s">
        <v>39</v>
      </c>
      <c r="G2259" t="s">
        <v>42</v>
      </c>
      <c r="H2259" t="s">
        <v>40</v>
      </c>
      <c r="I2259" t="s">
        <v>3131</v>
      </c>
      <c r="J2259">
        <v>27.5</v>
      </c>
      <c r="K2259">
        <v>109.95</v>
      </c>
      <c r="L2259">
        <v>234</v>
      </c>
      <c r="M2259" t="s">
        <v>2632</v>
      </c>
      <c r="N2259" t="s">
        <v>39</v>
      </c>
      <c r="O2259">
        <v>2018</v>
      </c>
      <c r="P2259">
        <v>2018</v>
      </c>
      <c r="Q2259" t="s">
        <v>39</v>
      </c>
      <c r="R2259" s="6" t="s">
        <v>3132</v>
      </c>
      <c r="S2259" t="s">
        <v>39</v>
      </c>
      <c r="T2259">
        <v>4</v>
      </c>
      <c r="U2259" t="s">
        <v>3137</v>
      </c>
      <c r="V2259" s="6" t="s">
        <v>39</v>
      </c>
      <c r="W2259" t="s">
        <v>39</v>
      </c>
      <c r="X2259" s="6">
        <v>20</v>
      </c>
      <c r="Y2259" t="s">
        <v>39</v>
      </c>
      <c r="Z2259" s="6">
        <v>0</v>
      </c>
      <c r="AA2259" t="s">
        <v>39</v>
      </c>
      <c r="AB2259" t="s">
        <v>39</v>
      </c>
      <c r="AC2259" t="s">
        <v>39</v>
      </c>
      <c r="AD2259" t="s">
        <v>40</v>
      </c>
      <c r="AE2259" t="s">
        <v>39</v>
      </c>
      <c r="AF2259" t="s">
        <v>40</v>
      </c>
      <c r="AG2259" t="s">
        <v>39</v>
      </c>
      <c r="AH2259" t="s">
        <v>39</v>
      </c>
      <c r="AI2259">
        <v>3.2300000000000002E-2</v>
      </c>
      <c r="AJ2259" s="6" t="s">
        <v>43</v>
      </c>
      <c r="AK2259" s="21">
        <v>3.4550000000000001</v>
      </c>
      <c r="AL2259" s="6" t="s">
        <v>39</v>
      </c>
      <c r="AM2259" s="6" t="s">
        <v>39</v>
      </c>
      <c r="AN2259">
        <v>3</v>
      </c>
      <c r="AO2259">
        <v>50</v>
      </c>
      <c r="AP2259" s="20">
        <v>16.178000000000001</v>
      </c>
      <c r="AQ2259" t="s">
        <v>39</v>
      </c>
      <c r="AR2259" t="s">
        <v>2686</v>
      </c>
      <c r="AS2259" t="s">
        <v>3136</v>
      </c>
    </row>
    <row r="2260" spans="1:45" x14ac:dyDescent="0.35">
      <c r="A2260" t="s">
        <v>2112</v>
      </c>
      <c r="B2260" t="s">
        <v>2672</v>
      </c>
      <c r="C2260" t="s">
        <v>2592</v>
      </c>
      <c r="D2260" t="s">
        <v>391</v>
      </c>
      <c r="E2260" t="s">
        <v>2111</v>
      </c>
      <c r="F2260" t="s">
        <v>39</v>
      </c>
      <c r="G2260" t="s">
        <v>42</v>
      </c>
      <c r="H2260" t="s">
        <v>40</v>
      </c>
      <c r="I2260" t="s">
        <v>3131</v>
      </c>
      <c r="J2260">
        <v>27.5</v>
      </c>
      <c r="K2260">
        <v>109.95</v>
      </c>
      <c r="L2260">
        <v>234</v>
      </c>
      <c r="M2260" t="s">
        <v>2632</v>
      </c>
      <c r="N2260" t="s">
        <v>39</v>
      </c>
      <c r="O2260">
        <v>2018</v>
      </c>
      <c r="P2260">
        <v>2018</v>
      </c>
      <c r="Q2260" t="s">
        <v>39</v>
      </c>
      <c r="R2260" s="6" t="s">
        <v>3132</v>
      </c>
      <c r="S2260" t="s">
        <v>39</v>
      </c>
      <c r="T2260">
        <v>4</v>
      </c>
      <c r="U2260" t="s">
        <v>3137</v>
      </c>
      <c r="V2260" s="6" t="s">
        <v>39</v>
      </c>
      <c r="W2260" t="s">
        <v>39</v>
      </c>
      <c r="X2260" s="6">
        <v>20</v>
      </c>
      <c r="Y2260" t="s">
        <v>39</v>
      </c>
      <c r="Z2260" s="6">
        <v>0</v>
      </c>
      <c r="AA2260" t="s">
        <v>39</v>
      </c>
      <c r="AB2260" t="s">
        <v>39</v>
      </c>
      <c r="AC2260" t="s">
        <v>39</v>
      </c>
      <c r="AD2260" t="s">
        <v>40</v>
      </c>
      <c r="AE2260" t="s">
        <v>39</v>
      </c>
      <c r="AF2260" t="s">
        <v>40</v>
      </c>
      <c r="AG2260" t="s">
        <v>39</v>
      </c>
      <c r="AH2260" t="s">
        <v>39</v>
      </c>
      <c r="AI2260">
        <v>3.2300000000000002E-2</v>
      </c>
      <c r="AJ2260" s="6" t="s">
        <v>43</v>
      </c>
      <c r="AK2260" s="21">
        <v>6.1130000000000004</v>
      </c>
      <c r="AL2260" s="6" t="s">
        <v>39</v>
      </c>
      <c r="AM2260" s="6" t="s">
        <v>39</v>
      </c>
      <c r="AN2260">
        <v>3</v>
      </c>
      <c r="AO2260">
        <v>50</v>
      </c>
      <c r="AP2260" s="20">
        <v>18.082999999999998</v>
      </c>
      <c r="AQ2260" t="s">
        <v>39</v>
      </c>
      <c r="AR2260" t="s">
        <v>2686</v>
      </c>
      <c r="AS2260" t="s">
        <v>3136</v>
      </c>
    </row>
    <row r="2261" spans="1:45" x14ac:dyDescent="0.35">
      <c r="A2261" t="s">
        <v>2112</v>
      </c>
      <c r="B2261" t="s">
        <v>2672</v>
      </c>
      <c r="C2261" t="s">
        <v>2592</v>
      </c>
      <c r="D2261" t="s">
        <v>391</v>
      </c>
      <c r="E2261" t="s">
        <v>2111</v>
      </c>
      <c r="F2261" t="s">
        <v>39</v>
      </c>
      <c r="G2261" t="s">
        <v>42</v>
      </c>
      <c r="H2261" t="s">
        <v>40</v>
      </c>
      <c r="I2261" t="s">
        <v>3131</v>
      </c>
      <c r="J2261">
        <v>27.5</v>
      </c>
      <c r="K2261">
        <v>109.95</v>
      </c>
      <c r="L2261">
        <v>234</v>
      </c>
      <c r="M2261" t="s">
        <v>2632</v>
      </c>
      <c r="N2261" t="s">
        <v>39</v>
      </c>
      <c r="O2261">
        <v>2018</v>
      </c>
      <c r="P2261">
        <v>2018</v>
      </c>
      <c r="Q2261" t="s">
        <v>39</v>
      </c>
      <c r="R2261" s="6" t="s">
        <v>3132</v>
      </c>
      <c r="S2261" t="s">
        <v>39</v>
      </c>
      <c r="T2261">
        <v>4</v>
      </c>
      <c r="U2261" t="s">
        <v>3137</v>
      </c>
      <c r="V2261" s="6" t="s">
        <v>39</v>
      </c>
      <c r="W2261" t="s">
        <v>39</v>
      </c>
      <c r="X2261" s="6">
        <v>20</v>
      </c>
      <c r="Y2261" t="s">
        <v>39</v>
      </c>
      <c r="Z2261" s="6">
        <v>0</v>
      </c>
      <c r="AA2261" t="s">
        <v>39</v>
      </c>
      <c r="AB2261" t="s">
        <v>39</v>
      </c>
      <c r="AC2261" t="s">
        <v>39</v>
      </c>
      <c r="AD2261" t="s">
        <v>40</v>
      </c>
      <c r="AE2261" t="s">
        <v>39</v>
      </c>
      <c r="AF2261" t="s">
        <v>40</v>
      </c>
      <c r="AG2261" t="s">
        <v>39</v>
      </c>
      <c r="AH2261" t="s">
        <v>39</v>
      </c>
      <c r="AI2261">
        <v>3.2300000000000002E-2</v>
      </c>
      <c r="AJ2261" s="6" t="s">
        <v>43</v>
      </c>
      <c r="AK2261" s="21">
        <v>5.78</v>
      </c>
      <c r="AL2261" s="6" t="s">
        <v>39</v>
      </c>
      <c r="AM2261" s="6" t="s">
        <v>39</v>
      </c>
      <c r="AN2261">
        <v>3</v>
      </c>
      <c r="AO2261">
        <v>50</v>
      </c>
      <c r="AP2261" s="20">
        <v>20.100000000000001</v>
      </c>
      <c r="AQ2261" t="s">
        <v>39</v>
      </c>
      <c r="AR2261" t="s">
        <v>2686</v>
      </c>
      <c r="AS2261" t="s">
        <v>3136</v>
      </c>
    </row>
    <row r="2262" spans="1:45" x14ac:dyDescent="0.35">
      <c r="A2262" t="s">
        <v>2112</v>
      </c>
      <c r="B2262" t="s">
        <v>2672</v>
      </c>
      <c r="C2262" t="s">
        <v>2592</v>
      </c>
      <c r="D2262" t="s">
        <v>391</v>
      </c>
      <c r="E2262" t="s">
        <v>2111</v>
      </c>
      <c r="F2262" t="s">
        <v>39</v>
      </c>
      <c r="G2262" t="s">
        <v>42</v>
      </c>
      <c r="H2262" t="s">
        <v>40</v>
      </c>
      <c r="I2262" t="s">
        <v>3131</v>
      </c>
      <c r="J2262">
        <v>27.5</v>
      </c>
      <c r="K2262">
        <v>109.95</v>
      </c>
      <c r="L2262">
        <v>234</v>
      </c>
      <c r="M2262" t="s">
        <v>2632</v>
      </c>
      <c r="N2262" t="s">
        <v>39</v>
      </c>
      <c r="O2262">
        <v>2018</v>
      </c>
      <c r="P2262">
        <v>2018</v>
      </c>
      <c r="Q2262" t="s">
        <v>39</v>
      </c>
      <c r="R2262" s="6" t="s">
        <v>3132</v>
      </c>
      <c r="S2262" t="s">
        <v>39</v>
      </c>
      <c r="T2262">
        <v>4</v>
      </c>
      <c r="U2262" t="s">
        <v>3137</v>
      </c>
      <c r="V2262" s="6" t="s">
        <v>39</v>
      </c>
      <c r="W2262" t="s">
        <v>39</v>
      </c>
      <c r="X2262" s="6">
        <v>20</v>
      </c>
      <c r="Y2262" t="s">
        <v>39</v>
      </c>
      <c r="Z2262" s="6">
        <v>0</v>
      </c>
      <c r="AA2262" t="s">
        <v>39</v>
      </c>
      <c r="AB2262" t="s">
        <v>39</v>
      </c>
      <c r="AC2262" t="s">
        <v>39</v>
      </c>
      <c r="AD2262" t="s">
        <v>40</v>
      </c>
      <c r="AE2262" t="s">
        <v>39</v>
      </c>
      <c r="AF2262" t="s">
        <v>40</v>
      </c>
      <c r="AG2262" t="s">
        <v>39</v>
      </c>
      <c r="AH2262" t="s">
        <v>39</v>
      </c>
      <c r="AI2262">
        <v>3.2300000000000002E-2</v>
      </c>
      <c r="AJ2262" s="6" t="s">
        <v>43</v>
      </c>
      <c r="AK2262" s="21">
        <v>5.78</v>
      </c>
      <c r="AL2262" s="6" t="s">
        <v>39</v>
      </c>
      <c r="AM2262" s="6" t="s">
        <v>39</v>
      </c>
      <c r="AN2262">
        <v>3</v>
      </c>
      <c r="AO2262">
        <v>50</v>
      </c>
      <c r="AP2262" s="14">
        <v>22.08</v>
      </c>
      <c r="AQ2262" t="s">
        <v>39</v>
      </c>
      <c r="AR2262" t="s">
        <v>2686</v>
      </c>
      <c r="AS2262" t="s">
        <v>3136</v>
      </c>
    </row>
    <row r="2263" spans="1:45" x14ac:dyDescent="0.35">
      <c r="A2263" t="s">
        <v>2112</v>
      </c>
      <c r="B2263" t="s">
        <v>2672</v>
      </c>
      <c r="C2263" t="s">
        <v>2592</v>
      </c>
      <c r="D2263" t="s">
        <v>391</v>
      </c>
      <c r="E2263" t="s">
        <v>2111</v>
      </c>
      <c r="F2263" t="s">
        <v>39</v>
      </c>
      <c r="G2263" t="s">
        <v>42</v>
      </c>
      <c r="H2263" t="s">
        <v>40</v>
      </c>
      <c r="I2263" t="s">
        <v>3131</v>
      </c>
      <c r="J2263">
        <v>27.5</v>
      </c>
      <c r="K2263">
        <v>109.95</v>
      </c>
      <c r="L2263">
        <v>234</v>
      </c>
      <c r="M2263" t="s">
        <v>2632</v>
      </c>
      <c r="N2263" t="s">
        <v>39</v>
      </c>
      <c r="O2263">
        <v>2018</v>
      </c>
      <c r="P2263">
        <v>2018</v>
      </c>
      <c r="Q2263" t="s">
        <v>39</v>
      </c>
      <c r="R2263" s="6" t="s">
        <v>3132</v>
      </c>
      <c r="S2263" t="s">
        <v>39</v>
      </c>
      <c r="T2263">
        <v>4</v>
      </c>
      <c r="U2263" t="s">
        <v>3137</v>
      </c>
      <c r="V2263" s="6" t="s">
        <v>39</v>
      </c>
      <c r="W2263" t="s">
        <v>39</v>
      </c>
      <c r="X2263" s="6">
        <v>20</v>
      </c>
      <c r="Y2263" t="s">
        <v>39</v>
      </c>
      <c r="Z2263" s="6">
        <v>0</v>
      </c>
      <c r="AA2263" t="s">
        <v>39</v>
      </c>
      <c r="AB2263" t="s">
        <v>39</v>
      </c>
      <c r="AC2263" t="s">
        <v>39</v>
      </c>
      <c r="AD2263" t="s">
        <v>40</v>
      </c>
      <c r="AE2263" t="s">
        <v>39</v>
      </c>
      <c r="AF2263" t="s">
        <v>40</v>
      </c>
      <c r="AG2263" t="s">
        <v>39</v>
      </c>
      <c r="AH2263" t="s">
        <v>39</v>
      </c>
      <c r="AI2263">
        <v>3.2300000000000002E-2</v>
      </c>
      <c r="AJ2263" s="6" t="s">
        <v>43</v>
      </c>
      <c r="AK2263" s="21">
        <v>5.78</v>
      </c>
      <c r="AL2263" s="6" t="s">
        <v>39</v>
      </c>
      <c r="AM2263" s="6" t="s">
        <v>39</v>
      </c>
      <c r="AN2263">
        <v>3</v>
      </c>
      <c r="AO2263">
        <v>50</v>
      </c>
      <c r="AP2263" s="14">
        <v>24.023</v>
      </c>
      <c r="AQ2263" t="s">
        <v>39</v>
      </c>
      <c r="AR2263" t="s">
        <v>2686</v>
      </c>
      <c r="AS2263" t="s">
        <v>3136</v>
      </c>
    </row>
    <row r="2264" spans="1:45" ht="16.5" customHeight="1" x14ac:dyDescent="0.35">
      <c r="A2264" t="s">
        <v>2112</v>
      </c>
      <c r="B2264" t="s">
        <v>2672</v>
      </c>
      <c r="C2264" t="s">
        <v>2592</v>
      </c>
      <c r="D2264" t="s">
        <v>391</v>
      </c>
      <c r="E2264" t="s">
        <v>2111</v>
      </c>
      <c r="F2264" t="s">
        <v>39</v>
      </c>
      <c r="G2264" t="s">
        <v>42</v>
      </c>
      <c r="H2264" t="s">
        <v>40</v>
      </c>
      <c r="I2264" t="s">
        <v>3131</v>
      </c>
      <c r="J2264">
        <v>27.5</v>
      </c>
      <c r="K2264">
        <v>109.95</v>
      </c>
      <c r="L2264">
        <v>234</v>
      </c>
      <c r="M2264" t="s">
        <v>2632</v>
      </c>
      <c r="N2264" t="s">
        <v>39</v>
      </c>
      <c r="O2264">
        <v>2018</v>
      </c>
      <c r="P2264">
        <v>2018</v>
      </c>
      <c r="Q2264" t="s">
        <v>39</v>
      </c>
      <c r="R2264" s="6" t="s">
        <v>3132</v>
      </c>
      <c r="S2264" t="s">
        <v>39</v>
      </c>
      <c r="T2264">
        <v>4</v>
      </c>
      <c r="U2264" t="s">
        <v>3137</v>
      </c>
      <c r="V2264" s="6" t="s">
        <v>39</v>
      </c>
      <c r="W2264" t="s">
        <v>39</v>
      </c>
      <c r="X2264" s="6">
        <v>20</v>
      </c>
      <c r="Y2264" t="s">
        <v>39</v>
      </c>
      <c r="Z2264" s="6">
        <v>0</v>
      </c>
      <c r="AA2264" t="s">
        <v>39</v>
      </c>
      <c r="AB2264" t="s">
        <v>39</v>
      </c>
      <c r="AC2264" t="s">
        <v>39</v>
      </c>
      <c r="AD2264" t="s">
        <v>40</v>
      </c>
      <c r="AE2264" t="s">
        <v>39</v>
      </c>
      <c r="AF2264" t="s">
        <v>40</v>
      </c>
      <c r="AG2264" t="s">
        <v>39</v>
      </c>
      <c r="AH2264" t="s">
        <v>39</v>
      </c>
      <c r="AI2264">
        <v>3.2300000000000002E-2</v>
      </c>
      <c r="AJ2264" s="6" t="s">
        <v>43</v>
      </c>
      <c r="AK2264" s="21">
        <v>5.9470000000000001</v>
      </c>
      <c r="AL2264" s="6" t="s">
        <v>39</v>
      </c>
      <c r="AM2264" s="6" t="s">
        <v>39</v>
      </c>
      <c r="AN2264">
        <v>3</v>
      </c>
      <c r="AO2264">
        <v>50</v>
      </c>
      <c r="AP2264" s="14">
        <v>26.041</v>
      </c>
      <c r="AQ2264" t="s">
        <v>39</v>
      </c>
      <c r="AR2264" t="s">
        <v>2686</v>
      </c>
      <c r="AS2264" t="s">
        <v>3136</v>
      </c>
    </row>
    <row r="2265" spans="1:45" ht="14.5" customHeight="1" x14ac:dyDescent="0.35">
      <c r="A2265" t="s">
        <v>2112</v>
      </c>
      <c r="B2265" t="s">
        <v>2672</v>
      </c>
      <c r="C2265" t="s">
        <v>2592</v>
      </c>
      <c r="D2265" t="s">
        <v>391</v>
      </c>
      <c r="E2265" t="s">
        <v>2111</v>
      </c>
      <c r="F2265" t="s">
        <v>39</v>
      </c>
      <c r="G2265" t="s">
        <v>42</v>
      </c>
      <c r="H2265" t="s">
        <v>40</v>
      </c>
      <c r="I2265" t="s">
        <v>3131</v>
      </c>
      <c r="J2265">
        <v>27.5</v>
      </c>
      <c r="K2265">
        <v>109.95</v>
      </c>
      <c r="L2265">
        <v>234</v>
      </c>
      <c r="M2265" t="s">
        <v>2632</v>
      </c>
      <c r="N2265" t="s">
        <v>39</v>
      </c>
      <c r="O2265">
        <v>2018</v>
      </c>
      <c r="P2265">
        <v>2018</v>
      </c>
      <c r="Q2265" t="s">
        <v>39</v>
      </c>
      <c r="R2265" s="6" t="s">
        <v>3132</v>
      </c>
      <c r="S2265" t="s">
        <v>39</v>
      </c>
      <c r="T2265">
        <v>4</v>
      </c>
      <c r="U2265" t="s">
        <v>3137</v>
      </c>
      <c r="V2265" s="6" t="s">
        <v>39</v>
      </c>
      <c r="W2265" t="s">
        <v>39</v>
      </c>
      <c r="X2265" s="6">
        <v>20</v>
      </c>
      <c r="Y2265" t="s">
        <v>39</v>
      </c>
      <c r="Z2265" s="6">
        <v>0</v>
      </c>
      <c r="AA2265" t="s">
        <v>39</v>
      </c>
      <c r="AB2265" t="s">
        <v>39</v>
      </c>
      <c r="AC2265" t="s">
        <v>39</v>
      </c>
      <c r="AD2265" t="s">
        <v>40</v>
      </c>
      <c r="AE2265" t="s">
        <v>39</v>
      </c>
      <c r="AF2265" t="s">
        <v>40</v>
      </c>
      <c r="AG2265" t="s">
        <v>39</v>
      </c>
      <c r="AH2265" t="s">
        <v>39</v>
      </c>
      <c r="AI2265">
        <v>3.2300000000000002E-2</v>
      </c>
      <c r="AJ2265" s="6" t="s">
        <v>43</v>
      </c>
      <c r="AK2265" s="21">
        <v>5.78</v>
      </c>
      <c r="AL2265" s="6" t="s">
        <v>39</v>
      </c>
      <c r="AM2265" s="6" t="s">
        <v>39</v>
      </c>
      <c r="AN2265">
        <v>3</v>
      </c>
      <c r="AO2265">
        <v>50</v>
      </c>
      <c r="AP2265" s="20">
        <v>28.207000000000001</v>
      </c>
      <c r="AQ2265" t="s">
        <v>39</v>
      </c>
      <c r="AR2265" t="s">
        <v>2686</v>
      </c>
      <c r="AS2265" t="s">
        <v>3136</v>
      </c>
    </row>
    <row r="2266" spans="1:45" x14ac:dyDescent="0.35">
      <c r="A2266" t="s">
        <v>2112</v>
      </c>
      <c r="B2266" t="s">
        <v>2672</v>
      </c>
      <c r="C2266" t="s">
        <v>2592</v>
      </c>
      <c r="D2266" t="s">
        <v>391</v>
      </c>
      <c r="E2266" t="s">
        <v>2111</v>
      </c>
      <c r="F2266" t="s">
        <v>39</v>
      </c>
      <c r="G2266" t="s">
        <v>42</v>
      </c>
      <c r="H2266" t="s">
        <v>40</v>
      </c>
      <c r="I2266" t="s">
        <v>3131</v>
      </c>
      <c r="J2266">
        <v>27.5</v>
      </c>
      <c r="K2266">
        <v>109.95</v>
      </c>
      <c r="L2266">
        <v>234</v>
      </c>
      <c r="M2266" t="s">
        <v>2632</v>
      </c>
      <c r="N2266" t="s">
        <v>39</v>
      </c>
      <c r="O2266">
        <v>2018</v>
      </c>
      <c r="P2266">
        <v>2018</v>
      </c>
      <c r="Q2266" t="s">
        <v>39</v>
      </c>
      <c r="R2266" s="6" t="s">
        <v>3132</v>
      </c>
      <c r="S2266" t="s">
        <v>39</v>
      </c>
      <c r="T2266">
        <v>4</v>
      </c>
      <c r="U2266" t="s">
        <v>3138</v>
      </c>
      <c r="V2266" s="6" t="s">
        <v>39</v>
      </c>
      <c r="W2266" t="s">
        <v>39</v>
      </c>
      <c r="X2266" s="6">
        <v>20</v>
      </c>
      <c r="Y2266" t="s">
        <v>39</v>
      </c>
      <c r="Z2266" s="6">
        <v>0</v>
      </c>
      <c r="AA2266" t="s">
        <v>39</v>
      </c>
      <c r="AB2266" t="s">
        <v>39</v>
      </c>
      <c r="AC2266" t="s">
        <v>39</v>
      </c>
      <c r="AD2266" t="s">
        <v>40</v>
      </c>
      <c r="AE2266" t="s">
        <v>39</v>
      </c>
      <c r="AF2266" t="s">
        <v>40</v>
      </c>
      <c r="AG2266" t="s">
        <v>39</v>
      </c>
      <c r="AH2266" t="s">
        <v>39</v>
      </c>
      <c r="AI2266">
        <v>3.2300000000000002E-2</v>
      </c>
      <c r="AJ2266" s="6" t="s">
        <v>43</v>
      </c>
      <c r="AK2266" s="17">
        <v>0</v>
      </c>
      <c r="AL2266" s="6" t="s">
        <v>39</v>
      </c>
      <c r="AM2266" s="6" t="s">
        <v>39</v>
      </c>
      <c r="AN2266">
        <v>3</v>
      </c>
      <c r="AO2266">
        <v>50</v>
      </c>
      <c r="AP2266" s="14">
        <v>30.074999999999999</v>
      </c>
      <c r="AQ2266" t="s">
        <v>39</v>
      </c>
      <c r="AR2266" t="s">
        <v>2686</v>
      </c>
      <c r="AS2266" t="s">
        <v>3136</v>
      </c>
    </row>
    <row r="2267" spans="1:45" x14ac:dyDescent="0.35">
      <c r="A2267" t="s">
        <v>2112</v>
      </c>
      <c r="B2267" t="s">
        <v>2672</v>
      </c>
      <c r="C2267" t="s">
        <v>2592</v>
      </c>
      <c r="D2267" t="s">
        <v>391</v>
      </c>
      <c r="E2267" t="s">
        <v>2111</v>
      </c>
      <c r="F2267" t="s">
        <v>39</v>
      </c>
      <c r="G2267" t="s">
        <v>42</v>
      </c>
      <c r="H2267" t="s">
        <v>40</v>
      </c>
      <c r="I2267" t="s">
        <v>3131</v>
      </c>
      <c r="J2267">
        <v>27.5</v>
      </c>
      <c r="K2267">
        <v>109.95</v>
      </c>
      <c r="L2267">
        <v>234</v>
      </c>
      <c r="M2267" t="s">
        <v>2632</v>
      </c>
      <c r="N2267" t="s">
        <v>39</v>
      </c>
      <c r="O2267">
        <v>2018</v>
      </c>
      <c r="P2267">
        <v>2018</v>
      </c>
      <c r="Q2267" t="s">
        <v>39</v>
      </c>
      <c r="R2267" s="6" t="s">
        <v>3132</v>
      </c>
      <c r="S2267" t="s">
        <v>39</v>
      </c>
      <c r="T2267">
        <v>4</v>
      </c>
      <c r="U2267" t="s">
        <v>3138</v>
      </c>
      <c r="V2267" s="6" t="s">
        <v>39</v>
      </c>
      <c r="W2267" t="s">
        <v>39</v>
      </c>
      <c r="X2267" s="6">
        <v>20</v>
      </c>
      <c r="Y2267" t="s">
        <v>39</v>
      </c>
      <c r="Z2267" s="6">
        <v>0</v>
      </c>
      <c r="AA2267" t="s">
        <v>39</v>
      </c>
      <c r="AB2267" t="s">
        <v>39</v>
      </c>
      <c r="AC2267" t="s">
        <v>39</v>
      </c>
      <c r="AD2267" t="s">
        <v>40</v>
      </c>
      <c r="AE2267" t="s">
        <v>39</v>
      </c>
      <c r="AF2267" t="s">
        <v>40</v>
      </c>
      <c r="AG2267" t="s">
        <v>39</v>
      </c>
      <c r="AH2267" t="s">
        <v>39</v>
      </c>
      <c r="AI2267">
        <v>3.2300000000000002E-2</v>
      </c>
      <c r="AJ2267" s="6" t="s">
        <v>43</v>
      </c>
      <c r="AK2267" s="17">
        <v>0</v>
      </c>
      <c r="AL2267" s="6" t="s">
        <v>39</v>
      </c>
      <c r="AM2267" s="6" t="s">
        <v>39</v>
      </c>
      <c r="AN2267">
        <v>3</v>
      </c>
      <c r="AO2267">
        <v>50</v>
      </c>
      <c r="AP2267" s="14">
        <v>0.15</v>
      </c>
      <c r="AQ2267" t="s">
        <v>39</v>
      </c>
      <c r="AR2267" t="s">
        <v>2686</v>
      </c>
      <c r="AS2267" t="s">
        <v>3136</v>
      </c>
    </row>
    <row r="2268" spans="1:45" x14ac:dyDescent="0.35">
      <c r="A2268" t="s">
        <v>2112</v>
      </c>
      <c r="B2268" t="s">
        <v>2672</v>
      </c>
      <c r="C2268" t="s">
        <v>2592</v>
      </c>
      <c r="D2268" t="s">
        <v>391</v>
      </c>
      <c r="E2268" t="s">
        <v>2111</v>
      </c>
      <c r="F2268" t="s">
        <v>39</v>
      </c>
      <c r="G2268" t="s">
        <v>42</v>
      </c>
      <c r="H2268" t="s">
        <v>40</v>
      </c>
      <c r="I2268" t="s">
        <v>3131</v>
      </c>
      <c r="J2268">
        <v>27.5</v>
      </c>
      <c r="K2268">
        <v>109.95</v>
      </c>
      <c r="L2268">
        <v>234</v>
      </c>
      <c r="M2268" t="s">
        <v>2632</v>
      </c>
      <c r="N2268" t="s">
        <v>39</v>
      </c>
      <c r="O2268">
        <v>2018</v>
      </c>
      <c r="P2268">
        <v>2018</v>
      </c>
      <c r="Q2268" t="s">
        <v>39</v>
      </c>
      <c r="R2268" s="6" t="s">
        <v>3132</v>
      </c>
      <c r="S2268" t="s">
        <v>39</v>
      </c>
      <c r="T2268">
        <v>4</v>
      </c>
      <c r="U2268" t="s">
        <v>3138</v>
      </c>
      <c r="V2268" s="6" t="s">
        <v>39</v>
      </c>
      <c r="W2268" t="s">
        <v>39</v>
      </c>
      <c r="X2268" s="6">
        <v>20</v>
      </c>
      <c r="Y2268" t="s">
        <v>39</v>
      </c>
      <c r="Z2268" s="6">
        <v>0</v>
      </c>
      <c r="AA2268" t="s">
        <v>39</v>
      </c>
      <c r="AB2268" t="s">
        <v>39</v>
      </c>
      <c r="AC2268" t="s">
        <v>39</v>
      </c>
      <c r="AD2268" t="s">
        <v>40</v>
      </c>
      <c r="AE2268" t="s">
        <v>39</v>
      </c>
      <c r="AF2268" t="s">
        <v>40</v>
      </c>
      <c r="AG2268" t="s">
        <v>39</v>
      </c>
      <c r="AH2268" t="s">
        <v>39</v>
      </c>
      <c r="AI2268">
        <v>3.2300000000000002E-2</v>
      </c>
      <c r="AJ2268" s="6" t="s">
        <v>43</v>
      </c>
      <c r="AK2268" s="17">
        <v>0</v>
      </c>
      <c r="AL2268" s="6" t="s">
        <v>39</v>
      </c>
      <c r="AM2268" s="6" t="s">
        <v>39</v>
      </c>
      <c r="AN2268">
        <v>3</v>
      </c>
      <c r="AO2268">
        <v>50</v>
      </c>
      <c r="AP2268" s="14">
        <v>2.242</v>
      </c>
      <c r="AQ2268" t="s">
        <v>39</v>
      </c>
      <c r="AR2268" t="s">
        <v>2686</v>
      </c>
      <c r="AS2268" t="s">
        <v>3136</v>
      </c>
    </row>
    <row r="2269" spans="1:45" x14ac:dyDescent="0.35">
      <c r="A2269" t="s">
        <v>2112</v>
      </c>
      <c r="B2269" t="s">
        <v>2672</v>
      </c>
      <c r="C2269" t="s">
        <v>2592</v>
      </c>
      <c r="D2269" t="s">
        <v>391</v>
      </c>
      <c r="E2269" t="s">
        <v>2111</v>
      </c>
      <c r="F2269" t="s">
        <v>39</v>
      </c>
      <c r="G2269" t="s">
        <v>42</v>
      </c>
      <c r="H2269" t="s">
        <v>40</v>
      </c>
      <c r="I2269" t="s">
        <v>3131</v>
      </c>
      <c r="J2269">
        <v>27.5</v>
      </c>
      <c r="K2269">
        <v>109.95</v>
      </c>
      <c r="L2269">
        <v>234</v>
      </c>
      <c r="M2269" t="s">
        <v>2632</v>
      </c>
      <c r="N2269" t="s">
        <v>39</v>
      </c>
      <c r="O2269">
        <v>2018</v>
      </c>
      <c r="P2269">
        <v>2018</v>
      </c>
      <c r="Q2269" t="s">
        <v>39</v>
      </c>
      <c r="R2269" s="6" t="s">
        <v>3132</v>
      </c>
      <c r="S2269" t="s">
        <v>39</v>
      </c>
      <c r="T2269">
        <v>4</v>
      </c>
      <c r="U2269" t="s">
        <v>3138</v>
      </c>
      <c r="V2269" s="6" t="s">
        <v>39</v>
      </c>
      <c r="W2269" t="s">
        <v>39</v>
      </c>
      <c r="X2269" s="6">
        <v>20</v>
      </c>
      <c r="Y2269" t="s">
        <v>39</v>
      </c>
      <c r="Z2269" s="6">
        <v>0</v>
      </c>
      <c r="AA2269" t="s">
        <v>39</v>
      </c>
      <c r="AB2269" t="s">
        <v>39</v>
      </c>
      <c r="AC2269" t="s">
        <v>39</v>
      </c>
      <c r="AD2269" t="s">
        <v>40</v>
      </c>
      <c r="AE2269" t="s">
        <v>39</v>
      </c>
      <c r="AF2269" t="s">
        <v>40</v>
      </c>
      <c r="AG2269" t="s">
        <v>39</v>
      </c>
      <c r="AH2269" t="s">
        <v>39</v>
      </c>
      <c r="AI2269">
        <v>3.2300000000000002E-2</v>
      </c>
      <c r="AJ2269" s="6" t="s">
        <v>43</v>
      </c>
      <c r="AK2269" s="17">
        <v>0</v>
      </c>
      <c r="AL2269" s="6" t="s">
        <v>39</v>
      </c>
      <c r="AM2269" s="6" t="s">
        <v>39</v>
      </c>
      <c r="AN2269">
        <v>3</v>
      </c>
      <c r="AO2269">
        <v>50</v>
      </c>
      <c r="AP2269" s="20">
        <v>4.0730000000000004</v>
      </c>
      <c r="AQ2269" t="s">
        <v>39</v>
      </c>
      <c r="AR2269" t="s">
        <v>2686</v>
      </c>
      <c r="AS2269" t="s">
        <v>3136</v>
      </c>
    </row>
    <row r="2270" spans="1:45" x14ac:dyDescent="0.35">
      <c r="A2270" t="s">
        <v>2112</v>
      </c>
      <c r="B2270" t="s">
        <v>2672</v>
      </c>
      <c r="C2270" t="s">
        <v>2592</v>
      </c>
      <c r="D2270" t="s">
        <v>391</v>
      </c>
      <c r="E2270" t="s">
        <v>2111</v>
      </c>
      <c r="F2270" t="s">
        <v>39</v>
      </c>
      <c r="G2270" t="s">
        <v>42</v>
      </c>
      <c r="H2270" t="s">
        <v>40</v>
      </c>
      <c r="I2270" t="s">
        <v>3131</v>
      </c>
      <c r="J2270">
        <v>27.5</v>
      </c>
      <c r="K2270">
        <v>109.95</v>
      </c>
      <c r="L2270">
        <v>234</v>
      </c>
      <c r="M2270" t="s">
        <v>2632</v>
      </c>
      <c r="N2270" t="s">
        <v>39</v>
      </c>
      <c r="O2270">
        <v>2018</v>
      </c>
      <c r="P2270">
        <v>2018</v>
      </c>
      <c r="Q2270" t="s">
        <v>39</v>
      </c>
      <c r="R2270" s="6" t="s">
        <v>3132</v>
      </c>
      <c r="S2270" t="s">
        <v>39</v>
      </c>
      <c r="T2270">
        <v>4</v>
      </c>
      <c r="U2270" t="s">
        <v>3138</v>
      </c>
      <c r="V2270" s="6" t="s">
        <v>39</v>
      </c>
      <c r="W2270" t="s">
        <v>39</v>
      </c>
      <c r="X2270" s="6">
        <v>20</v>
      </c>
      <c r="Y2270" t="s">
        <v>39</v>
      </c>
      <c r="Z2270" s="6">
        <v>0</v>
      </c>
      <c r="AA2270" t="s">
        <v>39</v>
      </c>
      <c r="AB2270" t="s">
        <v>39</v>
      </c>
      <c r="AC2270" t="s">
        <v>39</v>
      </c>
      <c r="AD2270" t="s">
        <v>40</v>
      </c>
      <c r="AE2270" t="s">
        <v>39</v>
      </c>
      <c r="AF2270" t="s">
        <v>40</v>
      </c>
      <c r="AG2270" t="s">
        <v>39</v>
      </c>
      <c r="AH2270" t="s">
        <v>39</v>
      </c>
      <c r="AI2270">
        <v>3.2300000000000002E-2</v>
      </c>
      <c r="AJ2270" s="6" t="s">
        <v>43</v>
      </c>
      <c r="AK2270" s="21">
        <v>0</v>
      </c>
      <c r="AL2270" s="6" t="s">
        <v>39</v>
      </c>
      <c r="AM2270" s="6" t="s">
        <v>39</v>
      </c>
      <c r="AN2270">
        <v>3</v>
      </c>
      <c r="AO2270">
        <v>50</v>
      </c>
      <c r="AP2270" s="20">
        <v>6.1280000000000001</v>
      </c>
      <c r="AQ2270" t="s">
        <v>39</v>
      </c>
      <c r="AR2270" t="s">
        <v>2686</v>
      </c>
      <c r="AS2270" t="s">
        <v>3136</v>
      </c>
    </row>
    <row r="2271" spans="1:45" x14ac:dyDescent="0.35">
      <c r="A2271" t="s">
        <v>2112</v>
      </c>
      <c r="B2271" t="s">
        <v>2672</v>
      </c>
      <c r="C2271" t="s">
        <v>2592</v>
      </c>
      <c r="D2271" t="s">
        <v>391</v>
      </c>
      <c r="E2271" t="s">
        <v>2111</v>
      </c>
      <c r="F2271" t="s">
        <v>39</v>
      </c>
      <c r="G2271" t="s">
        <v>42</v>
      </c>
      <c r="H2271" t="s">
        <v>40</v>
      </c>
      <c r="I2271" t="s">
        <v>3131</v>
      </c>
      <c r="J2271">
        <v>27.5</v>
      </c>
      <c r="K2271">
        <v>109.95</v>
      </c>
      <c r="L2271">
        <v>234</v>
      </c>
      <c r="M2271" t="s">
        <v>2632</v>
      </c>
      <c r="N2271" t="s">
        <v>39</v>
      </c>
      <c r="O2271">
        <v>2018</v>
      </c>
      <c r="P2271">
        <v>2018</v>
      </c>
      <c r="Q2271" t="s">
        <v>39</v>
      </c>
      <c r="R2271" s="6" t="s">
        <v>3132</v>
      </c>
      <c r="S2271" t="s">
        <v>39</v>
      </c>
      <c r="T2271">
        <v>4</v>
      </c>
      <c r="U2271" t="s">
        <v>3138</v>
      </c>
      <c r="V2271" s="6" t="s">
        <v>39</v>
      </c>
      <c r="W2271" t="s">
        <v>39</v>
      </c>
      <c r="X2271" s="6">
        <v>20</v>
      </c>
      <c r="Y2271" t="s">
        <v>39</v>
      </c>
      <c r="Z2271" s="6">
        <v>0</v>
      </c>
      <c r="AA2271" t="s">
        <v>39</v>
      </c>
      <c r="AB2271" t="s">
        <v>39</v>
      </c>
      <c r="AC2271" t="s">
        <v>39</v>
      </c>
      <c r="AD2271" t="s">
        <v>40</v>
      </c>
      <c r="AE2271" t="s">
        <v>39</v>
      </c>
      <c r="AF2271" t="s">
        <v>40</v>
      </c>
      <c r="AG2271" t="s">
        <v>39</v>
      </c>
      <c r="AH2271" t="s">
        <v>39</v>
      </c>
      <c r="AI2271">
        <v>3.2300000000000002E-2</v>
      </c>
      <c r="AJ2271" s="6" t="s">
        <v>43</v>
      </c>
      <c r="AK2271" s="21">
        <v>4.7839999999999998</v>
      </c>
      <c r="AL2271" s="6" t="s">
        <v>39</v>
      </c>
      <c r="AM2271" s="6" t="s">
        <v>39</v>
      </c>
      <c r="AN2271">
        <v>3</v>
      </c>
      <c r="AO2271">
        <v>50</v>
      </c>
      <c r="AP2271" s="20">
        <v>8.07</v>
      </c>
      <c r="AQ2271" t="s">
        <v>39</v>
      </c>
      <c r="AR2271" t="s">
        <v>2686</v>
      </c>
      <c r="AS2271" t="s">
        <v>3136</v>
      </c>
    </row>
    <row r="2272" spans="1:45" x14ac:dyDescent="0.35">
      <c r="A2272" t="s">
        <v>2112</v>
      </c>
      <c r="B2272" t="s">
        <v>2672</v>
      </c>
      <c r="C2272" t="s">
        <v>2592</v>
      </c>
      <c r="D2272" t="s">
        <v>391</v>
      </c>
      <c r="E2272" t="s">
        <v>2111</v>
      </c>
      <c r="F2272" t="s">
        <v>39</v>
      </c>
      <c r="G2272" t="s">
        <v>42</v>
      </c>
      <c r="H2272" t="s">
        <v>40</v>
      </c>
      <c r="I2272" t="s">
        <v>3131</v>
      </c>
      <c r="J2272">
        <v>27.5</v>
      </c>
      <c r="K2272">
        <v>109.95</v>
      </c>
      <c r="L2272">
        <v>234</v>
      </c>
      <c r="M2272" t="s">
        <v>2632</v>
      </c>
      <c r="N2272" t="s">
        <v>39</v>
      </c>
      <c r="O2272">
        <v>2018</v>
      </c>
      <c r="P2272">
        <v>2018</v>
      </c>
      <c r="Q2272" t="s">
        <v>39</v>
      </c>
      <c r="R2272" s="6" t="s">
        <v>3132</v>
      </c>
      <c r="S2272" t="s">
        <v>39</v>
      </c>
      <c r="T2272">
        <v>4</v>
      </c>
      <c r="U2272" t="s">
        <v>3138</v>
      </c>
      <c r="V2272" s="6" t="s">
        <v>39</v>
      </c>
      <c r="W2272" t="s">
        <v>39</v>
      </c>
      <c r="X2272" s="6">
        <v>20</v>
      </c>
      <c r="Y2272" t="s">
        <v>39</v>
      </c>
      <c r="Z2272" s="6">
        <v>0</v>
      </c>
      <c r="AA2272" t="s">
        <v>39</v>
      </c>
      <c r="AB2272" t="s">
        <v>39</v>
      </c>
      <c r="AC2272" t="s">
        <v>39</v>
      </c>
      <c r="AD2272" t="s">
        <v>40</v>
      </c>
      <c r="AE2272" t="s">
        <v>39</v>
      </c>
      <c r="AF2272" t="s">
        <v>40</v>
      </c>
      <c r="AG2272" t="s">
        <v>39</v>
      </c>
      <c r="AH2272" t="s">
        <v>39</v>
      </c>
      <c r="AI2272">
        <v>3.2300000000000002E-2</v>
      </c>
      <c r="AJ2272" s="6" t="s">
        <v>43</v>
      </c>
      <c r="AK2272" s="21">
        <v>13.087999999999999</v>
      </c>
      <c r="AL2272" s="6" t="s">
        <v>39</v>
      </c>
      <c r="AM2272" s="6" t="s">
        <v>39</v>
      </c>
      <c r="AN2272">
        <v>3</v>
      </c>
      <c r="AO2272">
        <v>50</v>
      </c>
      <c r="AP2272" s="20">
        <v>10.051</v>
      </c>
      <c r="AQ2272" t="s">
        <v>39</v>
      </c>
      <c r="AR2272" t="s">
        <v>2686</v>
      </c>
      <c r="AS2272" t="s">
        <v>3136</v>
      </c>
    </row>
    <row r="2273" spans="1:45" x14ac:dyDescent="0.35">
      <c r="A2273" t="s">
        <v>2112</v>
      </c>
      <c r="B2273" t="s">
        <v>2672</v>
      </c>
      <c r="C2273" t="s">
        <v>2592</v>
      </c>
      <c r="D2273" t="s">
        <v>391</v>
      </c>
      <c r="E2273" t="s">
        <v>2111</v>
      </c>
      <c r="F2273" t="s">
        <v>39</v>
      </c>
      <c r="G2273" t="s">
        <v>42</v>
      </c>
      <c r="H2273" t="s">
        <v>40</v>
      </c>
      <c r="I2273" t="s">
        <v>3131</v>
      </c>
      <c r="J2273">
        <v>27.5</v>
      </c>
      <c r="K2273">
        <v>109.95</v>
      </c>
      <c r="L2273">
        <v>234</v>
      </c>
      <c r="M2273" t="s">
        <v>2632</v>
      </c>
      <c r="N2273" t="s">
        <v>39</v>
      </c>
      <c r="O2273">
        <v>2018</v>
      </c>
      <c r="P2273">
        <v>2018</v>
      </c>
      <c r="Q2273" t="s">
        <v>39</v>
      </c>
      <c r="R2273" s="6" t="s">
        <v>3132</v>
      </c>
      <c r="S2273" t="s">
        <v>39</v>
      </c>
      <c r="T2273">
        <v>4</v>
      </c>
      <c r="U2273" t="s">
        <v>3138</v>
      </c>
      <c r="V2273" s="6" t="s">
        <v>39</v>
      </c>
      <c r="W2273" t="s">
        <v>39</v>
      </c>
      <c r="X2273" s="6">
        <v>20</v>
      </c>
      <c r="Y2273" t="s">
        <v>39</v>
      </c>
      <c r="Z2273" s="6">
        <v>0</v>
      </c>
      <c r="AA2273" t="s">
        <v>39</v>
      </c>
      <c r="AB2273" t="s">
        <v>39</v>
      </c>
      <c r="AC2273" t="s">
        <v>39</v>
      </c>
      <c r="AD2273" t="s">
        <v>40</v>
      </c>
      <c r="AE2273" t="s">
        <v>39</v>
      </c>
      <c r="AF2273" t="s">
        <v>40</v>
      </c>
      <c r="AG2273" t="s">
        <v>39</v>
      </c>
      <c r="AH2273" t="s">
        <v>39</v>
      </c>
      <c r="AI2273">
        <v>3.2300000000000002E-2</v>
      </c>
      <c r="AJ2273" s="6" t="s">
        <v>43</v>
      </c>
      <c r="AK2273" s="21">
        <v>12.090999999999999</v>
      </c>
      <c r="AL2273" s="6" t="s">
        <v>39</v>
      </c>
      <c r="AM2273" s="6" t="s">
        <v>39</v>
      </c>
      <c r="AN2273">
        <v>3</v>
      </c>
      <c r="AO2273">
        <v>50</v>
      </c>
      <c r="AP2273" s="20">
        <v>12.105</v>
      </c>
      <c r="AQ2273" t="s">
        <v>39</v>
      </c>
      <c r="AR2273" t="s">
        <v>2686</v>
      </c>
      <c r="AS2273" t="s">
        <v>3136</v>
      </c>
    </row>
    <row r="2274" spans="1:45" x14ac:dyDescent="0.35">
      <c r="A2274" t="s">
        <v>2112</v>
      </c>
      <c r="B2274" t="s">
        <v>2672</v>
      </c>
      <c r="C2274" t="s">
        <v>2592</v>
      </c>
      <c r="D2274" t="s">
        <v>391</v>
      </c>
      <c r="E2274" t="s">
        <v>2111</v>
      </c>
      <c r="F2274" t="s">
        <v>39</v>
      </c>
      <c r="G2274" t="s">
        <v>42</v>
      </c>
      <c r="H2274" t="s">
        <v>40</v>
      </c>
      <c r="I2274" t="s">
        <v>3131</v>
      </c>
      <c r="J2274">
        <v>27.5</v>
      </c>
      <c r="K2274">
        <v>109.95</v>
      </c>
      <c r="L2274">
        <v>234</v>
      </c>
      <c r="M2274" t="s">
        <v>2632</v>
      </c>
      <c r="N2274" t="s">
        <v>39</v>
      </c>
      <c r="O2274">
        <v>2018</v>
      </c>
      <c r="P2274">
        <v>2018</v>
      </c>
      <c r="Q2274" t="s">
        <v>39</v>
      </c>
      <c r="R2274" s="6" t="s">
        <v>3132</v>
      </c>
      <c r="S2274" t="s">
        <v>39</v>
      </c>
      <c r="T2274">
        <v>4</v>
      </c>
      <c r="U2274" t="s">
        <v>3138</v>
      </c>
      <c r="V2274" s="6" t="s">
        <v>39</v>
      </c>
      <c r="W2274" t="s">
        <v>39</v>
      </c>
      <c r="X2274" s="6">
        <v>20</v>
      </c>
      <c r="Y2274" t="s">
        <v>39</v>
      </c>
      <c r="Z2274" s="6">
        <v>0</v>
      </c>
      <c r="AA2274" t="s">
        <v>39</v>
      </c>
      <c r="AB2274" t="s">
        <v>39</v>
      </c>
      <c r="AC2274" t="s">
        <v>39</v>
      </c>
      <c r="AD2274" t="s">
        <v>40</v>
      </c>
      <c r="AE2274" t="s">
        <v>39</v>
      </c>
      <c r="AF2274" t="s">
        <v>40</v>
      </c>
      <c r="AG2274" t="s">
        <v>39</v>
      </c>
      <c r="AH2274" t="s">
        <v>39</v>
      </c>
      <c r="AI2274">
        <v>3.2300000000000002E-2</v>
      </c>
      <c r="AJ2274" s="6" t="s">
        <v>43</v>
      </c>
      <c r="AK2274" s="21">
        <v>15.579000000000001</v>
      </c>
      <c r="AL2274" s="6" t="s">
        <v>39</v>
      </c>
      <c r="AM2274" s="6" t="s">
        <v>39</v>
      </c>
      <c r="AN2274">
        <v>3</v>
      </c>
      <c r="AO2274">
        <v>50</v>
      </c>
      <c r="AP2274" s="20">
        <v>14.16</v>
      </c>
      <c r="AQ2274" t="s">
        <v>39</v>
      </c>
      <c r="AR2274" t="s">
        <v>2686</v>
      </c>
      <c r="AS2274" t="s">
        <v>3136</v>
      </c>
    </row>
    <row r="2275" spans="1:45" x14ac:dyDescent="0.35">
      <c r="A2275" t="s">
        <v>2112</v>
      </c>
      <c r="B2275" t="s">
        <v>2672</v>
      </c>
      <c r="C2275" t="s">
        <v>2592</v>
      </c>
      <c r="D2275" t="s">
        <v>391</v>
      </c>
      <c r="E2275" t="s">
        <v>2111</v>
      </c>
      <c r="F2275" t="s">
        <v>39</v>
      </c>
      <c r="G2275" t="s">
        <v>42</v>
      </c>
      <c r="H2275" t="s">
        <v>40</v>
      </c>
      <c r="I2275" t="s">
        <v>3131</v>
      </c>
      <c r="J2275">
        <v>27.5</v>
      </c>
      <c r="K2275">
        <v>109.95</v>
      </c>
      <c r="L2275">
        <v>234</v>
      </c>
      <c r="M2275" t="s">
        <v>2632</v>
      </c>
      <c r="N2275" t="s">
        <v>39</v>
      </c>
      <c r="O2275">
        <v>2018</v>
      </c>
      <c r="P2275">
        <v>2018</v>
      </c>
      <c r="Q2275" t="s">
        <v>39</v>
      </c>
      <c r="R2275" s="6" t="s">
        <v>3132</v>
      </c>
      <c r="S2275" t="s">
        <v>39</v>
      </c>
      <c r="T2275">
        <v>4</v>
      </c>
      <c r="U2275" t="s">
        <v>3138</v>
      </c>
      <c r="V2275" s="6" t="s">
        <v>39</v>
      </c>
      <c r="W2275" t="s">
        <v>39</v>
      </c>
      <c r="X2275" s="6">
        <v>20</v>
      </c>
      <c r="Y2275" t="s">
        <v>39</v>
      </c>
      <c r="Z2275" s="6">
        <v>0</v>
      </c>
      <c r="AA2275" t="s">
        <v>39</v>
      </c>
      <c r="AB2275" t="s">
        <v>39</v>
      </c>
      <c r="AC2275" t="s">
        <v>39</v>
      </c>
      <c r="AD2275" t="s">
        <v>40</v>
      </c>
      <c r="AE2275" t="s">
        <v>39</v>
      </c>
      <c r="AF2275" t="s">
        <v>40</v>
      </c>
      <c r="AG2275" t="s">
        <v>39</v>
      </c>
      <c r="AH2275" t="s">
        <v>39</v>
      </c>
      <c r="AI2275">
        <v>3.2300000000000002E-2</v>
      </c>
      <c r="AJ2275" s="6" t="s">
        <v>43</v>
      </c>
      <c r="AK2275" s="21">
        <v>19.896999999999998</v>
      </c>
      <c r="AL2275" s="6" t="s">
        <v>39</v>
      </c>
      <c r="AM2275" s="6" t="s">
        <v>39</v>
      </c>
      <c r="AN2275">
        <v>3</v>
      </c>
      <c r="AO2275">
        <v>50</v>
      </c>
      <c r="AP2275" s="20">
        <v>16.178000000000001</v>
      </c>
      <c r="AQ2275" t="s">
        <v>39</v>
      </c>
      <c r="AR2275" t="s">
        <v>2686</v>
      </c>
      <c r="AS2275" t="s">
        <v>3136</v>
      </c>
    </row>
    <row r="2276" spans="1:45" x14ac:dyDescent="0.35">
      <c r="A2276" t="s">
        <v>2112</v>
      </c>
      <c r="B2276" t="s">
        <v>2672</v>
      </c>
      <c r="C2276" t="s">
        <v>2592</v>
      </c>
      <c r="D2276" t="s">
        <v>391</v>
      </c>
      <c r="E2276" t="s">
        <v>2111</v>
      </c>
      <c r="F2276" t="s">
        <v>39</v>
      </c>
      <c r="G2276" t="s">
        <v>42</v>
      </c>
      <c r="H2276" t="s">
        <v>40</v>
      </c>
      <c r="I2276" t="s">
        <v>3131</v>
      </c>
      <c r="J2276">
        <v>27.5</v>
      </c>
      <c r="K2276">
        <v>109.95</v>
      </c>
      <c r="L2276">
        <v>234</v>
      </c>
      <c r="M2276" t="s">
        <v>2632</v>
      </c>
      <c r="N2276" t="s">
        <v>39</v>
      </c>
      <c r="O2276">
        <v>2018</v>
      </c>
      <c r="P2276">
        <v>2018</v>
      </c>
      <c r="Q2276" t="s">
        <v>39</v>
      </c>
      <c r="R2276" s="6" t="s">
        <v>3132</v>
      </c>
      <c r="S2276" t="s">
        <v>39</v>
      </c>
      <c r="T2276">
        <v>4</v>
      </c>
      <c r="U2276" t="s">
        <v>3138</v>
      </c>
      <c r="V2276" s="6" t="s">
        <v>39</v>
      </c>
      <c r="W2276" t="s">
        <v>39</v>
      </c>
      <c r="X2276" s="6">
        <v>20</v>
      </c>
      <c r="Y2276" t="s">
        <v>39</v>
      </c>
      <c r="Z2276" s="6">
        <v>0</v>
      </c>
      <c r="AA2276" t="s">
        <v>39</v>
      </c>
      <c r="AB2276" t="s">
        <v>39</v>
      </c>
      <c r="AC2276" t="s">
        <v>39</v>
      </c>
      <c r="AD2276" t="s">
        <v>40</v>
      </c>
      <c r="AE2276" t="s">
        <v>39</v>
      </c>
      <c r="AF2276" t="s">
        <v>40</v>
      </c>
      <c r="AG2276" t="s">
        <v>39</v>
      </c>
      <c r="AH2276" t="s">
        <v>39</v>
      </c>
      <c r="AI2276">
        <v>3.2300000000000002E-2</v>
      </c>
      <c r="AJ2276" s="6" t="s">
        <v>43</v>
      </c>
      <c r="AK2276" s="21">
        <v>20.395</v>
      </c>
      <c r="AL2276" s="6" t="s">
        <v>39</v>
      </c>
      <c r="AM2276" s="6" t="s">
        <v>39</v>
      </c>
      <c r="AN2276">
        <v>3</v>
      </c>
      <c r="AO2276">
        <v>50</v>
      </c>
      <c r="AP2276" s="20">
        <v>18.082999999999998</v>
      </c>
      <c r="AQ2276" t="s">
        <v>39</v>
      </c>
      <c r="AR2276" t="s">
        <v>2686</v>
      </c>
      <c r="AS2276" t="s">
        <v>3136</v>
      </c>
    </row>
    <row r="2277" spans="1:45" x14ac:dyDescent="0.35">
      <c r="A2277" t="s">
        <v>2112</v>
      </c>
      <c r="B2277" t="s">
        <v>2672</v>
      </c>
      <c r="C2277" t="s">
        <v>2592</v>
      </c>
      <c r="D2277" t="s">
        <v>391</v>
      </c>
      <c r="E2277" t="s">
        <v>2111</v>
      </c>
      <c r="F2277" t="s">
        <v>39</v>
      </c>
      <c r="G2277" t="s">
        <v>42</v>
      </c>
      <c r="H2277" t="s">
        <v>40</v>
      </c>
      <c r="I2277" t="s">
        <v>3131</v>
      </c>
      <c r="J2277">
        <v>27.5</v>
      </c>
      <c r="K2277">
        <v>109.95</v>
      </c>
      <c r="L2277">
        <v>234</v>
      </c>
      <c r="M2277" t="s">
        <v>2632</v>
      </c>
      <c r="N2277" t="s">
        <v>39</v>
      </c>
      <c r="O2277">
        <v>2018</v>
      </c>
      <c r="P2277">
        <v>2018</v>
      </c>
      <c r="Q2277" t="s">
        <v>39</v>
      </c>
      <c r="R2277" s="6" t="s">
        <v>3132</v>
      </c>
      <c r="S2277" t="s">
        <v>39</v>
      </c>
      <c r="T2277">
        <v>4</v>
      </c>
      <c r="U2277" t="s">
        <v>3138</v>
      </c>
      <c r="V2277" s="6" t="s">
        <v>39</v>
      </c>
      <c r="W2277" t="s">
        <v>39</v>
      </c>
      <c r="X2277" s="6">
        <v>20</v>
      </c>
      <c r="Y2277" t="s">
        <v>39</v>
      </c>
      <c r="Z2277" s="6">
        <v>0</v>
      </c>
      <c r="AA2277" t="s">
        <v>39</v>
      </c>
      <c r="AB2277" t="s">
        <v>39</v>
      </c>
      <c r="AC2277" t="s">
        <v>39</v>
      </c>
      <c r="AD2277" t="s">
        <v>40</v>
      </c>
      <c r="AE2277" t="s">
        <v>39</v>
      </c>
      <c r="AF2277" t="s">
        <v>40</v>
      </c>
      <c r="AG2277" t="s">
        <v>39</v>
      </c>
      <c r="AH2277" t="s">
        <v>39</v>
      </c>
      <c r="AI2277">
        <v>3.2300000000000002E-2</v>
      </c>
      <c r="AJ2277" s="6" t="s">
        <v>43</v>
      </c>
      <c r="AK2277" s="21">
        <v>21.722999999999999</v>
      </c>
      <c r="AL2277" s="6" t="s">
        <v>39</v>
      </c>
      <c r="AM2277" s="6" t="s">
        <v>39</v>
      </c>
      <c r="AN2277">
        <v>3</v>
      </c>
      <c r="AO2277">
        <v>50</v>
      </c>
      <c r="AP2277" s="20">
        <v>20.100000000000001</v>
      </c>
      <c r="AQ2277" t="s">
        <v>39</v>
      </c>
      <c r="AR2277" t="s">
        <v>2686</v>
      </c>
      <c r="AS2277" t="s">
        <v>3136</v>
      </c>
    </row>
    <row r="2278" spans="1:45" x14ac:dyDescent="0.35">
      <c r="A2278" t="s">
        <v>2112</v>
      </c>
      <c r="B2278" t="s">
        <v>2672</v>
      </c>
      <c r="C2278" t="s">
        <v>2592</v>
      </c>
      <c r="D2278" t="s">
        <v>391</v>
      </c>
      <c r="E2278" t="s">
        <v>2111</v>
      </c>
      <c r="F2278" t="s">
        <v>39</v>
      </c>
      <c r="G2278" t="s">
        <v>42</v>
      </c>
      <c r="H2278" t="s">
        <v>40</v>
      </c>
      <c r="I2278" t="s">
        <v>3131</v>
      </c>
      <c r="J2278">
        <v>27.5</v>
      </c>
      <c r="K2278">
        <v>109.95</v>
      </c>
      <c r="L2278">
        <v>234</v>
      </c>
      <c r="M2278" t="s">
        <v>2632</v>
      </c>
      <c r="N2278" t="s">
        <v>39</v>
      </c>
      <c r="O2278">
        <v>2018</v>
      </c>
      <c r="P2278">
        <v>2018</v>
      </c>
      <c r="Q2278" t="s">
        <v>39</v>
      </c>
      <c r="R2278" s="6" t="s">
        <v>3132</v>
      </c>
      <c r="S2278" t="s">
        <v>39</v>
      </c>
      <c r="T2278">
        <v>4</v>
      </c>
      <c r="U2278" t="s">
        <v>3138</v>
      </c>
      <c r="V2278" s="6" t="s">
        <v>39</v>
      </c>
      <c r="W2278" t="s">
        <v>39</v>
      </c>
      <c r="X2278" s="6">
        <v>20</v>
      </c>
      <c r="Y2278" t="s">
        <v>39</v>
      </c>
      <c r="Z2278" s="6">
        <v>0</v>
      </c>
      <c r="AA2278" t="s">
        <v>39</v>
      </c>
      <c r="AB2278" t="s">
        <v>39</v>
      </c>
      <c r="AC2278" t="s">
        <v>39</v>
      </c>
      <c r="AD2278" t="s">
        <v>40</v>
      </c>
      <c r="AE2278" t="s">
        <v>39</v>
      </c>
      <c r="AF2278" t="s">
        <v>40</v>
      </c>
      <c r="AG2278" t="s">
        <v>39</v>
      </c>
      <c r="AH2278" t="s">
        <v>39</v>
      </c>
      <c r="AI2278">
        <v>3.2300000000000002E-2</v>
      </c>
      <c r="AJ2278" s="6" t="s">
        <v>43</v>
      </c>
      <c r="AK2278" s="21">
        <v>22.553999999999998</v>
      </c>
      <c r="AL2278" s="6" t="s">
        <v>39</v>
      </c>
      <c r="AM2278" s="6" t="s">
        <v>39</v>
      </c>
      <c r="AN2278">
        <v>3</v>
      </c>
      <c r="AO2278">
        <v>50</v>
      </c>
      <c r="AP2278" s="14">
        <v>22.08</v>
      </c>
      <c r="AQ2278" t="s">
        <v>39</v>
      </c>
      <c r="AR2278" t="s">
        <v>2686</v>
      </c>
      <c r="AS2278" t="s">
        <v>3136</v>
      </c>
    </row>
    <row r="2279" spans="1:45" x14ac:dyDescent="0.35">
      <c r="A2279" t="s">
        <v>2112</v>
      </c>
      <c r="B2279" t="s">
        <v>2672</v>
      </c>
      <c r="C2279" t="s">
        <v>2592</v>
      </c>
      <c r="D2279" t="s">
        <v>391</v>
      </c>
      <c r="E2279" t="s">
        <v>2111</v>
      </c>
      <c r="F2279" t="s">
        <v>39</v>
      </c>
      <c r="G2279" t="s">
        <v>42</v>
      </c>
      <c r="H2279" t="s">
        <v>40</v>
      </c>
      <c r="I2279" t="s">
        <v>3131</v>
      </c>
      <c r="J2279">
        <v>27.5</v>
      </c>
      <c r="K2279">
        <v>109.95</v>
      </c>
      <c r="L2279">
        <v>234</v>
      </c>
      <c r="M2279" t="s">
        <v>2632</v>
      </c>
      <c r="N2279" t="s">
        <v>39</v>
      </c>
      <c r="O2279">
        <v>2018</v>
      </c>
      <c r="P2279">
        <v>2018</v>
      </c>
      <c r="Q2279" t="s">
        <v>39</v>
      </c>
      <c r="R2279" s="6" t="s">
        <v>3132</v>
      </c>
      <c r="S2279" t="s">
        <v>39</v>
      </c>
      <c r="T2279">
        <v>4</v>
      </c>
      <c r="U2279" t="s">
        <v>3138</v>
      </c>
      <c r="V2279" s="6" t="s">
        <v>39</v>
      </c>
      <c r="W2279" t="s">
        <v>39</v>
      </c>
      <c r="X2279" s="6">
        <v>20</v>
      </c>
      <c r="Y2279" t="s">
        <v>39</v>
      </c>
      <c r="Z2279" s="6">
        <v>0</v>
      </c>
      <c r="AA2279" t="s">
        <v>39</v>
      </c>
      <c r="AB2279" t="s">
        <v>39</v>
      </c>
      <c r="AC2279" t="s">
        <v>39</v>
      </c>
      <c r="AD2279" t="s">
        <v>40</v>
      </c>
      <c r="AE2279" t="s">
        <v>39</v>
      </c>
      <c r="AF2279" t="s">
        <v>40</v>
      </c>
      <c r="AG2279" t="s">
        <v>39</v>
      </c>
      <c r="AH2279" t="s">
        <v>39</v>
      </c>
      <c r="AI2279">
        <v>3.2300000000000002E-2</v>
      </c>
      <c r="AJ2279" s="6" t="s">
        <v>43</v>
      </c>
      <c r="AK2279" s="21">
        <v>22.885999999999999</v>
      </c>
      <c r="AL2279" s="6" t="s">
        <v>39</v>
      </c>
      <c r="AM2279" s="6" t="s">
        <v>39</v>
      </c>
      <c r="AN2279">
        <v>3</v>
      </c>
      <c r="AO2279">
        <v>50</v>
      </c>
      <c r="AP2279" s="14">
        <v>24.023</v>
      </c>
      <c r="AQ2279" t="s">
        <v>39</v>
      </c>
      <c r="AR2279" t="s">
        <v>2686</v>
      </c>
      <c r="AS2279" t="s">
        <v>3136</v>
      </c>
    </row>
    <row r="2280" spans="1:45" x14ac:dyDescent="0.35">
      <c r="A2280" t="s">
        <v>2112</v>
      </c>
      <c r="B2280" t="s">
        <v>2672</v>
      </c>
      <c r="C2280" t="s">
        <v>2592</v>
      </c>
      <c r="D2280" t="s">
        <v>391</v>
      </c>
      <c r="E2280" t="s">
        <v>2111</v>
      </c>
      <c r="F2280" t="s">
        <v>39</v>
      </c>
      <c r="G2280" t="s">
        <v>42</v>
      </c>
      <c r="H2280" t="s">
        <v>40</v>
      </c>
      <c r="I2280" t="s">
        <v>3131</v>
      </c>
      <c r="J2280">
        <v>27.5</v>
      </c>
      <c r="K2280">
        <v>109.95</v>
      </c>
      <c r="L2280">
        <v>234</v>
      </c>
      <c r="M2280" t="s">
        <v>2632</v>
      </c>
      <c r="N2280" t="s">
        <v>39</v>
      </c>
      <c r="O2280">
        <v>2018</v>
      </c>
      <c r="P2280">
        <v>2018</v>
      </c>
      <c r="Q2280" t="s">
        <v>39</v>
      </c>
      <c r="R2280" s="6" t="s">
        <v>3132</v>
      </c>
      <c r="S2280" t="s">
        <v>39</v>
      </c>
      <c r="T2280">
        <v>4</v>
      </c>
      <c r="U2280" t="s">
        <v>3138</v>
      </c>
      <c r="V2280" s="6" t="s">
        <v>39</v>
      </c>
      <c r="W2280" t="s">
        <v>39</v>
      </c>
      <c r="X2280" s="6">
        <v>20</v>
      </c>
      <c r="Y2280" t="s">
        <v>39</v>
      </c>
      <c r="Z2280" s="6">
        <v>0</v>
      </c>
      <c r="AA2280" t="s">
        <v>39</v>
      </c>
      <c r="AB2280" t="s">
        <v>39</v>
      </c>
      <c r="AC2280" t="s">
        <v>39</v>
      </c>
      <c r="AD2280" t="s">
        <v>40</v>
      </c>
      <c r="AE2280" t="s">
        <v>39</v>
      </c>
      <c r="AF2280" t="s">
        <v>40</v>
      </c>
      <c r="AG2280" t="s">
        <v>39</v>
      </c>
      <c r="AH2280" t="s">
        <v>39</v>
      </c>
      <c r="AI2280">
        <v>3.2300000000000002E-2</v>
      </c>
      <c r="AJ2280" s="6" t="s">
        <v>43</v>
      </c>
      <c r="AK2280" s="21">
        <v>22.388000000000002</v>
      </c>
      <c r="AL2280" s="6" t="s">
        <v>39</v>
      </c>
      <c r="AM2280" s="6" t="s">
        <v>39</v>
      </c>
      <c r="AN2280">
        <v>3</v>
      </c>
      <c r="AO2280">
        <v>50</v>
      </c>
      <c r="AP2280" s="14">
        <v>26.041</v>
      </c>
      <c r="AQ2280" t="s">
        <v>39</v>
      </c>
      <c r="AR2280" t="s">
        <v>2686</v>
      </c>
      <c r="AS2280" t="s">
        <v>3136</v>
      </c>
    </row>
    <row r="2281" spans="1:45" x14ac:dyDescent="0.35">
      <c r="A2281" t="s">
        <v>2112</v>
      </c>
      <c r="B2281" t="s">
        <v>2672</v>
      </c>
      <c r="C2281" t="s">
        <v>2592</v>
      </c>
      <c r="D2281" t="s">
        <v>391</v>
      </c>
      <c r="E2281" t="s">
        <v>2111</v>
      </c>
      <c r="F2281" t="s">
        <v>39</v>
      </c>
      <c r="G2281" t="s">
        <v>42</v>
      </c>
      <c r="H2281" t="s">
        <v>40</v>
      </c>
      <c r="I2281" t="s">
        <v>3131</v>
      </c>
      <c r="J2281">
        <v>27.5</v>
      </c>
      <c r="K2281">
        <v>109.95</v>
      </c>
      <c r="L2281">
        <v>234</v>
      </c>
      <c r="M2281" t="s">
        <v>2632</v>
      </c>
      <c r="N2281" t="s">
        <v>39</v>
      </c>
      <c r="O2281">
        <v>2018</v>
      </c>
      <c r="P2281">
        <v>2018</v>
      </c>
      <c r="Q2281" t="s">
        <v>39</v>
      </c>
      <c r="R2281" s="6" t="s">
        <v>3132</v>
      </c>
      <c r="S2281" t="s">
        <v>39</v>
      </c>
      <c r="T2281">
        <v>4</v>
      </c>
      <c r="U2281" t="s">
        <v>3138</v>
      </c>
      <c r="V2281" s="6" t="s">
        <v>39</v>
      </c>
      <c r="W2281" t="s">
        <v>39</v>
      </c>
      <c r="X2281" s="6">
        <v>20</v>
      </c>
      <c r="Y2281" t="s">
        <v>39</v>
      </c>
      <c r="Z2281" s="6">
        <v>0</v>
      </c>
      <c r="AA2281" t="s">
        <v>39</v>
      </c>
      <c r="AB2281" t="s">
        <v>39</v>
      </c>
      <c r="AC2281" t="s">
        <v>39</v>
      </c>
      <c r="AD2281" t="s">
        <v>40</v>
      </c>
      <c r="AE2281" t="s">
        <v>39</v>
      </c>
      <c r="AF2281" t="s">
        <v>40</v>
      </c>
      <c r="AG2281" t="s">
        <v>39</v>
      </c>
      <c r="AH2281" t="s">
        <v>39</v>
      </c>
      <c r="AI2281">
        <v>3.2300000000000002E-2</v>
      </c>
      <c r="AJ2281" s="6" t="s">
        <v>43</v>
      </c>
      <c r="AK2281" s="21">
        <v>22.72</v>
      </c>
      <c r="AL2281" s="6" t="s">
        <v>39</v>
      </c>
      <c r="AM2281" s="6" t="s">
        <v>39</v>
      </c>
      <c r="AN2281">
        <v>3</v>
      </c>
      <c r="AO2281">
        <v>50</v>
      </c>
      <c r="AP2281" s="20">
        <v>28.207000000000001</v>
      </c>
      <c r="AQ2281" t="s">
        <v>39</v>
      </c>
      <c r="AR2281" t="s">
        <v>2686</v>
      </c>
      <c r="AS2281" t="s">
        <v>3136</v>
      </c>
    </row>
    <row r="2282" spans="1:45" x14ac:dyDescent="0.35">
      <c r="A2282" t="s">
        <v>2112</v>
      </c>
      <c r="B2282" t="s">
        <v>2672</v>
      </c>
      <c r="C2282" t="s">
        <v>2592</v>
      </c>
      <c r="D2282" t="s">
        <v>391</v>
      </c>
      <c r="E2282" t="s">
        <v>2111</v>
      </c>
      <c r="F2282" t="s">
        <v>39</v>
      </c>
      <c r="G2282" t="s">
        <v>42</v>
      </c>
      <c r="H2282" t="s">
        <v>40</v>
      </c>
      <c r="I2282" t="s">
        <v>3131</v>
      </c>
      <c r="J2282">
        <v>27.5</v>
      </c>
      <c r="K2282">
        <v>109.95</v>
      </c>
      <c r="L2282">
        <v>234</v>
      </c>
      <c r="M2282" t="s">
        <v>2632</v>
      </c>
      <c r="N2282" t="s">
        <v>39</v>
      </c>
      <c r="O2282">
        <v>2018</v>
      </c>
      <c r="P2282">
        <v>2018</v>
      </c>
      <c r="Q2282" t="s">
        <v>39</v>
      </c>
      <c r="R2282" s="6" t="s">
        <v>3132</v>
      </c>
      <c r="S2282" t="s">
        <v>39</v>
      </c>
      <c r="T2282">
        <v>4</v>
      </c>
      <c r="U2282" t="s">
        <v>3138</v>
      </c>
      <c r="V2282" s="6" t="s">
        <v>39</v>
      </c>
      <c r="W2282" t="s">
        <v>39</v>
      </c>
      <c r="X2282" s="6">
        <v>20</v>
      </c>
      <c r="Y2282" t="s">
        <v>39</v>
      </c>
      <c r="Z2282" s="6">
        <v>0</v>
      </c>
      <c r="AA2282" t="s">
        <v>39</v>
      </c>
      <c r="AB2282" t="s">
        <v>39</v>
      </c>
      <c r="AC2282" t="s">
        <v>39</v>
      </c>
      <c r="AD2282" t="s">
        <v>40</v>
      </c>
      <c r="AE2282" t="s">
        <v>39</v>
      </c>
      <c r="AF2282" t="s">
        <v>40</v>
      </c>
      <c r="AG2282" t="s">
        <v>39</v>
      </c>
      <c r="AH2282" t="s">
        <v>39</v>
      </c>
      <c r="AI2282">
        <v>3.2300000000000002E-2</v>
      </c>
      <c r="AJ2282" s="6" t="s">
        <v>43</v>
      </c>
      <c r="AK2282" s="17">
        <v>22.72</v>
      </c>
      <c r="AL2282" s="6" t="s">
        <v>39</v>
      </c>
      <c r="AM2282" s="6" t="s">
        <v>39</v>
      </c>
      <c r="AN2282">
        <v>3</v>
      </c>
      <c r="AO2282">
        <v>50</v>
      </c>
      <c r="AP2282" s="14">
        <v>30.074999999999999</v>
      </c>
      <c r="AQ2282" t="s">
        <v>39</v>
      </c>
      <c r="AR2282" t="s">
        <v>2686</v>
      </c>
      <c r="AS2282" t="s">
        <v>3136</v>
      </c>
    </row>
    <row r="2283" spans="1:45" x14ac:dyDescent="0.35">
      <c r="A2283" t="s">
        <v>2112</v>
      </c>
      <c r="B2283" t="s">
        <v>2672</v>
      </c>
      <c r="C2283" t="s">
        <v>2592</v>
      </c>
      <c r="D2283" t="s">
        <v>391</v>
      </c>
      <c r="E2283" t="s">
        <v>2111</v>
      </c>
      <c r="F2283" t="s">
        <v>39</v>
      </c>
      <c r="G2283" t="s">
        <v>42</v>
      </c>
      <c r="H2283" t="s">
        <v>40</v>
      </c>
      <c r="I2283" t="s">
        <v>3131</v>
      </c>
      <c r="J2283">
        <v>27.5</v>
      </c>
      <c r="K2283">
        <v>109.95</v>
      </c>
      <c r="L2283">
        <v>234</v>
      </c>
      <c r="M2283" t="s">
        <v>2632</v>
      </c>
      <c r="N2283" t="s">
        <v>39</v>
      </c>
      <c r="O2283">
        <v>2018</v>
      </c>
      <c r="P2283">
        <v>2018</v>
      </c>
      <c r="Q2283" t="s">
        <v>39</v>
      </c>
      <c r="R2283" s="6" t="s">
        <v>3132</v>
      </c>
      <c r="S2283" t="s">
        <v>39</v>
      </c>
      <c r="T2283">
        <v>4</v>
      </c>
      <c r="U2283" t="s">
        <v>3139</v>
      </c>
      <c r="V2283" s="6" t="s">
        <v>39</v>
      </c>
      <c r="W2283" t="s">
        <v>39</v>
      </c>
      <c r="X2283" s="6">
        <v>20</v>
      </c>
      <c r="Y2283" t="s">
        <v>39</v>
      </c>
      <c r="Z2283" s="6">
        <v>0</v>
      </c>
      <c r="AA2283" t="s">
        <v>39</v>
      </c>
      <c r="AB2283" t="s">
        <v>39</v>
      </c>
      <c r="AC2283" t="s">
        <v>39</v>
      </c>
      <c r="AD2283" t="s">
        <v>40</v>
      </c>
      <c r="AE2283" t="s">
        <v>39</v>
      </c>
      <c r="AF2283" t="s">
        <v>40</v>
      </c>
      <c r="AG2283" t="s">
        <v>39</v>
      </c>
      <c r="AH2283" t="s">
        <v>39</v>
      </c>
      <c r="AI2283">
        <v>3.2300000000000002E-2</v>
      </c>
      <c r="AJ2283" s="6" t="s">
        <v>43</v>
      </c>
      <c r="AK2283" s="17">
        <v>0</v>
      </c>
      <c r="AL2283" s="6" t="s">
        <v>39</v>
      </c>
      <c r="AM2283" s="6" t="s">
        <v>39</v>
      </c>
      <c r="AN2283">
        <v>3</v>
      </c>
      <c r="AO2283">
        <v>50</v>
      </c>
      <c r="AP2283" s="14">
        <v>0.26200000000000001</v>
      </c>
      <c r="AQ2283" t="s">
        <v>39</v>
      </c>
      <c r="AR2283" t="s">
        <v>2686</v>
      </c>
      <c r="AS2283" t="s">
        <v>3136</v>
      </c>
    </row>
    <row r="2284" spans="1:45" x14ac:dyDescent="0.35">
      <c r="A2284" t="s">
        <v>2112</v>
      </c>
      <c r="B2284" t="s">
        <v>2672</v>
      </c>
      <c r="C2284" t="s">
        <v>2592</v>
      </c>
      <c r="D2284" t="s">
        <v>391</v>
      </c>
      <c r="E2284" t="s">
        <v>2111</v>
      </c>
      <c r="F2284" t="s">
        <v>39</v>
      </c>
      <c r="G2284" t="s">
        <v>42</v>
      </c>
      <c r="H2284" t="s">
        <v>40</v>
      </c>
      <c r="I2284" t="s">
        <v>3131</v>
      </c>
      <c r="J2284">
        <v>27.5</v>
      </c>
      <c r="K2284">
        <v>109.95</v>
      </c>
      <c r="L2284">
        <v>234</v>
      </c>
      <c r="M2284" t="s">
        <v>2632</v>
      </c>
      <c r="N2284" t="s">
        <v>39</v>
      </c>
      <c r="O2284">
        <v>2018</v>
      </c>
      <c r="P2284">
        <v>2018</v>
      </c>
      <c r="Q2284" t="s">
        <v>39</v>
      </c>
      <c r="R2284" s="6" t="s">
        <v>3132</v>
      </c>
      <c r="S2284" t="s">
        <v>39</v>
      </c>
      <c r="T2284">
        <v>4</v>
      </c>
      <c r="U2284" t="s">
        <v>3139</v>
      </c>
      <c r="V2284" s="6" t="s">
        <v>39</v>
      </c>
      <c r="W2284" t="s">
        <v>39</v>
      </c>
      <c r="X2284" s="6">
        <v>20</v>
      </c>
      <c r="Y2284" t="s">
        <v>39</v>
      </c>
      <c r="Z2284" s="6">
        <v>0</v>
      </c>
      <c r="AA2284" t="s">
        <v>39</v>
      </c>
      <c r="AB2284" t="s">
        <v>39</v>
      </c>
      <c r="AC2284" t="s">
        <v>39</v>
      </c>
      <c r="AD2284" t="s">
        <v>40</v>
      </c>
      <c r="AE2284" t="s">
        <v>39</v>
      </c>
      <c r="AF2284" t="s">
        <v>40</v>
      </c>
      <c r="AG2284" t="s">
        <v>39</v>
      </c>
      <c r="AH2284" t="s">
        <v>39</v>
      </c>
      <c r="AI2284">
        <v>3.2300000000000002E-2</v>
      </c>
      <c r="AJ2284" s="6" t="s">
        <v>43</v>
      </c>
      <c r="AK2284" s="17">
        <v>0</v>
      </c>
      <c r="AL2284" s="6" t="s">
        <v>39</v>
      </c>
      <c r="AM2284" s="6" t="s">
        <v>39</v>
      </c>
      <c r="AN2284">
        <v>3</v>
      </c>
      <c r="AO2284">
        <v>50</v>
      </c>
      <c r="AP2284" s="14">
        <v>2.1680000000000001</v>
      </c>
      <c r="AQ2284" t="s">
        <v>39</v>
      </c>
      <c r="AR2284" t="s">
        <v>2686</v>
      </c>
      <c r="AS2284" t="s">
        <v>3136</v>
      </c>
    </row>
    <row r="2285" spans="1:45" x14ac:dyDescent="0.35">
      <c r="A2285" t="s">
        <v>2112</v>
      </c>
      <c r="B2285" t="s">
        <v>2672</v>
      </c>
      <c r="C2285" t="s">
        <v>2592</v>
      </c>
      <c r="D2285" t="s">
        <v>391</v>
      </c>
      <c r="E2285" t="s">
        <v>2111</v>
      </c>
      <c r="F2285" t="s">
        <v>39</v>
      </c>
      <c r="G2285" t="s">
        <v>42</v>
      </c>
      <c r="H2285" t="s">
        <v>40</v>
      </c>
      <c r="I2285" t="s">
        <v>3131</v>
      </c>
      <c r="J2285">
        <v>27.5</v>
      </c>
      <c r="K2285">
        <v>109.95</v>
      </c>
      <c r="L2285">
        <v>234</v>
      </c>
      <c r="M2285" t="s">
        <v>2632</v>
      </c>
      <c r="N2285" t="s">
        <v>39</v>
      </c>
      <c r="O2285">
        <v>2018</v>
      </c>
      <c r="P2285">
        <v>2018</v>
      </c>
      <c r="Q2285" t="s">
        <v>39</v>
      </c>
      <c r="R2285" s="6" t="s">
        <v>3132</v>
      </c>
      <c r="S2285" t="s">
        <v>39</v>
      </c>
      <c r="T2285">
        <v>4</v>
      </c>
      <c r="U2285" t="s">
        <v>3139</v>
      </c>
      <c r="V2285" s="6" t="s">
        <v>39</v>
      </c>
      <c r="W2285" t="s">
        <v>39</v>
      </c>
      <c r="X2285" s="6">
        <v>20</v>
      </c>
      <c r="Y2285" t="s">
        <v>39</v>
      </c>
      <c r="Z2285" s="6">
        <v>0</v>
      </c>
      <c r="AA2285" t="s">
        <v>39</v>
      </c>
      <c r="AB2285" t="s">
        <v>39</v>
      </c>
      <c r="AC2285" t="s">
        <v>39</v>
      </c>
      <c r="AD2285" t="s">
        <v>40</v>
      </c>
      <c r="AE2285" t="s">
        <v>39</v>
      </c>
      <c r="AF2285" t="s">
        <v>40</v>
      </c>
      <c r="AG2285" t="s">
        <v>39</v>
      </c>
      <c r="AH2285" t="s">
        <v>39</v>
      </c>
      <c r="AI2285">
        <v>3.2300000000000002E-2</v>
      </c>
      <c r="AJ2285" s="6" t="s">
        <v>43</v>
      </c>
      <c r="AK2285" s="17">
        <v>0</v>
      </c>
      <c r="AL2285" s="6" t="s">
        <v>39</v>
      </c>
      <c r="AM2285" s="6" t="s">
        <v>39</v>
      </c>
      <c r="AN2285">
        <v>3</v>
      </c>
      <c r="AO2285">
        <v>50</v>
      </c>
      <c r="AP2285" s="20">
        <v>4.1479999999999997</v>
      </c>
      <c r="AQ2285" t="s">
        <v>39</v>
      </c>
      <c r="AR2285" t="s">
        <v>2686</v>
      </c>
      <c r="AS2285" t="s">
        <v>3136</v>
      </c>
    </row>
    <row r="2286" spans="1:45" x14ac:dyDescent="0.35">
      <c r="A2286" t="s">
        <v>2112</v>
      </c>
      <c r="B2286" t="s">
        <v>2672</v>
      </c>
      <c r="C2286" t="s">
        <v>2592</v>
      </c>
      <c r="D2286" t="s">
        <v>391</v>
      </c>
      <c r="E2286" t="s">
        <v>2111</v>
      </c>
      <c r="F2286" t="s">
        <v>39</v>
      </c>
      <c r="G2286" t="s">
        <v>42</v>
      </c>
      <c r="H2286" t="s">
        <v>40</v>
      </c>
      <c r="I2286" t="s">
        <v>3131</v>
      </c>
      <c r="J2286">
        <v>27.5</v>
      </c>
      <c r="K2286">
        <v>109.95</v>
      </c>
      <c r="L2286">
        <v>234</v>
      </c>
      <c r="M2286" t="s">
        <v>2632</v>
      </c>
      <c r="N2286" t="s">
        <v>39</v>
      </c>
      <c r="O2286">
        <v>2018</v>
      </c>
      <c r="P2286">
        <v>2018</v>
      </c>
      <c r="Q2286" t="s">
        <v>39</v>
      </c>
      <c r="R2286" s="6" t="s">
        <v>3132</v>
      </c>
      <c r="S2286" t="s">
        <v>39</v>
      </c>
      <c r="T2286">
        <v>4</v>
      </c>
      <c r="U2286" t="s">
        <v>3139</v>
      </c>
      <c r="V2286" s="6" t="s">
        <v>39</v>
      </c>
      <c r="W2286" t="s">
        <v>39</v>
      </c>
      <c r="X2286" s="6">
        <v>20</v>
      </c>
      <c r="Y2286" t="s">
        <v>39</v>
      </c>
      <c r="Z2286" s="6">
        <v>0</v>
      </c>
      <c r="AA2286" t="s">
        <v>39</v>
      </c>
      <c r="AB2286" t="s">
        <v>39</v>
      </c>
      <c r="AC2286" t="s">
        <v>39</v>
      </c>
      <c r="AD2286" t="s">
        <v>40</v>
      </c>
      <c r="AE2286" t="s">
        <v>39</v>
      </c>
      <c r="AF2286" t="s">
        <v>40</v>
      </c>
      <c r="AG2286" t="s">
        <v>39</v>
      </c>
      <c r="AH2286" t="s">
        <v>39</v>
      </c>
      <c r="AI2286">
        <v>3.2300000000000002E-2</v>
      </c>
      <c r="AJ2286" s="6" t="s">
        <v>43</v>
      </c>
      <c r="AK2286" s="17">
        <v>0</v>
      </c>
      <c r="AL2286" s="6" t="s">
        <v>39</v>
      </c>
      <c r="AM2286" s="6" t="s">
        <v>39</v>
      </c>
      <c r="AN2286">
        <v>3</v>
      </c>
      <c r="AO2286">
        <v>50</v>
      </c>
      <c r="AP2286" s="20">
        <v>6.016</v>
      </c>
      <c r="AQ2286" t="s">
        <v>39</v>
      </c>
      <c r="AR2286" t="s">
        <v>2686</v>
      </c>
      <c r="AS2286" t="s">
        <v>3136</v>
      </c>
    </row>
    <row r="2287" spans="1:45" x14ac:dyDescent="0.35">
      <c r="A2287" t="s">
        <v>2112</v>
      </c>
      <c r="B2287" t="s">
        <v>2672</v>
      </c>
      <c r="C2287" t="s">
        <v>2592</v>
      </c>
      <c r="D2287" t="s">
        <v>391</v>
      </c>
      <c r="E2287" t="s">
        <v>2111</v>
      </c>
      <c r="F2287" t="s">
        <v>39</v>
      </c>
      <c r="G2287" t="s">
        <v>42</v>
      </c>
      <c r="H2287" t="s">
        <v>40</v>
      </c>
      <c r="I2287" t="s">
        <v>3131</v>
      </c>
      <c r="J2287">
        <v>27.5</v>
      </c>
      <c r="K2287">
        <v>109.95</v>
      </c>
      <c r="L2287">
        <v>234</v>
      </c>
      <c r="M2287" t="s">
        <v>2632</v>
      </c>
      <c r="N2287" t="s">
        <v>39</v>
      </c>
      <c r="O2287">
        <v>2018</v>
      </c>
      <c r="P2287">
        <v>2018</v>
      </c>
      <c r="Q2287" t="s">
        <v>39</v>
      </c>
      <c r="R2287" s="6" t="s">
        <v>3132</v>
      </c>
      <c r="S2287" t="s">
        <v>39</v>
      </c>
      <c r="T2287">
        <v>4</v>
      </c>
      <c r="U2287" t="s">
        <v>3139</v>
      </c>
      <c r="V2287" s="6" t="s">
        <v>39</v>
      </c>
      <c r="W2287" t="s">
        <v>39</v>
      </c>
      <c r="X2287" s="6">
        <v>20</v>
      </c>
      <c r="Y2287" t="s">
        <v>39</v>
      </c>
      <c r="Z2287" s="6">
        <v>0</v>
      </c>
      <c r="AA2287" t="s">
        <v>39</v>
      </c>
      <c r="AB2287" t="s">
        <v>39</v>
      </c>
      <c r="AC2287" t="s">
        <v>39</v>
      </c>
      <c r="AD2287" t="s">
        <v>40</v>
      </c>
      <c r="AE2287" t="s">
        <v>39</v>
      </c>
      <c r="AF2287" t="s">
        <v>40</v>
      </c>
      <c r="AG2287" t="s">
        <v>39</v>
      </c>
      <c r="AH2287" t="s">
        <v>39</v>
      </c>
      <c r="AI2287">
        <v>3.2300000000000002E-2</v>
      </c>
      <c r="AJ2287" s="6" t="s">
        <v>43</v>
      </c>
      <c r="AK2287" s="21">
        <v>2.1269999999999998</v>
      </c>
      <c r="AL2287" s="6" t="s">
        <v>39</v>
      </c>
      <c r="AM2287" s="6" t="s">
        <v>39</v>
      </c>
      <c r="AN2287">
        <v>3</v>
      </c>
      <c r="AO2287">
        <v>50</v>
      </c>
      <c r="AP2287" s="20">
        <v>7.9580000000000002</v>
      </c>
      <c r="AQ2287" t="s">
        <v>39</v>
      </c>
      <c r="AR2287" t="s">
        <v>2686</v>
      </c>
      <c r="AS2287" t="s">
        <v>3136</v>
      </c>
    </row>
    <row r="2288" spans="1:45" x14ac:dyDescent="0.35">
      <c r="A2288" t="s">
        <v>2112</v>
      </c>
      <c r="B2288" t="s">
        <v>2672</v>
      </c>
      <c r="C2288" t="s">
        <v>2592</v>
      </c>
      <c r="D2288" t="s">
        <v>391</v>
      </c>
      <c r="E2288" t="s">
        <v>2111</v>
      </c>
      <c r="F2288" t="s">
        <v>39</v>
      </c>
      <c r="G2288" t="s">
        <v>42</v>
      </c>
      <c r="H2288" t="s">
        <v>40</v>
      </c>
      <c r="I2288" t="s">
        <v>3131</v>
      </c>
      <c r="J2288">
        <v>27.5</v>
      </c>
      <c r="K2288">
        <v>109.95</v>
      </c>
      <c r="L2288">
        <v>234</v>
      </c>
      <c r="M2288" t="s">
        <v>2632</v>
      </c>
      <c r="N2288" t="s">
        <v>39</v>
      </c>
      <c r="O2288">
        <v>2018</v>
      </c>
      <c r="P2288">
        <v>2018</v>
      </c>
      <c r="Q2288" t="s">
        <v>39</v>
      </c>
      <c r="R2288" s="6" t="s">
        <v>3132</v>
      </c>
      <c r="S2288" t="s">
        <v>39</v>
      </c>
      <c r="T2288">
        <v>4</v>
      </c>
      <c r="U2288" t="s">
        <v>3139</v>
      </c>
      <c r="V2288" s="6" t="s">
        <v>39</v>
      </c>
      <c r="W2288" t="s">
        <v>39</v>
      </c>
      <c r="X2288" s="6">
        <v>20</v>
      </c>
      <c r="Y2288" t="s">
        <v>39</v>
      </c>
      <c r="Z2288" s="6">
        <v>0</v>
      </c>
      <c r="AA2288" t="s">
        <v>39</v>
      </c>
      <c r="AB2288" t="s">
        <v>39</v>
      </c>
      <c r="AC2288" t="s">
        <v>39</v>
      </c>
      <c r="AD2288" t="s">
        <v>40</v>
      </c>
      <c r="AE2288" t="s">
        <v>39</v>
      </c>
      <c r="AF2288" t="s">
        <v>40</v>
      </c>
      <c r="AG2288" t="s">
        <v>39</v>
      </c>
      <c r="AH2288" t="s">
        <v>39</v>
      </c>
      <c r="AI2288">
        <v>3.2300000000000002E-2</v>
      </c>
      <c r="AJ2288" s="6" t="s">
        <v>43</v>
      </c>
      <c r="AK2288" s="21">
        <v>10.929</v>
      </c>
      <c r="AL2288" s="6" t="s">
        <v>39</v>
      </c>
      <c r="AM2288" s="6" t="s">
        <v>39</v>
      </c>
      <c r="AN2288">
        <v>3</v>
      </c>
      <c r="AO2288">
        <v>50</v>
      </c>
      <c r="AP2288" s="20">
        <v>10.199999999999999</v>
      </c>
      <c r="AQ2288" t="s">
        <v>39</v>
      </c>
      <c r="AR2288" t="s">
        <v>2686</v>
      </c>
      <c r="AS2288" t="s">
        <v>3136</v>
      </c>
    </row>
    <row r="2289" spans="1:45" x14ac:dyDescent="0.35">
      <c r="A2289" t="s">
        <v>2112</v>
      </c>
      <c r="B2289" t="s">
        <v>2672</v>
      </c>
      <c r="C2289" t="s">
        <v>2592</v>
      </c>
      <c r="D2289" t="s">
        <v>391</v>
      </c>
      <c r="E2289" t="s">
        <v>2111</v>
      </c>
      <c r="F2289" t="s">
        <v>39</v>
      </c>
      <c r="G2289" t="s">
        <v>42</v>
      </c>
      <c r="H2289" t="s">
        <v>40</v>
      </c>
      <c r="I2289" t="s">
        <v>3131</v>
      </c>
      <c r="J2289">
        <v>27.5</v>
      </c>
      <c r="K2289">
        <v>109.95</v>
      </c>
      <c r="L2289">
        <v>234</v>
      </c>
      <c r="M2289" t="s">
        <v>2632</v>
      </c>
      <c r="N2289" t="s">
        <v>39</v>
      </c>
      <c r="O2289">
        <v>2018</v>
      </c>
      <c r="P2289">
        <v>2018</v>
      </c>
      <c r="Q2289" t="s">
        <v>39</v>
      </c>
      <c r="R2289" s="6" t="s">
        <v>3132</v>
      </c>
      <c r="S2289" t="s">
        <v>39</v>
      </c>
      <c r="T2289">
        <v>4</v>
      </c>
      <c r="U2289" t="s">
        <v>3139</v>
      </c>
      <c r="V2289" s="6" t="s">
        <v>39</v>
      </c>
      <c r="W2289" t="s">
        <v>39</v>
      </c>
      <c r="X2289" s="6">
        <v>20</v>
      </c>
      <c r="Y2289" t="s">
        <v>39</v>
      </c>
      <c r="Z2289" s="6">
        <v>0</v>
      </c>
      <c r="AA2289" t="s">
        <v>39</v>
      </c>
      <c r="AB2289" t="s">
        <v>39</v>
      </c>
      <c r="AC2289" t="s">
        <v>39</v>
      </c>
      <c r="AD2289" t="s">
        <v>40</v>
      </c>
      <c r="AE2289" t="s">
        <v>39</v>
      </c>
      <c r="AF2289" t="s">
        <v>40</v>
      </c>
      <c r="AG2289" t="s">
        <v>39</v>
      </c>
      <c r="AH2289" t="s">
        <v>39</v>
      </c>
      <c r="AI2289">
        <v>3.2300000000000002E-2</v>
      </c>
      <c r="AJ2289" s="6" t="s">
        <v>43</v>
      </c>
      <c r="AK2289" s="21">
        <v>26.041</v>
      </c>
      <c r="AL2289" s="6" t="s">
        <v>39</v>
      </c>
      <c r="AM2289" s="6" t="s">
        <v>39</v>
      </c>
      <c r="AN2289">
        <v>3</v>
      </c>
      <c r="AO2289">
        <v>50</v>
      </c>
      <c r="AP2289" s="20">
        <v>12.105</v>
      </c>
      <c r="AQ2289" t="s">
        <v>39</v>
      </c>
      <c r="AR2289" t="s">
        <v>2686</v>
      </c>
      <c r="AS2289" t="s">
        <v>3136</v>
      </c>
    </row>
    <row r="2290" spans="1:45" x14ac:dyDescent="0.35">
      <c r="A2290" t="s">
        <v>2112</v>
      </c>
      <c r="B2290" t="s">
        <v>2672</v>
      </c>
      <c r="C2290" t="s">
        <v>2592</v>
      </c>
      <c r="D2290" t="s">
        <v>391</v>
      </c>
      <c r="E2290" t="s">
        <v>2111</v>
      </c>
      <c r="F2290" t="s">
        <v>39</v>
      </c>
      <c r="G2290" t="s">
        <v>42</v>
      </c>
      <c r="H2290" t="s">
        <v>40</v>
      </c>
      <c r="I2290" t="s">
        <v>3131</v>
      </c>
      <c r="J2290">
        <v>27.5</v>
      </c>
      <c r="K2290">
        <v>109.95</v>
      </c>
      <c r="L2290">
        <v>234</v>
      </c>
      <c r="M2290" t="s">
        <v>2632</v>
      </c>
      <c r="N2290" t="s">
        <v>39</v>
      </c>
      <c r="O2290">
        <v>2018</v>
      </c>
      <c r="P2290">
        <v>2018</v>
      </c>
      <c r="Q2290" t="s">
        <v>39</v>
      </c>
      <c r="R2290" s="6" t="s">
        <v>3132</v>
      </c>
      <c r="S2290" t="s">
        <v>39</v>
      </c>
      <c r="T2290">
        <v>4</v>
      </c>
      <c r="U2290" t="s">
        <v>3139</v>
      </c>
      <c r="V2290" s="6" t="s">
        <v>39</v>
      </c>
      <c r="W2290" t="s">
        <v>39</v>
      </c>
      <c r="X2290" s="6">
        <v>20</v>
      </c>
      <c r="Y2290" t="s">
        <v>39</v>
      </c>
      <c r="Z2290" s="6">
        <v>0</v>
      </c>
      <c r="AA2290" t="s">
        <v>39</v>
      </c>
      <c r="AB2290" t="s">
        <v>39</v>
      </c>
      <c r="AC2290" t="s">
        <v>39</v>
      </c>
      <c r="AD2290" t="s">
        <v>40</v>
      </c>
      <c r="AE2290" t="s">
        <v>39</v>
      </c>
      <c r="AF2290" t="s">
        <v>40</v>
      </c>
      <c r="AG2290" t="s">
        <v>39</v>
      </c>
      <c r="AH2290" t="s">
        <v>39</v>
      </c>
      <c r="AI2290">
        <v>3.2300000000000002E-2</v>
      </c>
      <c r="AJ2290" s="6" t="s">
        <v>43</v>
      </c>
      <c r="AK2290" s="21">
        <v>26.207000000000001</v>
      </c>
      <c r="AL2290" s="6" t="s">
        <v>39</v>
      </c>
      <c r="AM2290" s="6" t="s">
        <v>39</v>
      </c>
      <c r="AN2290">
        <v>3</v>
      </c>
      <c r="AO2290">
        <v>50</v>
      </c>
      <c r="AP2290" s="20">
        <v>14.16</v>
      </c>
      <c r="AQ2290" t="s">
        <v>39</v>
      </c>
      <c r="AR2290" t="s">
        <v>2686</v>
      </c>
      <c r="AS2290" t="s">
        <v>3136</v>
      </c>
    </row>
    <row r="2291" spans="1:45" x14ac:dyDescent="0.35">
      <c r="A2291" t="s">
        <v>2112</v>
      </c>
      <c r="B2291" t="s">
        <v>2672</v>
      </c>
      <c r="C2291" t="s">
        <v>2592</v>
      </c>
      <c r="D2291" t="s">
        <v>391</v>
      </c>
      <c r="E2291" t="s">
        <v>2111</v>
      </c>
      <c r="F2291" t="s">
        <v>39</v>
      </c>
      <c r="G2291" t="s">
        <v>42</v>
      </c>
      <c r="H2291" t="s">
        <v>40</v>
      </c>
      <c r="I2291" t="s">
        <v>3131</v>
      </c>
      <c r="J2291">
        <v>27.5</v>
      </c>
      <c r="K2291">
        <v>109.95</v>
      </c>
      <c r="L2291">
        <v>234</v>
      </c>
      <c r="M2291" t="s">
        <v>2632</v>
      </c>
      <c r="N2291" t="s">
        <v>39</v>
      </c>
      <c r="O2291">
        <v>2018</v>
      </c>
      <c r="P2291">
        <v>2018</v>
      </c>
      <c r="Q2291" t="s">
        <v>39</v>
      </c>
      <c r="R2291" s="6" t="s">
        <v>3132</v>
      </c>
      <c r="S2291" t="s">
        <v>39</v>
      </c>
      <c r="T2291">
        <v>4</v>
      </c>
      <c r="U2291" t="s">
        <v>3139</v>
      </c>
      <c r="V2291" s="6" t="s">
        <v>39</v>
      </c>
      <c r="W2291" t="s">
        <v>39</v>
      </c>
      <c r="X2291" s="6">
        <v>20</v>
      </c>
      <c r="Y2291" t="s">
        <v>39</v>
      </c>
      <c r="Z2291" s="6">
        <v>0</v>
      </c>
      <c r="AA2291" t="s">
        <v>39</v>
      </c>
      <c r="AB2291" t="s">
        <v>39</v>
      </c>
      <c r="AC2291" t="s">
        <v>39</v>
      </c>
      <c r="AD2291" t="s">
        <v>40</v>
      </c>
      <c r="AE2291" t="s">
        <v>39</v>
      </c>
      <c r="AF2291" t="s">
        <v>40</v>
      </c>
      <c r="AG2291" t="s">
        <v>39</v>
      </c>
      <c r="AH2291" t="s">
        <v>39</v>
      </c>
      <c r="AI2291">
        <v>3.2300000000000002E-2</v>
      </c>
      <c r="AJ2291" s="6" t="s">
        <v>43</v>
      </c>
      <c r="AK2291" s="21">
        <v>31.023</v>
      </c>
      <c r="AL2291" s="6" t="s">
        <v>39</v>
      </c>
      <c r="AM2291" s="6" t="s">
        <v>39</v>
      </c>
      <c r="AN2291">
        <v>3</v>
      </c>
      <c r="AO2291">
        <v>50</v>
      </c>
      <c r="AP2291" s="20">
        <v>16.178000000000001</v>
      </c>
      <c r="AQ2291" t="s">
        <v>39</v>
      </c>
      <c r="AR2291" t="s">
        <v>2686</v>
      </c>
      <c r="AS2291" t="s">
        <v>3136</v>
      </c>
    </row>
    <row r="2292" spans="1:45" x14ac:dyDescent="0.35">
      <c r="A2292" t="s">
        <v>2112</v>
      </c>
      <c r="B2292" t="s">
        <v>2672</v>
      </c>
      <c r="C2292" t="s">
        <v>2592</v>
      </c>
      <c r="D2292" t="s">
        <v>391</v>
      </c>
      <c r="E2292" t="s">
        <v>2111</v>
      </c>
      <c r="F2292" t="s">
        <v>39</v>
      </c>
      <c r="G2292" t="s">
        <v>42</v>
      </c>
      <c r="H2292" t="s">
        <v>40</v>
      </c>
      <c r="I2292" t="s">
        <v>3131</v>
      </c>
      <c r="J2292">
        <v>27.5</v>
      </c>
      <c r="K2292">
        <v>109.95</v>
      </c>
      <c r="L2292">
        <v>234</v>
      </c>
      <c r="M2292" t="s">
        <v>2632</v>
      </c>
      <c r="N2292" t="s">
        <v>39</v>
      </c>
      <c r="O2292">
        <v>2018</v>
      </c>
      <c r="P2292">
        <v>2018</v>
      </c>
      <c r="Q2292" t="s">
        <v>39</v>
      </c>
      <c r="R2292" s="6" t="s">
        <v>3132</v>
      </c>
      <c r="S2292" t="s">
        <v>39</v>
      </c>
      <c r="T2292">
        <v>4</v>
      </c>
      <c r="U2292" t="s">
        <v>3139</v>
      </c>
      <c r="V2292" s="6" t="s">
        <v>39</v>
      </c>
      <c r="W2292" t="s">
        <v>39</v>
      </c>
      <c r="X2292" s="6">
        <v>20</v>
      </c>
      <c r="Y2292" t="s">
        <v>39</v>
      </c>
      <c r="Z2292" s="6">
        <v>0</v>
      </c>
      <c r="AA2292" t="s">
        <v>39</v>
      </c>
      <c r="AB2292" t="s">
        <v>39</v>
      </c>
      <c r="AC2292" t="s">
        <v>39</v>
      </c>
      <c r="AD2292" t="s">
        <v>40</v>
      </c>
      <c r="AE2292" t="s">
        <v>39</v>
      </c>
      <c r="AF2292" t="s">
        <v>40</v>
      </c>
      <c r="AG2292" t="s">
        <v>39</v>
      </c>
      <c r="AH2292" t="s">
        <v>39</v>
      </c>
      <c r="AI2292">
        <v>3.2300000000000002E-2</v>
      </c>
      <c r="AJ2292" s="6" t="s">
        <v>43</v>
      </c>
      <c r="AK2292" s="21">
        <v>38.829000000000001</v>
      </c>
      <c r="AL2292" s="6" t="s">
        <v>39</v>
      </c>
      <c r="AM2292" s="6" t="s">
        <v>39</v>
      </c>
      <c r="AN2292">
        <v>3</v>
      </c>
      <c r="AO2292">
        <v>50</v>
      </c>
      <c r="AP2292" s="20">
        <v>18.12</v>
      </c>
      <c r="AQ2292" t="s">
        <v>39</v>
      </c>
      <c r="AR2292" t="s">
        <v>2686</v>
      </c>
      <c r="AS2292" t="s">
        <v>3136</v>
      </c>
    </row>
    <row r="2293" spans="1:45" x14ac:dyDescent="0.35">
      <c r="A2293" t="s">
        <v>2112</v>
      </c>
      <c r="B2293" t="s">
        <v>2672</v>
      </c>
      <c r="C2293" t="s">
        <v>2592</v>
      </c>
      <c r="D2293" t="s">
        <v>391</v>
      </c>
      <c r="E2293" t="s">
        <v>2111</v>
      </c>
      <c r="F2293" t="s">
        <v>39</v>
      </c>
      <c r="G2293" t="s">
        <v>42</v>
      </c>
      <c r="H2293" t="s">
        <v>40</v>
      </c>
      <c r="I2293" t="s">
        <v>3131</v>
      </c>
      <c r="J2293">
        <v>27.5</v>
      </c>
      <c r="K2293">
        <v>109.95</v>
      </c>
      <c r="L2293">
        <v>234</v>
      </c>
      <c r="M2293" t="s">
        <v>2632</v>
      </c>
      <c r="N2293" t="s">
        <v>39</v>
      </c>
      <c r="O2293">
        <v>2018</v>
      </c>
      <c r="P2293">
        <v>2018</v>
      </c>
      <c r="Q2293" t="s">
        <v>39</v>
      </c>
      <c r="R2293" s="6" t="s">
        <v>3132</v>
      </c>
      <c r="S2293" t="s">
        <v>39</v>
      </c>
      <c r="T2293">
        <v>4</v>
      </c>
      <c r="U2293" t="s">
        <v>3139</v>
      </c>
      <c r="V2293" s="6" t="s">
        <v>39</v>
      </c>
      <c r="W2293" t="s">
        <v>39</v>
      </c>
      <c r="X2293" s="6">
        <v>20</v>
      </c>
      <c r="Y2293" t="s">
        <v>39</v>
      </c>
      <c r="Z2293" s="6">
        <v>0</v>
      </c>
      <c r="AA2293" t="s">
        <v>39</v>
      </c>
      <c r="AB2293" t="s">
        <v>39</v>
      </c>
      <c r="AC2293" t="s">
        <v>39</v>
      </c>
      <c r="AD2293" t="s">
        <v>40</v>
      </c>
      <c r="AE2293" t="s">
        <v>39</v>
      </c>
      <c r="AF2293" t="s">
        <v>40</v>
      </c>
      <c r="AG2293" t="s">
        <v>39</v>
      </c>
      <c r="AH2293" t="s">
        <v>39</v>
      </c>
      <c r="AI2293">
        <v>3.2300000000000002E-2</v>
      </c>
      <c r="AJ2293" s="6" t="s">
        <v>43</v>
      </c>
      <c r="AK2293" s="21">
        <v>42.316000000000003</v>
      </c>
      <c r="AL2293" s="6" t="s">
        <v>39</v>
      </c>
      <c r="AM2293" s="6" t="s">
        <v>39</v>
      </c>
      <c r="AN2293">
        <v>3</v>
      </c>
      <c r="AO2293">
        <v>50</v>
      </c>
      <c r="AP2293" s="20">
        <v>20.212</v>
      </c>
      <c r="AQ2293" t="s">
        <v>39</v>
      </c>
      <c r="AR2293" t="s">
        <v>2686</v>
      </c>
      <c r="AS2293" t="s">
        <v>3136</v>
      </c>
    </row>
    <row r="2294" spans="1:45" x14ac:dyDescent="0.35">
      <c r="A2294" t="s">
        <v>2112</v>
      </c>
      <c r="B2294" t="s">
        <v>2672</v>
      </c>
      <c r="C2294" t="s">
        <v>2592</v>
      </c>
      <c r="D2294" t="s">
        <v>391</v>
      </c>
      <c r="E2294" t="s">
        <v>2111</v>
      </c>
      <c r="F2294" t="s">
        <v>39</v>
      </c>
      <c r="G2294" t="s">
        <v>42</v>
      </c>
      <c r="H2294" t="s">
        <v>40</v>
      </c>
      <c r="I2294" t="s">
        <v>3131</v>
      </c>
      <c r="J2294">
        <v>27.5</v>
      </c>
      <c r="K2294">
        <v>109.95</v>
      </c>
      <c r="L2294">
        <v>234</v>
      </c>
      <c r="M2294" t="s">
        <v>2632</v>
      </c>
      <c r="N2294" t="s">
        <v>39</v>
      </c>
      <c r="O2294">
        <v>2018</v>
      </c>
      <c r="P2294">
        <v>2018</v>
      </c>
      <c r="Q2294" t="s">
        <v>39</v>
      </c>
      <c r="R2294" s="6" t="s">
        <v>3132</v>
      </c>
      <c r="S2294" t="s">
        <v>39</v>
      </c>
      <c r="T2294">
        <v>4</v>
      </c>
      <c r="U2294" t="s">
        <v>3139</v>
      </c>
      <c r="V2294" s="6" t="s">
        <v>39</v>
      </c>
      <c r="W2294" t="s">
        <v>39</v>
      </c>
      <c r="X2294" s="6">
        <v>20</v>
      </c>
      <c r="Y2294" t="s">
        <v>39</v>
      </c>
      <c r="Z2294" s="6">
        <v>0</v>
      </c>
      <c r="AA2294" t="s">
        <v>39</v>
      </c>
      <c r="AB2294" t="s">
        <v>39</v>
      </c>
      <c r="AC2294" t="s">
        <v>39</v>
      </c>
      <c r="AD2294" t="s">
        <v>40</v>
      </c>
      <c r="AE2294" t="s">
        <v>39</v>
      </c>
      <c r="AF2294" t="s">
        <v>40</v>
      </c>
      <c r="AG2294" t="s">
        <v>39</v>
      </c>
      <c r="AH2294" t="s">
        <v>39</v>
      </c>
      <c r="AI2294">
        <v>3.2300000000000002E-2</v>
      </c>
      <c r="AJ2294" s="6" t="s">
        <v>43</v>
      </c>
      <c r="AK2294" s="21">
        <v>44.972999999999999</v>
      </c>
      <c r="AL2294" s="6" t="s">
        <v>39</v>
      </c>
      <c r="AM2294" s="6" t="s">
        <v>39</v>
      </c>
      <c r="AN2294">
        <v>3</v>
      </c>
      <c r="AO2294">
        <v>50</v>
      </c>
      <c r="AP2294" s="20">
        <v>22.193000000000001</v>
      </c>
      <c r="AQ2294" t="s">
        <v>39</v>
      </c>
      <c r="AR2294" t="s">
        <v>2686</v>
      </c>
      <c r="AS2294" t="s">
        <v>3136</v>
      </c>
    </row>
    <row r="2295" spans="1:45" x14ac:dyDescent="0.35">
      <c r="A2295" t="s">
        <v>2112</v>
      </c>
      <c r="B2295" t="s">
        <v>2672</v>
      </c>
      <c r="C2295" t="s">
        <v>2592</v>
      </c>
      <c r="D2295" t="s">
        <v>391</v>
      </c>
      <c r="E2295" t="s">
        <v>2111</v>
      </c>
      <c r="F2295" t="s">
        <v>39</v>
      </c>
      <c r="G2295" t="s">
        <v>42</v>
      </c>
      <c r="H2295" t="s">
        <v>40</v>
      </c>
      <c r="I2295" t="s">
        <v>3131</v>
      </c>
      <c r="J2295">
        <v>27.5</v>
      </c>
      <c r="K2295">
        <v>109.95</v>
      </c>
      <c r="L2295">
        <v>234</v>
      </c>
      <c r="M2295" t="s">
        <v>2632</v>
      </c>
      <c r="N2295" t="s">
        <v>39</v>
      </c>
      <c r="O2295">
        <v>2018</v>
      </c>
      <c r="P2295">
        <v>2018</v>
      </c>
      <c r="Q2295" t="s">
        <v>39</v>
      </c>
      <c r="R2295" s="6" t="s">
        <v>3132</v>
      </c>
      <c r="S2295" t="s">
        <v>39</v>
      </c>
      <c r="T2295">
        <v>4</v>
      </c>
      <c r="U2295" t="s">
        <v>3139</v>
      </c>
      <c r="V2295" s="6" t="s">
        <v>39</v>
      </c>
      <c r="W2295" t="s">
        <v>39</v>
      </c>
      <c r="X2295" s="6">
        <v>20</v>
      </c>
      <c r="Y2295" t="s">
        <v>39</v>
      </c>
      <c r="Z2295" s="6">
        <v>0</v>
      </c>
      <c r="AA2295" t="s">
        <v>39</v>
      </c>
      <c r="AB2295" t="s">
        <v>39</v>
      </c>
      <c r="AC2295" t="s">
        <v>39</v>
      </c>
      <c r="AD2295" t="s">
        <v>40</v>
      </c>
      <c r="AE2295" t="s">
        <v>39</v>
      </c>
      <c r="AF2295" t="s">
        <v>40</v>
      </c>
      <c r="AG2295" t="s">
        <v>39</v>
      </c>
      <c r="AH2295" t="s">
        <v>39</v>
      </c>
      <c r="AI2295">
        <v>3.2300000000000002E-2</v>
      </c>
      <c r="AJ2295" s="6" t="s">
        <v>43</v>
      </c>
      <c r="AK2295" s="21">
        <v>49.290999999999997</v>
      </c>
      <c r="AL2295" s="6" t="s">
        <v>39</v>
      </c>
      <c r="AM2295" s="6" t="s">
        <v>39</v>
      </c>
      <c r="AN2295">
        <v>3</v>
      </c>
      <c r="AO2295">
        <v>50</v>
      </c>
      <c r="AP2295" s="20">
        <v>24.21</v>
      </c>
      <c r="AQ2295" t="s">
        <v>39</v>
      </c>
      <c r="AR2295" t="s">
        <v>2686</v>
      </c>
      <c r="AS2295" t="s">
        <v>3136</v>
      </c>
    </row>
    <row r="2296" spans="1:45" x14ac:dyDescent="0.35">
      <c r="A2296" t="s">
        <v>2112</v>
      </c>
      <c r="B2296" t="s">
        <v>2672</v>
      </c>
      <c r="C2296" t="s">
        <v>2592</v>
      </c>
      <c r="D2296" t="s">
        <v>391</v>
      </c>
      <c r="E2296" t="s">
        <v>2111</v>
      </c>
      <c r="F2296" t="s">
        <v>39</v>
      </c>
      <c r="G2296" t="s">
        <v>42</v>
      </c>
      <c r="H2296" t="s">
        <v>40</v>
      </c>
      <c r="I2296" t="s">
        <v>3131</v>
      </c>
      <c r="J2296">
        <v>27.5</v>
      </c>
      <c r="K2296">
        <v>109.95</v>
      </c>
      <c r="L2296">
        <v>234</v>
      </c>
      <c r="M2296" t="s">
        <v>2632</v>
      </c>
      <c r="N2296" t="s">
        <v>39</v>
      </c>
      <c r="O2296">
        <v>2018</v>
      </c>
      <c r="P2296">
        <v>2018</v>
      </c>
      <c r="Q2296" t="s">
        <v>39</v>
      </c>
      <c r="R2296" s="6" t="s">
        <v>3132</v>
      </c>
      <c r="S2296" t="s">
        <v>39</v>
      </c>
      <c r="T2296">
        <v>4</v>
      </c>
      <c r="U2296" t="s">
        <v>3139</v>
      </c>
      <c r="V2296" s="6" t="s">
        <v>39</v>
      </c>
      <c r="W2296" t="s">
        <v>39</v>
      </c>
      <c r="X2296" s="6">
        <v>20</v>
      </c>
      <c r="Y2296" t="s">
        <v>39</v>
      </c>
      <c r="Z2296" s="6">
        <v>0</v>
      </c>
      <c r="AA2296" t="s">
        <v>39</v>
      </c>
      <c r="AB2296" t="s">
        <v>39</v>
      </c>
      <c r="AC2296" t="s">
        <v>39</v>
      </c>
      <c r="AD2296" t="s">
        <v>40</v>
      </c>
      <c r="AE2296" t="s">
        <v>39</v>
      </c>
      <c r="AF2296" t="s">
        <v>40</v>
      </c>
      <c r="AG2296" t="s">
        <v>39</v>
      </c>
      <c r="AH2296" t="s">
        <v>39</v>
      </c>
      <c r="AI2296">
        <v>3.2300000000000002E-2</v>
      </c>
      <c r="AJ2296" s="6" t="s">
        <v>43</v>
      </c>
      <c r="AK2296" s="21">
        <v>53.609000000000002</v>
      </c>
      <c r="AL2296" s="6" t="s">
        <v>39</v>
      </c>
      <c r="AM2296" s="6" t="s">
        <v>39</v>
      </c>
      <c r="AN2296">
        <v>3</v>
      </c>
      <c r="AO2296">
        <v>50</v>
      </c>
      <c r="AP2296" s="20">
        <v>26.114999999999998</v>
      </c>
      <c r="AQ2296" t="s">
        <v>39</v>
      </c>
      <c r="AR2296" t="s">
        <v>2686</v>
      </c>
      <c r="AS2296" t="s">
        <v>3136</v>
      </c>
    </row>
    <row r="2297" spans="1:45" x14ac:dyDescent="0.35">
      <c r="A2297" t="s">
        <v>2112</v>
      </c>
      <c r="B2297" t="s">
        <v>2672</v>
      </c>
      <c r="C2297" t="s">
        <v>2592</v>
      </c>
      <c r="D2297" t="s">
        <v>391</v>
      </c>
      <c r="E2297" t="s">
        <v>2111</v>
      </c>
      <c r="F2297" t="s">
        <v>39</v>
      </c>
      <c r="G2297" t="s">
        <v>42</v>
      </c>
      <c r="H2297" t="s">
        <v>40</v>
      </c>
      <c r="I2297" t="s">
        <v>3131</v>
      </c>
      <c r="J2297">
        <v>27.5</v>
      </c>
      <c r="K2297">
        <v>109.95</v>
      </c>
      <c r="L2297">
        <v>234</v>
      </c>
      <c r="M2297" t="s">
        <v>2632</v>
      </c>
      <c r="N2297" t="s">
        <v>39</v>
      </c>
      <c r="O2297">
        <v>2018</v>
      </c>
      <c r="P2297">
        <v>2018</v>
      </c>
      <c r="Q2297" t="s">
        <v>39</v>
      </c>
      <c r="R2297" s="6" t="s">
        <v>3132</v>
      </c>
      <c r="S2297" t="s">
        <v>39</v>
      </c>
      <c r="T2297">
        <v>4</v>
      </c>
      <c r="U2297" t="s">
        <v>3139</v>
      </c>
      <c r="V2297" s="6" t="s">
        <v>39</v>
      </c>
      <c r="W2297" t="s">
        <v>39</v>
      </c>
      <c r="X2297" s="6">
        <v>20</v>
      </c>
      <c r="Y2297" t="s">
        <v>39</v>
      </c>
      <c r="Z2297" s="6">
        <v>0</v>
      </c>
      <c r="AA2297" t="s">
        <v>39</v>
      </c>
      <c r="AB2297" t="s">
        <v>39</v>
      </c>
      <c r="AC2297" t="s">
        <v>39</v>
      </c>
      <c r="AD2297" t="s">
        <v>40</v>
      </c>
      <c r="AE2297" t="s">
        <v>39</v>
      </c>
      <c r="AF2297" t="s">
        <v>40</v>
      </c>
      <c r="AG2297" t="s">
        <v>39</v>
      </c>
      <c r="AH2297" t="s">
        <v>39</v>
      </c>
      <c r="AI2297">
        <v>3.2300000000000002E-2</v>
      </c>
      <c r="AJ2297" s="6" t="s">
        <v>43</v>
      </c>
      <c r="AK2297" s="21">
        <v>56.1</v>
      </c>
      <c r="AL2297" s="6" t="s">
        <v>39</v>
      </c>
      <c r="AM2297" s="6" t="s">
        <v>39</v>
      </c>
      <c r="AN2297">
        <v>3</v>
      </c>
      <c r="AO2297">
        <v>50</v>
      </c>
      <c r="AP2297" s="20">
        <v>28.282</v>
      </c>
      <c r="AQ2297" t="s">
        <v>39</v>
      </c>
      <c r="AR2297" t="s">
        <v>2686</v>
      </c>
      <c r="AS2297" t="s">
        <v>3136</v>
      </c>
    </row>
    <row r="2298" spans="1:45" x14ac:dyDescent="0.35">
      <c r="A2298" t="s">
        <v>2112</v>
      </c>
      <c r="B2298" t="s">
        <v>2672</v>
      </c>
      <c r="C2298" t="s">
        <v>2592</v>
      </c>
      <c r="D2298" t="s">
        <v>391</v>
      </c>
      <c r="E2298" t="s">
        <v>2111</v>
      </c>
      <c r="F2298" t="s">
        <v>39</v>
      </c>
      <c r="G2298" t="s">
        <v>42</v>
      </c>
      <c r="H2298" t="s">
        <v>40</v>
      </c>
      <c r="I2298" t="s">
        <v>3131</v>
      </c>
      <c r="J2298">
        <v>27.5</v>
      </c>
      <c r="K2298">
        <v>109.95</v>
      </c>
      <c r="L2298">
        <v>234</v>
      </c>
      <c r="M2298" t="s">
        <v>2632</v>
      </c>
      <c r="N2298" t="s">
        <v>39</v>
      </c>
      <c r="O2298">
        <v>2018</v>
      </c>
      <c r="P2298">
        <v>2018</v>
      </c>
      <c r="Q2298" t="s">
        <v>39</v>
      </c>
      <c r="R2298" s="6" t="s">
        <v>3132</v>
      </c>
      <c r="S2298" t="s">
        <v>39</v>
      </c>
      <c r="T2298">
        <v>4</v>
      </c>
      <c r="U2298" t="s">
        <v>3139</v>
      </c>
      <c r="V2298" s="6" t="s">
        <v>39</v>
      </c>
      <c r="W2298" t="s">
        <v>39</v>
      </c>
      <c r="X2298" s="6">
        <v>20</v>
      </c>
      <c r="Y2298" t="s">
        <v>39</v>
      </c>
      <c r="Z2298" s="6">
        <v>0</v>
      </c>
      <c r="AA2298" t="s">
        <v>39</v>
      </c>
      <c r="AB2298" t="s">
        <v>39</v>
      </c>
      <c r="AC2298" t="s">
        <v>39</v>
      </c>
      <c r="AD2298" t="s">
        <v>40</v>
      </c>
      <c r="AE2298" t="s">
        <v>39</v>
      </c>
      <c r="AF2298" t="s">
        <v>40</v>
      </c>
      <c r="AG2298" t="s">
        <v>39</v>
      </c>
      <c r="AH2298" t="s">
        <v>39</v>
      </c>
      <c r="AI2298">
        <v>3.2300000000000002E-2</v>
      </c>
      <c r="AJ2298" s="6" t="s">
        <v>43</v>
      </c>
      <c r="AK2298" s="17">
        <v>57.594999999999999</v>
      </c>
      <c r="AL2298" s="6" t="s">
        <v>39</v>
      </c>
      <c r="AM2298" s="6" t="s">
        <v>39</v>
      </c>
      <c r="AN2298">
        <v>3</v>
      </c>
      <c r="AO2298">
        <v>50</v>
      </c>
      <c r="AP2298" s="14">
        <v>30.074999999999999</v>
      </c>
      <c r="AQ2298" t="s">
        <v>39</v>
      </c>
      <c r="AR2298" t="s">
        <v>2686</v>
      </c>
      <c r="AS2298" t="s">
        <v>3136</v>
      </c>
    </row>
    <row r="2299" spans="1:45" x14ac:dyDescent="0.35">
      <c r="A2299" t="s">
        <v>2112</v>
      </c>
      <c r="B2299" t="s">
        <v>2672</v>
      </c>
      <c r="C2299" t="s">
        <v>2592</v>
      </c>
      <c r="D2299" t="s">
        <v>391</v>
      </c>
      <c r="E2299" t="s">
        <v>2111</v>
      </c>
      <c r="F2299" t="s">
        <v>39</v>
      </c>
      <c r="G2299" t="s">
        <v>42</v>
      </c>
      <c r="H2299" t="s">
        <v>40</v>
      </c>
      <c r="I2299" t="s">
        <v>3131</v>
      </c>
      <c r="J2299">
        <v>27.5</v>
      </c>
      <c r="K2299">
        <v>109.95</v>
      </c>
      <c r="L2299">
        <v>234</v>
      </c>
      <c r="M2299" t="s">
        <v>2632</v>
      </c>
      <c r="N2299" t="s">
        <v>39</v>
      </c>
      <c r="O2299">
        <v>2018</v>
      </c>
      <c r="P2299">
        <v>2018</v>
      </c>
      <c r="Q2299" t="s">
        <v>39</v>
      </c>
      <c r="R2299" s="6" t="s">
        <v>3132</v>
      </c>
      <c r="S2299" t="s">
        <v>39</v>
      </c>
      <c r="T2299">
        <v>4</v>
      </c>
      <c r="U2299" t="s">
        <v>3139</v>
      </c>
      <c r="V2299" s="6" t="s">
        <v>39</v>
      </c>
      <c r="W2299" t="s">
        <v>39</v>
      </c>
      <c r="X2299" s="6">
        <v>20</v>
      </c>
      <c r="Y2299" t="s">
        <v>39</v>
      </c>
      <c r="Z2299" s="6">
        <v>0</v>
      </c>
      <c r="AA2299" t="s">
        <v>39</v>
      </c>
      <c r="AB2299" t="s">
        <v>39</v>
      </c>
      <c r="AC2299" t="s">
        <v>39</v>
      </c>
      <c r="AD2299" t="s">
        <v>40</v>
      </c>
      <c r="AE2299" t="s">
        <v>39</v>
      </c>
      <c r="AF2299" t="s">
        <v>40</v>
      </c>
      <c r="AG2299" t="s">
        <v>39</v>
      </c>
      <c r="AH2299" t="s">
        <v>39</v>
      </c>
      <c r="AI2299">
        <v>3.2300000000000002E-2</v>
      </c>
      <c r="AJ2299" s="6" t="s">
        <v>43</v>
      </c>
      <c r="AK2299" s="17">
        <v>57.761000000000003</v>
      </c>
      <c r="AL2299" s="6" t="s">
        <v>39</v>
      </c>
      <c r="AM2299" s="6" t="s">
        <v>39</v>
      </c>
      <c r="AN2299">
        <v>3</v>
      </c>
      <c r="AO2299">
        <v>50</v>
      </c>
      <c r="AP2299" s="14">
        <v>0.15</v>
      </c>
      <c r="AQ2299" t="s">
        <v>39</v>
      </c>
      <c r="AR2299" t="s">
        <v>2686</v>
      </c>
      <c r="AS2299" t="s">
        <v>3136</v>
      </c>
    </row>
    <row r="2300" spans="1:45" x14ac:dyDescent="0.35">
      <c r="A2300" t="s">
        <v>2112</v>
      </c>
      <c r="B2300" t="s">
        <v>2672</v>
      </c>
      <c r="C2300" t="s">
        <v>2592</v>
      </c>
      <c r="D2300" t="s">
        <v>391</v>
      </c>
      <c r="E2300" t="s">
        <v>2111</v>
      </c>
      <c r="F2300" t="s">
        <v>39</v>
      </c>
      <c r="G2300" t="s">
        <v>42</v>
      </c>
      <c r="H2300" t="s">
        <v>40</v>
      </c>
      <c r="I2300" t="s">
        <v>3131</v>
      </c>
      <c r="J2300">
        <v>27.5</v>
      </c>
      <c r="K2300">
        <v>109.95</v>
      </c>
      <c r="L2300">
        <v>234</v>
      </c>
      <c r="M2300" t="s">
        <v>2632</v>
      </c>
      <c r="N2300" t="s">
        <v>39</v>
      </c>
      <c r="O2300">
        <v>2018</v>
      </c>
      <c r="P2300">
        <v>2018</v>
      </c>
      <c r="Q2300" t="s">
        <v>39</v>
      </c>
      <c r="R2300" s="6" t="s">
        <v>3132</v>
      </c>
      <c r="S2300" t="s">
        <v>39</v>
      </c>
      <c r="T2300">
        <v>4</v>
      </c>
      <c r="U2300" t="s">
        <v>3140</v>
      </c>
      <c r="V2300" s="6" t="s">
        <v>39</v>
      </c>
      <c r="W2300" t="s">
        <v>39</v>
      </c>
      <c r="X2300" s="6">
        <v>20</v>
      </c>
      <c r="Y2300" t="s">
        <v>39</v>
      </c>
      <c r="Z2300" s="6">
        <v>0</v>
      </c>
      <c r="AA2300" t="s">
        <v>39</v>
      </c>
      <c r="AB2300" t="s">
        <v>39</v>
      </c>
      <c r="AC2300" t="s">
        <v>39</v>
      </c>
      <c r="AD2300" t="s">
        <v>40</v>
      </c>
      <c r="AE2300" t="s">
        <v>39</v>
      </c>
      <c r="AF2300" t="s">
        <v>40</v>
      </c>
      <c r="AG2300" t="s">
        <v>39</v>
      </c>
      <c r="AH2300" t="s">
        <v>39</v>
      </c>
      <c r="AI2300">
        <v>3.2300000000000002E-2</v>
      </c>
      <c r="AJ2300" s="6" t="s">
        <v>43</v>
      </c>
      <c r="AK2300" s="21">
        <v>0</v>
      </c>
      <c r="AL2300" s="6" t="s">
        <v>39</v>
      </c>
      <c r="AM2300" s="6" t="s">
        <v>39</v>
      </c>
      <c r="AN2300">
        <v>3</v>
      </c>
      <c r="AO2300">
        <v>50</v>
      </c>
      <c r="AP2300" s="14">
        <v>2.242</v>
      </c>
      <c r="AQ2300" t="s">
        <v>39</v>
      </c>
      <c r="AR2300" t="s">
        <v>2686</v>
      </c>
      <c r="AS2300" t="s">
        <v>3136</v>
      </c>
    </row>
    <row r="2301" spans="1:45" x14ac:dyDescent="0.35">
      <c r="A2301" t="s">
        <v>2112</v>
      </c>
      <c r="B2301" t="s">
        <v>2672</v>
      </c>
      <c r="C2301" t="s">
        <v>2592</v>
      </c>
      <c r="D2301" t="s">
        <v>391</v>
      </c>
      <c r="E2301" t="s">
        <v>2111</v>
      </c>
      <c r="F2301" t="s">
        <v>39</v>
      </c>
      <c r="G2301" t="s">
        <v>42</v>
      </c>
      <c r="H2301" t="s">
        <v>40</v>
      </c>
      <c r="I2301" t="s">
        <v>3131</v>
      </c>
      <c r="J2301">
        <v>27.5</v>
      </c>
      <c r="K2301">
        <v>109.95</v>
      </c>
      <c r="L2301">
        <v>234</v>
      </c>
      <c r="M2301" t="s">
        <v>2632</v>
      </c>
      <c r="N2301" t="s">
        <v>39</v>
      </c>
      <c r="O2301">
        <v>2018</v>
      </c>
      <c r="P2301">
        <v>2018</v>
      </c>
      <c r="Q2301" t="s">
        <v>39</v>
      </c>
      <c r="R2301" s="6" t="s">
        <v>3132</v>
      </c>
      <c r="S2301" t="s">
        <v>39</v>
      </c>
      <c r="T2301">
        <v>4</v>
      </c>
      <c r="U2301" t="s">
        <v>3140</v>
      </c>
      <c r="V2301" s="6" t="s">
        <v>39</v>
      </c>
      <c r="W2301" t="s">
        <v>39</v>
      </c>
      <c r="X2301" s="6">
        <v>20</v>
      </c>
      <c r="Y2301" t="s">
        <v>39</v>
      </c>
      <c r="Z2301" s="6">
        <v>0</v>
      </c>
      <c r="AA2301" t="s">
        <v>39</v>
      </c>
      <c r="AB2301" t="s">
        <v>39</v>
      </c>
      <c r="AC2301" t="s">
        <v>39</v>
      </c>
      <c r="AD2301" t="s">
        <v>40</v>
      </c>
      <c r="AE2301" t="s">
        <v>39</v>
      </c>
      <c r="AF2301" t="s">
        <v>40</v>
      </c>
      <c r="AG2301" t="s">
        <v>39</v>
      </c>
      <c r="AH2301" t="s">
        <v>39</v>
      </c>
      <c r="AI2301">
        <v>3.2300000000000002E-2</v>
      </c>
      <c r="AJ2301" s="6" t="s">
        <v>43</v>
      </c>
      <c r="AK2301" s="21">
        <v>0</v>
      </c>
      <c r="AL2301" s="6" t="s">
        <v>39</v>
      </c>
      <c r="AM2301" s="6" t="s">
        <v>39</v>
      </c>
      <c r="AN2301">
        <v>3</v>
      </c>
      <c r="AO2301">
        <v>50</v>
      </c>
      <c r="AP2301" s="20">
        <v>4.0730000000000004</v>
      </c>
      <c r="AQ2301" t="s">
        <v>39</v>
      </c>
      <c r="AR2301" t="s">
        <v>2686</v>
      </c>
      <c r="AS2301" t="s">
        <v>3136</v>
      </c>
    </row>
    <row r="2302" spans="1:45" x14ac:dyDescent="0.35">
      <c r="A2302" t="s">
        <v>2112</v>
      </c>
      <c r="B2302" t="s">
        <v>2672</v>
      </c>
      <c r="C2302" t="s">
        <v>2592</v>
      </c>
      <c r="D2302" t="s">
        <v>391</v>
      </c>
      <c r="E2302" t="s">
        <v>2111</v>
      </c>
      <c r="F2302" t="s">
        <v>39</v>
      </c>
      <c r="G2302" t="s">
        <v>42</v>
      </c>
      <c r="H2302" t="s">
        <v>40</v>
      </c>
      <c r="I2302" t="s">
        <v>3131</v>
      </c>
      <c r="J2302">
        <v>27.5</v>
      </c>
      <c r="K2302">
        <v>109.95</v>
      </c>
      <c r="L2302">
        <v>234</v>
      </c>
      <c r="M2302" t="s">
        <v>2632</v>
      </c>
      <c r="N2302" t="s">
        <v>39</v>
      </c>
      <c r="O2302">
        <v>2018</v>
      </c>
      <c r="P2302">
        <v>2018</v>
      </c>
      <c r="Q2302" t="s">
        <v>39</v>
      </c>
      <c r="R2302" s="6" t="s">
        <v>3132</v>
      </c>
      <c r="S2302" t="s">
        <v>39</v>
      </c>
      <c r="T2302">
        <v>4</v>
      </c>
      <c r="U2302" t="s">
        <v>3140</v>
      </c>
      <c r="V2302" s="6" t="s">
        <v>39</v>
      </c>
      <c r="W2302" t="s">
        <v>39</v>
      </c>
      <c r="X2302" s="6">
        <v>20</v>
      </c>
      <c r="Y2302" t="s">
        <v>39</v>
      </c>
      <c r="Z2302" s="6">
        <v>0</v>
      </c>
      <c r="AA2302" t="s">
        <v>39</v>
      </c>
      <c r="AB2302" t="s">
        <v>39</v>
      </c>
      <c r="AC2302" t="s">
        <v>39</v>
      </c>
      <c r="AD2302" t="s">
        <v>40</v>
      </c>
      <c r="AE2302" t="s">
        <v>39</v>
      </c>
      <c r="AF2302" t="s">
        <v>40</v>
      </c>
      <c r="AG2302" t="s">
        <v>39</v>
      </c>
      <c r="AH2302" t="s">
        <v>39</v>
      </c>
      <c r="AI2302">
        <v>3.2300000000000002E-2</v>
      </c>
      <c r="AJ2302" s="6" t="s">
        <v>43</v>
      </c>
      <c r="AK2302" s="21">
        <v>0</v>
      </c>
      <c r="AL2302" s="6" t="s">
        <v>39</v>
      </c>
      <c r="AM2302" s="6" t="s">
        <v>39</v>
      </c>
      <c r="AN2302">
        <v>3</v>
      </c>
      <c r="AO2302">
        <v>50</v>
      </c>
      <c r="AP2302" s="20">
        <v>6.1280000000000001</v>
      </c>
      <c r="AQ2302" t="s">
        <v>39</v>
      </c>
      <c r="AR2302" t="s">
        <v>2686</v>
      </c>
      <c r="AS2302" t="s">
        <v>3136</v>
      </c>
    </row>
    <row r="2303" spans="1:45" x14ac:dyDescent="0.35">
      <c r="A2303" t="s">
        <v>2112</v>
      </c>
      <c r="B2303" t="s">
        <v>2672</v>
      </c>
      <c r="C2303" t="s">
        <v>2592</v>
      </c>
      <c r="D2303" t="s">
        <v>391</v>
      </c>
      <c r="E2303" t="s">
        <v>2111</v>
      </c>
      <c r="F2303" t="s">
        <v>39</v>
      </c>
      <c r="G2303" t="s">
        <v>42</v>
      </c>
      <c r="H2303" t="s">
        <v>40</v>
      </c>
      <c r="I2303" t="s">
        <v>3131</v>
      </c>
      <c r="J2303">
        <v>27.5</v>
      </c>
      <c r="K2303">
        <v>109.95</v>
      </c>
      <c r="L2303">
        <v>234</v>
      </c>
      <c r="M2303" t="s">
        <v>2632</v>
      </c>
      <c r="N2303" t="s">
        <v>39</v>
      </c>
      <c r="O2303">
        <v>2018</v>
      </c>
      <c r="P2303">
        <v>2018</v>
      </c>
      <c r="Q2303" t="s">
        <v>39</v>
      </c>
      <c r="R2303" s="6" t="s">
        <v>3132</v>
      </c>
      <c r="S2303" t="s">
        <v>39</v>
      </c>
      <c r="T2303">
        <v>4</v>
      </c>
      <c r="U2303" t="s">
        <v>3140</v>
      </c>
      <c r="V2303" s="6" t="s">
        <v>39</v>
      </c>
      <c r="W2303" t="s">
        <v>39</v>
      </c>
      <c r="X2303" s="6">
        <v>20</v>
      </c>
      <c r="Y2303" t="s">
        <v>39</v>
      </c>
      <c r="Z2303" s="6">
        <v>0</v>
      </c>
      <c r="AA2303" t="s">
        <v>39</v>
      </c>
      <c r="AB2303" t="s">
        <v>39</v>
      </c>
      <c r="AC2303" t="s">
        <v>39</v>
      </c>
      <c r="AD2303" t="s">
        <v>40</v>
      </c>
      <c r="AE2303" t="s">
        <v>39</v>
      </c>
      <c r="AF2303" t="s">
        <v>40</v>
      </c>
      <c r="AG2303" t="s">
        <v>39</v>
      </c>
      <c r="AH2303" t="s">
        <v>39</v>
      </c>
      <c r="AI2303">
        <v>3.2300000000000002E-2</v>
      </c>
      <c r="AJ2303" s="6" t="s">
        <v>43</v>
      </c>
      <c r="AK2303" s="21">
        <v>1.4630000000000001</v>
      </c>
      <c r="AL2303" s="6" t="s">
        <v>39</v>
      </c>
      <c r="AM2303" s="6" t="s">
        <v>39</v>
      </c>
      <c r="AN2303">
        <v>3</v>
      </c>
      <c r="AO2303">
        <v>50</v>
      </c>
      <c r="AP2303" s="20">
        <v>8.07</v>
      </c>
      <c r="AQ2303" t="s">
        <v>39</v>
      </c>
      <c r="AR2303" t="s">
        <v>2686</v>
      </c>
      <c r="AS2303" t="s">
        <v>3136</v>
      </c>
    </row>
    <row r="2304" spans="1:45" x14ac:dyDescent="0.35">
      <c r="A2304" t="s">
        <v>2112</v>
      </c>
      <c r="B2304" t="s">
        <v>2672</v>
      </c>
      <c r="C2304" t="s">
        <v>2592</v>
      </c>
      <c r="D2304" t="s">
        <v>391</v>
      </c>
      <c r="E2304" t="s">
        <v>2111</v>
      </c>
      <c r="F2304" t="s">
        <v>39</v>
      </c>
      <c r="G2304" t="s">
        <v>42</v>
      </c>
      <c r="H2304" t="s">
        <v>40</v>
      </c>
      <c r="I2304" t="s">
        <v>3131</v>
      </c>
      <c r="J2304">
        <v>27.5</v>
      </c>
      <c r="K2304">
        <v>109.95</v>
      </c>
      <c r="L2304">
        <v>234</v>
      </c>
      <c r="M2304" t="s">
        <v>2632</v>
      </c>
      <c r="N2304" t="s">
        <v>39</v>
      </c>
      <c r="O2304">
        <v>2018</v>
      </c>
      <c r="P2304">
        <v>2018</v>
      </c>
      <c r="Q2304" t="s">
        <v>39</v>
      </c>
      <c r="R2304" s="6" t="s">
        <v>3132</v>
      </c>
      <c r="S2304" t="s">
        <v>39</v>
      </c>
      <c r="T2304">
        <v>4</v>
      </c>
      <c r="U2304" t="s">
        <v>3140</v>
      </c>
      <c r="V2304" s="6" t="s">
        <v>39</v>
      </c>
      <c r="W2304" t="s">
        <v>39</v>
      </c>
      <c r="X2304" s="6">
        <v>20</v>
      </c>
      <c r="Y2304" t="s">
        <v>39</v>
      </c>
      <c r="Z2304" s="6">
        <v>0</v>
      </c>
      <c r="AA2304" t="s">
        <v>39</v>
      </c>
      <c r="AB2304" t="s">
        <v>39</v>
      </c>
      <c r="AC2304" t="s">
        <v>39</v>
      </c>
      <c r="AD2304" t="s">
        <v>40</v>
      </c>
      <c r="AE2304" t="s">
        <v>39</v>
      </c>
      <c r="AF2304" t="s">
        <v>40</v>
      </c>
      <c r="AG2304" t="s">
        <v>39</v>
      </c>
      <c r="AH2304" t="s">
        <v>39</v>
      </c>
      <c r="AI2304">
        <v>3.2300000000000002E-2</v>
      </c>
      <c r="AJ2304" s="6" t="s">
        <v>43</v>
      </c>
      <c r="AK2304" s="21">
        <v>5.78</v>
      </c>
      <c r="AL2304" s="6" t="s">
        <v>39</v>
      </c>
      <c r="AM2304" s="6" t="s">
        <v>39</v>
      </c>
      <c r="AN2304">
        <v>3</v>
      </c>
      <c r="AO2304">
        <v>50</v>
      </c>
      <c r="AP2304" s="20">
        <v>10.051</v>
      </c>
      <c r="AQ2304" t="s">
        <v>39</v>
      </c>
      <c r="AR2304" t="s">
        <v>2686</v>
      </c>
      <c r="AS2304" t="s">
        <v>3136</v>
      </c>
    </row>
    <row r="2305" spans="1:45" x14ac:dyDescent="0.35">
      <c r="A2305" t="s">
        <v>2112</v>
      </c>
      <c r="B2305" t="s">
        <v>2672</v>
      </c>
      <c r="C2305" t="s">
        <v>2592</v>
      </c>
      <c r="D2305" t="s">
        <v>391</v>
      </c>
      <c r="E2305" t="s">
        <v>2111</v>
      </c>
      <c r="F2305" t="s">
        <v>39</v>
      </c>
      <c r="G2305" t="s">
        <v>42</v>
      </c>
      <c r="H2305" t="s">
        <v>40</v>
      </c>
      <c r="I2305" t="s">
        <v>3131</v>
      </c>
      <c r="J2305">
        <v>27.5</v>
      </c>
      <c r="K2305">
        <v>109.95</v>
      </c>
      <c r="L2305">
        <v>234</v>
      </c>
      <c r="M2305" t="s">
        <v>2632</v>
      </c>
      <c r="N2305" t="s">
        <v>39</v>
      </c>
      <c r="O2305">
        <v>2018</v>
      </c>
      <c r="P2305">
        <v>2018</v>
      </c>
      <c r="Q2305" t="s">
        <v>39</v>
      </c>
      <c r="R2305" s="6" t="s">
        <v>3132</v>
      </c>
      <c r="S2305" t="s">
        <v>39</v>
      </c>
      <c r="T2305">
        <v>4</v>
      </c>
      <c r="U2305" t="s">
        <v>3140</v>
      </c>
      <c r="V2305" s="6" t="s">
        <v>39</v>
      </c>
      <c r="W2305" t="s">
        <v>39</v>
      </c>
      <c r="X2305" s="6">
        <v>20</v>
      </c>
      <c r="Y2305" t="s">
        <v>39</v>
      </c>
      <c r="Z2305" s="6">
        <v>0</v>
      </c>
      <c r="AA2305" t="s">
        <v>39</v>
      </c>
      <c r="AB2305" t="s">
        <v>39</v>
      </c>
      <c r="AC2305" t="s">
        <v>39</v>
      </c>
      <c r="AD2305" t="s">
        <v>40</v>
      </c>
      <c r="AE2305" t="s">
        <v>39</v>
      </c>
      <c r="AF2305" t="s">
        <v>40</v>
      </c>
      <c r="AG2305" t="s">
        <v>39</v>
      </c>
      <c r="AH2305" t="s">
        <v>39</v>
      </c>
      <c r="AI2305">
        <v>3.2300000000000002E-2</v>
      </c>
      <c r="AJ2305" s="6" t="s">
        <v>43</v>
      </c>
      <c r="AK2305" s="21">
        <v>10.929</v>
      </c>
      <c r="AL2305" s="6" t="s">
        <v>39</v>
      </c>
      <c r="AM2305" s="6" t="s">
        <v>39</v>
      </c>
      <c r="AN2305">
        <v>3</v>
      </c>
      <c r="AO2305">
        <v>50</v>
      </c>
      <c r="AP2305" s="20">
        <v>12.105</v>
      </c>
      <c r="AQ2305" t="s">
        <v>39</v>
      </c>
      <c r="AR2305" t="s">
        <v>2686</v>
      </c>
      <c r="AS2305" t="s">
        <v>3136</v>
      </c>
    </row>
    <row r="2306" spans="1:45" x14ac:dyDescent="0.35">
      <c r="A2306" t="s">
        <v>2112</v>
      </c>
      <c r="B2306" t="s">
        <v>2672</v>
      </c>
      <c r="C2306" t="s">
        <v>2592</v>
      </c>
      <c r="D2306" t="s">
        <v>391</v>
      </c>
      <c r="E2306" t="s">
        <v>2111</v>
      </c>
      <c r="F2306" t="s">
        <v>39</v>
      </c>
      <c r="G2306" t="s">
        <v>42</v>
      </c>
      <c r="H2306" t="s">
        <v>40</v>
      </c>
      <c r="I2306" t="s">
        <v>3131</v>
      </c>
      <c r="J2306">
        <v>27.5</v>
      </c>
      <c r="K2306">
        <v>109.95</v>
      </c>
      <c r="L2306">
        <v>234</v>
      </c>
      <c r="M2306" t="s">
        <v>2632</v>
      </c>
      <c r="N2306" t="s">
        <v>39</v>
      </c>
      <c r="O2306">
        <v>2018</v>
      </c>
      <c r="P2306">
        <v>2018</v>
      </c>
      <c r="Q2306" t="s">
        <v>39</v>
      </c>
      <c r="R2306" s="6" t="s">
        <v>3132</v>
      </c>
      <c r="S2306" t="s">
        <v>39</v>
      </c>
      <c r="T2306">
        <v>4</v>
      </c>
      <c r="U2306" t="s">
        <v>3140</v>
      </c>
      <c r="V2306" s="6" t="s">
        <v>39</v>
      </c>
      <c r="W2306" t="s">
        <v>39</v>
      </c>
      <c r="X2306" s="6">
        <v>20</v>
      </c>
      <c r="Y2306" t="s">
        <v>39</v>
      </c>
      <c r="Z2306" s="6">
        <v>0</v>
      </c>
      <c r="AA2306" t="s">
        <v>39</v>
      </c>
      <c r="AB2306" t="s">
        <v>39</v>
      </c>
      <c r="AC2306" t="s">
        <v>39</v>
      </c>
      <c r="AD2306" t="s">
        <v>40</v>
      </c>
      <c r="AE2306" t="s">
        <v>39</v>
      </c>
      <c r="AF2306" t="s">
        <v>40</v>
      </c>
      <c r="AG2306" t="s">
        <v>39</v>
      </c>
      <c r="AH2306" t="s">
        <v>39</v>
      </c>
      <c r="AI2306">
        <v>3.2300000000000002E-2</v>
      </c>
      <c r="AJ2306" s="6" t="s">
        <v>43</v>
      </c>
      <c r="AK2306" s="21">
        <v>12.589</v>
      </c>
      <c r="AL2306" s="6" t="s">
        <v>39</v>
      </c>
      <c r="AM2306" s="6" t="s">
        <v>39</v>
      </c>
      <c r="AN2306">
        <v>3</v>
      </c>
      <c r="AO2306">
        <v>50</v>
      </c>
      <c r="AP2306" s="20">
        <v>14.16</v>
      </c>
      <c r="AQ2306" t="s">
        <v>39</v>
      </c>
      <c r="AR2306" t="s">
        <v>2686</v>
      </c>
      <c r="AS2306" t="s">
        <v>3136</v>
      </c>
    </row>
    <row r="2307" spans="1:45" x14ac:dyDescent="0.35">
      <c r="A2307" t="s">
        <v>2112</v>
      </c>
      <c r="B2307" t="s">
        <v>2672</v>
      </c>
      <c r="C2307" t="s">
        <v>2592</v>
      </c>
      <c r="D2307" t="s">
        <v>391</v>
      </c>
      <c r="E2307" t="s">
        <v>2111</v>
      </c>
      <c r="F2307" t="s">
        <v>39</v>
      </c>
      <c r="G2307" t="s">
        <v>42</v>
      </c>
      <c r="H2307" t="s">
        <v>40</v>
      </c>
      <c r="I2307" t="s">
        <v>3131</v>
      </c>
      <c r="J2307">
        <v>27.5</v>
      </c>
      <c r="K2307">
        <v>109.95</v>
      </c>
      <c r="L2307">
        <v>234</v>
      </c>
      <c r="M2307" t="s">
        <v>2632</v>
      </c>
      <c r="N2307" t="s">
        <v>39</v>
      </c>
      <c r="O2307">
        <v>2018</v>
      </c>
      <c r="P2307">
        <v>2018</v>
      </c>
      <c r="Q2307" t="s">
        <v>39</v>
      </c>
      <c r="R2307" s="6" t="s">
        <v>3132</v>
      </c>
      <c r="S2307" t="s">
        <v>39</v>
      </c>
      <c r="T2307">
        <v>4</v>
      </c>
      <c r="U2307" t="s">
        <v>3140</v>
      </c>
      <c r="V2307" s="6" t="s">
        <v>39</v>
      </c>
      <c r="W2307" t="s">
        <v>39</v>
      </c>
      <c r="X2307" s="6">
        <v>20</v>
      </c>
      <c r="Y2307" t="s">
        <v>39</v>
      </c>
      <c r="Z2307" s="6">
        <v>0</v>
      </c>
      <c r="AA2307" t="s">
        <v>39</v>
      </c>
      <c r="AB2307" t="s">
        <v>39</v>
      </c>
      <c r="AC2307" t="s">
        <v>39</v>
      </c>
      <c r="AD2307" t="s">
        <v>40</v>
      </c>
      <c r="AE2307" t="s">
        <v>39</v>
      </c>
      <c r="AF2307" t="s">
        <v>40</v>
      </c>
      <c r="AG2307" t="s">
        <v>39</v>
      </c>
      <c r="AH2307" t="s">
        <v>39</v>
      </c>
      <c r="AI2307">
        <v>3.2300000000000002E-2</v>
      </c>
      <c r="AJ2307" s="6" t="s">
        <v>43</v>
      </c>
      <c r="AK2307" s="21">
        <v>14.084</v>
      </c>
      <c r="AL2307" s="6" t="s">
        <v>39</v>
      </c>
      <c r="AM2307" s="6" t="s">
        <v>39</v>
      </c>
      <c r="AN2307">
        <v>3</v>
      </c>
      <c r="AO2307">
        <v>50</v>
      </c>
      <c r="AP2307" s="20">
        <v>16.178000000000001</v>
      </c>
      <c r="AQ2307" t="s">
        <v>39</v>
      </c>
      <c r="AR2307" t="s">
        <v>2686</v>
      </c>
      <c r="AS2307" t="s">
        <v>3136</v>
      </c>
    </row>
    <row r="2308" spans="1:45" x14ac:dyDescent="0.35">
      <c r="A2308" t="s">
        <v>2112</v>
      </c>
      <c r="B2308" t="s">
        <v>2672</v>
      </c>
      <c r="C2308" t="s">
        <v>2592</v>
      </c>
      <c r="D2308" t="s">
        <v>391</v>
      </c>
      <c r="E2308" t="s">
        <v>2111</v>
      </c>
      <c r="F2308" t="s">
        <v>39</v>
      </c>
      <c r="G2308" t="s">
        <v>42</v>
      </c>
      <c r="H2308" t="s">
        <v>40</v>
      </c>
      <c r="I2308" t="s">
        <v>3131</v>
      </c>
      <c r="J2308">
        <v>27.5</v>
      </c>
      <c r="K2308">
        <v>109.95</v>
      </c>
      <c r="L2308">
        <v>234</v>
      </c>
      <c r="M2308" t="s">
        <v>2632</v>
      </c>
      <c r="N2308" t="s">
        <v>39</v>
      </c>
      <c r="O2308">
        <v>2018</v>
      </c>
      <c r="P2308">
        <v>2018</v>
      </c>
      <c r="Q2308" t="s">
        <v>39</v>
      </c>
      <c r="R2308" s="6" t="s">
        <v>3132</v>
      </c>
      <c r="S2308" t="s">
        <v>39</v>
      </c>
      <c r="T2308">
        <v>4</v>
      </c>
      <c r="U2308" t="s">
        <v>3140</v>
      </c>
      <c r="V2308" s="6" t="s">
        <v>39</v>
      </c>
      <c r="W2308" t="s">
        <v>39</v>
      </c>
      <c r="X2308" s="6">
        <v>20</v>
      </c>
      <c r="Y2308" t="s">
        <v>39</v>
      </c>
      <c r="Z2308" s="6">
        <v>0</v>
      </c>
      <c r="AA2308" t="s">
        <v>39</v>
      </c>
      <c r="AB2308" t="s">
        <v>39</v>
      </c>
      <c r="AC2308" t="s">
        <v>39</v>
      </c>
      <c r="AD2308" t="s">
        <v>40</v>
      </c>
      <c r="AE2308" t="s">
        <v>39</v>
      </c>
      <c r="AF2308" t="s">
        <v>40</v>
      </c>
      <c r="AG2308" t="s">
        <v>39</v>
      </c>
      <c r="AH2308" t="s">
        <v>39</v>
      </c>
      <c r="AI2308">
        <v>3.2300000000000002E-2</v>
      </c>
      <c r="AJ2308" s="6" t="s">
        <v>43</v>
      </c>
      <c r="AK2308" s="21">
        <v>14.084</v>
      </c>
      <c r="AL2308" s="6" t="s">
        <v>39</v>
      </c>
      <c r="AM2308" s="6" t="s">
        <v>39</v>
      </c>
      <c r="AN2308">
        <v>3</v>
      </c>
      <c r="AO2308">
        <v>50</v>
      </c>
      <c r="AP2308" s="20">
        <v>18.082999999999998</v>
      </c>
      <c r="AQ2308" t="s">
        <v>39</v>
      </c>
      <c r="AR2308" t="s">
        <v>2686</v>
      </c>
      <c r="AS2308" t="s">
        <v>3136</v>
      </c>
    </row>
    <row r="2309" spans="1:45" x14ac:dyDescent="0.35">
      <c r="A2309" t="s">
        <v>2112</v>
      </c>
      <c r="B2309" t="s">
        <v>2672</v>
      </c>
      <c r="C2309" t="s">
        <v>2592</v>
      </c>
      <c r="D2309" t="s">
        <v>391</v>
      </c>
      <c r="E2309" t="s">
        <v>2111</v>
      </c>
      <c r="F2309" t="s">
        <v>39</v>
      </c>
      <c r="G2309" t="s">
        <v>42</v>
      </c>
      <c r="H2309" t="s">
        <v>40</v>
      </c>
      <c r="I2309" t="s">
        <v>3131</v>
      </c>
      <c r="J2309">
        <v>27.5</v>
      </c>
      <c r="K2309">
        <v>109.95</v>
      </c>
      <c r="L2309">
        <v>234</v>
      </c>
      <c r="M2309" t="s">
        <v>2632</v>
      </c>
      <c r="N2309" t="s">
        <v>39</v>
      </c>
      <c r="O2309">
        <v>2018</v>
      </c>
      <c r="P2309">
        <v>2018</v>
      </c>
      <c r="Q2309" t="s">
        <v>39</v>
      </c>
      <c r="R2309" s="6" t="s">
        <v>3132</v>
      </c>
      <c r="S2309" t="s">
        <v>39</v>
      </c>
      <c r="T2309">
        <v>4</v>
      </c>
      <c r="U2309" t="s">
        <v>3140</v>
      </c>
      <c r="V2309" s="6" t="s">
        <v>39</v>
      </c>
      <c r="W2309" t="s">
        <v>39</v>
      </c>
      <c r="X2309" s="6">
        <v>20</v>
      </c>
      <c r="Y2309" t="s">
        <v>39</v>
      </c>
      <c r="Z2309" s="6">
        <v>0</v>
      </c>
      <c r="AA2309" t="s">
        <v>39</v>
      </c>
      <c r="AB2309" t="s">
        <v>39</v>
      </c>
      <c r="AC2309" t="s">
        <v>39</v>
      </c>
      <c r="AD2309" t="s">
        <v>40</v>
      </c>
      <c r="AE2309" t="s">
        <v>39</v>
      </c>
      <c r="AF2309" t="s">
        <v>40</v>
      </c>
      <c r="AG2309" t="s">
        <v>39</v>
      </c>
      <c r="AH2309" t="s">
        <v>39</v>
      </c>
      <c r="AI2309">
        <v>3.2300000000000002E-2</v>
      </c>
      <c r="AJ2309" s="6" t="s">
        <v>43</v>
      </c>
      <c r="AK2309" s="21">
        <v>16.408999999999999</v>
      </c>
      <c r="AL2309" s="6" t="s">
        <v>39</v>
      </c>
      <c r="AM2309" s="6" t="s">
        <v>39</v>
      </c>
      <c r="AN2309">
        <v>3</v>
      </c>
      <c r="AO2309">
        <v>50</v>
      </c>
      <c r="AP2309" s="20">
        <v>20.100000000000001</v>
      </c>
      <c r="AQ2309" t="s">
        <v>39</v>
      </c>
      <c r="AR2309" t="s">
        <v>2686</v>
      </c>
      <c r="AS2309" t="s">
        <v>3136</v>
      </c>
    </row>
    <row r="2310" spans="1:45" x14ac:dyDescent="0.35">
      <c r="A2310" t="s">
        <v>2112</v>
      </c>
      <c r="B2310" t="s">
        <v>2672</v>
      </c>
      <c r="C2310" t="s">
        <v>2592</v>
      </c>
      <c r="D2310" t="s">
        <v>391</v>
      </c>
      <c r="E2310" t="s">
        <v>2111</v>
      </c>
      <c r="F2310" t="s">
        <v>39</v>
      </c>
      <c r="G2310" t="s">
        <v>42</v>
      </c>
      <c r="H2310" t="s">
        <v>40</v>
      </c>
      <c r="I2310" t="s">
        <v>3131</v>
      </c>
      <c r="J2310">
        <v>27.5</v>
      </c>
      <c r="K2310">
        <v>109.95</v>
      </c>
      <c r="L2310">
        <v>234</v>
      </c>
      <c r="M2310" t="s">
        <v>2632</v>
      </c>
      <c r="N2310" t="s">
        <v>39</v>
      </c>
      <c r="O2310">
        <v>2018</v>
      </c>
      <c r="P2310">
        <v>2018</v>
      </c>
      <c r="Q2310" t="s">
        <v>39</v>
      </c>
      <c r="R2310" s="6" t="s">
        <v>3132</v>
      </c>
      <c r="S2310" t="s">
        <v>39</v>
      </c>
      <c r="T2310">
        <v>4</v>
      </c>
      <c r="U2310" t="s">
        <v>3140</v>
      </c>
      <c r="V2310" s="6" t="s">
        <v>39</v>
      </c>
      <c r="W2310" t="s">
        <v>39</v>
      </c>
      <c r="X2310" s="6">
        <v>20</v>
      </c>
      <c r="Y2310" t="s">
        <v>39</v>
      </c>
      <c r="Z2310" s="6">
        <v>0</v>
      </c>
      <c r="AA2310" t="s">
        <v>39</v>
      </c>
      <c r="AB2310" t="s">
        <v>39</v>
      </c>
      <c r="AC2310" t="s">
        <v>39</v>
      </c>
      <c r="AD2310" t="s">
        <v>40</v>
      </c>
      <c r="AE2310" t="s">
        <v>39</v>
      </c>
      <c r="AF2310" t="s">
        <v>40</v>
      </c>
      <c r="AG2310" t="s">
        <v>39</v>
      </c>
      <c r="AH2310" t="s">
        <v>39</v>
      </c>
      <c r="AI2310">
        <v>3.2300000000000002E-2</v>
      </c>
      <c r="AJ2310" s="6" t="s">
        <v>43</v>
      </c>
      <c r="AK2310" s="21">
        <v>16.408999999999999</v>
      </c>
      <c r="AL2310" s="6" t="s">
        <v>39</v>
      </c>
      <c r="AM2310" s="6" t="s">
        <v>39</v>
      </c>
      <c r="AN2310">
        <v>3</v>
      </c>
      <c r="AO2310">
        <v>50</v>
      </c>
      <c r="AP2310" s="14">
        <v>22.08</v>
      </c>
      <c r="AQ2310" t="s">
        <v>39</v>
      </c>
      <c r="AR2310" t="s">
        <v>2686</v>
      </c>
      <c r="AS2310" t="s">
        <v>3136</v>
      </c>
    </row>
    <row r="2311" spans="1:45" x14ac:dyDescent="0.35">
      <c r="A2311" t="s">
        <v>2112</v>
      </c>
      <c r="B2311" t="s">
        <v>2672</v>
      </c>
      <c r="C2311" t="s">
        <v>2592</v>
      </c>
      <c r="D2311" t="s">
        <v>391</v>
      </c>
      <c r="E2311" t="s">
        <v>2111</v>
      </c>
      <c r="F2311" t="s">
        <v>39</v>
      </c>
      <c r="G2311" t="s">
        <v>42</v>
      </c>
      <c r="H2311" t="s">
        <v>40</v>
      </c>
      <c r="I2311" t="s">
        <v>3131</v>
      </c>
      <c r="J2311">
        <v>27.5</v>
      </c>
      <c r="K2311">
        <v>109.95</v>
      </c>
      <c r="L2311">
        <v>234</v>
      </c>
      <c r="M2311" t="s">
        <v>2632</v>
      </c>
      <c r="N2311" t="s">
        <v>39</v>
      </c>
      <c r="O2311">
        <v>2018</v>
      </c>
      <c r="P2311">
        <v>2018</v>
      </c>
      <c r="Q2311" t="s">
        <v>39</v>
      </c>
      <c r="R2311" s="6" t="s">
        <v>3132</v>
      </c>
      <c r="S2311" t="s">
        <v>39</v>
      </c>
      <c r="T2311">
        <v>4</v>
      </c>
      <c r="U2311" t="s">
        <v>3140</v>
      </c>
      <c r="V2311" s="6" t="s">
        <v>39</v>
      </c>
      <c r="W2311" t="s">
        <v>39</v>
      </c>
      <c r="X2311" s="6">
        <v>20</v>
      </c>
      <c r="Y2311" t="s">
        <v>39</v>
      </c>
      <c r="Z2311" s="6">
        <v>0</v>
      </c>
      <c r="AA2311" t="s">
        <v>39</v>
      </c>
      <c r="AB2311" t="s">
        <v>39</v>
      </c>
      <c r="AC2311" t="s">
        <v>39</v>
      </c>
      <c r="AD2311" t="s">
        <v>40</v>
      </c>
      <c r="AE2311" t="s">
        <v>39</v>
      </c>
      <c r="AF2311" t="s">
        <v>40</v>
      </c>
      <c r="AG2311" t="s">
        <v>39</v>
      </c>
      <c r="AH2311" t="s">
        <v>39</v>
      </c>
      <c r="AI2311">
        <v>3.2300000000000002E-2</v>
      </c>
      <c r="AJ2311" s="6" t="s">
        <v>43</v>
      </c>
      <c r="AK2311" s="21">
        <v>16.077000000000002</v>
      </c>
      <c r="AL2311" s="6" t="s">
        <v>39</v>
      </c>
      <c r="AM2311" s="6" t="s">
        <v>39</v>
      </c>
      <c r="AN2311">
        <v>3</v>
      </c>
      <c r="AO2311">
        <v>50</v>
      </c>
      <c r="AP2311" s="14">
        <v>24.023</v>
      </c>
      <c r="AQ2311" t="s">
        <v>39</v>
      </c>
      <c r="AR2311" t="s">
        <v>2686</v>
      </c>
      <c r="AS2311" t="s">
        <v>3136</v>
      </c>
    </row>
    <row r="2312" spans="1:45" x14ac:dyDescent="0.35">
      <c r="A2312" t="s">
        <v>2112</v>
      </c>
      <c r="B2312" t="s">
        <v>2672</v>
      </c>
      <c r="C2312" t="s">
        <v>2592</v>
      </c>
      <c r="D2312" t="s">
        <v>391</v>
      </c>
      <c r="E2312" t="s">
        <v>2111</v>
      </c>
      <c r="F2312" t="s">
        <v>39</v>
      </c>
      <c r="G2312" t="s">
        <v>42</v>
      </c>
      <c r="H2312" t="s">
        <v>40</v>
      </c>
      <c r="I2312" t="s">
        <v>3131</v>
      </c>
      <c r="J2312">
        <v>27.5</v>
      </c>
      <c r="K2312">
        <v>109.95</v>
      </c>
      <c r="L2312">
        <v>234</v>
      </c>
      <c r="M2312" t="s">
        <v>2632</v>
      </c>
      <c r="N2312" t="s">
        <v>39</v>
      </c>
      <c r="O2312">
        <v>2018</v>
      </c>
      <c r="P2312">
        <v>2018</v>
      </c>
      <c r="Q2312" t="s">
        <v>39</v>
      </c>
      <c r="R2312" s="6" t="s">
        <v>3132</v>
      </c>
      <c r="S2312" t="s">
        <v>39</v>
      </c>
      <c r="T2312">
        <v>4</v>
      </c>
      <c r="U2312" t="s">
        <v>3140</v>
      </c>
      <c r="V2312" s="6" t="s">
        <v>39</v>
      </c>
      <c r="W2312" t="s">
        <v>39</v>
      </c>
      <c r="X2312" s="6">
        <v>20</v>
      </c>
      <c r="Y2312" t="s">
        <v>39</v>
      </c>
      <c r="Z2312" s="6">
        <v>0</v>
      </c>
      <c r="AA2312" t="s">
        <v>39</v>
      </c>
      <c r="AB2312" t="s">
        <v>39</v>
      </c>
      <c r="AC2312" t="s">
        <v>39</v>
      </c>
      <c r="AD2312" t="s">
        <v>40</v>
      </c>
      <c r="AE2312" t="s">
        <v>39</v>
      </c>
      <c r="AF2312" t="s">
        <v>40</v>
      </c>
      <c r="AG2312" t="s">
        <v>39</v>
      </c>
      <c r="AH2312" t="s">
        <v>39</v>
      </c>
      <c r="AI2312">
        <v>3.2300000000000002E-2</v>
      </c>
      <c r="AJ2312" s="6" t="s">
        <v>43</v>
      </c>
      <c r="AK2312" s="21">
        <v>16.077000000000002</v>
      </c>
      <c r="AL2312" s="6" t="s">
        <v>39</v>
      </c>
      <c r="AM2312" s="6" t="s">
        <v>39</v>
      </c>
      <c r="AN2312">
        <v>3</v>
      </c>
      <c r="AO2312">
        <v>50</v>
      </c>
      <c r="AP2312" s="14">
        <v>26.041</v>
      </c>
      <c r="AQ2312" t="s">
        <v>39</v>
      </c>
      <c r="AR2312" t="s">
        <v>2686</v>
      </c>
      <c r="AS2312" t="s">
        <v>3136</v>
      </c>
    </row>
    <row r="2313" spans="1:45" x14ac:dyDescent="0.35">
      <c r="A2313" t="s">
        <v>2112</v>
      </c>
      <c r="B2313" t="s">
        <v>2672</v>
      </c>
      <c r="C2313" t="s">
        <v>2592</v>
      </c>
      <c r="D2313" t="s">
        <v>391</v>
      </c>
      <c r="E2313" t="s">
        <v>2111</v>
      </c>
      <c r="F2313" t="s">
        <v>39</v>
      </c>
      <c r="G2313" t="s">
        <v>42</v>
      </c>
      <c r="H2313" t="s">
        <v>40</v>
      </c>
      <c r="I2313" t="s">
        <v>3131</v>
      </c>
      <c r="J2313">
        <v>27.5</v>
      </c>
      <c r="K2313">
        <v>109.95</v>
      </c>
      <c r="L2313">
        <v>234</v>
      </c>
      <c r="M2313" t="s">
        <v>2632</v>
      </c>
      <c r="N2313" t="s">
        <v>39</v>
      </c>
      <c r="O2313">
        <v>2018</v>
      </c>
      <c r="P2313">
        <v>2018</v>
      </c>
      <c r="Q2313" t="s">
        <v>39</v>
      </c>
      <c r="R2313" s="6" t="s">
        <v>3132</v>
      </c>
      <c r="S2313" t="s">
        <v>39</v>
      </c>
      <c r="T2313">
        <v>4</v>
      </c>
      <c r="U2313" t="s">
        <v>3140</v>
      </c>
      <c r="V2313" s="6" t="s">
        <v>39</v>
      </c>
      <c r="W2313" t="s">
        <v>39</v>
      </c>
      <c r="X2313" s="6">
        <v>20</v>
      </c>
      <c r="Y2313" t="s">
        <v>39</v>
      </c>
      <c r="Z2313" s="6">
        <v>0</v>
      </c>
      <c r="AA2313" t="s">
        <v>39</v>
      </c>
      <c r="AB2313" t="s">
        <v>39</v>
      </c>
      <c r="AC2313" t="s">
        <v>39</v>
      </c>
      <c r="AD2313" t="s">
        <v>40</v>
      </c>
      <c r="AE2313" t="s">
        <v>39</v>
      </c>
      <c r="AF2313" t="s">
        <v>40</v>
      </c>
      <c r="AG2313" t="s">
        <v>39</v>
      </c>
      <c r="AH2313" t="s">
        <v>39</v>
      </c>
      <c r="AI2313">
        <v>3.2300000000000002E-2</v>
      </c>
      <c r="AJ2313" s="6" t="s">
        <v>43</v>
      </c>
      <c r="AK2313" s="21">
        <v>16.077000000000002</v>
      </c>
      <c r="AL2313" s="6" t="s">
        <v>39</v>
      </c>
      <c r="AM2313" s="6" t="s">
        <v>39</v>
      </c>
      <c r="AN2313">
        <v>3</v>
      </c>
      <c r="AO2313">
        <v>50</v>
      </c>
      <c r="AP2313" s="20">
        <v>28.207000000000001</v>
      </c>
      <c r="AQ2313" t="s">
        <v>39</v>
      </c>
      <c r="AR2313" t="s">
        <v>2686</v>
      </c>
      <c r="AS2313" t="s">
        <v>3136</v>
      </c>
    </row>
    <row r="2314" spans="1:45" x14ac:dyDescent="0.35">
      <c r="A2314" t="s">
        <v>2112</v>
      </c>
      <c r="B2314" t="s">
        <v>2672</v>
      </c>
      <c r="C2314" t="s">
        <v>2592</v>
      </c>
      <c r="D2314" t="s">
        <v>391</v>
      </c>
      <c r="E2314" t="s">
        <v>2111</v>
      </c>
      <c r="F2314" t="s">
        <v>39</v>
      </c>
      <c r="G2314" t="s">
        <v>42</v>
      </c>
      <c r="H2314" t="s">
        <v>40</v>
      </c>
      <c r="I2314" t="s">
        <v>3131</v>
      </c>
      <c r="J2314">
        <v>27.5</v>
      </c>
      <c r="K2314">
        <v>109.95</v>
      </c>
      <c r="L2314">
        <v>234</v>
      </c>
      <c r="M2314" t="s">
        <v>2632</v>
      </c>
      <c r="N2314" t="s">
        <v>39</v>
      </c>
      <c r="O2314">
        <v>2018</v>
      </c>
      <c r="P2314">
        <v>2018</v>
      </c>
      <c r="Q2314" t="s">
        <v>39</v>
      </c>
      <c r="R2314" s="6" t="s">
        <v>3132</v>
      </c>
      <c r="S2314" t="s">
        <v>39</v>
      </c>
      <c r="T2314">
        <v>4</v>
      </c>
      <c r="U2314" t="s">
        <v>3140</v>
      </c>
      <c r="V2314" s="6" t="s">
        <v>39</v>
      </c>
      <c r="W2314" t="s">
        <v>39</v>
      </c>
      <c r="X2314" s="6">
        <v>20</v>
      </c>
      <c r="Y2314" t="s">
        <v>39</v>
      </c>
      <c r="Z2314" s="6">
        <v>0</v>
      </c>
      <c r="AA2314" t="s">
        <v>39</v>
      </c>
      <c r="AB2314" t="s">
        <v>39</v>
      </c>
      <c r="AC2314" t="s">
        <v>39</v>
      </c>
      <c r="AD2314" t="s">
        <v>40</v>
      </c>
      <c r="AE2314" t="s">
        <v>39</v>
      </c>
      <c r="AF2314" t="s">
        <v>40</v>
      </c>
      <c r="AG2314" t="s">
        <v>39</v>
      </c>
      <c r="AH2314" t="s">
        <v>39</v>
      </c>
      <c r="AI2314">
        <v>3.2300000000000002E-2</v>
      </c>
      <c r="AJ2314" s="6" t="s">
        <v>43</v>
      </c>
      <c r="AK2314" s="21">
        <v>16.408999999999999</v>
      </c>
      <c r="AL2314" s="6" t="s">
        <v>39</v>
      </c>
      <c r="AM2314" s="6" t="s">
        <v>39</v>
      </c>
      <c r="AN2314">
        <v>3</v>
      </c>
      <c r="AO2314">
        <v>50</v>
      </c>
      <c r="AP2314" s="14">
        <v>30.074999999999999</v>
      </c>
      <c r="AQ2314" t="s">
        <v>39</v>
      </c>
      <c r="AR2314" t="s">
        <v>2686</v>
      </c>
      <c r="AS2314" t="s">
        <v>3136</v>
      </c>
    </row>
    <row r="2315" spans="1:45" x14ac:dyDescent="0.35">
      <c r="A2315" t="s">
        <v>2112</v>
      </c>
      <c r="B2315" t="s">
        <v>2672</v>
      </c>
      <c r="C2315" t="s">
        <v>2592</v>
      </c>
      <c r="D2315" t="s">
        <v>391</v>
      </c>
      <c r="E2315" t="s">
        <v>2111</v>
      </c>
      <c r="F2315" t="s">
        <v>39</v>
      </c>
      <c r="G2315" t="s">
        <v>42</v>
      </c>
      <c r="H2315" t="s">
        <v>40</v>
      </c>
      <c r="I2315" t="s">
        <v>3131</v>
      </c>
      <c r="J2315">
        <v>27.5</v>
      </c>
      <c r="K2315">
        <v>109.95</v>
      </c>
      <c r="L2315">
        <v>234</v>
      </c>
      <c r="M2315" t="s">
        <v>2632</v>
      </c>
      <c r="N2315" t="s">
        <v>39</v>
      </c>
      <c r="O2315">
        <v>2018</v>
      </c>
      <c r="P2315">
        <v>2018</v>
      </c>
      <c r="Q2315" t="s">
        <v>39</v>
      </c>
      <c r="R2315" s="6" t="s">
        <v>3132</v>
      </c>
      <c r="S2315" t="s">
        <v>39</v>
      </c>
      <c r="T2315">
        <v>4</v>
      </c>
      <c r="U2315" t="s">
        <v>3112</v>
      </c>
      <c r="V2315" s="6" t="s">
        <v>2749</v>
      </c>
      <c r="W2315">
        <v>0</v>
      </c>
      <c r="X2315" s="6">
        <v>20</v>
      </c>
      <c r="Y2315" t="s">
        <v>39</v>
      </c>
      <c r="Z2315" s="6">
        <v>0</v>
      </c>
      <c r="AA2315" t="s">
        <v>39</v>
      </c>
      <c r="AB2315" t="s">
        <v>39</v>
      </c>
      <c r="AC2315" t="s">
        <v>39</v>
      </c>
      <c r="AD2315" t="s">
        <v>40</v>
      </c>
      <c r="AE2315" t="s">
        <v>39</v>
      </c>
      <c r="AF2315" t="s">
        <v>40</v>
      </c>
      <c r="AG2315" t="s">
        <v>39</v>
      </c>
      <c r="AH2315" t="s">
        <v>39</v>
      </c>
      <c r="AI2315">
        <v>3.2300000000000002E-2</v>
      </c>
      <c r="AJ2315" s="6" t="s">
        <v>43</v>
      </c>
      <c r="AK2315" s="21">
        <v>0</v>
      </c>
      <c r="AL2315" s="6" t="s">
        <v>39</v>
      </c>
      <c r="AM2315" s="6" t="s">
        <v>39</v>
      </c>
      <c r="AN2315">
        <v>3</v>
      </c>
      <c r="AO2315">
        <v>50</v>
      </c>
      <c r="AP2315" s="14">
        <v>0</v>
      </c>
      <c r="AQ2315" t="s">
        <v>39</v>
      </c>
      <c r="AR2315" t="s">
        <v>2686</v>
      </c>
    </row>
    <row r="2316" spans="1:45" x14ac:dyDescent="0.35">
      <c r="A2316" t="s">
        <v>2112</v>
      </c>
      <c r="B2316" t="s">
        <v>2672</v>
      </c>
      <c r="C2316" t="s">
        <v>2592</v>
      </c>
      <c r="D2316" t="s">
        <v>391</v>
      </c>
      <c r="E2316" t="s">
        <v>2111</v>
      </c>
      <c r="F2316" t="s">
        <v>39</v>
      </c>
      <c r="G2316" t="s">
        <v>42</v>
      </c>
      <c r="H2316" t="s">
        <v>40</v>
      </c>
      <c r="I2316" t="s">
        <v>3131</v>
      </c>
      <c r="J2316">
        <v>27.5</v>
      </c>
      <c r="K2316">
        <v>109.95</v>
      </c>
      <c r="L2316">
        <v>234</v>
      </c>
      <c r="M2316" t="s">
        <v>2632</v>
      </c>
      <c r="N2316" t="s">
        <v>39</v>
      </c>
      <c r="O2316">
        <v>2018</v>
      </c>
      <c r="P2316">
        <v>2018</v>
      </c>
      <c r="Q2316" t="s">
        <v>39</v>
      </c>
      <c r="R2316" s="6" t="s">
        <v>3132</v>
      </c>
      <c r="S2316" t="s">
        <v>39</v>
      </c>
      <c r="T2316">
        <v>4</v>
      </c>
      <c r="U2316" t="s">
        <v>3112</v>
      </c>
      <c r="V2316" s="6" t="s">
        <v>2749</v>
      </c>
      <c r="W2316">
        <v>0</v>
      </c>
      <c r="X2316" s="6">
        <v>20</v>
      </c>
      <c r="Y2316" t="s">
        <v>39</v>
      </c>
      <c r="Z2316" s="6">
        <v>0</v>
      </c>
      <c r="AA2316" t="s">
        <v>39</v>
      </c>
      <c r="AB2316" t="s">
        <v>39</v>
      </c>
      <c r="AC2316" t="s">
        <v>39</v>
      </c>
      <c r="AD2316" t="s">
        <v>40</v>
      </c>
      <c r="AE2316" t="s">
        <v>39</v>
      </c>
      <c r="AF2316" t="s">
        <v>40</v>
      </c>
      <c r="AG2316" t="s">
        <v>39</v>
      </c>
      <c r="AH2316" t="s">
        <v>39</v>
      </c>
      <c r="AI2316">
        <v>3.2300000000000002E-2</v>
      </c>
      <c r="AJ2316" s="6" t="s">
        <v>43</v>
      </c>
      <c r="AK2316" s="21">
        <v>0</v>
      </c>
      <c r="AL2316" s="6" t="s">
        <v>39</v>
      </c>
      <c r="AM2316" s="6" t="s">
        <v>39</v>
      </c>
      <c r="AN2316">
        <v>3</v>
      </c>
      <c r="AO2316">
        <v>50</v>
      </c>
      <c r="AP2316" s="14">
        <v>2.0950000000000002</v>
      </c>
      <c r="AQ2316" t="s">
        <v>39</v>
      </c>
      <c r="AR2316" t="s">
        <v>2686</v>
      </c>
    </row>
    <row r="2317" spans="1:45" x14ac:dyDescent="0.35">
      <c r="A2317" t="s">
        <v>2112</v>
      </c>
      <c r="B2317" t="s">
        <v>2672</v>
      </c>
      <c r="C2317" t="s">
        <v>2592</v>
      </c>
      <c r="D2317" t="s">
        <v>391</v>
      </c>
      <c r="E2317" t="s">
        <v>2111</v>
      </c>
      <c r="F2317" t="s">
        <v>39</v>
      </c>
      <c r="G2317" t="s">
        <v>42</v>
      </c>
      <c r="H2317" t="s">
        <v>40</v>
      </c>
      <c r="I2317" t="s">
        <v>3131</v>
      </c>
      <c r="J2317">
        <v>27.5</v>
      </c>
      <c r="K2317">
        <v>109.95</v>
      </c>
      <c r="L2317">
        <v>234</v>
      </c>
      <c r="M2317" t="s">
        <v>2632</v>
      </c>
      <c r="N2317" t="s">
        <v>39</v>
      </c>
      <c r="O2317">
        <v>2018</v>
      </c>
      <c r="P2317">
        <v>2018</v>
      </c>
      <c r="Q2317" t="s">
        <v>39</v>
      </c>
      <c r="R2317" s="6" t="s">
        <v>3132</v>
      </c>
      <c r="S2317" t="s">
        <v>39</v>
      </c>
      <c r="T2317">
        <v>4</v>
      </c>
      <c r="U2317" t="s">
        <v>3112</v>
      </c>
      <c r="V2317" s="6" t="s">
        <v>2749</v>
      </c>
      <c r="W2317">
        <v>0</v>
      </c>
      <c r="X2317" s="6">
        <v>20</v>
      </c>
      <c r="Y2317" t="s">
        <v>39</v>
      </c>
      <c r="Z2317" s="6">
        <v>0</v>
      </c>
      <c r="AA2317" t="s">
        <v>39</v>
      </c>
      <c r="AB2317" t="s">
        <v>39</v>
      </c>
      <c r="AC2317" t="s">
        <v>39</v>
      </c>
      <c r="AD2317" t="s">
        <v>40</v>
      </c>
      <c r="AE2317" t="s">
        <v>39</v>
      </c>
      <c r="AF2317" t="s">
        <v>40</v>
      </c>
      <c r="AG2317" t="s">
        <v>39</v>
      </c>
      <c r="AH2317" t="s">
        <v>39</v>
      </c>
      <c r="AI2317">
        <v>3.2300000000000002E-2</v>
      </c>
      <c r="AJ2317" s="6" t="s">
        <v>43</v>
      </c>
      <c r="AK2317" s="21">
        <v>0</v>
      </c>
      <c r="AL2317" s="6" t="s">
        <v>39</v>
      </c>
      <c r="AM2317" s="6" t="s">
        <v>39</v>
      </c>
      <c r="AN2317">
        <v>3</v>
      </c>
      <c r="AO2317">
        <v>50</v>
      </c>
      <c r="AP2317" s="14">
        <v>4.0369999999999999</v>
      </c>
      <c r="AQ2317" t="s">
        <v>39</v>
      </c>
      <c r="AR2317" t="s">
        <v>2686</v>
      </c>
    </row>
    <row r="2318" spans="1:45" x14ac:dyDescent="0.35">
      <c r="A2318" t="s">
        <v>2112</v>
      </c>
      <c r="B2318" t="s">
        <v>2672</v>
      </c>
      <c r="C2318" t="s">
        <v>2592</v>
      </c>
      <c r="D2318" t="s">
        <v>391</v>
      </c>
      <c r="E2318" t="s">
        <v>2111</v>
      </c>
      <c r="F2318" t="s">
        <v>39</v>
      </c>
      <c r="G2318" t="s">
        <v>42</v>
      </c>
      <c r="H2318" t="s">
        <v>40</v>
      </c>
      <c r="I2318" t="s">
        <v>3131</v>
      </c>
      <c r="J2318">
        <v>27.5</v>
      </c>
      <c r="K2318">
        <v>109.95</v>
      </c>
      <c r="L2318">
        <v>234</v>
      </c>
      <c r="M2318" t="s">
        <v>2632</v>
      </c>
      <c r="N2318" t="s">
        <v>39</v>
      </c>
      <c r="O2318">
        <v>2018</v>
      </c>
      <c r="P2318">
        <v>2018</v>
      </c>
      <c r="Q2318" t="s">
        <v>39</v>
      </c>
      <c r="R2318" s="6" t="s">
        <v>3132</v>
      </c>
      <c r="S2318" t="s">
        <v>39</v>
      </c>
      <c r="T2318">
        <v>4</v>
      </c>
      <c r="U2318" t="s">
        <v>3112</v>
      </c>
      <c r="V2318" s="6" t="s">
        <v>2749</v>
      </c>
      <c r="W2318">
        <v>0</v>
      </c>
      <c r="X2318" s="6">
        <v>20</v>
      </c>
      <c r="Y2318" t="s">
        <v>39</v>
      </c>
      <c r="Z2318" s="6">
        <v>0</v>
      </c>
      <c r="AA2318" t="s">
        <v>39</v>
      </c>
      <c r="AB2318" t="s">
        <v>39</v>
      </c>
      <c r="AC2318" t="s">
        <v>39</v>
      </c>
      <c r="AD2318" t="s">
        <v>40</v>
      </c>
      <c r="AE2318" t="s">
        <v>39</v>
      </c>
      <c r="AF2318" t="s">
        <v>40</v>
      </c>
      <c r="AG2318" t="s">
        <v>39</v>
      </c>
      <c r="AH2318" t="s">
        <v>39</v>
      </c>
      <c r="AI2318">
        <v>3.2300000000000002E-2</v>
      </c>
      <c r="AJ2318" s="6" t="s">
        <v>43</v>
      </c>
      <c r="AK2318" s="21">
        <v>0</v>
      </c>
      <c r="AL2318" s="6" t="s">
        <v>39</v>
      </c>
      <c r="AM2318" s="6" t="s">
        <v>39</v>
      </c>
      <c r="AN2318">
        <v>3</v>
      </c>
      <c r="AO2318">
        <v>50</v>
      </c>
      <c r="AP2318" s="20">
        <v>5.9790000000000001</v>
      </c>
      <c r="AQ2318" t="s">
        <v>39</v>
      </c>
      <c r="AR2318" t="s">
        <v>2686</v>
      </c>
    </row>
    <row r="2319" spans="1:45" x14ac:dyDescent="0.35">
      <c r="A2319" t="s">
        <v>2112</v>
      </c>
      <c r="B2319" t="s">
        <v>2672</v>
      </c>
      <c r="C2319" t="s">
        <v>2592</v>
      </c>
      <c r="D2319" t="s">
        <v>391</v>
      </c>
      <c r="E2319" t="s">
        <v>2111</v>
      </c>
      <c r="F2319" t="s">
        <v>39</v>
      </c>
      <c r="G2319" t="s">
        <v>42</v>
      </c>
      <c r="H2319" t="s">
        <v>40</v>
      </c>
      <c r="I2319" t="s">
        <v>3131</v>
      </c>
      <c r="J2319">
        <v>27.5</v>
      </c>
      <c r="K2319">
        <v>109.95</v>
      </c>
      <c r="L2319">
        <v>234</v>
      </c>
      <c r="M2319" t="s">
        <v>2632</v>
      </c>
      <c r="N2319" t="s">
        <v>39</v>
      </c>
      <c r="O2319">
        <v>2018</v>
      </c>
      <c r="P2319">
        <v>2018</v>
      </c>
      <c r="Q2319" t="s">
        <v>39</v>
      </c>
      <c r="R2319" s="6" t="s">
        <v>3132</v>
      </c>
      <c r="S2319" t="s">
        <v>39</v>
      </c>
      <c r="T2319">
        <v>4</v>
      </c>
      <c r="U2319" t="s">
        <v>3112</v>
      </c>
      <c r="V2319" s="6" t="s">
        <v>2749</v>
      </c>
      <c r="W2319">
        <v>0</v>
      </c>
      <c r="X2319" s="6">
        <v>20</v>
      </c>
      <c r="Y2319" t="s">
        <v>39</v>
      </c>
      <c r="Z2319" s="6">
        <v>0</v>
      </c>
      <c r="AA2319" t="s">
        <v>39</v>
      </c>
      <c r="AB2319" t="s">
        <v>39</v>
      </c>
      <c r="AC2319" t="s">
        <v>39</v>
      </c>
      <c r="AD2319" t="s">
        <v>40</v>
      </c>
      <c r="AE2319" t="s">
        <v>39</v>
      </c>
      <c r="AF2319" t="s">
        <v>40</v>
      </c>
      <c r="AG2319" t="s">
        <v>39</v>
      </c>
      <c r="AH2319" t="s">
        <v>39</v>
      </c>
      <c r="AI2319">
        <v>3.2300000000000002E-2</v>
      </c>
      <c r="AJ2319" s="6" t="s">
        <v>43</v>
      </c>
      <c r="AK2319" s="21">
        <v>0</v>
      </c>
      <c r="AL2319" s="6" t="s">
        <v>39</v>
      </c>
      <c r="AM2319" s="6" t="s">
        <v>39</v>
      </c>
      <c r="AN2319">
        <v>3</v>
      </c>
      <c r="AO2319">
        <v>50</v>
      </c>
      <c r="AP2319" s="20">
        <v>8.0340000000000007</v>
      </c>
      <c r="AQ2319" t="s">
        <v>39</v>
      </c>
      <c r="AR2319" t="s">
        <v>2686</v>
      </c>
    </row>
    <row r="2320" spans="1:45" x14ac:dyDescent="0.35">
      <c r="A2320" t="s">
        <v>2112</v>
      </c>
      <c r="B2320" t="s">
        <v>2672</v>
      </c>
      <c r="C2320" t="s">
        <v>2592</v>
      </c>
      <c r="D2320" t="s">
        <v>391</v>
      </c>
      <c r="E2320" t="s">
        <v>2111</v>
      </c>
      <c r="F2320" t="s">
        <v>39</v>
      </c>
      <c r="G2320" t="s">
        <v>42</v>
      </c>
      <c r="H2320" t="s">
        <v>40</v>
      </c>
      <c r="I2320" t="s">
        <v>3131</v>
      </c>
      <c r="J2320">
        <v>27.5</v>
      </c>
      <c r="K2320">
        <v>109.95</v>
      </c>
      <c r="L2320">
        <v>234</v>
      </c>
      <c r="M2320" t="s">
        <v>2632</v>
      </c>
      <c r="N2320" t="s">
        <v>39</v>
      </c>
      <c r="O2320">
        <v>2018</v>
      </c>
      <c r="P2320">
        <v>2018</v>
      </c>
      <c r="Q2320" t="s">
        <v>39</v>
      </c>
      <c r="R2320" s="6" t="s">
        <v>3132</v>
      </c>
      <c r="S2320" t="s">
        <v>39</v>
      </c>
      <c r="T2320">
        <v>4</v>
      </c>
      <c r="U2320" t="s">
        <v>3112</v>
      </c>
      <c r="V2320" s="6" t="s">
        <v>2749</v>
      </c>
      <c r="W2320">
        <v>0</v>
      </c>
      <c r="X2320" s="6">
        <v>20</v>
      </c>
      <c r="Y2320" t="s">
        <v>39</v>
      </c>
      <c r="Z2320" s="6">
        <v>0</v>
      </c>
      <c r="AA2320" t="s">
        <v>39</v>
      </c>
      <c r="AB2320" t="s">
        <v>39</v>
      </c>
      <c r="AC2320" t="s">
        <v>39</v>
      </c>
      <c r="AD2320" t="s">
        <v>40</v>
      </c>
      <c r="AE2320" t="s">
        <v>39</v>
      </c>
      <c r="AF2320" t="s">
        <v>40</v>
      </c>
      <c r="AG2320" t="s">
        <v>39</v>
      </c>
      <c r="AH2320" t="s">
        <v>39</v>
      </c>
      <c r="AI2320">
        <v>3.2300000000000002E-2</v>
      </c>
      <c r="AJ2320" s="6" t="s">
        <v>43</v>
      </c>
      <c r="AK2320" s="21">
        <v>0</v>
      </c>
      <c r="AL2320" s="6" t="s">
        <v>39</v>
      </c>
      <c r="AM2320" s="6" t="s">
        <v>39</v>
      </c>
      <c r="AN2320">
        <v>3</v>
      </c>
      <c r="AO2320">
        <v>50</v>
      </c>
      <c r="AP2320" s="20">
        <v>10.013999999999999</v>
      </c>
      <c r="AQ2320" t="s">
        <v>39</v>
      </c>
      <c r="AR2320" t="s">
        <v>2686</v>
      </c>
    </row>
    <row r="2321" spans="1:44" x14ac:dyDescent="0.35">
      <c r="A2321" t="s">
        <v>2112</v>
      </c>
      <c r="B2321" t="s">
        <v>2672</v>
      </c>
      <c r="C2321" t="s">
        <v>2592</v>
      </c>
      <c r="D2321" t="s">
        <v>391</v>
      </c>
      <c r="E2321" t="s">
        <v>2111</v>
      </c>
      <c r="F2321" t="s">
        <v>39</v>
      </c>
      <c r="G2321" t="s">
        <v>42</v>
      </c>
      <c r="H2321" t="s">
        <v>40</v>
      </c>
      <c r="I2321" t="s">
        <v>3131</v>
      </c>
      <c r="J2321">
        <v>27.5</v>
      </c>
      <c r="K2321">
        <v>109.95</v>
      </c>
      <c r="L2321">
        <v>234</v>
      </c>
      <c r="M2321" t="s">
        <v>2632</v>
      </c>
      <c r="N2321" t="s">
        <v>39</v>
      </c>
      <c r="O2321">
        <v>2018</v>
      </c>
      <c r="P2321">
        <v>2018</v>
      </c>
      <c r="Q2321" t="s">
        <v>39</v>
      </c>
      <c r="R2321" s="6" t="s">
        <v>3132</v>
      </c>
      <c r="S2321" t="s">
        <v>39</v>
      </c>
      <c r="T2321">
        <v>4</v>
      </c>
      <c r="U2321" t="s">
        <v>3112</v>
      </c>
      <c r="V2321" s="6" t="s">
        <v>2749</v>
      </c>
      <c r="W2321">
        <v>0</v>
      </c>
      <c r="X2321" s="6">
        <v>20</v>
      </c>
      <c r="Y2321" t="s">
        <v>39</v>
      </c>
      <c r="Z2321" s="6">
        <v>0</v>
      </c>
      <c r="AA2321" t="s">
        <v>39</v>
      </c>
      <c r="AB2321" t="s">
        <v>39</v>
      </c>
      <c r="AC2321" t="s">
        <v>39</v>
      </c>
      <c r="AD2321" t="s">
        <v>40</v>
      </c>
      <c r="AE2321" t="s">
        <v>39</v>
      </c>
      <c r="AF2321" t="s">
        <v>40</v>
      </c>
      <c r="AG2321" t="s">
        <v>39</v>
      </c>
      <c r="AH2321" t="s">
        <v>39</v>
      </c>
      <c r="AI2321">
        <v>3.2300000000000002E-2</v>
      </c>
      <c r="AJ2321" s="6" t="s">
        <v>43</v>
      </c>
      <c r="AK2321" s="21">
        <v>0</v>
      </c>
      <c r="AL2321" s="6" t="s">
        <v>39</v>
      </c>
      <c r="AM2321" s="6" t="s">
        <v>39</v>
      </c>
      <c r="AN2321">
        <v>3</v>
      </c>
      <c r="AO2321">
        <v>50</v>
      </c>
      <c r="AP2321" s="20">
        <v>11.917999999999999</v>
      </c>
      <c r="AQ2321" t="s">
        <v>39</v>
      </c>
      <c r="AR2321" t="s">
        <v>2686</v>
      </c>
    </row>
    <row r="2322" spans="1:44" x14ac:dyDescent="0.35">
      <c r="A2322" t="s">
        <v>2112</v>
      </c>
      <c r="B2322" t="s">
        <v>2672</v>
      </c>
      <c r="C2322" t="s">
        <v>2592</v>
      </c>
      <c r="D2322" t="s">
        <v>391</v>
      </c>
      <c r="E2322" t="s">
        <v>2111</v>
      </c>
      <c r="F2322" t="s">
        <v>39</v>
      </c>
      <c r="G2322" t="s">
        <v>42</v>
      </c>
      <c r="H2322" t="s">
        <v>40</v>
      </c>
      <c r="I2322" t="s">
        <v>3131</v>
      </c>
      <c r="J2322">
        <v>27.5</v>
      </c>
      <c r="K2322">
        <v>109.95</v>
      </c>
      <c r="L2322">
        <v>234</v>
      </c>
      <c r="M2322" t="s">
        <v>2632</v>
      </c>
      <c r="N2322" t="s">
        <v>39</v>
      </c>
      <c r="O2322">
        <v>2018</v>
      </c>
      <c r="P2322">
        <v>2018</v>
      </c>
      <c r="Q2322" t="s">
        <v>39</v>
      </c>
      <c r="R2322" s="6" t="s">
        <v>3132</v>
      </c>
      <c r="S2322" t="s">
        <v>39</v>
      </c>
      <c r="T2322">
        <v>4</v>
      </c>
      <c r="U2322" t="s">
        <v>3112</v>
      </c>
      <c r="V2322" s="6" t="s">
        <v>2749</v>
      </c>
      <c r="W2322">
        <v>0</v>
      </c>
      <c r="X2322" s="6">
        <v>20</v>
      </c>
      <c r="Y2322" t="s">
        <v>39</v>
      </c>
      <c r="Z2322" s="6">
        <v>0</v>
      </c>
      <c r="AA2322" t="s">
        <v>39</v>
      </c>
      <c r="AB2322" t="s">
        <v>39</v>
      </c>
      <c r="AC2322" t="s">
        <v>39</v>
      </c>
      <c r="AD2322" t="s">
        <v>40</v>
      </c>
      <c r="AE2322" t="s">
        <v>39</v>
      </c>
      <c r="AF2322" t="s">
        <v>40</v>
      </c>
      <c r="AG2322" t="s">
        <v>39</v>
      </c>
      <c r="AH2322" t="s">
        <v>39</v>
      </c>
      <c r="AI2322">
        <v>3.2300000000000002E-2</v>
      </c>
      <c r="AJ2322" s="6" t="s">
        <v>43</v>
      </c>
      <c r="AK2322" s="21">
        <v>0</v>
      </c>
      <c r="AL2322" s="6" t="s">
        <v>39</v>
      </c>
      <c r="AM2322" s="6" t="s">
        <v>39</v>
      </c>
      <c r="AN2322">
        <v>3</v>
      </c>
      <c r="AO2322">
        <v>50</v>
      </c>
      <c r="AP2322" s="20">
        <v>14.125999999999999</v>
      </c>
      <c r="AQ2322" t="s">
        <v>39</v>
      </c>
      <c r="AR2322" t="s">
        <v>2686</v>
      </c>
    </row>
    <row r="2323" spans="1:44" x14ac:dyDescent="0.35">
      <c r="A2323" t="s">
        <v>2112</v>
      </c>
      <c r="B2323" t="s">
        <v>2672</v>
      </c>
      <c r="C2323" t="s">
        <v>2592</v>
      </c>
      <c r="D2323" t="s">
        <v>391</v>
      </c>
      <c r="E2323" t="s">
        <v>2111</v>
      </c>
      <c r="F2323" t="s">
        <v>39</v>
      </c>
      <c r="G2323" t="s">
        <v>42</v>
      </c>
      <c r="H2323" t="s">
        <v>40</v>
      </c>
      <c r="I2323" t="s">
        <v>3131</v>
      </c>
      <c r="J2323">
        <v>27.5</v>
      </c>
      <c r="K2323">
        <v>109.95</v>
      </c>
      <c r="L2323">
        <v>234</v>
      </c>
      <c r="M2323" t="s">
        <v>2632</v>
      </c>
      <c r="N2323" t="s">
        <v>39</v>
      </c>
      <c r="O2323">
        <v>2018</v>
      </c>
      <c r="P2323">
        <v>2018</v>
      </c>
      <c r="Q2323" t="s">
        <v>39</v>
      </c>
      <c r="R2323" s="6" t="s">
        <v>3132</v>
      </c>
      <c r="S2323" t="s">
        <v>39</v>
      </c>
      <c r="T2323">
        <v>4</v>
      </c>
      <c r="U2323" t="s">
        <v>3112</v>
      </c>
      <c r="V2323" s="6" t="s">
        <v>2749</v>
      </c>
      <c r="W2323">
        <v>0</v>
      </c>
      <c r="X2323" s="6">
        <v>20</v>
      </c>
      <c r="Y2323" t="s">
        <v>39</v>
      </c>
      <c r="Z2323" s="6">
        <v>0</v>
      </c>
      <c r="AA2323" t="s">
        <v>39</v>
      </c>
      <c r="AB2323" t="s">
        <v>39</v>
      </c>
      <c r="AC2323" t="s">
        <v>39</v>
      </c>
      <c r="AD2323" t="s">
        <v>40</v>
      </c>
      <c r="AE2323" t="s">
        <v>39</v>
      </c>
      <c r="AF2323" t="s">
        <v>40</v>
      </c>
      <c r="AG2323" t="s">
        <v>39</v>
      </c>
      <c r="AH2323" t="s">
        <v>39</v>
      </c>
      <c r="AI2323">
        <v>3.2300000000000002E-2</v>
      </c>
      <c r="AJ2323" s="6" t="s">
        <v>43</v>
      </c>
      <c r="AK2323" s="17">
        <v>2.44</v>
      </c>
      <c r="AL2323" s="6" t="s">
        <v>39</v>
      </c>
      <c r="AM2323" s="6" t="s">
        <v>39</v>
      </c>
      <c r="AN2323">
        <v>3</v>
      </c>
      <c r="AO2323">
        <v>50</v>
      </c>
      <c r="AP2323" s="20">
        <v>15.952999999999999</v>
      </c>
      <c r="AQ2323" t="s">
        <v>39</v>
      </c>
      <c r="AR2323" t="s">
        <v>2686</v>
      </c>
    </row>
    <row r="2324" spans="1:44" x14ac:dyDescent="0.35">
      <c r="A2324" t="s">
        <v>2112</v>
      </c>
      <c r="B2324" t="s">
        <v>2672</v>
      </c>
      <c r="C2324" t="s">
        <v>2592</v>
      </c>
      <c r="D2324" t="s">
        <v>391</v>
      </c>
      <c r="E2324" t="s">
        <v>2111</v>
      </c>
      <c r="F2324" t="s">
        <v>39</v>
      </c>
      <c r="G2324" t="s">
        <v>42</v>
      </c>
      <c r="H2324" t="s">
        <v>40</v>
      </c>
      <c r="I2324" t="s">
        <v>3131</v>
      </c>
      <c r="J2324">
        <v>27.5</v>
      </c>
      <c r="K2324">
        <v>109.95</v>
      </c>
      <c r="L2324">
        <v>234</v>
      </c>
      <c r="M2324" t="s">
        <v>2632</v>
      </c>
      <c r="N2324" t="s">
        <v>39</v>
      </c>
      <c r="O2324">
        <v>2018</v>
      </c>
      <c r="P2324">
        <v>2018</v>
      </c>
      <c r="Q2324" t="s">
        <v>39</v>
      </c>
      <c r="R2324" s="6" t="s">
        <v>3132</v>
      </c>
      <c r="S2324" t="s">
        <v>39</v>
      </c>
      <c r="T2324">
        <v>4</v>
      </c>
      <c r="U2324" t="s">
        <v>3112</v>
      </c>
      <c r="V2324" s="6" t="s">
        <v>2749</v>
      </c>
      <c r="W2324">
        <v>0</v>
      </c>
      <c r="X2324" s="6">
        <v>20</v>
      </c>
      <c r="Y2324" t="s">
        <v>39</v>
      </c>
      <c r="Z2324" s="6">
        <v>0</v>
      </c>
      <c r="AA2324" t="s">
        <v>39</v>
      </c>
      <c r="AB2324" t="s">
        <v>39</v>
      </c>
      <c r="AC2324" t="s">
        <v>39</v>
      </c>
      <c r="AD2324" t="s">
        <v>40</v>
      </c>
      <c r="AE2324" t="s">
        <v>39</v>
      </c>
      <c r="AF2324" t="s">
        <v>40</v>
      </c>
      <c r="AG2324" t="s">
        <v>39</v>
      </c>
      <c r="AH2324" t="s">
        <v>39</v>
      </c>
      <c r="AI2324">
        <v>3.2300000000000002E-2</v>
      </c>
      <c r="AJ2324" s="6" t="s">
        <v>43</v>
      </c>
      <c r="AK2324" s="17">
        <v>2.101</v>
      </c>
      <c r="AL2324" s="6" t="s">
        <v>39</v>
      </c>
      <c r="AM2324" s="6" t="s">
        <v>39</v>
      </c>
      <c r="AN2324">
        <v>3</v>
      </c>
      <c r="AO2324">
        <v>50</v>
      </c>
      <c r="AP2324" s="20">
        <v>17.933</v>
      </c>
      <c r="AQ2324" t="s">
        <v>39</v>
      </c>
      <c r="AR2324" t="s">
        <v>2686</v>
      </c>
    </row>
    <row r="2325" spans="1:44" x14ac:dyDescent="0.35">
      <c r="A2325" t="s">
        <v>2112</v>
      </c>
      <c r="B2325" t="s">
        <v>2672</v>
      </c>
      <c r="C2325" t="s">
        <v>2592</v>
      </c>
      <c r="D2325" t="s">
        <v>391</v>
      </c>
      <c r="E2325" t="s">
        <v>2111</v>
      </c>
      <c r="F2325" t="s">
        <v>39</v>
      </c>
      <c r="G2325" t="s">
        <v>42</v>
      </c>
      <c r="H2325" t="s">
        <v>40</v>
      </c>
      <c r="I2325" t="s">
        <v>3131</v>
      </c>
      <c r="J2325">
        <v>27.5</v>
      </c>
      <c r="K2325">
        <v>109.95</v>
      </c>
      <c r="L2325">
        <v>234</v>
      </c>
      <c r="M2325" t="s">
        <v>2632</v>
      </c>
      <c r="N2325" t="s">
        <v>39</v>
      </c>
      <c r="O2325">
        <v>2018</v>
      </c>
      <c r="P2325">
        <v>2018</v>
      </c>
      <c r="Q2325" t="s">
        <v>39</v>
      </c>
      <c r="R2325" s="6" t="s">
        <v>3132</v>
      </c>
      <c r="S2325" t="s">
        <v>39</v>
      </c>
      <c r="T2325">
        <v>4</v>
      </c>
      <c r="U2325" t="s">
        <v>3112</v>
      </c>
      <c r="V2325" s="6" t="s">
        <v>2749</v>
      </c>
      <c r="W2325">
        <v>0</v>
      </c>
      <c r="X2325" s="6">
        <v>20</v>
      </c>
      <c r="Y2325" t="s">
        <v>39</v>
      </c>
      <c r="Z2325" s="6">
        <v>0</v>
      </c>
      <c r="AA2325" t="s">
        <v>39</v>
      </c>
      <c r="AB2325" t="s">
        <v>39</v>
      </c>
      <c r="AC2325" t="s">
        <v>39</v>
      </c>
      <c r="AD2325" t="s">
        <v>40</v>
      </c>
      <c r="AE2325" t="s">
        <v>39</v>
      </c>
      <c r="AF2325" t="s">
        <v>40</v>
      </c>
      <c r="AG2325" t="s">
        <v>39</v>
      </c>
      <c r="AH2325" t="s">
        <v>39</v>
      </c>
      <c r="AI2325">
        <v>3.2300000000000002E-2</v>
      </c>
      <c r="AJ2325" s="6" t="s">
        <v>43</v>
      </c>
      <c r="AK2325" s="21">
        <v>4.984</v>
      </c>
      <c r="AL2325" s="6" t="s">
        <v>39</v>
      </c>
      <c r="AM2325" s="6" t="s">
        <v>39</v>
      </c>
      <c r="AN2325">
        <v>3</v>
      </c>
      <c r="AO2325">
        <v>50</v>
      </c>
      <c r="AP2325" s="20">
        <v>19.835999999999999</v>
      </c>
      <c r="AQ2325" t="s">
        <v>39</v>
      </c>
      <c r="AR2325" t="s">
        <v>2686</v>
      </c>
    </row>
    <row r="2326" spans="1:44" x14ac:dyDescent="0.35">
      <c r="A2326" t="s">
        <v>2112</v>
      </c>
      <c r="B2326" t="s">
        <v>2672</v>
      </c>
      <c r="C2326" t="s">
        <v>2592</v>
      </c>
      <c r="D2326" t="s">
        <v>391</v>
      </c>
      <c r="E2326" t="s">
        <v>2111</v>
      </c>
      <c r="F2326" t="s">
        <v>39</v>
      </c>
      <c r="G2326" t="s">
        <v>42</v>
      </c>
      <c r="H2326" t="s">
        <v>40</v>
      </c>
      <c r="I2326" t="s">
        <v>3131</v>
      </c>
      <c r="J2326">
        <v>27.5</v>
      </c>
      <c r="K2326">
        <v>109.95</v>
      </c>
      <c r="L2326">
        <v>234</v>
      </c>
      <c r="M2326" t="s">
        <v>2632</v>
      </c>
      <c r="N2326" t="s">
        <v>39</v>
      </c>
      <c r="O2326">
        <v>2018</v>
      </c>
      <c r="P2326">
        <v>2018</v>
      </c>
      <c r="Q2326" t="s">
        <v>39</v>
      </c>
      <c r="R2326" s="6" t="s">
        <v>3132</v>
      </c>
      <c r="S2326" t="s">
        <v>39</v>
      </c>
      <c r="T2326">
        <v>4</v>
      </c>
      <c r="U2326" t="s">
        <v>3112</v>
      </c>
      <c r="V2326" s="6" t="s">
        <v>2749</v>
      </c>
      <c r="W2326">
        <v>0</v>
      </c>
      <c r="X2326" s="6">
        <v>20</v>
      </c>
      <c r="Y2326" t="s">
        <v>39</v>
      </c>
      <c r="Z2326" s="6">
        <v>0</v>
      </c>
      <c r="AA2326" t="s">
        <v>39</v>
      </c>
      <c r="AB2326" t="s">
        <v>39</v>
      </c>
      <c r="AC2326" t="s">
        <v>39</v>
      </c>
      <c r="AD2326" t="s">
        <v>40</v>
      </c>
      <c r="AE2326" t="s">
        <v>39</v>
      </c>
      <c r="AF2326" t="s">
        <v>40</v>
      </c>
      <c r="AG2326" t="s">
        <v>39</v>
      </c>
      <c r="AH2326" t="s">
        <v>39</v>
      </c>
      <c r="AI2326">
        <v>3.2300000000000002E-2</v>
      </c>
      <c r="AJ2326" s="6" t="s">
        <v>43</v>
      </c>
      <c r="AK2326" s="21">
        <v>5.1539999999999999</v>
      </c>
      <c r="AL2326" s="6" t="s">
        <v>39</v>
      </c>
      <c r="AM2326" s="6" t="s">
        <v>39</v>
      </c>
      <c r="AN2326">
        <v>3</v>
      </c>
      <c r="AO2326">
        <v>50</v>
      </c>
      <c r="AP2326" s="20">
        <v>22.120999999999999</v>
      </c>
      <c r="AQ2326" t="s">
        <v>39</v>
      </c>
      <c r="AR2326" t="s">
        <v>2686</v>
      </c>
    </row>
    <row r="2327" spans="1:44" x14ac:dyDescent="0.35">
      <c r="A2327" t="s">
        <v>2112</v>
      </c>
      <c r="B2327" t="s">
        <v>2672</v>
      </c>
      <c r="C2327" t="s">
        <v>2592</v>
      </c>
      <c r="D2327" t="s">
        <v>391</v>
      </c>
      <c r="E2327" t="s">
        <v>2111</v>
      </c>
      <c r="F2327" t="s">
        <v>39</v>
      </c>
      <c r="G2327" t="s">
        <v>42</v>
      </c>
      <c r="H2327" t="s">
        <v>40</v>
      </c>
      <c r="I2327" t="s">
        <v>3131</v>
      </c>
      <c r="J2327">
        <v>27.5</v>
      </c>
      <c r="K2327">
        <v>109.95</v>
      </c>
      <c r="L2327">
        <v>234</v>
      </c>
      <c r="M2327" t="s">
        <v>2632</v>
      </c>
      <c r="N2327" t="s">
        <v>39</v>
      </c>
      <c r="O2327">
        <v>2018</v>
      </c>
      <c r="P2327">
        <v>2018</v>
      </c>
      <c r="Q2327" t="s">
        <v>39</v>
      </c>
      <c r="R2327" s="6" t="s">
        <v>3132</v>
      </c>
      <c r="S2327" t="s">
        <v>39</v>
      </c>
      <c r="T2327">
        <v>4</v>
      </c>
      <c r="U2327" t="s">
        <v>3112</v>
      </c>
      <c r="V2327" s="6" t="s">
        <v>2749</v>
      </c>
      <c r="W2327">
        <v>0</v>
      </c>
      <c r="X2327" s="6">
        <v>20</v>
      </c>
      <c r="Y2327" t="s">
        <v>39</v>
      </c>
      <c r="Z2327" s="6">
        <v>0</v>
      </c>
      <c r="AA2327" t="s">
        <v>39</v>
      </c>
      <c r="AB2327" t="s">
        <v>39</v>
      </c>
      <c r="AC2327" t="s">
        <v>39</v>
      </c>
      <c r="AD2327" t="s">
        <v>40</v>
      </c>
      <c r="AE2327" t="s">
        <v>39</v>
      </c>
      <c r="AF2327" t="s">
        <v>40</v>
      </c>
      <c r="AG2327" t="s">
        <v>39</v>
      </c>
      <c r="AH2327" t="s">
        <v>39</v>
      </c>
      <c r="AI2327">
        <v>3.2300000000000002E-2</v>
      </c>
      <c r="AJ2327" s="6" t="s">
        <v>43</v>
      </c>
      <c r="AK2327" s="21">
        <v>5.1539999999999999</v>
      </c>
      <c r="AL2327" s="6" t="s">
        <v>39</v>
      </c>
      <c r="AM2327" s="6" t="s">
        <v>39</v>
      </c>
      <c r="AN2327">
        <v>3</v>
      </c>
      <c r="AO2327">
        <v>50</v>
      </c>
      <c r="AP2327" s="20">
        <v>24.1</v>
      </c>
      <c r="AQ2327" t="s">
        <v>39</v>
      </c>
      <c r="AR2327" t="s">
        <v>2686</v>
      </c>
    </row>
    <row r="2328" spans="1:44" x14ac:dyDescent="0.35">
      <c r="A2328" t="s">
        <v>2112</v>
      </c>
      <c r="B2328" t="s">
        <v>2672</v>
      </c>
      <c r="C2328" t="s">
        <v>2592</v>
      </c>
      <c r="D2328" t="s">
        <v>391</v>
      </c>
      <c r="E2328" t="s">
        <v>2111</v>
      </c>
      <c r="F2328" t="s">
        <v>39</v>
      </c>
      <c r="G2328" t="s">
        <v>42</v>
      </c>
      <c r="H2328" t="s">
        <v>40</v>
      </c>
      <c r="I2328" t="s">
        <v>3131</v>
      </c>
      <c r="J2328">
        <v>27.5</v>
      </c>
      <c r="K2328">
        <v>109.95</v>
      </c>
      <c r="L2328">
        <v>234</v>
      </c>
      <c r="M2328" t="s">
        <v>2632</v>
      </c>
      <c r="N2328" t="s">
        <v>39</v>
      </c>
      <c r="O2328">
        <v>2018</v>
      </c>
      <c r="P2328">
        <v>2018</v>
      </c>
      <c r="Q2328" t="s">
        <v>39</v>
      </c>
      <c r="R2328" s="6" t="s">
        <v>3132</v>
      </c>
      <c r="S2328" t="s">
        <v>39</v>
      </c>
      <c r="T2328">
        <v>4</v>
      </c>
      <c r="U2328" t="s">
        <v>3112</v>
      </c>
      <c r="V2328" s="6" t="s">
        <v>2749</v>
      </c>
      <c r="W2328">
        <v>0</v>
      </c>
      <c r="X2328" s="6">
        <v>20</v>
      </c>
      <c r="Y2328" t="s">
        <v>39</v>
      </c>
      <c r="Z2328" s="6">
        <v>0</v>
      </c>
      <c r="AA2328" t="s">
        <v>39</v>
      </c>
      <c r="AB2328" t="s">
        <v>39</v>
      </c>
      <c r="AC2328" t="s">
        <v>39</v>
      </c>
      <c r="AD2328" t="s">
        <v>40</v>
      </c>
      <c r="AE2328" t="s">
        <v>39</v>
      </c>
      <c r="AF2328" t="s">
        <v>40</v>
      </c>
      <c r="AG2328" t="s">
        <v>39</v>
      </c>
      <c r="AH2328" t="s">
        <v>39</v>
      </c>
      <c r="AI2328">
        <v>3.2300000000000002E-2</v>
      </c>
      <c r="AJ2328" s="6" t="s">
        <v>43</v>
      </c>
      <c r="AK2328" s="21">
        <v>5.4930000000000003</v>
      </c>
      <c r="AL2328" s="6" t="s">
        <v>39</v>
      </c>
      <c r="AM2328" s="6" t="s">
        <v>39</v>
      </c>
      <c r="AN2328">
        <v>3</v>
      </c>
      <c r="AO2328">
        <v>50</v>
      </c>
      <c r="AP2328" s="20">
        <v>26.004000000000001</v>
      </c>
      <c r="AQ2328" t="s">
        <v>39</v>
      </c>
      <c r="AR2328" t="s">
        <v>2686</v>
      </c>
    </row>
    <row r="2329" spans="1:44" x14ac:dyDescent="0.35">
      <c r="A2329" t="s">
        <v>2112</v>
      </c>
      <c r="B2329" t="s">
        <v>2672</v>
      </c>
      <c r="C2329" t="s">
        <v>2592</v>
      </c>
      <c r="D2329" t="s">
        <v>391</v>
      </c>
      <c r="E2329" t="s">
        <v>2111</v>
      </c>
      <c r="F2329" t="s">
        <v>39</v>
      </c>
      <c r="G2329" t="s">
        <v>42</v>
      </c>
      <c r="H2329" t="s">
        <v>40</v>
      </c>
      <c r="I2329" t="s">
        <v>3131</v>
      </c>
      <c r="J2329">
        <v>27.5</v>
      </c>
      <c r="K2329">
        <v>109.95</v>
      </c>
      <c r="L2329">
        <v>234</v>
      </c>
      <c r="M2329" t="s">
        <v>2632</v>
      </c>
      <c r="N2329" t="s">
        <v>39</v>
      </c>
      <c r="O2329">
        <v>2018</v>
      </c>
      <c r="P2329">
        <v>2018</v>
      </c>
      <c r="Q2329" t="s">
        <v>39</v>
      </c>
      <c r="R2329" s="6" t="s">
        <v>3132</v>
      </c>
      <c r="S2329" t="s">
        <v>39</v>
      </c>
      <c r="T2329">
        <v>4</v>
      </c>
      <c r="U2329" t="s">
        <v>3112</v>
      </c>
      <c r="V2329" s="6" t="s">
        <v>2749</v>
      </c>
      <c r="W2329">
        <v>0</v>
      </c>
      <c r="X2329" s="6">
        <v>20</v>
      </c>
      <c r="Y2329" t="s">
        <v>39</v>
      </c>
      <c r="Z2329" s="6">
        <v>0</v>
      </c>
      <c r="AA2329" t="s">
        <v>39</v>
      </c>
      <c r="AB2329" t="s">
        <v>39</v>
      </c>
      <c r="AC2329" t="s">
        <v>39</v>
      </c>
      <c r="AD2329" t="s">
        <v>40</v>
      </c>
      <c r="AE2329" t="s">
        <v>39</v>
      </c>
      <c r="AF2329" t="s">
        <v>40</v>
      </c>
      <c r="AG2329" t="s">
        <v>39</v>
      </c>
      <c r="AH2329" t="s">
        <v>39</v>
      </c>
      <c r="AI2329">
        <v>3.2300000000000002E-2</v>
      </c>
      <c r="AJ2329" s="6" t="s">
        <v>43</v>
      </c>
      <c r="AK2329" s="21">
        <v>5.4930000000000003</v>
      </c>
      <c r="AL2329" s="6" t="s">
        <v>39</v>
      </c>
      <c r="AM2329" s="6" t="s">
        <v>39</v>
      </c>
      <c r="AN2329">
        <v>3</v>
      </c>
      <c r="AO2329">
        <v>50</v>
      </c>
      <c r="AP2329" s="20">
        <v>28.212</v>
      </c>
      <c r="AQ2329" t="s">
        <v>39</v>
      </c>
      <c r="AR2329" t="s">
        <v>2686</v>
      </c>
    </row>
    <row r="2330" spans="1:44" x14ac:dyDescent="0.35">
      <c r="A2330" t="s">
        <v>2112</v>
      </c>
      <c r="B2330" t="s">
        <v>2672</v>
      </c>
      <c r="C2330" t="s">
        <v>2592</v>
      </c>
      <c r="D2330" t="s">
        <v>391</v>
      </c>
      <c r="E2330" t="s">
        <v>2111</v>
      </c>
      <c r="F2330" t="s">
        <v>39</v>
      </c>
      <c r="G2330" t="s">
        <v>42</v>
      </c>
      <c r="H2330" t="s">
        <v>40</v>
      </c>
      <c r="I2330" t="s">
        <v>3131</v>
      </c>
      <c r="J2330">
        <v>27.5</v>
      </c>
      <c r="K2330">
        <v>109.95</v>
      </c>
      <c r="L2330">
        <v>234</v>
      </c>
      <c r="M2330" t="s">
        <v>2632</v>
      </c>
      <c r="N2330" t="s">
        <v>39</v>
      </c>
      <c r="O2330">
        <v>2018</v>
      </c>
      <c r="P2330">
        <v>2018</v>
      </c>
      <c r="Q2330" t="s">
        <v>39</v>
      </c>
      <c r="R2330" s="6" t="s">
        <v>3132</v>
      </c>
      <c r="S2330" t="s">
        <v>39</v>
      </c>
      <c r="T2330">
        <v>4</v>
      </c>
      <c r="U2330" t="s">
        <v>3112</v>
      </c>
      <c r="V2330" s="6" t="s">
        <v>2749</v>
      </c>
      <c r="W2330">
        <v>0</v>
      </c>
      <c r="X2330" s="6">
        <v>20</v>
      </c>
      <c r="Y2330" t="s">
        <v>39</v>
      </c>
      <c r="Z2330" s="6">
        <v>0</v>
      </c>
      <c r="AA2330" t="s">
        <v>39</v>
      </c>
      <c r="AB2330" t="s">
        <v>39</v>
      </c>
      <c r="AC2330" t="s">
        <v>39</v>
      </c>
      <c r="AD2330" t="s">
        <v>40</v>
      </c>
      <c r="AE2330" t="s">
        <v>39</v>
      </c>
      <c r="AF2330" t="s">
        <v>40</v>
      </c>
      <c r="AG2330" t="s">
        <v>39</v>
      </c>
      <c r="AH2330" t="s">
        <v>39</v>
      </c>
      <c r="AI2330">
        <v>3.2300000000000002E-2</v>
      </c>
      <c r="AJ2330" s="6" t="s">
        <v>43</v>
      </c>
      <c r="AK2330" s="21">
        <v>5.4930000000000003</v>
      </c>
      <c r="AL2330" s="6" t="s">
        <v>39</v>
      </c>
      <c r="AM2330" s="6" t="s">
        <v>39</v>
      </c>
      <c r="AN2330">
        <v>3</v>
      </c>
      <c r="AO2330">
        <v>50</v>
      </c>
      <c r="AP2330" s="20">
        <v>30.116</v>
      </c>
      <c r="AQ2330" t="s">
        <v>39</v>
      </c>
      <c r="AR2330" t="s">
        <v>2686</v>
      </c>
    </row>
    <row r="2331" spans="1:44" x14ac:dyDescent="0.35">
      <c r="A2331" t="s">
        <v>2112</v>
      </c>
      <c r="B2331" t="s">
        <v>2672</v>
      </c>
      <c r="C2331" t="s">
        <v>2592</v>
      </c>
      <c r="D2331" t="s">
        <v>391</v>
      </c>
      <c r="E2331" t="s">
        <v>2111</v>
      </c>
      <c r="F2331" t="s">
        <v>39</v>
      </c>
      <c r="G2331" t="s">
        <v>42</v>
      </c>
      <c r="H2331" t="s">
        <v>40</v>
      </c>
      <c r="I2331" t="s">
        <v>3131</v>
      </c>
      <c r="J2331">
        <v>27.5</v>
      </c>
      <c r="K2331">
        <v>109.95</v>
      </c>
      <c r="L2331">
        <v>234</v>
      </c>
      <c r="M2331" t="s">
        <v>2632</v>
      </c>
      <c r="N2331" t="s">
        <v>39</v>
      </c>
      <c r="O2331">
        <v>2018</v>
      </c>
      <c r="P2331">
        <v>2018</v>
      </c>
      <c r="Q2331" t="s">
        <v>39</v>
      </c>
      <c r="R2331" s="6" t="s">
        <v>3132</v>
      </c>
      <c r="S2331" t="s">
        <v>39</v>
      </c>
      <c r="T2331">
        <v>4</v>
      </c>
      <c r="U2331" t="s">
        <v>3112</v>
      </c>
      <c r="V2331" s="6" t="s">
        <v>2749</v>
      </c>
      <c r="W2331">
        <v>15</v>
      </c>
      <c r="X2331" s="6">
        <v>20</v>
      </c>
      <c r="Y2331" t="s">
        <v>39</v>
      </c>
      <c r="Z2331" s="6">
        <v>0</v>
      </c>
      <c r="AA2331" t="s">
        <v>39</v>
      </c>
      <c r="AB2331" t="s">
        <v>39</v>
      </c>
      <c r="AC2331" t="s">
        <v>39</v>
      </c>
      <c r="AD2331" t="s">
        <v>40</v>
      </c>
      <c r="AE2331" t="s">
        <v>39</v>
      </c>
      <c r="AF2331" t="s">
        <v>40</v>
      </c>
      <c r="AG2331" t="s">
        <v>39</v>
      </c>
      <c r="AH2331" t="s">
        <v>39</v>
      </c>
      <c r="AI2331">
        <v>3.2300000000000002E-2</v>
      </c>
      <c r="AJ2331" s="6" t="s">
        <v>43</v>
      </c>
      <c r="AK2331" s="21">
        <v>0</v>
      </c>
      <c r="AL2331" s="6" t="s">
        <v>39</v>
      </c>
      <c r="AM2331" s="6" t="s">
        <v>39</v>
      </c>
      <c r="AN2331">
        <v>3</v>
      </c>
      <c r="AO2331">
        <v>50</v>
      </c>
      <c r="AP2331" s="14">
        <v>0</v>
      </c>
      <c r="AQ2331" t="s">
        <v>39</v>
      </c>
      <c r="AR2331" t="s">
        <v>2686</v>
      </c>
    </row>
    <row r="2332" spans="1:44" x14ac:dyDescent="0.35">
      <c r="A2332" t="s">
        <v>2112</v>
      </c>
      <c r="B2332" t="s">
        <v>2672</v>
      </c>
      <c r="C2332" t="s">
        <v>2592</v>
      </c>
      <c r="D2332" t="s">
        <v>391</v>
      </c>
      <c r="E2332" t="s">
        <v>2111</v>
      </c>
      <c r="F2332" t="s">
        <v>39</v>
      </c>
      <c r="G2332" t="s">
        <v>42</v>
      </c>
      <c r="H2332" t="s">
        <v>40</v>
      </c>
      <c r="I2332" t="s">
        <v>3131</v>
      </c>
      <c r="J2332">
        <v>27.5</v>
      </c>
      <c r="K2332">
        <v>109.95</v>
      </c>
      <c r="L2332">
        <v>234</v>
      </c>
      <c r="M2332" t="s">
        <v>2632</v>
      </c>
      <c r="N2332" t="s">
        <v>39</v>
      </c>
      <c r="O2332">
        <v>2018</v>
      </c>
      <c r="P2332">
        <v>2018</v>
      </c>
      <c r="Q2332" t="s">
        <v>39</v>
      </c>
      <c r="R2332" s="6" t="s">
        <v>3132</v>
      </c>
      <c r="S2332" t="s">
        <v>39</v>
      </c>
      <c r="T2332">
        <v>4</v>
      </c>
      <c r="U2332" t="s">
        <v>3112</v>
      </c>
      <c r="V2332" s="6" t="s">
        <v>2749</v>
      </c>
      <c r="W2332">
        <v>15</v>
      </c>
      <c r="X2332" s="6">
        <v>20</v>
      </c>
      <c r="Y2332" t="s">
        <v>39</v>
      </c>
      <c r="Z2332" s="6">
        <v>0</v>
      </c>
      <c r="AA2332" t="s">
        <v>39</v>
      </c>
      <c r="AB2332" t="s">
        <v>39</v>
      </c>
      <c r="AC2332" t="s">
        <v>39</v>
      </c>
      <c r="AD2332" t="s">
        <v>40</v>
      </c>
      <c r="AE2332" t="s">
        <v>39</v>
      </c>
      <c r="AF2332" t="s">
        <v>40</v>
      </c>
      <c r="AG2332" t="s">
        <v>39</v>
      </c>
      <c r="AH2332" t="s">
        <v>39</v>
      </c>
      <c r="AI2332">
        <v>3.2300000000000002E-2</v>
      </c>
      <c r="AJ2332" s="6" t="s">
        <v>43</v>
      </c>
      <c r="AK2332" s="21">
        <v>0</v>
      </c>
      <c r="AL2332" s="6" t="s">
        <v>39</v>
      </c>
      <c r="AM2332" s="6" t="s">
        <v>39</v>
      </c>
      <c r="AN2332">
        <v>3</v>
      </c>
      <c r="AO2332">
        <v>50</v>
      </c>
      <c r="AP2332" s="14">
        <v>2.0950000000000002</v>
      </c>
      <c r="AQ2332" t="s">
        <v>39</v>
      </c>
      <c r="AR2332" t="s">
        <v>2686</v>
      </c>
    </row>
    <row r="2333" spans="1:44" x14ac:dyDescent="0.35">
      <c r="A2333" t="s">
        <v>2112</v>
      </c>
      <c r="B2333" t="s">
        <v>2672</v>
      </c>
      <c r="C2333" t="s">
        <v>2592</v>
      </c>
      <c r="D2333" t="s">
        <v>391</v>
      </c>
      <c r="E2333" t="s">
        <v>2111</v>
      </c>
      <c r="F2333" t="s">
        <v>39</v>
      </c>
      <c r="G2333" t="s">
        <v>42</v>
      </c>
      <c r="H2333" t="s">
        <v>40</v>
      </c>
      <c r="I2333" t="s">
        <v>3131</v>
      </c>
      <c r="J2333">
        <v>27.5</v>
      </c>
      <c r="K2333">
        <v>109.95</v>
      </c>
      <c r="L2333">
        <v>234</v>
      </c>
      <c r="M2333" t="s">
        <v>2632</v>
      </c>
      <c r="N2333" t="s">
        <v>39</v>
      </c>
      <c r="O2333">
        <v>2018</v>
      </c>
      <c r="P2333">
        <v>2018</v>
      </c>
      <c r="Q2333" t="s">
        <v>39</v>
      </c>
      <c r="R2333" s="6" t="s">
        <v>3132</v>
      </c>
      <c r="S2333" t="s">
        <v>39</v>
      </c>
      <c r="T2333">
        <v>4</v>
      </c>
      <c r="U2333" t="s">
        <v>3112</v>
      </c>
      <c r="V2333" s="6" t="s">
        <v>2749</v>
      </c>
      <c r="W2333">
        <v>15</v>
      </c>
      <c r="X2333" s="6">
        <v>20</v>
      </c>
      <c r="Y2333" t="s">
        <v>39</v>
      </c>
      <c r="Z2333" s="6">
        <v>0</v>
      </c>
      <c r="AA2333" t="s">
        <v>39</v>
      </c>
      <c r="AB2333" t="s">
        <v>39</v>
      </c>
      <c r="AC2333" t="s">
        <v>39</v>
      </c>
      <c r="AD2333" t="s">
        <v>40</v>
      </c>
      <c r="AE2333" t="s">
        <v>39</v>
      </c>
      <c r="AF2333" t="s">
        <v>40</v>
      </c>
      <c r="AG2333" t="s">
        <v>39</v>
      </c>
      <c r="AH2333" t="s">
        <v>39</v>
      </c>
      <c r="AI2333">
        <v>3.2300000000000002E-2</v>
      </c>
      <c r="AJ2333" s="6" t="s">
        <v>43</v>
      </c>
      <c r="AK2333" s="21">
        <v>0</v>
      </c>
      <c r="AL2333" s="6" t="s">
        <v>39</v>
      </c>
      <c r="AM2333" s="6" t="s">
        <v>39</v>
      </c>
      <c r="AN2333">
        <v>3</v>
      </c>
      <c r="AO2333">
        <v>50</v>
      </c>
      <c r="AP2333" s="14">
        <v>4.0369999999999999</v>
      </c>
      <c r="AQ2333" t="s">
        <v>39</v>
      </c>
      <c r="AR2333" t="s">
        <v>2686</v>
      </c>
    </row>
    <row r="2334" spans="1:44" x14ac:dyDescent="0.35">
      <c r="A2334" t="s">
        <v>2112</v>
      </c>
      <c r="B2334" t="s">
        <v>2672</v>
      </c>
      <c r="C2334" t="s">
        <v>2592</v>
      </c>
      <c r="D2334" t="s">
        <v>391</v>
      </c>
      <c r="E2334" t="s">
        <v>2111</v>
      </c>
      <c r="F2334" t="s">
        <v>39</v>
      </c>
      <c r="G2334" t="s">
        <v>42</v>
      </c>
      <c r="H2334" t="s">
        <v>40</v>
      </c>
      <c r="I2334" t="s">
        <v>3131</v>
      </c>
      <c r="J2334">
        <v>27.5</v>
      </c>
      <c r="K2334">
        <v>109.95</v>
      </c>
      <c r="L2334">
        <v>234</v>
      </c>
      <c r="M2334" t="s">
        <v>2632</v>
      </c>
      <c r="N2334" t="s">
        <v>39</v>
      </c>
      <c r="O2334">
        <v>2018</v>
      </c>
      <c r="P2334">
        <v>2018</v>
      </c>
      <c r="Q2334" t="s">
        <v>39</v>
      </c>
      <c r="R2334" s="6" t="s">
        <v>3132</v>
      </c>
      <c r="S2334" t="s">
        <v>39</v>
      </c>
      <c r="T2334">
        <v>4</v>
      </c>
      <c r="U2334" t="s">
        <v>3112</v>
      </c>
      <c r="V2334" s="6" t="s">
        <v>2749</v>
      </c>
      <c r="W2334">
        <v>15</v>
      </c>
      <c r="X2334" s="6">
        <v>20</v>
      </c>
      <c r="Y2334" t="s">
        <v>39</v>
      </c>
      <c r="Z2334" s="6">
        <v>0</v>
      </c>
      <c r="AA2334" t="s">
        <v>39</v>
      </c>
      <c r="AB2334" t="s">
        <v>39</v>
      </c>
      <c r="AC2334" t="s">
        <v>39</v>
      </c>
      <c r="AD2334" t="s">
        <v>40</v>
      </c>
      <c r="AE2334" t="s">
        <v>39</v>
      </c>
      <c r="AF2334" t="s">
        <v>40</v>
      </c>
      <c r="AG2334" t="s">
        <v>39</v>
      </c>
      <c r="AH2334" t="s">
        <v>39</v>
      </c>
      <c r="AI2334">
        <v>3.2300000000000002E-2</v>
      </c>
      <c r="AJ2334" s="6" t="s">
        <v>43</v>
      </c>
      <c r="AK2334" s="21">
        <v>9.4</v>
      </c>
      <c r="AL2334" s="6" t="s">
        <v>39</v>
      </c>
      <c r="AM2334" s="6" t="s">
        <v>39</v>
      </c>
      <c r="AN2334">
        <v>3</v>
      </c>
      <c r="AO2334">
        <v>50</v>
      </c>
      <c r="AP2334" s="20">
        <v>5.9790000000000001</v>
      </c>
      <c r="AQ2334" t="s">
        <v>39</v>
      </c>
      <c r="AR2334" t="s">
        <v>2686</v>
      </c>
    </row>
    <row r="2335" spans="1:44" x14ac:dyDescent="0.35">
      <c r="A2335" t="s">
        <v>2112</v>
      </c>
      <c r="B2335" t="s">
        <v>2672</v>
      </c>
      <c r="C2335" t="s">
        <v>2592</v>
      </c>
      <c r="D2335" t="s">
        <v>391</v>
      </c>
      <c r="E2335" t="s">
        <v>2111</v>
      </c>
      <c r="F2335" t="s">
        <v>39</v>
      </c>
      <c r="G2335" t="s">
        <v>42</v>
      </c>
      <c r="H2335" t="s">
        <v>40</v>
      </c>
      <c r="I2335" t="s">
        <v>3131</v>
      </c>
      <c r="J2335">
        <v>27.5</v>
      </c>
      <c r="K2335">
        <v>109.95</v>
      </c>
      <c r="L2335">
        <v>234</v>
      </c>
      <c r="M2335" t="s">
        <v>2632</v>
      </c>
      <c r="N2335" t="s">
        <v>39</v>
      </c>
      <c r="O2335">
        <v>2018</v>
      </c>
      <c r="P2335">
        <v>2018</v>
      </c>
      <c r="Q2335" t="s">
        <v>39</v>
      </c>
      <c r="R2335" s="6" t="s">
        <v>3132</v>
      </c>
      <c r="S2335" t="s">
        <v>39</v>
      </c>
      <c r="T2335">
        <v>4</v>
      </c>
      <c r="U2335" t="s">
        <v>3112</v>
      </c>
      <c r="V2335" s="6" t="s">
        <v>2749</v>
      </c>
      <c r="W2335">
        <v>15</v>
      </c>
      <c r="X2335" s="6">
        <v>20</v>
      </c>
      <c r="Y2335" t="s">
        <v>39</v>
      </c>
      <c r="Z2335" s="6">
        <v>0</v>
      </c>
      <c r="AA2335" t="s">
        <v>39</v>
      </c>
      <c r="AB2335" t="s">
        <v>39</v>
      </c>
      <c r="AC2335" t="s">
        <v>39</v>
      </c>
      <c r="AD2335" t="s">
        <v>40</v>
      </c>
      <c r="AE2335" t="s">
        <v>39</v>
      </c>
      <c r="AF2335" t="s">
        <v>40</v>
      </c>
      <c r="AG2335" t="s">
        <v>39</v>
      </c>
      <c r="AH2335" t="s">
        <v>39</v>
      </c>
      <c r="AI2335">
        <v>3.2300000000000002E-2</v>
      </c>
      <c r="AJ2335" s="6" t="s">
        <v>43</v>
      </c>
      <c r="AK2335" s="17">
        <v>12.616</v>
      </c>
      <c r="AL2335" s="6" t="s">
        <v>39</v>
      </c>
      <c r="AM2335" s="6" t="s">
        <v>39</v>
      </c>
      <c r="AN2335">
        <v>3</v>
      </c>
      <c r="AO2335">
        <v>50</v>
      </c>
      <c r="AP2335" s="20">
        <v>8.0340000000000007</v>
      </c>
      <c r="AQ2335" t="s">
        <v>39</v>
      </c>
      <c r="AR2335" t="s">
        <v>2686</v>
      </c>
    </row>
    <row r="2336" spans="1:44" x14ac:dyDescent="0.35">
      <c r="A2336" t="s">
        <v>2112</v>
      </c>
      <c r="B2336" t="s">
        <v>2672</v>
      </c>
      <c r="C2336" t="s">
        <v>2592</v>
      </c>
      <c r="D2336" t="s">
        <v>391</v>
      </c>
      <c r="E2336" t="s">
        <v>2111</v>
      </c>
      <c r="F2336" t="s">
        <v>39</v>
      </c>
      <c r="G2336" t="s">
        <v>42</v>
      </c>
      <c r="H2336" t="s">
        <v>40</v>
      </c>
      <c r="I2336" t="s">
        <v>3131</v>
      </c>
      <c r="J2336">
        <v>27.5</v>
      </c>
      <c r="K2336">
        <v>109.95</v>
      </c>
      <c r="L2336">
        <v>234</v>
      </c>
      <c r="M2336" t="s">
        <v>2632</v>
      </c>
      <c r="N2336" t="s">
        <v>39</v>
      </c>
      <c r="O2336">
        <v>2018</v>
      </c>
      <c r="P2336">
        <v>2018</v>
      </c>
      <c r="Q2336" t="s">
        <v>39</v>
      </c>
      <c r="R2336" s="6" t="s">
        <v>3132</v>
      </c>
      <c r="S2336" t="s">
        <v>39</v>
      </c>
      <c r="T2336">
        <v>4</v>
      </c>
      <c r="U2336" t="s">
        <v>3112</v>
      </c>
      <c r="V2336" s="6" t="s">
        <v>2749</v>
      </c>
      <c r="W2336">
        <v>15</v>
      </c>
      <c r="X2336" s="6">
        <v>20</v>
      </c>
      <c r="Y2336" t="s">
        <v>39</v>
      </c>
      <c r="Z2336" s="6">
        <v>0</v>
      </c>
      <c r="AA2336" t="s">
        <v>39</v>
      </c>
      <c r="AB2336" t="s">
        <v>39</v>
      </c>
      <c r="AC2336" t="s">
        <v>39</v>
      </c>
      <c r="AD2336" t="s">
        <v>40</v>
      </c>
      <c r="AE2336" t="s">
        <v>39</v>
      </c>
      <c r="AF2336" t="s">
        <v>40</v>
      </c>
      <c r="AG2336" t="s">
        <v>39</v>
      </c>
      <c r="AH2336" t="s">
        <v>39</v>
      </c>
      <c r="AI2336">
        <v>3.2300000000000002E-2</v>
      </c>
      <c r="AJ2336" s="6" t="s">
        <v>43</v>
      </c>
      <c r="AK2336" s="21">
        <v>22.113</v>
      </c>
      <c r="AL2336" s="6" t="s">
        <v>39</v>
      </c>
      <c r="AM2336" s="6" t="s">
        <v>39</v>
      </c>
      <c r="AN2336">
        <v>3</v>
      </c>
      <c r="AO2336">
        <v>50</v>
      </c>
      <c r="AP2336" s="20">
        <v>10.013999999999999</v>
      </c>
      <c r="AQ2336" t="s">
        <v>39</v>
      </c>
      <c r="AR2336" t="s">
        <v>2686</v>
      </c>
    </row>
    <row r="2337" spans="1:44" x14ac:dyDescent="0.35">
      <c r="A2337" t="s">
        <v>2112</v>
      </c>
      <c r="B2337" t="s">
        <v>2672</v>
      </c>
      <c r="C2337" t="s">
        <v>2592</v>
      </c>
      <c r="D2337" t="s">
        <v>391</v>
      </c>
      <c r="E2337" t="s">
        <v>2111</v>
      </c>
      <c r="F2337" t="s">
        <v>39</v>
      </c>
      <c r="G2337" t="s">
        <v>42</v>
      </c>
      <c r="H2337" t="s">
        <v>40</v>
      </c>
      <c r="I2337" t="s">
        <v>3131</v>
      </c>
      <c r="J2337">
        <v>27.5</v>
      </c>
      <c r="K2337">
        <v>109.95</v>
      </c>
      <c r="L2337">
        <v>234</v>
      </c>
      <c r="M2337" t="s">
        <v>2632</v>
      </c>
      <c r="N2337" t="s">
        <v>39</v>
      </c>
      <c r="O2337">
        <v>2018</v>
      </c>
      <c r="P2337">
        <v>2018</v>
      </c>
      <c r="Q2337" t="s">
        <v>39</v>
      </c>
      <c r="R2337" s="6" t="s">
        <v>3132</v>
      </c>
      <c r="S2337" t="s">
        <v>39</v>
      </c>
      <c r="T2337">
        <v>4</v>
      </c>
      <c r="U2337" t="s">
        <v>3112</v>
      </c>
      <c r="V2337" s="6" t="s">
        <v>2749</v>
      </c>
      <c r="W2337">
        <v>15</v>
      </c>
      <c r="X2337" s="6">
        <v>20</v>
      </c>
      <c r="Y2337" t="s">
        <v>39</v>
      </c>
      <c r="Z2337" s="6">
        <v>0</v>
      </c>
      <c r="AA2337" t="s">
        <v>39</v>
      </c>
      <c r="AB2337" t="s">
        <v>39</v>
      </c>
      <c r="AC2337" t="s">
        <v>39</v>
      </c>
      <c r="AD2337" t="s">
        <v>40</v>
      </c>
      <c r="AE2337" t="s">
        <v>39</v>
      </c>
      <c r="AF2337" t="s">
        <v>40</v>
      </c>
      <c r="AG2337" t="s">
        <v>39</v>
      </c>
      <c r="AH2337" t="s">
        <v>39</v>
      </c>
      <c r="AI2337">
        <v>3.2300000000000002E-2</v>
      </c>
      <c r="AJ2337" s="6" t="s">
        <v>43</v>
      </c>
      <c r="AK2337" s="21">
        <v>26.183</v>
      </c>
      <c r="AL2337" s="6" t="s">
        <v>39</v>
      </c>
      <c r="AM2337" s="6" t="s">
        <v>39</v>
      </c>
      <c r="AN2337">
        <v>3</v>
      </c>
      <c r="AO2337">
        <v>50</v>
      </c>
      <c r="AP2337" s="20">
        <v>11.917999999999999</v>
      </c>
      <c r="AQ2337" t="s">
        <v>39</v>
      </c>
      <c r="AR2337" t="s">
        <v>2686</v>
      </c>
    </row>
    <row r="2338" spans="1:44" x14ac:dyDescent="0.35">
      <c r="A2338" t="s">
        <v>2112</v>
      </c>
      <c r="B2338" t="s">
        <v>2672</v>
      </c>
      <c r="C2338" t="s">
        <v>2592</v>
      </c>
      <c r="D2338" t="s">
        <v>391</v>
      </c>
      <c r="E2338" t="s">
        <v>2111</v>
      </c>
      <c r="F2338" t="s">
        <v>39</v>
      </c>
      <c r="G2338" t="s">
        <v>42</v>
      </c>
      <c r="H2338" t="s">
        <v>40</v>
      </c>
      <c r="I2338" t="s">
        <v>3131</v>
      </c>
      <c r="J2338">
        <v>27.5</v>
      </c>
      <c r="K2338">
        <v>109.95</v>
      </c>
      <c r="L2338">
        <v>234</v>
      </c>
      <c r="M2338" t="s">
        <v>2632</v>
      </c>
      <c r="N2338" t="s">
        <v>39</v>
      </c>
      <c r="O2338">
        <v>2018</v>
      </c>
      <c r="P2338">
        <v>2018</v>
      </c>
      <c r="Q2338" t="s">
        <v>39</v>
      </c>
      <c r="R2338" s="6" t="s">
        <v>3132</v>
      </c>
      <c r="S2338" t="s">
        <v>39</v>
      </c>
      <c r="T2338">
        <v>4</v>
      </c>
      <c r="U2338" t="s">
        <v>3112</v>
      </c>
      <c r="V2338" s="6" t="s">
        <v>2749</v>
      </c>
      <c r="W2338">
        <v>15</v>
      </c>
      <c r="X2338" s="6">
        <v>20</v>
      </c>
      <c r="Y2338" t="s">
        <v>39</v>
      </c>
      <c r="Z2338" s="6">
        <v>0</v>
      </c>
      <c r="AA2338" t="s">
        <v>39</v>
      </c>
      <c r="AB2338" t="s">
        <v>39</v>
      </c>
      <c r="AC2338" t="s">
        <v>39</v>
      </c>
      <c r="AD2338" t="s">
        <v>40</v>
      </c>
      <c r="AE2338" t="s">
        <v>39</v>
      </c>
      <c r="AF2338" t="s">
        <v>40</v>
      </c>
      <c r="AG2338" t="s">
        <v>39</v>
      </c>
      <c r="AH2338" t="s">
        <v>39</v>
      </c>
      <c r="AI2338">
        <v>3.2300000000000002E-2</v>
      </c>
      <c r="AJ2338" s="6" t="s">
        <v>43</v>
      </c>
      <c r="AK2338" s="21">
        <v>28.727</v>
      </c>
      <c r="AL2338" s="6" t="s">
        <v>39</v>
      </c>
      <c r="AM2338" s="6" t="s">
        <v>39</v>
      </c>
      <c r="AN2338">
        <v>3</v>
      </c>
      <c r="AO2338">
        <v>50</v>
      </c>
      <c r="AP2338" s="20">
        <v>14.125999999999999</v>
      </c>
      <c r="AQ2338" t="s">
        <v>39</v>
      </c>
      <c r="AR2338" t="s">
        <v>2686</v>
      </c>
    </row>
    <row r="2339" spans="1:44" x14ac:dyDescent="0.35">
      <c r="A2339" t="s">
        <v>2112</v>
      </c>
      <c r="B2339" t="s">
        <v>2672</v>
      </c>
      <c r="C2339" t="s">
        <v>2592</v>
      </c>
      <c r="D2339" t="s">
        <v>391</v>
      </c>
      <c r="E2339" t="s">
        <v>2111</v>
      </c>
      <c r="F2339" t="s">
        <v>39</v>
      </c>
      <c r="G2339" t="s">
        <v>42</v>
      </c>
      <c r="H2339" t="s">
        <v>40</v>
      </c>
      <c r="I2339" t="s">
        <v>3131</v>
      </c>
      <c r="J2339">
        <v>27.5</v>
      </c>
      <c r="K2339">
        <v>109.95</v>
      </c>
      <c r="L2339">
        <v>234</v>
      </c>
      <c r="M2339" t="s">
        <v>2632</v>
      </c>
      <c r="N2339" t="s">
        <v>39</v>
      </c>
      <c r="O2339">
        <v>2018</v>
      </c>
      <c r="P2339">
        <v>2018</v>
      </c>
      <c r="Q2339" t="s">
        <v>39</v>
      </c>
      <c r="R2339" s="6" t="s">
        <v>3132</v>
      </c>
      <c r="S2339" t="s">
        <v>39</v>
      </c>
      <c r="T2339">
        <v>4</v>
      </c>
      <c r="U2339" t="s">
        <v>3112</v>
      </c>
      <c r="V2339" s="6" t="s">
        <v>2749</v>
      </c>
      <c r="W2339">
        <v>15</v>
      </c>
      <c r="X2339" s="6">
        <v>20</v>
      </c>
      <c r="Y2339" t="s">
        <v>39</v>
      </c>
      <c r="Z2339" s="6">
        <v>0</v>
      </c>
      <c r="AA2339" t="s">
        <v>39</v>
      </c>
      <c r="AB2339" t="s">
        <v>39</v>
      </c>
      <c r="AC2339" t="s">
        <v>39</v>
      </c>
      <c r="AD2339" t="s">
        <v>40</v>
      </c>
      <c r="AE2339" t="s">
        <v>39</v>
      </c>
      <c r="AF2339" t="s">
        <v>40</v>
      </c>
      <c r="AG2339" t="s">
        <v>39</v>
      </c>
      <c r="AH2339" t="s">
        <v>39</v>
      </c>
      <c r="AI2339">
        <v>3.2300000000000002E-2</v>
      </c>
      <c r="AJ2339" s="6" t="s">
        <v>43</v>
      </c>
      <c r="AK2339" s="21">
        <v>34.323999999999998</v>
      </c>
      <c r="AL2339" s="6" t="s">
        <v>39</v>
      </c>
      <c r="AM2339" s="6" t="s">
        <v>39</v>
      </c>
      <c r="AN2339">
        <v>3</v>
      </c>
      <c r="AO2339">
        <v>50</v>
      </c>
      <c r="AP2339" s="20">
        <v>15.952999999999999</v>
      </c>
      <c r="AQ2339" t="s">
        <v>39</v>
      </c>
      <c r="AR2339" t="s">
        <v>2686</v>
      </c>
    </row>
    <row r="2340" spans="1:44" x14ac:dyDescent="0.35">
      <c r="A2340" t="s">
        <v>2112</v>
      </c>
      <c r="B2340" t="s">
        <v>2672</v>
      </c>
      <c r="C2340" t="s">
        <v>2592</v>
      </c>
      <c r="D2340" t="s">
        <v>391</v>
      </c>
      <c r="E2340" t="s">
        <v>2111</v>
      </c>
      <c r="F2340" t="s">
        <v>39</v>
      </c>
      <c r="G2340" t="s">
        <v>42</v>
      </c>
      <c r="H2340" t="s">
        <v>40</v>
      </c>
      <c r="I2340" t="s">
        <v>3131</v>
      </c>
      <c r="J2340">
        <v>27.5</v>
      </c>
      <c r="K2340">
        <v>109.95</v>
      </c>
      <c r="L2340">
        <v>234</v>
      </c>
      <c r="M2340" t="s">
        <v>2632</v>
      </c>
      <c r="N2340" t="s">
        <v>39</v>
      </c>
      <c r="O2340">
        <v>2018</v>
      </c>
      <c r="P2340">
        <v>2018</v>
      </c>
      <c r="Q2340" t="s">
        <v>39</v>
      </c>
      <c r="R2340" s="6" t="s">
        <v>3132</v>
      </c>
      <c r="S2340" t="s">
        <v>39</v>
      </c>
      <c r="T2340">
        <v>4</v>
      </c>
      <c r="U2340" t="s">
        <v>3112</v>
      </c>
      <c r="V2340" s="6" t="s">
        <v>2749</v>
      </c>
      <c r="W2340">
        <v>15</v>
      </c>
      <c r="X2340" s="6">
        <v>20</v>
      </c>
      <c r="Y2340" t="s">
        <v>39</v>
      </c>
      <c r="Z2340" s="6">
        <v>0</v>
      </c>
      <c r="AA2340" t="s">
        <v>39</v>
      </c>
      <c r="AB2340" t="s">
        <v>39</v>
      </c>
      <c r="AC2340" t="s">
        <v>39</v>
      </c>
      <c r="AD2340" t="s">
        <v>40</v>
      </c>
      <c r="AE2340" t="s">
        <v>39</v>
      </c>
      <c r="AF2340" t="s">
        <v>40</v>
      </c>
      <c r="AG2340" t="s">
        <v>39</v>
      </c>
      <c r="AH2340" t="s">
        <v>39</v>
      </c>
      <c r="AI2340">
        <v>3.2300000000000002E-2</v>
      </c>
      <c r="AJ2340" s="6" t="s">
        <v>43</v>
      </c>
      <c r="AK2340" s="21">
        <v>43.481999999999999</v>
      </c>
      <c r="AL2340" s="6" t="s">
        <v>39</v>
      </c>
      <c r="AM2340" s="6" t="s">
        <v>39</v>
      </c>
      <c r="AN2340">
        <v>3</v>
      </c>
      <c r="AO2340">
        <v>50</v>
      </c>
      <c r="AP2340" s="20">
        <v>17.933</v>
      </c>
      <c r="AQ2340" t="s">
        <v>39</v>
      </c>
      <c r="AR2340" t="s">
        <v>2686</v>
      </c>
    </row>
    <row r="2341" spans="1:44" x14ac:dyDescent="0.35">
      <c r="A2341" t="s">
        <v>2112</v>
      </c>
      <c r="B2341" t="s">
        <v>2672</v>
      </c>
      <c r="C2341" t="s">
        <v>2592</v>
      </c>
      <c r="D2341" t="s">
        <v>391</v>
      </c>
      <c r="E2341" t="s">
        <v>2111</v>
      </c>
      <c r="F2341" t="s">
        <v>39</v>
      </c>
      <c r="G2341" t="s">
        <v>42</v>
      </c>
      <c r="H2341" t="s">
        <v>40</v>
      </c>
      <c r="I2341" t="s">
        <v>3131</v>
      </c>
      <c r="J2341">
        <v>27.5</v>
      </c>
      <c r="K2341">
        <v>109.95</v>
      </c>
      <c r="L2341">
        <v>234</v>
      </c>
      <c r="M2341" t="s">
        <v>2632</v>
      </c>
      <c r="N2341" t="s">
        <v>39</v>
      </c>
      <c r="O2341">
        <v>2018</v>
      </c>
      <c r="P2341">
        <v>2018</v>
      </c>
      <c r="Q2341" t="s">
        <v>39</v>
      </c>
      <c r="R2341" s="6" t="s">
        <v>3132</v>
      </c>
      <c r="S2341" t="s">
        <v>39</v>
      </c>
      <c r="T2341">
        <v>4</v>
      </c>
      <c r="U2341" t="s">
        <v>3112</v>
      </c>
      <c r="V2341" s="6" t="s">
        <v>2749</v>
      </c>
      <c r="W2341">
        <v>15</v>
      </c>
      <c r="X2341" s="6">
        <v>20</v>
      </c>
      <c r="Y2341" t="s">
        <v>39</v>
      </c>
      <c r="Z2341" s="6">
        <v>0</v>
      </c>
      <c r="AA2341" t="s">
        <v>39</v>
      </c>
      <c r="AB2341" t="s">
        <v>39</v>
      </c>
      <c r="AC2341" t="s">
        <v>39</v>
      </c>
      <c r="AD2341" t="s">
        <v>40</v>
      </c>
      <c r="AE2341" t="s">
        <v>39</v>
      </c>
      <c r="AF2341" t="s">
        <v>40</v>
      </c>
      <c r="AG2341" t="s">
        <v>39</v>
      </c>
      <c r="AH2341" t="s">
        <v>39</v>
      </c>
      <c r="AI2341">
        <v>3.2300000000000002E-2</v>
      </c>
      <c r="AJ2341" s="6" t="s">
        <v>43</v>
      </c>
      <c r="AK2341" s="21">
        <v>49.078000000000003</v>
      </c>
      <c r="AL2341" s="6" t="s">
        <v>39</v>
      </c>
      <c r="AM2341" s="6" t="s">
        <v>39</v>
      </c>
      <c r="AN2341">
        <v>3</v>
      </c>
      <c r="AO2341">
        <v>50</v>
      </c>
      <c r="AP2341" s="20">
        <v>19.835999999999999</v>
      </c>
      <c r="AQ2341" t="s">
        <v>39</v>
      </c>
      <c r="AR2341" t="s">
        <v>2686</v>
      </c>
    </row>
    <row r="2342" spans="1:44" x14ac:dyDescent="0.35">
      <c r="A2342" t="s">
        <v>2112</v>
      </c>
      <c r="B2342" t="s">
        <v>2672</v>
      </c>
      <c r="C2342" t="s">
        <v>2592</v>
      </c>
      <c r="D2342" t="s">
        <v>391</v>
      </c>
      <c r="E2342" t="s">
        <v>2111</v>
      </c>
      <c r="F2342" t="s">
        <v>39</v>
      </c>
      <c r="G2342" t="s">
        <v>42</v>
      </c>
      <c r="H2342" t="s">
        <v>40</v>
      </c>
      <c r="I2342" t="s">
        <v>3131</v>
      </c>
      <c r="J2342">
        <v>27.5</v>
      </c>
      <c r="K2342">
        <v>109.95</v>
      </c>
      <c r="L2342">
        <v>234</v>
      </c>
      <c r="M2342" t="s">
        <v>2632</v>
      </c>
      <c r="N2342" t="s">
        <v>39</v>
      </c>
      <c r="O2342">
        <v>2018</v>
      </c>
      <c r="P2342">
        <v>2018</v>
      </c>
      <c r="Q2342" t="s">
        <v>39</v>
      </c>
      <c r="R2342" s="6" t="s">
        <v>3132</v>
      </c>
      <c r="S2342" t="s">
        <v>39</v>
      </c>
      <c r="T2342">
        <v>4</v>
      </c>
      <c r="U2342" t="s">
        <v>3112</v>
      </c>
      <c r="V2342" s="6" t="s">
        <v>2749</v>
      </c>
      <c r="W2342">
        <v>15</v>
      </c>
      <c r="X2342" s="6">
        <v>20</v>
      </c>
      <c r="Y2342" t="s">
        <v>39</v>
      </c>
      <c r="Z2342" s="6">
        <v>0</v>
      </c>
      <c r="AA2342" t="s">
        <v>39</v>
      </c>
      <c r="AB2342" t="s">
        <v>39</v>
      </c>
      <c r="AC2342" t="s">
        <v>39</v>
      </c>
      <c r="AD2342" t="s">
        <v>40</v>
      </c>
      <c r="AE2342" t="s">
        <v>39</v>
      </c>
      <c r="AF2342" t="s">
        <v>40</v>
      </c>
      <c r="AG2342" t="s">
        <v>39</v>
      </c>
      <c r="AH2342" t="s">
        <v>39</v>
      </c>
      <c r="AI2342">
        <v>3.2300000000000002E-2</v>
      </c>
      <c r="AJ2342" s="6" t="s">
        <v>43</v>
      </c>
      <c r="AK2342" s="21">
        <v>53.826999999999998</v>
      </c>
      <c r="AL2342" s="6" t="s">
        <v>39</v>
      </c>
      <c r="AM2342" s="6" t="s">
        <v>39</v>
      </c>
      <c r="AN2342">
        <v>3</v>
      </c>
      <c r="AO2342">
        <v>50</v>
      </c>
      <c r="AP2342" s="20">
        <v>22.120999999999999</v>
      </c>
      <c r="AQ2342" t="s">
        <v>39</v>
      </c>
      <c r="AR2342" t="s">
        <v>2686</v>
      </c>
    </row>
    <row r="2343" spans="1:44" x14ac:dyDescent="0.35">
      <c r="A2343" t="s">
        <v>2112</v>
      </c>
      <c r="B2343" t="s">
        <v>2672</v>
      </c>
      <c r="C2343" t="s">
        <v>2592</v>
      </c>
      <c r="D2343" t="s">
        <v>391</v>
      </c>
      <c r="E2343" t="s">
        <v>2111</v>
      </c>
      <c r="F2343" t="s">
        <v>39</v>
      </c>
      <c r="G2343" t="s">
        <v>42</v>
      </c>
      <c r="H2343" t="s">
        <v>40</v>
      </c>
      <c r="I2343" t="s">
        <v>3131</v>
      </c>
      <c r="J2343">
        <v>27.5</v>
      </c>
      <c r="K2343">
        <v>109.95</v>
      </c>
      <c r="L2343">
        <v>234</v>
      </c>
      <c r="M2343" t="s">
        <v>2632</v>
      </c>
      <c r="N2343" t="s">
        <v>39</v>
      </c>
      <c r="O2343">
        <v>2018</v>
      </c>
      <c r="P2343">
        <v>2018</v>
      </c>
      <c r="Q2343" t="s">
        <v>39</v>
      </c>
      <c r="R2343" s="6" t="s">
        <v>3132</v>
      </c>
      <c r="S2343" t="s">
        <v>39</v>
      </c>
      <c r="T2343">
        <v>4</v>
      </c>
      <c r="U2343" t="s">
        <v>3112</v>
      </c>
      <c r="V2343" s="6" t="s">
        <v>2749</v>
      </c>
      <c r="W2343">
        <v>15</v>
      </c>
      <c r="X2343" s="6">
        <v>20</v>
      </c>
      <c r="Y2343" t="s">
        <v>39</v>
      </c>
      <c r="Z2343" s="6">
        <v>0</v>
      </c>
      <c r="AA2343" t="s">
        <v>39</v>
      </c>
      <c r="AB2343" t="s">
        <v>39</v>
      </c>
      <c r="AC2343" t="s">
        <v>39</v>
      </c>
      <c r="AD2343" t="s">
        <v>40</v>
      </c>
      <c r="AE2343" t="s">
        <v>39</v>
      </c>
      <c r="AF2343" t="s">
        <v>40</v>
      </c>
      <c r="AG2343" t="s">
        <v>39</v>
      </c>
      <c r="AH2343" t="s">
        <v>39</v>
      </c>
      <c r="AI2343">
        <v>3.2300000000000002E-2</v>
      </c>
      <c r="AJ2343" s="6" t="s">
        <v>43</v>
      </c>
      <c r="AK2343" s="21">
        <v>58.914999999999999</v>
      </c>
      <c r="AL2343" s="6" t="s">
        <v>39</v>
      </c>
      <c r="AM2343" s="6" t="s">
        <v>39</v>
      </c>
      <c r="AN2343">
        <v>3</v>
      </c>
      <c r="AO2343">
        <v>50</v>
      </c>
      <c r="AP2343" s="20">
        <v>24.1</v>
      </c>
      <c r="AQ2343" t="s">
        <v>39</v>
      </c>
      <c r="AR2343" t="s">
        <v>2686</v>
      </c>
    </row>
    <row r="2344" spans="1:44" x14ac:dyDescent="0.35">
      <c r="A2344" t="s">
        <v>2112</v>
      </c>
      <c r="B2344" t="s">
        <v>2672</v>
      </c>
      <c r="C2344" t="s">
        <v>2592</v>
      </c>
      <c r="D2344" t="s">
        <v>391</v>
      </c>
      <c r="E2344" t="s">
        <v>2111</v>
      </c>
      <c r="F2344" t="s">
        <v>39</v>
      </c>
      <c r="G2344" t="s">
        <v>42</v>
      </c>
      <c r="H2344" t="s">
        <v>40</v>
      </c>
      <c r="I2344" t="s">
        <v>3131</v>
      </c>
      <c r="J2344">
        <v>27.5</v>
      </c>
      <c r="K2344">
        <v>109.95</v>
      </c>
      <c r="L2344">
        <v>234</v>
      </c>
      <c r="M2344" t="s">
        <v>2632</v>
      </c>
      <c r="N2344" t="s">
        <v>39</v>
      </c>
      <c r="O2344">
        <v>2018</v>
      </c>
      <c r="P2344">
        <v>2018</v>
      </c>
      <c r="Q2344" t="s">
        <v>39</v>
      </c>
      <c r="R2344" s="6" t="s">
        <v>3132</v>
      </c>
      <c r="S2344" t="s">
        <v>39</v>
      </c>
      <c r="T2344">
        <v>4</v>
      </c>
      <c r="U2344" t="s">
        <v>3112</v>
      </c>
      <c r="V2344" s="6" t="s">
        <v>2749</v>
      </c>
      <c r="W2344">
        <v>15</v>
      </c>
      <c r="X2344" s="6">
        <v>20</v>
      </c>
      <c r="Y2344" t="s">
        <v>39</v>
      </c>
      <c r="Z2344" s="6">
        <v>0</v>
      </c>
      <c r="AA2344" t="s">
        <v>39</v>
      </c>
      <c r="AB2344" t="s">
        <v>39</v>
      </c>
      <c r="AC2344" t="s">
        <v>39</v>
      </c>
      <c r="AD2344" t="s">
        <v>40</v>
      </c>
      <c r="AE2344" t="s">
        <v>39</v>
      </c>
      <c r="AF2344" t="s">
        <v>40</v>
      </c>
      <c r="AG2344" t="s">
        <v>39</v>
      </c>
      <c r="AH2344" t="s">
        <v>39</v>
      </c>
      <c r="AI2344">
        <v>3.2300000000000002E-2</v>
      </c>
      <c r="AJ2344" s="6" t="s">
        <v>43</v>
      </c>
      <c r="AK2344" s="21">
        <v>62.137</v>
      </c>
      <c r="AL2344" s="6" t="s">
        <v>39</v>
      </c>
      <c r="AM2344" s="6" t="s">
        <v>39</v>
      </c>
      <c r="AN2344">
        <v>3</v>
      </c>
      <c r="AO2344">
        <v>50</v>
      </c>
      <c r="AP2344" s="20">
        <v>26.004000000000001</v>
      </c>
      <c r="AQ2344" t="s">
        <v>39</v>
      </c>
      <c r="AR2344" t="s">
        <v>2686</v>
      </c>
    </row>
    <row r="2345" spans="1:44" x14ac:dyDescent="0.35">
      <c r="A2345" t="s">
        <v>2112</v>
      </c>
      <c r="B2345" t="s">
        <v>2672</v>
      </c>
      <c r="C2345" t="s">
        <v>2592</v>
      </c>
      <c r="D2345" t="s">
        <v>391</v>
      </c>
      <c r="E2345" t="s">
        <v>2111</v>
      </c>
      <c r="F2345" t="s">
        <v>39</v>
      </c>
      <c r="G2345" t="s">
        <v>42</v>
      </c>
      <c r="H2345" t="s">
        <v>40</v>
      </c>
      <c r="I2345" t="s">
        <v>3131</v>
      </c>
      <c r="J2345">
        <v>27.5</v>
      </c>
      <c r="K2345">
        <v>109.95</v>
      </c>
      <c r="L2345">
        <v>234</v>
      </c>
      <c r="M2345" t="s">
        <v>2632</v>
      </c>
      <c r="N2345" t="s">
        <v>39</v>
      </c>
      <c r="O2345">
        <v>2018</v>
      </c>
      <c r="P2345">
        <v>2018</v>
      </c>
      <c r="Q2345" t="s">
        <v>39</v>
      </c>
      <c r="R2345" s="6" t="s">
        <v>3132</v>
      </c>
      <c r="S2345" t="s">
        <v>39</v>
      </c>
      <c r="T2345">
        <v>4</v>
      </c>
      <c r="U2345" t="s">
        <v>3112</v>
      </c>
      <c r="V2345" s="6" t="s">
        <v>2749</v>
      </c>
      <c r="W2345">
        <v>15</v>
      </c>
      <c r="X2345" s="6">
        <v>20</v>
      </c>
      <c r="Y2345" t="s">
        <v>39</v>
      </c>
      <c r="Z2345" s="6">
        <v>0</v>
      </c>
      <c r="AA2345" t="s">
        <v>39</v>
      </c>
      <c r="AB2345" t="s">
        <v>39</v>
      </c>
      <c r="AC2345" t="s">
        <v>39</v>
      </c>
      <c r="AD2345" t="s">
        <v>40</v>
      </c>
      <c r="AE2345" t="s">
        <v>39</v>
      </c>
      <c r="AF2345" t="s">
        <v>40</v>
      </c>
      <c r="AG2345" t="s">
        <v>39</v>
      </c>
      <c r="AH2345" t="s">
        <v>39</v>
      </c>
      <c r="AI2345">
        <v>3.2300000000000002E-2</v>
      </c>
      <c r="AJ2345" s="6" t="s">
        <v>43</v>
      </c>
      <c r="AK2345" s="21">
        <v>63.832999999999998</v>
      </c>
      <c r="AL2345" s="6" t="s">
        <v>39</v>
      </c>
      <c r="AM2345" s="6" t="s">
        <v>39</v>
      </c>
      <c r="AN2345">
        <v>3</v>
      </c>
      <c r="AO2345">
        <v>50</v>
      </c>
      <c r="AP2345" s="20">
        <v>28.212</v>
      </c>
      <c r="AQ2345" t="s">
        <v>39</v>
      </c>
      <c r="AR2345" t="s">
        <v>2686</v>
      </c>
    </row>
    <row r="2346" spans="1:44" x14ac:dyDescent="0.35">
      <c r="A2346" t="s">
        <v>2112</v>
      </c>
      <c r="B2346" t="s">
        <v>2672</v>
      </c>
      <c r="C2346" t="s">
        <v>2592</v>
      </c>
      <c r="D2346" t="s">
        <v>391</v>
      </c>
      <c r="E2346" t="s">
        <v>2111</v>
      </c>
      <c r="F2346" t="s">
        <v>39</v>
      </c>
      <c r="G2346" t="s">
        <v>42</v>
      </c>
      <c r="H2346" t="s">
        <v>40</v>
      </c>
      <c r="I2346" t="s">
        <v>3131</v>
      </c>
      <c r="J2346">
        <v>27.5</v>
      </c>
      <c r="K2346">
        <v>109.95</v>
      </c>
      <c r="L2346">
        <v>234</v>
      </c>
      <c r="M2346" t="s">
        <v>2632</v>
      </c>
      <c r="N2346" t="s">
        <v>39</v>
      </c>
      <c r="O2346">
        <v>2018</v>
      </c>
      <c r="P2346">
        <v>2018</v>
      </c>
      <c r="Q2346" t="s">
        <v>39</v>
      </c>
      <c r="R2346" s="6" t="s">
        <v>3132</v>
      </c>
      <c r="S2346" t="s">
        <v>39</v>
      </c>
      <c r="T2346">
        <v>4</v>
      </c>
      <c r="U2346" t="s">
        <v>3112</v>
      </c>
      <c r="V2346" s="6" t="s">
        <v>2749</v>
      </c>
      <c r="W2346">
        <v>15</v>
      </c>
      <c r="X2346" s="6">
        <v>20</v>
      </c>
      <c r="Y2346" t="s">
        <v>39</v>
      </c>
      <c r="Z2346" s="6">
        <v>0</v>
      </c>
      <c r="AA2346" t="s">
        <v>39</v>
      </c>
      <c r="AB2346" t="s">
        <v>39</v>
      </c>
      <c r="AC2346" t="s">
        <v>39</v>
      </c>
      <c r="AD2346" t="s">
        <v>40</v>
      </c>
      <c r="AE2346" t="s">
        <v>39</v>
      </c>
      <c r="AF2346" t="s">
        <v>40</v>
      </c>
      <c r="AG2346" t="s">
        <v>39</v>
      </c>
      <c r="AH2346" t="s">
        <v>39</v>
      </c>
      <c r="AI2346">
        <v>3.2300000000000002E-2</v>
      </c>
      <c r="AJ2346" s="6" t="s">
        <v>43</v>
      </c>
      <c r="AK2346" s="21">
        <v>64.171999999999997</v>
      </c>
      <c r="AL2346" s="6" t="s">
        <v>39</v>
      </c>
      <c r="AM2346" s="6" t="s">
        <v>39</v>
      </c>
      <c r="AN2346">
        <v>3</v>
      </c>
      <c r="AO2346">
        <v>50</v>
      </c>
      <c r="AP2346" s="20">
        <v>30.116</v>
      </c>
      <c r="AQ2346" t="s">
        <v>39</v>
      </c>
      <c r="AR2346" t="s">
        <v>2686</v>
      </c>
    </row>
    <row r="2347" spans="1:44" x14ac:dyDescent="0.35">
      <c r="A2347" t="s">
        <v>2112</v>
      </c>
      <c r="B2347" t="s">
        <v>2672</v>
      </c>
      <c r="C2347" t="s">
        <v>2592</v>
      </c>
      <c r="D2347" t="s">
        <v>391</v>
      </c>
      <c r="E2347" t="s">
        <v>2111</v>
      </c>
      <c r="F2347" t="s">
        <v>39</v>
      </c>
      <c r="G2347" t="s">
        <v>42</v>
      </c>
      <c r="H2347" t="s">
        <v>40</v>
      </c>
      <c r="I2347" t="s">
        <v>3131</v>
      </c>
      <c r="J2347">
        <v>27.5</v>
      </c>
      <c r="K2347">
        <v>109.95</v>
      </c>
      <c r="L2347">
        <v>234</v>
      </c>
      <c r="M2347" t="s">
        <v>2632</v>
      </c>
      <c r="N2347" t="s">
        <v>39</v>
      </c>
      <c r="O2347">
        <v>2018</v>
      </c>
      <c r="P2347">
        <v>2018</v>
      </c>
      <c r="Q2347" t="s">
        <v>39</v>
      </c>
      <c r="R2347" s="6" t="s">
        <v>3132</v>
      </c>
      <c r="S2347" t="s">
        <v>39</v>
      </c>
      <c r="T2347">
        <v>4</v>
      </c>
      <c r="U2347" t="s">
        <v>3112</v>
      </c>
      <c r="V2347" s="6" t="s">
        <v>2749</v>
      </c>
      <c r="W2347">
        <v>30</v>
      </c>
      <c r="X2347" s="6">
        <v>20</v>
      </c>
      <c r="Y2347" t="s">
        <v>39</v>
      </c>
      <c r="Z2347" s="6">
        <v>0</v>
      </c>
      <c r="AA2347" t="s">
        <v>39</v>
      </c>
      <c r="AB2347" t="s">
        <v>39</v>
      </c>
      <c r="AC2347" t="s">
        <v>39</v>
      </c>
      <c r="AD2347" t="s">
        <v>40</v>
      </c>
      <c r="AE2347" t="s">
        <v>39</v>
      </c>
      <c r="AF2347" t="s">
        <v>40</v>
      </c>
      <c r="AG2347" t="s">
        <v>39</v>
      </c>
      <c r="AH2347" t="s">
        <v>39</v>
      </c>
      <c r="AI2347">
        <v>3.2300000000000002E-2</v>
      </c>
      <c r="AJ2347" s="6" t="s">
        <v>43</v>
      </c>
      <c r="AK2347" s="21">
        <v>0</v>
      </c>
      <c r="AL2347" s="6" t="s">
        <v>39</v>
      </c>
      <c r="AM2347" s="6" t="s">
        <v>39</v>
      </c>
      <c r="AN2347">
        <v>3</v>
      </c>
      <c r="AO2347">
        <v>50</v>
      </c>
      <c r="AP2347" s="14">
        <v>0</v>
      </c>
      <c r="AQ2347" t="s">
        <v>39</v>
      </c>
      <c r="AR2347" t="s">
        <v>2686</v>
      </c>
    </row>
    <row r="2348" spans="1:44" x14ac:dyDescent="0.35">
      <c r="A2348" t="s">
        <v>2112</v>
      </c>
      <c r="B2348" t="s">
        <v>2672</v>
      </c>
      <c r="C2348" t="s">
        <v>2592</v>
      </c>
      <c r="D2348" t="s">
        <v>391</v>
      </c>
      <c r="E2348" t="s">
        <v>2111</v>
      </c>
      <c r="F2348" t="s">
        <v>39</v>
      </c>
      <c r="G2348" t="s">
        <v>42</v>
      </c>
      <c r="H2348" t="s">
        <v>40</v>
      </c>
      <c r="I2348" t="s">
        <v>3131</v>
      </c>
      <c r="J2348">
        <v>27.5</v>
      </c>
      <c r="K2348">
        <v>109.95</v>
      </c>
      <c r="L2348">
        <v>234</v>
      </c>
      <c r="M2348" t="s">
        <v>2632</v>
      </c>
      <c r="N2348" t="s">
        <v>39</v>
      </c>
      <c r="O2348">
        <v>2018</v>
      </c>
      <c r="P2348">
        <v>2018</v>
      </c>
      <c r="Q2348" t="s">
        <v>39</v>
      </c>
      <c r="R2348" s="6" t="s">
        <v>3132</v>
      </c>
      <c r="S2348" t="s">
        <v>39</v>
      </c>
      <c r="T2348">
        <v>4</v>
      </c>
      <c r="U2348" t="s">
        <v>3112</v>
      </c>
      <c r="V2348" s="6" t="s">
        <v>2749</v>
      </c>
      <c r="W2348">
        <v>30</v>
      </c>
      <c r="X2348" s="6">
        <v>20</v>
      </c>
      <c r="Y2348" t="s">
        <v>39</v>
      </c>
      <c r="Z2348" s="6">
        <v>0</v>
      </c>
      <c r="AA2348" t="s">
        <v>39</v>
      </c>
      <c r="AB2348" t="s">
        <v>39</v>
      </c>
      <c r="AC2348" t="s">
        <v>39</v>
      </c>
      <c r="AD2348" t="s">
        <v>40</v>
      </c>
      <c r="AE2348" t="s">
        <v>39</v>
      </c>
      <c r="AF2348" t="s">
        <v>40</v>
      </c>
      <c r="AG2348" t="s">
        <v>39</v>
      </c>
      <c r="AH2348" t="s">
        <v>39</v>
      </c>
      <c r="AI2348">
        <v>3.2300000000000002E-2</v>
      </c>
      <c r="AJ2348" s="6" t="s">
        <v>43</v>
      </c>
      <c r="AK2348" s="21">
        <v>0</v>
      </c>
      <c r="AL2348" s="6" t="s">
        <v>39</v>
      </c>
      <c r="AM2348" s="6" t="s">
        <v>39</v>
      </c>
      <c r="AN2348">
        <v>3</v>
      </c>
      <c r="AO2348">
        <v>50</v>
      </c>
      <c r="AP2348" s="14">
        <v>2.0950000000000002</v>
      </c>
      <c r="AQ2348" t="s">
        <v>39</v>
      </c>
      <c r="AR2348" t="s">
        <v>2686</v>
      </c>
    </row>
    <row r="2349" spans="1:44" x14ac:dyDescent="0.35">
      <c r="A2349" t="s">
        <v>2112</v>
      </c>
      <c r="B2349" t="s">
        <v>2672</v>
      </c>
      <c r="C2349" t="s">
        <v>2592</v>
      </c>
      <c r="D2349" t="s">
        <v>391</v>
      </c>
      <c r="E2349" t="s">
        <v>2111</v>
      </c>
      <c r="F2349" t="s">
        <v>39</v>
      </c>
      <c r="G2349" t="s">
        <v>42</v>
      </c>
      <c r="H2349" t="s">
        <v>40</v>
      </c>
      <c r="I2349" t="s">
        <v>3131</v>
      </c>
      <c r="J2349">
        <v>27.5</v>
      </c>
      <c r="K2349">
        <v>109.95</v>
      </c>
      <c r="L2349">
        <v>234</v>
      </c>
      <c r="M2349" t="s">
        <v>2632</v>
      </c>
      <c r="N2349" t="s">
        <v>39</v>
      </c>
      <c r="O2349">
        <v>2018</v>
      </c>
      <c r="P2349">
        <v>2018</v>
      </c>
      <c r="Q2349" t="s">
        <v>39</v>
      </c>
      <c r="R2349" s="6" t="s">
        <v>3132</v>
      </c>
      <c r="S2349" t="s">
        <v>39</v>
      </c>
      <c r="T2349">
        <v>4</v>
      </c>
      <c r="U2349" t="s">
        <v>3112</v>
      </c>
      <c r="V2349" s="6" t="s">
        <v>2749</v>
      </c>
      <c r="W2349">
        <v>30</v>
      </c>
      <c r="X2349" s="6">
        <v>20</v>
      </c>
      <c r="Y2349" t="s">
        <v>39</v>
      </c>
      <c r="Z2349" s="6">
        <v>0</v>
      </c>
      <c r="AA2349" t="s">
        <v>39</v>
      </c>
      <c r="AB2349" t="s">
        <v>39</v>
      </c>
      <c r="AC2349" t="s">
        <v>39</v>
      </c>
      <c r="AD2349" t="s">
        <v>40</v>
      </c>
      <c r="AE2349" t="s">
        <v>39</v>
      </c>
      <c r="AF2349" t="s">
        <v>40</v>
      </c>
      <c r="AG2349" t="s">
        <v>39</v>
      </c>
      <c r="AH2349" t="s">
        <v>39</v>
      </c>
      <c r="AI2349">
        <v>3.2300000000000002E-2</v>
      </c>
      <c r="AJ2349" s="6" t="s">
        <v>43</v>
      </c>
      <c r="AK2349" s="17">
        <v>9.2240000000000002</v>
      </c>
      <c r="AL2349" s="6" t="s">
        <v>39</v>
      </c>
      <c r="AM2349" s="6" t="s">
        <v>39</v>
      </c>
      <c r="AN2349">
        <v>3</v>
      </c>
      <c r="AO2349">
        <v>50</v>
      </c>
      <c r="AP2349" s="14">
        <v>4.0369999999999999</v>
      </c>
      <c r="AQ2349" t="s">
        <v>39</v>
      </c>
      <c r="AR2349" t="s">
        <v>2686</v>
      </c>
    </row>
    <row r="2350" spans="1:44" x14ac:dyDescent="0.35">
      <c r="A2350" t="s">
        <v>2112</v>
      </c>
      <c r="B2350" t="s">
        <v>2672</v>
      </c>
      <c r="C2350" t="s">
        <v>2592</v>
      </c>
      <c r="D2350" t="s">
        <v>391</v>
      </c>
      <c r="E2350" t="s">
        <v>2111</v>
      </c>
      <c r="F2350" t="s">
        <v>39</v>
      </c>
      <c r="G2350" t="s">
        <v>42</v>
      </c>
      <c r="H2350" t="s">
        <v>40</v>
      </c>
      <c r="I2350" t="s">
        <v>3131</v>
      </c>
      <c r="J2350">
        <v>27.5</v>
      </c>
      <c r="K2350">
        <v>109.95</v>
      </c>
      <c r="L2350">
        <v>234</v>
      </c>
      <c r="M2350" t="s">
        <v>2632</v>
      </c>
      <c r="N2350" t="s">
        <v>39</v>
      </c>
      <c r="O2350">
        <v>2018</v>
      </c>
      <c r="P2350">
        <v>2018</v>
      </c>
      <c r="Q2350" t="s">
        <v>39</v>
      </c>
      <c r="R2350" s="6" t="s">
        <v>3132</v>
      </c>
      <c r="S2350" t="s">
        <v>39</v>
      </c>
      <c r="T2350">
        <v>4</v>
      </c>
      <c r="U2350" t="s">
        <v>3112</v>
      </c>
      <c r="V2350" s="6" t="s">
        <v>2749</v>
      </c>
      <c r="W2350">
        <v>30</v>
      </c>
      <c r="X2350" s="6">
        <v>20</v>
      </c>
      <c r="Y2350" t="s">
        <v>39</v>
      </c>
      <c r="Z2350" s="6">
        <v>0</v>
      </c>
      <c r="AA2350" t="s">
        <v>39</v>
      </c>
      <c r="AB2350" t="s">
        <v>39</v>
      </c>
      <c r="AC2350" t="s">
        <v>39</v>
      </c>
      <c r="AD2350" t="s">
        <v>40</v>
      </c>
      <c r="AE2350" t="s">
        <v>39</v>
      </c>
      <c r="AF2350" t="s">
        <v>40</v>
      </c>
      <c r="AG2350" t="s">
        <v>39</v>
      </c>
      <c r="AH2350" t="s">
        <v>39</v>
      </c>
      <c r="AI2350">
        <v>3.2300000000000002E-2</v>
      </c>
      <c r="AJ2350" s="6" t="s">
        <v>43</v>
      </c>
      <c r="AK2350" s="17">
        <v>15.329000000000001</v>
      </c>
      <c r="AL2350" s="6" t="s">
        <v>39</v>
      </c>
      <c r="AM2350" s="6" t="s">
        <v>39</v>
      </c>
      <c r="AN2350">
        <v>3</v>
      </c>
      <c r="AO2350">
        <v>50</v>
      </c>
      <c r="AP2350" s="20">
        <v>5.9790000000000001</v>
      </c>
      <c r="AQ2350" t="s">
        <v>39</v>
      </c>
      <c r="AR2350" t="s">
        <v>2686</v>
      </c>
    </row>
    <row r="2351" spans="1:44" x14ac:dyDescent="0.35">
      <c r="A2351" t="s">
        <v>2112</v>
      </c>
      <c r="B2351" t="s">
        <v>2672</v>
      </c>
      <c r="C2351" t="s">
        <v>2592</v>
      </c>
      <c r="D2351" t="s">
        <v>391</v>
      </c>
      <c r="E2351" t="s">
        <v>2111</v>
      </c>
      <c r="F2351" t="s">
        <v>39</v>
      </c>
      <c r="G2351" t="s">
        <v>42</v>
      </c>
      <c r="H2351" t="s">
        <v>40</v>
      </c>
      <c r="I2351" t="s">
        <v>3131</v>
      </c>
      <c r="J2351">
        <v>27.5</v>
      </c>
      <c r="K2351">
        <v>109.95</v>
      </c>
      <c r="L2351">
        <v>234</v>
      </c>
      <c r="M2351" t="s">
        <v>2632</v>
      </c>
      <c r="N2351" t="s">
        <v>39</v>
      </c>
      <c r="O2351">
        <v>2018</v>
      </c>
      <c r="P2351">
        <v>2018</v>
      </c>
      <c r="Q2351" t="s">
        <v>39</v>
      </c>
      <c r="R2351" s="6" t="s">
        <v>3132</v>
      </c>
      <c r="S2351" t="s">
        <v>39</v>
      </c>
      <c r="T2351">
        <v>4</v>
      </c>
      <c r="U2351" t="s">
        <v>3112</v>
      </c>
      <c r="V2351" s="6" t="s">
        <v>2749</v>
      </c>
      <c r="W2351">
        <v>30</v>
      </c>
      <c r="X2351" s="6">
        <v>20</v>
      </c>
      <c r="Y2351" t="s">
        <v>39</v>
      </c>
      <c r="Z2351" s="6">
        <v>0</v>
      </c>
      <c r="AA2351" t="s">
        <v>39</v>
      </c>
      <c r="AB2351" t="s">
        <v>39</v>
      </c>
      <c r="AC2351" t="s">
        <v>39</v>
      </c>
      <c r="AD2351" t="s">
        <v>40</v>
      </c>
      <c r="AE2351" t="s">
        <v>39</v>
      </c>
      <c r="AF2351" t="s">
        <v>40</v>
      </c>
      <c r="AG2351" t="s">
        <v>39</v>
      </c>
      <c r="AH2351" t="s">
        <v>39</v>
      </c>
      <c r="AI2351">
        <v>3.2300000000000002E-2</v>
      </c>
      <c r="AJ2351" s="6" t="s">
        <v>43</v>
      </c>
      <c r="AK2351" s="21">
        <v>21.094999999999999</v>
      </c>
      <c r="AL2351" s="6" t="s">
        <v>39</v>
      </c>
      <c r="AM2351" s="6" t="s">
        <v>39</v>
      </c>
      <c r="AN2351">
        <v>3</v>
      </c>
      <c r="AO2351">
        <v>50</v>
      </c>
      <c r="AP2351" s="20">
        <v>8.0340000000000007</v>
      </c>
      <c r="AQ2351" t="s">
        <v>39</v>
      </c>
      <c r="AR2351" t="s">
        <v>2686</v>
      </c>
    </row>
    <row r="2352" spans="1:44" x14ac:dyDescent="0.35">
      <c r="A2352" t="s">
        <v>2112</v>
      </c>
      <c r="B2352" t="s">
        <v>2672</v>
      </c>
      <c r="C2352" t="s">
        <v>2592</v>
      </c>
      <c r="D2352" t="s">
        <v>391</v>
      </c>
      <c r="E2352" t="s">
        <v>2111</v>
      </c>
      <c r="F2352" t="s">
        <v>39</v>
      </c>
      <c r="G2352" t="s">
        <v>42</v>
      </c>
      <c r="H2352" t="s">
        <v>40</v>
      </c>
      <c r="I2352" t="s">
        <v>3131</v>
      </c>
      <c r="J2352">
        <v>27.5</v>
      </c>
      <c r="K2352">
        <v>109.95</v>
      </c>
      <c r="L2352">
        <v>234</v>
      </c>
      <c r="M2352" t="s">
        <v>2632</v>
      </c>
      <c r="N2352" t="s">
        <v>39</v>
      </c>
      <c r="O2352">
        <v>2018</v>
      </c>
      <c r="P2352">
        <v>2018</v>
      </c>
      <c r="Q2352" t="s">
        <v>39</v>
      </c>
      <c r="R2352" s="6" t="s">
        <v>3132</v>
      </c>
      <c r="S2352" t="s">
        <v>39</v>
      </c>
      <c r="T2352">
        <v>4</v>
      </c>
      <c r="U2352" t="s">
        <v>3112</v>
      </c>
      <c r="V2352" s="6" t="s">
        <v>2749</v>
      </c>
      <c r="W2352">
        <v>30</v>
      </c>
      <c r="X2352" s="6">
        <v>20</v>
      </c>
      <c r="Y2352" t="s">
        <v>39</v>
      </c>
      <c r="Z2352" s="6">
        <v>0</v>
      </c>
      <c r="AA2352" t="s">
        <v>39</v>
      </c>
      <c r="AB2352" t="s">
        <v>39</v>
      </c>
      <c r="AC2352" t="s">
        <v>39</v>
      </c>
      <c r="AD2352" t="s">
        <v>40</v>
      </c>
      <c r="AE2352" t="s">
        <v>39</v>
      </c>
      <c r="AF2352" t="s">
        <v>40</v>
      </c>
      <c r="AG2352" t="s">
        <v>39</v>
      </c>
      <c r="AH2352" t="s">
        <v>39</v>
      </c>
      <c r="AI2352">
        <v>3.2300000000000002E-2</v>
      </c>
      <c r="AJ2352" s="6" t="s">
        <v>43</v>
      </c>
      <c r="AK2352" s="21">
        <v>30.762</v>
      </c>
      <c r="AL2352" s="6" t="s">
        <v>39</v>
      </c>
      <c r="AM2352" s="6" t="s">
        <v>39</v>
      </c>
      <c r="AN2352">
        <v>3</v>
      </c>
      <c r="AO2352">
        <v>50</v>
      </c>
      <c r="AP2352" s="20">
        <v>10.013999999999999</v>
      </c>
      <c r="AQ2352" t="s">
        <v>39</v>
      </c>
      <c r="AR2352" t="s">
        <v>2686</v>
      </c>
    </row>
    <row r="2353" spans="1:44" x14ac:dyDescent="0.35">
      <c r="A2353" t="s">
        <v>2112</v>
      </c>
      <c r="B2353" t="s">
        <v>2672</v>
      </c>
      <c r="C2353" t="s">
        <v>2592</v>
      </c>
      <c r="D2353" t="s">
        <v>391</v>
      </c>
      <c r="E2353" t="s">
        <v>2111</v>
      </c>
      <c r="F2353" t="s">
        <v>39</v>
      </c>
      <c r="G2353" t="s">
        <v>42</v>
      </c>
      <c r="H2353" t="s">
        <v>40</v>
      </c>
      <c r="I2353" t="s">
        <v>3131</v>
      </c>
      <c r="J2353">
        <v>27.5</v>
      </c>
      <c r="K2353">
        <v>109.95</v>
      </c>
      <c r="L2353">
        <v>234</v>
      </c>
      <c r="M2353" t="s">
        <v>2632</v>
      </c>
      <c r="N2353" t="s">
        <v>39</v>
      </c>
      <c r="O2353">
        <v>2018</v>
      </c>
      <c r="P2353">
        <v>2018</v>
      </c>
      <c r="Q2353" t="s">
        <v>39</v>
      </c>
      <c r="R2353" s="6" t="s">
        <v>3132</v>
      </c>
      <c r="S2353" t="s">
        <v>39</v>
      </c>
      <c r="T2353">
        <v>4</v>
      </c>
      <c r="U2353" t="s">
        <v>3112</v>
      </c>
      <c r="V2353" s="6" t="s">
        <v>2749</v>
      </c>
      <c r="W2353">
        <v>30</v>
      </c>
      <c r="X2353" s="6">
        <v>20</v>
      </c>
      <c r="Y2353" t="s">
        <v>39</v>
      </c>
      <c r="Z2353" s="6">
        <v>0</v>
      </c>
      <c r="AA2353" t="s">
        <v>39</v>
      </c>
      <c r="AB2353" t="s">
        <v>39</v>
      </c>
      <c r="AC2353" t="s">
        <v>39</v>
      </c>
      <c r="AD2353" t="s">
        <v>40</v>
      </c>
      <c r="AE2353" t="s">
        <v>39</v>
      </c>
      <c r="AF2353" t="s">
        <v>40</v>
      </c>
      <c r="AG2353" t="s">
        <v>39</v>
      </c>
      <c r="AH2353" t="s">
        <v>39</v>
      </c>
      <c r="AI2353">
        <v>3.2300000000000002E-2</v>
      </c>
      <c r="AJ2353" s="6" t="s">
        <v>43</v>
      </c>
      <c r="AK2353" s="21">
        <v>31.949000000000002</v>
      </c>
      <c r="AL2353" s="6" t="s">
        <v>39</v>
      </c>
      <c r="AM2353" s="6" t="s">
        <v>39</v>
      </c>
      <c r="AN2353">
        <v>3</v>
      </c>
      <c r="AO2353">
        <v>50</v>
      </c>
      <c r="AP2353" s="20">
        <v>11.917999999999999</v>
      </c>
      <c r="AQ2353" t="s">
        <v>39</v>
      </c>
      <c r="AR2353" t="s">
        <v>2686</v>
      </c>
    </row>
    <row r="2354" spans="1:44" x14ac:dyDescent="0.35">
      <c r="A2354" t="s">
        <v>2112</v>
      </c>
      <c r="B2354" t="s">
        <v>2672</v>
      </c>
      <c r="C2354" t="s">
        <v>2592</v>
      </c>
      <c r="D2354" t="s">
        <v>391</v>
      </c>
      <c r="E2354" t="s">
        <v>2111</v>
      </c>
      <c r="F2354" t="s">
        <v>39</v>
      </c>
      <c r="G2354" t="s">
        <v>42</v>
      </c>
      <c r="H2354" t="s">
        <v>40</v>
      </c>
      <c r="I2354" t="s">
        <v>3131</v>
      </c>
      <c r="J2354">
        <v>27.5</v>
      </c>
      <c r="K2354">
        <v>109.95</v>
      </c>
      <c r="L2354">
        <v>234</v>
      </c>
      <c r="M2354" t="s">
        <v>2632</v>
      </c>
      <c r="N2354" t="s">
        <v>39</v>
      </c>
      <c r="O2354">
        <v>2018</v>
      </c>
      <c r="P2354">
        <v>2018</v>
      </c>
      <c r="Q2354" t="s">
        <v>39</v>
      </c>
      <c r="R2354" s="6" t="s">
        <v>3132</v>
      </c>
      <c r="S2354" t="s">
        <v>39</v>
      </c>
      <c r="T2354">
        <v>4</v>
      </c>
      <c r="U2354" t="s">
        <v>3112</v>
      </c>
      <c r="V2354" s="6" t="s">
        <v>2749</v>
      </c>
      <c r="W2354">
        <v>30</v>
      </c>
      <c r="X2354" s="6">
        <v>20</v>
      </c>
      <c r="Y2354" t="s">
        <v>39</v>
      </c>
      <c r="Z2354" s="6">
        <v>0</v>
      </c>
      <c r="AA2354" t="s">
        <v>39</v>
      </c>
      <c r="AB2354" t="s">
        <v>39</v>
      </c>
      <c r="AC2354" t="s">
        <v>39</v>
      </c>
      <c r="AD2354" t="s">
        <v>40</v>
      </c>
      <c r="AE2354" t="s">
        <v>39</v>
      </c>
      <c r="AF2354" t="s">
        <v>40</v>
      </c>
      <c r="AG2354" t="s">
        <v>39</v>
      </c>
      <c r="AH2354" t="s">
        <v>39</v>
      </c>
      <c r="AI2354">
        <v>3.2300000000000002E-2</v>
      </c>
      <c r="AJ2354" s="6" t="s">
        <v>43</v>
      </c>
      <c r="AK2354" s="21">
        <v>42.125</v>
      </c>
      <c r="AL2354" s="6" t="s">
        <v>39</v>
      </c>
      <c r="AM2354" s="6" t="s">
        <v>39</v>
      </c>
      <c r="AN2354">
        <v>3</v>
      </c>
      <c r="AO2354">
        <v>50</v>
      </c>
      <c r="AP2354" s="20">
        <v>14.125999999999999</v>
      </c>
      <c r="AQ2354" t="s">
        <v>39</v>
      </c>
      <c r="AR2354" t="s">
        <v>2686</v>
      </c>
    </row>
    <row r="2355" spans="1:44" x14ac:dyDescent="0.35">
      <c r="A2355" t="s">
        <v>2112</v>
      </c>
      <c r="B2355" t="s">
        <v>2672</v>
      </c>
      <c r="C2355" t="s">
        <v>2592</v>
      </c>
      <c r="D2355" t="s">
        <v>391</v>
      </c>
      <c r="E2355" t="s">
        <v>2111</v>
      </c>
      <c r="F2355" t="s">
        <v>39</v>
      </c>
      <c r="G2355" t="s">
        <v>42</v>
      </c>
      <c r="H2355" t="s">
        <v>40</v>
      </c>
      <c r="I2355" t="s">
        <v>3131</v>
      </c>
      <c r="J2355">
        <v>27.5</v>
      </c>
      <c r="K2355">
        <v>109.95</v>
      </c>
      <c r="L2355">
        <v>234</v>
      </c>
      <c r="M2355" t="s">
        <v>2632</v>
      </c>
      <c r="N2355" t="s">
        <v>39</v>
      </c>
      <c r="O2355">
        <v>2018</v>
      </c>
      <c r="P2355">
        <v>2018</v>
      </c>
      <c r="Q2355" t="s">
        <v>39</v>
      </c>
      <c r="R2355" s="6" t="s">
        <v>3132</v>
      </c>
      <c r="S2355" t="s">
        <v>39</v>
      </c>
      <c r="T2355">
        <v>4</v>
      </c>
      <c r="U2355" t="s">
        <v>3112</v>
      </c>
      <c r="V2355" s="6" t="s">
        <v>2749</v>
      </c>
      <c r="W2355">
        <v>30</v>
      </c>
      <c r="X2355" s="6">
        <v>20</v>
      </c>
      <c r="Y2355" t="s">
        <v>39</v>
      </c>
      <c r="Z2355" s="6">
        <v>0</v>
      </c>
      <c r="AA2355" t="s">
        <v>39</v>
      </c>
      <c r="AB2355" t="s">
        <v>39</v>
      </c>
      <c r="AC2355" t="s">
        <v>39</v>
      </c>
      <c r="AD2355" t="s">
        <v>40</v>
      </c>
      <c r="AE2355" t="s">
        <v>39</v>
      </c>
      <c r="AF2355" t="s">
        <v>40</v>
      </c>
      <c r="AG2355" t="s">
        <v>39</v>
      </c>
      <c r="AH2355" t="s">
        <v>39</v>
      </c>
      <c r="AI2355">
        <v>3.2300000000000002E-2</v>
      </c>
      <c r="AJ2355" s="6" t="s">
        <v>43</v>
      </c>
      <c r="AK2355" s="21">
        <v>55.353000000000002</v>
      </c>
      <c r="AL2355" s="6" t="s">
        <v>39</v>
      </c>
      <c r="AM2355" s="6" t="s">
        <v>39</v>
      </c>
      <c r="AN2355">
        <v>3</v>
      </c>
      <c r="AO2355">
        <v>50</v>
      </c>
      <c r="AP2355" s="20">
        <v>15.952999999999999</v>
      </c>
      <c r="AQ2355" t="s">
        <v>39</v>
      </c>
      <c r="AR2355" t="s">
        <v>2686</v>
      </c>
    </row>
    <row r="2356" spans="1:44" x14ac:dyDescent="0.35">
      <c r="A2356" t="s">
        <v>2112</v>
      </c>
      <c r="B2356" t="s">
        <v>2672</v>
      </c>
      <c r="C2356" t="s">
        <v>2592</v>
      </c>
      <c r="D2356" t="s">
        <v>391</v>
      </c>
      <c r="E2356" t="s">
        <v>2111</v>
      </c>
      <c r="F2356" t="s">
        <v>39</v>
      </c>
      <c r="G2356" t="s">
        <v>42</v>
      </c>
      <c r="H2356" t="s">
        <v>40</v>
      </c>
      <c r="I2356" t="s">
        <v>3131</v>
      </c>
      <c r="J2356">
        <v>27.5</v>
      </c>
      <c r="K2356">
        <v>109.95</v>
      </c>
      <c r="L2356">
        <v>234</v>
      </c>
      <c r="M2356" t="s">
        <v>2632</v>
      </c>
      <c r="N2356" t="s">
        <v>39</v>
      </c>
      <c r="O2356">
        <v>2018</v>
      </c>
      <c r="P2356">
        <v>2018</v>
      </c>
      <c r="Q2356" t="s">
        <v>39</v>
      </c>
      <c r="R2356" s="6" t="s">
        <v>3132</v>
      </c>
      <c r="S2356" t="s">
        <v>39</v>
      </c>
      <c r="T2356">
        <v>4</v>
      </c>
      <c r="U2356" t="s">
        <v>3112</v>
      </c>
      <c r="V2356" s="6" t="s">
        <v>2749</v>
      </c>
      <c r="W2356">
        <v>30</v>
      </c>
      <c r="X2356" s="6">
        <v>20</v>
      </c>
      <c r="Y2356" t="s">
        <v>39</v>
      </c>
      <c r="Z2356" s="6">
        <v>0</v>
      </c>
      <c r="AA2356" t="s">
        <v>39</v>
      </c>
      <c r="AB2356" t="s">
        <v>39</v>
      </c>
      <c r="AC2356" t="s">
        <v>39</v>
      </c>
      <c r="AD2356" t="s">
        <v>40</v>
      </c>
      <c r="AE2356" t="s">
        <v>39</v>
      </c>
      <c r="AF2356" t="s">
        <v>40</v>
      </c>
      <c r="AG2356" t="s">
        <v>39</v>
      </c>
      <c r="AH2356" t="s">
        <v>39</v>
      </c>
      <c r="AI2356">
        <v>3.2300000000000002E-2</v>
      </c>
      <c r="AJ2356" s="6" t="s">
        <v>43</v>
      </c>
      <c r="AK2356" s="21">
        <v>58.237000000000002</v>
      </c>
      <c r="AL2356" s="6" t="s">
        <v>39</v>
      </c>
      <c r="AM2356" s="6" t="s">
        <v>39</v>
      </c>
      <c r="AN2356">
        <v>3</v>
      </c>
      <c r="AO2356">
        <v>50</v>
      </c>
      <c r="AP2356" s="20">
        <v>17.933</v>
      </c>
      <c r="AQ2356" t="s">
        <v>39</v>
      </c>
      <c r="AR2356" t="s">
        <v>2686</v>
      </c>
    </row>
    <row r="2357" spans="1:44" x14ac:dyDescent="0.35">
      <c r="A2357" t="s">
        <v>2112</v>
      </c>
      <c r="B2357" t="s">
        <v>2672</v>
      </c>
      <c r="C2357" t="s">
        <v>2592</v>
      </c>
      <c r="D2357" t="s">
        <v>391</v>
      </c>
      <c r="E2357" t="s">
        <v>2111</v>
      </c>
      <c r="F2357" t="s">
        <v>39</v>
      </c>
      <c r="G2357" t="s">
        <v>42</v>
      </c>
      <c r="H2357" t="s">
        <v>40</v>
      </c>
      <c r="I2357" t="s">
        <v>3131</v>
      </c>
      <c r="J2357">
        <v>27.5</v>
      </c>
      <c r="K2357">
        <v>109.95</v>
      </c>
      <c r="L2357">
        <v>234</v>
      </c>
      <c r="M2357" t="s">
        <v>2632</v>
      </c>
      <c r="N2357" t="s">
        <v>39</v>
      </c>
      <c r="O2357">
        <v>2018</v>
      </c>
      <c r="P2357">
        <v>2018</v>
      </c>
      <c r="Q2357" t="s">
        <v>39</v>
      </c>
      <c r="R2357" s="6" t="s">
        <v>3132</v>
      </c>
      <c r="S2357" t="s">
        <v>39</v>
      </c>
      <c r="T2357">
        <v>4</v>
      </c>
      <c r="U2357" t="s">
        <v>3112</v>
      </c>
      <c r="V2357" s="6" t="s">
        <v>2749</v>
      </c>
      <c r="W2357">
        <v>30</v>
      </c>
      <c r="X2357" s="6">
        <v>20</v>
      </c>
      <c r="Y2357" t="s">
        <v>39</v>
      </c>
      <c r="Z2357" s="6">
        <v>0</v>
      </c>
      <c r="AA2357" t="s">
        <v>39</v>
      </c>
      <c r="AB2357" t="s">
        <v>39</v>
      </c>
      <c r="AC2357" t="s">
        <v>39</v>
      </c>
      <c r="AD2357" t="s">
        <v>40</v>
      </c>
      <c r="AE2357" t="s">
        <v>39</v>
      </c>
      <c r="AF2357" t="s">
        <v>40</v>
      </c>
      <c r="AG2357" t="s">
        <v>39</v>
      </c>
      <c r="AH2357" t="s">
        <v>39</v>
      </c>
      <c r="AI2357">
        <v>3.2300000000000002E-2</v>
      </c>
      <c r="AJ2357" s="6" t="s">
        <v>43</v>
      </c>
      <c r="AK2357" s="21">
        <v>76.721999999999994</v>
      </c>
      <c r="AL2357" s="6" t="s">
        <v>39</v>
      </c>
      <c r="AM2357" s="6" t="s">
        <v>39</v>
      </c>
      <c r="AN2357">
        <v>3</v>
      </c>
      <c r="AO2357">
        <v>50</v>
      </c>
      <c r="AP2357" s="20">
        <v>19.835999999999999</v>
      </c>
      <c r="AQ2357" t="s">
        <v>39</v>
      </c>
      <c r="AR2357" t="s">
        <v>2686</v>
      </c>
    </row>
    <row r="2358" spans="1:44" x14ac:dyDescent="0.35">
      <c r="A2358" t="s">
        <v>2112</v>
      </c>
      <c r="B2358" t="s">
        <v>2672</v>
      </c>
      <c r="C2358" t="s">
        <v>2592</v>
      </c>
      <c r="D2358" t="s">
        <v>391</v>
      </c>
      <c r="E2358" t="s">
        <v>2111</v>
      </c>
      <c r="F2358" t="s">
        <v>39</v>
      </c>
      <c r="G2358" t="s">
        <v>42</v>
      </c>
      <c r="H2358" t="s">
        <v>40</v>
      </c>
      <c r="I2358" t="s">
        <v>3131</v>
      </c>
      <c r="J2358">
        <v>27.5</v>
      </c>
      <c r="K2358">
        <v>109.95</v>
      </c>
      <c r="L2358">
        <v>234</v>
      </c>
      <c r="M2358" t="s">
        <v>2632</v>
      </c>
      <c r="N2358" t="s">
        <v>39</v>
      </c>
      <c r="O2358">
        <v>2018</v>
      </c>
      <c r="P2358">
        <v>2018</v>
      </c>
      <c r="Q2358" t="s">
        <v>39</v>
      </c>
      <c r="R2358" s="6" t="s">
        <v>3132</v>
      </c>
      <c r="S2358" t="s">
        <v>39</v>
      </c>
      <c r="T2358">
        <v>4</v>
      </c>
      <c r="U2358" t="s">
        <v>3112</v>
      </c>
      <c r="V2358" s="6" t="s">
        <v>2749</v>
      </c>
      <c r="W2358">
        <v>30</v>
      </c>
      <c r="X2358" s="6">
        <v>20</v>
      </c>
      <c r="Y2358" t="s">
        <v>39</v>
      </c>
      <c r="Z2358" s="6">
        <v>0</v>
      </c>
      <c r="AA2358" t="s">
        <v>39</v>
      </c>
      <c r="AB2358" t="s">
        <v>39</v>
      </c>
      <c r="AC2358" t="s">
        <v>39</v>
      </c>
      <c r="AD2358" t="s">
        <v>40</v>
      </c>
      <c r="AE2358" t="s">
        <v>39</v>
      </c>
      <c r="AF2358" t="s">
        <v>40</v>
      </c>
      <c r="AG2358" t="s">
        <v>39</v>
      </c>
      <c r="AH2358" t="s">
        <v>39</v>
      </c>
      <c r="AI2358">
        <v>3.2300000000000002E-2</v>
      </c>
      <c r="AJ2358" s="6" t="s">
        <v>43</v>
      </c>
      <c r="AK2358" s="21">
        <v>84.015000000000001</v>
      </c>
      <c r="AL2358" s="6" t="s">
        <v>39</v>
      </c>
      <c r="AM2358" s="6" t="s">
        <v>39</v>
      </c>
      <c r="AN2358">
        <v>3</v>
      </c>
      <c r="AO2358">
        <v>50</v>
      </c>
      <c r="AP2358" s="20">
        <v>22.120999999999999</v>
      </c>
      <c r="AQ2358" t="s">
        <v>39</v>
      </c>
      <c r="AR2358" t="s">
        <v>2686</v>
      </c>
    </row>
    <row r="2359" spans="1:44" x14ac:dyDescent="0.35">
      <c r="A2359" t="s">
        <v>2112</v>
      </c>
      <c r="B2359" t="s">
        <v>2672</v>
      </c>
      <c r="C2359" t="s">
        <v>2592</v>
      </c>
      <c r="D2359" t="s">
        <v>391</v>
      </c>
      <c r="E2359" t="s">
        <v>2111</v>
      </c>
      <c r="F2359" t="s">
        <v>39</v>
      </c>
      <c r="G2359" t="s">
        <v>42</v>
      </c>
      <c r="H2359" t="s">
        <v>40</v>
      </c>
      <c r="I2359" t="s">
        <v>3131</v>
      </c>
      <c r="J2359">
        <v>27.5</v>
      </c>
      <c r="K2359">
        <v>109.95</v>
      </c>
      <c r="L2359">
        <v>234</v>
      </c>
      <c r="M2359" t="s">
        <v>2632</v>
      </c>
      <c r="N2359" t="s">
        <v>39</v>
      </c>
      <c r="O2359">
        <v>2018</v>
      </c>
      <c r="P2359">
        <v>2018</v>
      </c>
      <c r="Q2359" t="s">
        <v>39</v>
      </c>
      <c r="R2359" s="6" t="s">
        <v>3132</v>
      </c>
      <c r="S2359" t="s">
        <v>39</v>
      </c>
      <c r="T2359">
        <v>4</v>
      </c>
      <c r="U2359" t="s">
        <v>3112</v>
      </c>
      <c r="V2359" s="6" t="s">
        <v>2749</v>
      </c>
      <c r="W2359">
        <v>30</v>
      </c>
      <c r="X2359" s="6">
        <v>20</v>
      </c>
      <c r="Y2359" t="s">
        <v>39</v>
      </c>
      <c r="Z2359" s="6">
        <v>0</v>
      </c>
      <c r="AA2359" t="s">
        <v>39</v>
      </c>
      <c r="AB2359" t="s">
        <v>39</v>
      </c>
      <c r="AC2359" t="s">
        <v>39</v>
      </c>
      <c r="AD2359" t="s">
        <v>40</v>
      </c>
      <c r="AE2359" t="s">
        <v>39</v>
      </c>
      <c r="AF2359" t="s">
        <v>40</v>
      </c>
      <c r="AG2359" t="s">
        <v>39</v>
      </c>
      <c r="AH2359" t="s">
        <v>39</v>
      </c>
      <c r="AI2359">
        <v>3.2300000000000002E-2</v>
      </c>
      <c r="AJ2359" s="6" t="s">
        <v>43</v>
      </c>
      <c r="AK2359" s="21">
        <v>93.341999999999999</v>
      </c>
      <c r="AL2359" s="6" t="s">
        <v>39</v>
      </c>
      <c r="AM2359" s="6" t="s">
        <v>39</v>
      </c>
      <c r="AN2359">
        <v>3</v>
      </c>
      <c r="AO2359">
        <v>50</v>
      </c>
      <c r="AP2359" s="20">
        <v>24.1</v>
      </c>
      <c r="AQ2359" t="s">
        <v>39</v>
      </c>
      <c r="AR2359" t="s">
        <v>2686</v>
      </c>
    </row>
    <row r="2360" spans="1:44" x14ac:dyDescent="0.35">
      <c r="A2360" t="s">
        <v>2112</v>
      </c>
      <c r="B2360" t="s">
        <v>2672</v>
      </c>
      <c r="C2360" t="s">
        <v>2592</v>
      </c>
      <c r="D2360" t="s">
        <v>391</v>
      </c>
      <c r="E2360" t="s">
        <v>2111</v>
      </c>
      <c r="F2360" t="s">
        <v>39</v>
      </c>
      <c r="G2360" t="s">
        <v>42</v>
      </c>
      <c r="H2360" t="s">
        <v>40</v>
      </c>
      <c r="I2360" t="s">
        <v>3131</v>
      </c>
      <c r="J2360">
        <v>27.5</v>
      </c>
      <c r="K2360">
        <v>109.95</v>
      </c>
      <c r="L2360">
        <v>234</v>
      </c>
      <c r="M2360" t="s">
        <v>2632</v>
      </c>
      <c r="N2360" t="s">
        <v>39</v>
      </c>
      <c r="O2360">
        <v>2018</v>
      </c>
      <c r="P2360">
        <v>2018</v>
      </c>
      <c r="Q2360" t="s">
        <v>39</v>
      </c>
      <c r="R2360" s="6" t="s">
        <v>3132</v>
      </c>
      <c r="S2360" t="s">
        <v>39</v>
      </c>
      <c r="T2360">
        <v>4</v>
      </c>
      <c r="U2360" t="s">
        <v>3112</v>
      </c>
      <c r="V2360" s="6" t="s">
        <v>2749</v>
      </c>
      <c r="W2360">
        <v>30</v>
      </c>
      <c r="X2360" s="6">
        <v>20</v>
      </c>
      <c r="Y2360" t="s">
        <v>39</v>
      </c>
      <c r="Z2360" s="6">
        <v>0</v>
      </c>
      <c r="AA2360" t="s">
        <v>39</v>
      </c>
      <c r="AB2360" t="s">
        <v>39</v>
      </c>
      <c r="AC2360" t="s">
        <v>39</v>
      </c>
      <c r="AD2360" t="s">
        <v>40</v>
      </c>
      <c r="AE2360" t="s">
        <v>39</v>
      </c>
      <c r="AF2360" t="s">
        <v>40</v>
      </c>
      <c r="AG2360" t="s">
        <v>39</v>
      </c>
      <c r="AH2360" t="s">
        <v>39</v>
      </c>
      <c r="AI2360">
        <v>3.2300000000000002E-2</v>
      </c>
      <c r="AJ2360" s="6" t="s">
        <v>43</v>
      </c>
      <c r="AK2360" s="21">
        <v>96.564999999999998</v>
      </c>
      <c r="AL2360" s="6" t="s">
        <v>39</v>
      </c>
      <c r="AM2360" s="6" t="s">
        <v>39</v>
      </c>
      <c r="AN2360">
        <v>3</v>
      </c>
      <c r="AO2360">
        <v>50</v>
      </c>
      <c r="AP2360" s="20">
        <v>26.004000000000001</v>
      </c>
      <c r="AQ2360" t="s">
        <v>39</v>
      </c>
      <c r="AR2360" t="s">
        <v>2686</v>
      </c>
    </row>
    <row r="2361" spans="1:44" x14ac:dyDescent="0.35">
      <c r="A2361" t="s">
        <v>2112</v>
      </c>
      <c r="B2361" t="s">
        <v>2672</v>
      </c>
      <c r="C2361" t="s">
        <v>2592</v>
      </c>
      <c r="D2361" t="s">
        <v>391</v>
      </c>
      <c r="E2361" t="s">
        <v>2111</v>
      </c>
      <c r="F2361" t="s">
        <v>39</v>
      </c>
      <c r="G2361" t="s">
        <v>42</v>
      </c>
      <c r="H2361" t="s">
        <v>40</v>
      </c>
      <c r="I2361" t="s">
        <v>3131</v>
      </c>
      <c r="J2361">
        <v>27.5</v>
      </c>
      <c r="K2361">
        <v>109.95</v>
      </c>
      <c r="L2361">
        <v>234</v>
      </c>
      <c r="M2361" t="s">
        <v>2632</v>
      </c>
      <c r="N2361" t="s">
        <v>39</v>
      </c>
      <c r="O2361">
        <v>2018</v>
      </c>
      <c r="P2361">
        <v>2018</v>
      </c>
      <c r="Q2361" t="s">
        <v>39</v>
      </c>
      <c r="R2361" s="6" t="s">
        <v>3132</v>
      </c>
      <c r="S2361" t="s">
        <v>39</v>
      </c>
      <c r="T2361">
        <v>4</v>
      </c>
      <c r="U2361" t="s">
        <v>3112</v>
      </c>
      <c r="V2361" s="6" t="s">
        <v>2749</v>
      </c>
      <c r="W2361">
        <v>30</v>
      </c>
      <c r="X2361" s="6">
        <v>20</v>
      </c>
      <c r="Y2361" t="s">
        <v>39</v>
      </c>
      <c r="Z2361" s="6">
        <v>0</v>
      </c>
      <c r="AA2361" t="s">
        <v>39</v>
      </c>
      <c r="AB2361" t="s">
        <v>39</v>
      </c>
      <c r="AC2361" t="s">
        <v>39</v>
      </c>
      <c r="AD2361" t="s">
        <v>40</v>
      </c>
      <c r="AE2361" t="s">
        <v>39</v>
      </c>
      <c r="AF2361" t="s">
        <v>40</v>
      </c>
      <c r="AG2361" t="s">
        <v>39</v>
      </c>
      <c r="AH2361" t="s">
        <v>39</v>
      </c>
      <c r="AI2361">
        <v>3.2300000000000002E-2</v>
      </c>
      <c r="AJ2361" s="6" t="s">
        <v>43</v>
      </c>
      <c r="AK2361" s="21">
        <v>97.751999999999995</v>
      </c>
      <c r="AL2361" s="6" t="s">
        <v>39</v>
      </c>
      <c r="AM2361" s="6" t="s">
        <v>39</v>
      </c>
      <c r="AN2361">
        <v>3</v>
      </c>
      <c r="AO2361">
        <v>50</v>
      </c>
      <c r="AP2361" s="20">
        <v>28.212</v>
      </c>
      <c r="AQ2361" t="s">
        <v>39</v>
      </c>
      <c r="AR2361" t="s">
        <v>2686</v>
      </c>
    </row>
    <row r="2362" spans="1:44" x14ac:dyDescent="0.35">
      <c r="A2362" t="s">
        <v>2112</v>
      </c>
      <c r="B2362" t="s">
        <v>2672</v>
      </c>
      <c r="C2362" t="s">
        <v>2592</v>
      </c>
      <c r="D2362" t="s">
        <v>391</v>
      </c>
      <c r="E2362" t="s">
        <v>2111</v>
      </c>
      <c r="F2362" t="s">
        <v>39</v>
      </c>
      <c r="G2362" t="s">
        <v>42</v>
      </c>
      <c r="H2362" t="s">
        <v>40</v>
      </c>
      <c r="I2362" t="s">
        <v>3131</v>
      </c>
      <c r="J2362">
        <v>27.5</v>
      </c>
      <c r="K2362">
        <v>109.95</v>
      </c>
      <c r="L2362">
        <v>234</v>
      </c>
      <c r="M2362" t="s">
        <v>2632</v>
      </c>
      <c r="N2362" t="s">
        <v>39</v>
      </c>
      <c r="O2362">
        <v>2018</v>
      </c>
      <c r="P2362">
        <v>2018</v>
      </c>
      <c r="Q2362" t="s">
        <v>39</v>
      </c>
      <c r="R2362" s="6" t="s">
        <v>3132</v>
      </c>
      <c r="S2362" t="s">
        <v>39</v>
      </c>
      <c r="T2362">
        <v>4</v>
      </c>
      <c r="U2362" t="s">
        <v>3112</v>
      </c>
      <c r="V2362" s="6" t="s">
        <v>2749</v>
      </c>
      <c r="W2362">
        <v>30</v>
      </c>
      <c r="X2362" s="6">
        <v>20</v>
      </c>
      <c r="Y2362" t="s">
        <v>39</v>
      </c>
      <c r="Z2362" s="6">
        <v>0</v>
      </c>
      <c r="AA2362" t="s">
        <v>39</v>
      </c>
      <c r="AB2362" t="s">
        <v>39</v>
      </c>
      <c r="AC2362" t="s">
        <v>39</v>
      </c>
      <c r="AD2362" t="s">
        <v>40</v>
      </c>
      <c r="AE2362" t="s">
        <v>39</v>
      </c>
      <c r="AF2362" t="s">
        <v>40</v>
      </c>
      <c r="AG2362" t="s">
        <v>39</v>
      </c>
      <c r="AH2362" t="s">
        <v>39</v>
      </c>
      <c r="AI2362">
        <v>3.2300000000000002E-2</v>
      </c>
      <c r="AJ2362" s="6" t="s">
        <v>43</v>
      </c>
      <c r="AK2362" s="21">
        <v>97.412999999999997</v>
      </c>
      <c r="AL2362" s="6" t="s">
        <v>39</v>
      </c>
      <c r="AM2362" s="6" t="s">
        <v>39</v>
      </c>
      <c r="AN2362">
        <v>3</v>
      </c>
      <c r="AO2362">
        <v>50</v>
      </c>
      <c r="AP2362" s="20">
        <v>30.116</v>
      </c>
      <c r="AQ2362" t="s">
        <v>39</v>
      </c>
      <c r="AR2362" t="s">
        <v>2686</v>
      </c>
    </row>
    <row r="2363" spans="1:44" x14ac:dyDescent="0.35">
      <c r="A2363" t="s">
        <v>2112</v>
      </c>
      <c r="B2363" t="s">
        <v>2672</v>
      </c>
      <c r="C2363" t="s">
        <v>2592</v>
      </c>
      <c r="D2363" t="s">
        <v>391</v>
      </c>
      <c r="E2363" t="s">
        <v>2111</v>
      </c>
      <c r="F2363" t="s">
        <v>39</v>
      </c>
      <c r="G2363" t="s">
        <v>42</v>
      </c>
      <c r="H2363" t="s">
        <v>40</v>
      </c>
      <c r="I2363" t="s">
        <v>3131</v>
      </c>
      <c r="J2363">
        <v>27.5</v>
      </c>
      <c r="K2363">
        <v>109.95</v>
      </c>
      <c r="L2363">
        <v>234</v>
      </c>
      <c r="M2363" t="s">
        <v>2632</v>
      </c>
      <c r="N2363" t="s">
        <v>39</v>
      </c>
      <c r="O2363">
        <v>2018</v>
      </c>
      <c r="P2363">
        <v>2018</v>
      </c>
      <c r="Q2363" t="s">
        <v>39</v>
      </c>
      <c r="R2363" s="6" t="s">
        <v>3132</v>
      </c>
      <c r="S2363" t="s">
        <v>39</v>
      </c>
      <c r="T2363">
        <v>4</v>
      </c>
      <c r="U2363" t="s">
        <v>3112</v>
      </c>
      <c r="V2363" s="6" t="s">
        <v>2749</v>
      </c>
      <c r="W2363">
        <v>60</v>
      </c>
      <c r="X2363" s="6">
        <v>20</v>
      </c>
      <c r="Y2363" t="s">
        <v>39</v>
      </c>
      <c r="Z2363" s="6">
        <v>0</v>
      </c>
      <c r="AA2363" t="s">
        <v>39</v>
      </c>
      <c r="AB2363" t="s">
        <v>39</v>
      </c>
      <c r="AC2363" t="s">
        <v>39</v>
      </c>
      <c r="AD2363" t="s">
        <v>40</v>
      </c>
      <c r="AE2363" t="s">
        <v>39</v>
      </c>
      <c r="AF2363" t="s">
        <v>40</v>
      </c>
      <c r="AG2363" t="s">
        <v>39</v>
      </c>
      <c r="AH2363" t="s">
        <v>39</v>
      </c>
      <c r="AI2363">
        <v>3.2300000000000002E-2</v>
      </c>
      <c r="AJ2363" s="6" t="s">
        <v>43</v>
      </c>
      <c r="AK2363" s="21">
        <v>0</v>
      </c>
      <c r="AL2363" s="6" t="s">
        <v>39</v>
      </c>
      <c r="AM2363" s="6" t="s">
        <v>39</v>
      </c>
      <c r="AN2363">
        <v>3</v>
      </c>
      <c r="AO2363">
        <v>50</v>
      </c>
      <c r="AP2363" s="14">
        <v>0</v>
      </c>
      <c r="AQ2363" t="s">
        <v>39</v>
      </c>
      <c r="AR2363" t="s">
        <v>2686</v>
      </c>
    </row>
    <row r="2364" spans="1:44" x14ac:dyDescent="0.35">
      <c r="A2364" t="s">
        <v>2112</v>
      </c>
      <c r="B2364" t="s">
        <v>2672</v>
      </c>
      <c r="C2364" t="s">
        <v>2592</v>
      </c>
      <c r="D2364" t="s">
        <v>391</v>
      </c>
      <c r="E2364" t="s">
        <v>2111</v>
      </c>
      <c r="F2364" t="s">
        <v>39</v>
      </c>
      <c r="G2364" t="s">
        <v>42</v>
      </c>
      <c r="H2364" t="s">
        <v>40</v>
      </c>
      <c r="I2364" t="s">
        <v>3131</v>
      </c>
      <c r="J2364">
        <v>27.5</v>
      </c>
      <c r="K2364">
        <v>109.95</v>
      </c>
      <c r="L2364">
        <v>234</v>
      </c>
      <c r="M2364" t="s">
        <v>2632</v>
      </c>
      <c r="N2364" t="s">
        <v>39</v>
      </c>
      <c r="O2364">
        <v>2018</v>
      </c>
      <c r="P2364">
        <v>2018</v>
      </c>
      <c r="Q2364" t="s">
        <v>39</v>
      </c>
      <c r="R2364" s="6" t="s">
        <v>3132</v>
      </c>
      <c r="S2364" t="s">
        <v>39</v>
      </c>
      <c r="T2364">
        <v>4</v>
      </c>
      <c r="U2364" t="s">
        <v>3112</v>
      </c>
      <c r="V2364" s="6" t="s">
        <v>2749</v>
      </c>
      <c r="W2364">
        <v>60</v>
      </c>
      <c r="X2364" s="6">
        <v>20</v>
      </c>
      <c r="Y2364" t="s">
        <v>39</v>
      </c>
      <c r="Z2364" s="6">
        <v>0</v>
      </c>
      <c r="AA2364" t="s">
        <v>39</v>
      </c>
      <c r="AB2364" t="s">
        <v>39</v>
      </c>
      <c r="AC2364" t="s">
        <v>39</v>
      </c>
      <c r="AD2364" t="s">
        <v>40</v>
      </c>
      <c r="AE2364" t="s">
        <v>39</v>
      </c>
      <c r="AF2364" t="s">
        <v>40</v>
      </c>
      <c r="AG2364" t="s">
        <v>39</v>
      </c>
      <c r="AH2364" t="s">
        <v>39</v>
      </c>
      <c r="AI2364">
        <v>3.2300000000000002E-2</v>
      </c>
      <c r="AJ2364" s="6" t="s">
        <v>43</v>
      </c>
      <c r="AK2364" s="17">
        <v>3.2879999999999998</v>
      </c>
      <c r="AL2364" s="6" t="s">
        <v>39</v>
      </c>
      <c r="AM2364" s="6" t="s">
        <v>39</v>
      </c>
      <c r="AN2364">
        <v>3</v>
      </c>
      <c r="AO2364">
        <v>50</v>
      </c>
      <c r="AP2364" s="14">
        <v>2.0950000000000002</v>
      </c>
      <c r="AQ2364" t="s">
        <v>39</v>
      </c>
      <c r="AR2364" t="s">
        <v>2686</v>
      </c>
    </row>
    <row r="2365" spans="1:44" x14ac:dyDescent="0.35">
      <c r="A2365" t="s">
        <v>2112</v>
      </c>
      <c r="B2365" t="s">
        <v>2672</v>
      </c>
      <c r="C2365" t="s">
        <v>2592</v>
      </c>
      <c r="D2365" t="s">
        <v>391</v>
      </c>
      <c r="E2365" t="s">
        <v>2111</v>
      </c>
      <c r="F2365" t="s">
        <v>39</v>
      </c>
      <c r="G2365" t="s">
        <v>42</v>
      </c>
      <c r="H2365" t="s">
        <v>40</v>
      </c>
      <c r="I2365" t="s">
        <v>3131</v>
      </c>
      <c r="J2365">
        <v>27.5</v>
      </c>
      <c r="K2365">
        <v>109.95</v>
      </c>
      <c r="L2365">
        <v>234</v>
      </c>
      <c r="M2365" t="s">
        <v>2632</v>
      </c>
      <c r="N2365" t="s">
        <v>39</v>
      </c>
      <c r="O2365">
        <v>2018</v>
      </c>
      <c r="P2365">
        <v>2018</v>
      </c>
      <c r="Q2365" t="s">
        <v>39</v>
      </c>
      <c r="R2365" s="6" t="s">
        <v>3132</v>
      </c>
      <c r="S2365" t="s">
        <v>39</v>
      </c>
      <c r="T2365">
        <v>4</v>
      </c>
      <c r="U2365" t="s">
        <v>3112</v>
      </c>
      <c r="V2365" s="6" t="s">
        <v>2749</v>
      </c>
      <c r="W2365">
        <v>60</v>
      </c>
      <c r="X2365" s="6">
        <v>20</v>
      </c>
      <c r="Y2365" t="s">
        <v>39</v>
      </c>
      <c r="Z2365" s="6">
        <v>0</v>
      </c>
      <c r="AA2365" t="s">
        <v>39</v>
      </c>
      <c r="AB2365" t="s">
        <v>39</v>
      </c>
      <c r="AC2365" t="s">
        <v>39</v>
      </c>
      <c r="AD2365" t="s">
        <v>40</v>
      </c>
      <c r="AE2365" t="s">
        <v>39</v>
      </c>
      <c r="AF2365" t="s">
        <v>40</v>
      </c>
      <c r="AG2365" t="s">
        <v>39</v>
      </c>
      <c r="AH2365" t="s">
        <v>39</v>
      </c>
      <c r="AI2365">
        <v>3.2300000000000002E-2</v>
      </c>
      <c r="AJ2365" s="6" t="s">
        <v>43</v>
      </c>
      <c r="AK2365" s="17">
        <v>5.8319999999999999</v>
      </c>
      <c r="AL2365" s="6" t="s">
        <v>39</v>
      </c>
      <c r="AM2365" s="6" t="s">
        <v>39</v>
      </c>
      <c r="AN2365">
        <v>3</v>
      </c>
      <c r="AO2365">
        <v>50</v>
      </c>
      <c r="AP2365" s="14">
        <v>4.0369999999999999</v>
      </c>
      <c r="AQ2365" t="s">
        <v>39</v>
      </c>
      <c r="AR2365" t="s">
        <v>2686</v>
      </c>
    </row>
    <row r="2366" spans="1:44" x14ac:dyDescent="0.35">
      <c r="A2366" t="s">
        <v>2112</v>
      </c>
      <c r="B2366" t="s">
        <v>2672</v>
      </c>
      <c r="C2366" t="s">
        <v>2592</v>
      </c>
      <c r="D2366" t="s">
        <v>391</v>
      </c>
      <c r="E2366" t="s">
        <v>2111</v>
      </c>
      <c r="F2366" t="s">
        <v>39</v>
      </c>
      <c r="G2366" t="s">
        <v>42</v>
      </c>
      <c r="H2366" t="s">
        <v>40</v>
      </c>
      <c r="I2366" t="s">
        <v>3131</v>
      </c>
      <c r="J2366">
        <v>27.5</v>
      </c>
      <c r="K2366">
        <v>109.95</v>
      </c>
      <c r="L2366">
        <v>234</v>
      </c>
      <c r="M2366" t="s">
        <v>2632</v>
      </c>
      <c r="N2366" t="s">
        <v>39</v>
      </c>
      <c r="O2366">
        <v>2018</v>
      </c>
      <c r="P2366">
        <v>2018</v>
      </c>
      <c r="Q2366" t="s">
        <v>39</v>
      </c>
      <c r="R2366" s="6" t="s">
        <v>3132</v>
      </c>
      <c r="S2366" t="s">
        <v>39</v>
      </c>
      <c r="T2366">
        <v>4</v>
      </c>
      <c r="U2366" t="s">
        <v>3112</v>
      </c>
      <c r="V2366" s="6" t="s">
        <v>2749</v>
      </c>
      <c r="W2366">
        <v>60</v>
      </c>
      <c r="X2366" s="6">
        <v>20</v>
      </c>
      <c r="Y2366" t="s">
        <v>39</v>
      </c>
      <c r="Z2366" s="6">
        <v>0</v>
      </c>
      <c r="AA2366" t="s">
        <v>39</v>
      </c>
      <c r="AB2366" t="s">
        <v>39</v>
      </c>
      <c r="AC2366" t="s">
        <v>39</v>
      </c>
      <c r="AD2366" t="s">
        <v>40</v>
      </c>
      <c r="AE2366" t="s">
        <v>39</v>
      </c>
      <c r="AF2366" t="s">
        <v>40</v>
      </c>
      <c r="AG2366" t="s">
        <v>39</v>
      </c>
      <c r="AH2366" t="s">
        <v>39</v>
      </c>
      <c r="AI2366">
        <v>3.2300000000000002E-2</v>
      </c>
      <c r="AJ2366" s="6" t="s">
        <v>43</v>
      </c>
      <c r="AK2366" s="21">
        <v>13.125</v>
      </c>
      <c r="AL2366" s="6" t="s">
        <v>39</v>
      </c>
      <c r="AM2366" s="6" t="s">
        <v>39</v>
      </c>
      <c r="AN2366">
        <v>3</v>
      </c>
      <c r="AO2366">
        <v>50</v>
      </c>
      <c r="AP2366" s="20">
        <v>5.9790000000000001</v>
      </c>
      <c r="AQ2366" t="s">
        <v>39</v>
      </c>
      <c r="AR2366" t="s">
        <v>2686</v>
      </c>
    </row>
    <row r="2367" spans="1:44" x14ac:dyDescent="0.35">
      <c r="A2367" t="s">
        <v>2112</v>
      </c>
      <c r="B2367" t="s">
        <v>2672</v>
      </c>
      <c r="C2367" t="s">
        <v>2592</v>
      </c>
      <c r="D2367" t="s">
        <v>391</v>
      </c>
      <c r="E2367" t="s">
        <v>2111</v>
      </c>
      <c r="F2367" t="s">
        <v>39</v>
      </c>
      <c r="G2367" t="s">
        <v>42</v>
      </c>
      <c r="H2367" t="s">
        <v>40</v>
      </c>
      <c r="I2367" t="s">
        <v>3131</v>
      </c>
      <c r="J2367">
        <v>27.5</v>
      </c>
      <c r="K2367">
        <v>109.95</v>
      </c>
      <c r="L2367">
        <v>234</v>
      </c>
      <c r="M2367" t="s">
        <v>2632</v>
      </c>
      <c r="N2367" t="s">
        <v>39</v>
      </c>
      <c r="O2367">
        <v>2018</v>
      </c>
      <c r="P2367">
        <v>2018</v>
      </c>
      <c r="Q2367" t="s">
        <v>39</v>
      </c>
      <c r="R2367" s="6" t="s">
        <v>3132</v>
      </c>
      <c r="S2367" t="s">
        <v>39</v>
      </c>
      <c r="T2367">
        <v>4</v>
      </c>
      <c r="U2367" t="s">
        <v>3112</v>
      </c>
      <c r="V2367" s="6" t="s">
        <v>2749</v>
      </c>
      <c r="W2367">
        <v>60</v>
      </c>
      <c r="X2367" s="6">
        <v>20</v>
      </c>
      <c r="Y2367" t="s">
        <v>39</v>
      </c>
      <c r="Z2367" s="6">
        <v>0</v>
      </c>
      <c r="AA2367" t="s">
        <v>39</v>
      </c>
      <c r="AB2367" t="s">
        <v>39</v>
      </c>
      <c r="AC2367" t="s">
        <v>39</v>
      </c>
      <c r="AD2367" t="s">
        <v>40</v>
      </c>
      <c r="AE2367" t="s">
        <v>39</v>
      </c>
      <c r="AF2367" t="s">
        <v>40</v>
      </c>
      <c r="AG2367" t="s">
        <v>39</v>
      </c>
      <c r="AH2367" t="s">
        <v>39</v>
      </c>
      <c r="AI2367">
        <v>3.2300000000000002E-2</v>
      </c>
      <c r="AJ2367" s="6" t="s">
        <v>43</v>
      </c>
      <c r="AK2367" s="21">
        <v>19.059999999999999</v>
      </c>
      <c r="AL2367" s="6" t="s">
        <v>39</v>
      </c>
      <c r="AM2367" s="6" t="s">
        <v>39</v>
      </c>
      <c r="AN2367">
        <v>3</v>
      </c>
      <c r="AO2367">
        <v>50</v>
      </c>
      <c r="AP2367" s="20">
        <v>8.0340000000000007</v>
      </c>
      <c r="AQ2367" t="s">
        <v>39</v>
      </c>
      <c r="AR2367" t="s">
        <v>2686</v>
      </c>
    </row>
    <row r="2368" spans="1:44" x14ac:dyDescent="0.35">
      <c r="A2368" t="s">
        <v>2112</v>
      </c>
      <c r="B2368" t="s">
        <v>2672</v>
      </c>
      <c r="C2368" t="s">
        <v>2592</v>
      </c>
      <c r="D2368" t="s">
        <v>391</v>
      </c>
      <c r="E2368" t="s">
        <v>2111</v>
      </c>
      <c r="F2368" t="s">
        <v>39</v>
      </c>
      <c r="G2368" t="s">
        <v>42</v>
      </c>
      <c r="H2368" t="s">
        <v>40</v>
      </c>
      <c r="I2368" t="s">
        <v>3131</v>
      </c>
      <c r="J2368">
        <v>27.5</v>
      </c>
      <c r="K2368">
        <v>109.95</v>
      </c>
      <c r="L2368">
        <v>234</v>
      </c>
      <c r="M2368" t="s">
        <v>2632</v>
      </c>
      <c r="N2368" t="s">
        <v>39</v>
      </c>
      <c r="O2368">
        <v>2018</v>
      </c>
      <c r="P2368">
        <v>2018</v>
      </c>
      <c r="Q2368" t="s">
        <v>39</v>
      </c>
      <c r="R2368" s="6" t="s">
        <v>3132</v>
      </c>
      <c r="S2368" t="s">
        <v>39</v>
      </c>
      <c r="T2368">
        <v>4</v>
      </c>
      <c r="U2368" t="s">
        <v>3112</v>
      </c>
      <c r="V2368" s="6" t="s">
        <v>2749</v>
      </c>
      <c r="W2368">
        <v>60</v>
      </c>
      <c r="X2368" s="6">
        <v>20</v>
      </c>
      <c r="Y2368" t="s">
        <v>39</v>
      </c>
      <c r="Z2368" s="6">
        <v>0</v>
      </c>
      <c r="AA2368" t="s">
        <v>39</v>
      </c>
      <c r="AB2368" t="s">
        <v>39</v>
      </c>
      <c r="AC2368" t="s">
        <v>39</v>
      </c>
      <c r="AD2368" t="s">
        <v>40</v>
      </c>
      <c r="AE2368" t="s">
        <v>39</v>
      </c>
      <c r="AF2368" t="s">
        <v>40</v>
      </c>
      <c r="AG2368" t="s">
        <v>39</v>
      </c>
      <c r="AH2368" t="s">
        <v>39</v>
      </c>
      <c r="AI2368">
        <v>3.2300000000000002E-2</v>
      </c>
      <c r="AJ2368" s="6" t="s">
        <v>43</v>
      </c>
      <c r="AK2368" s="21">
        <v>29.065999999999999</v>
      </c>
      <c r="AL2368" s="6" t="s">
        <v>39</v>
      </c>
      <c r="AM2368" s="6" t="s">
        <v>39</v>
      </c>
      <c r="AN2368">
        <v>3</v>
      </c>
      <c r="AO2368">
        <v>50</v>
      </c>
      <c r="AP2368" s="20">
        <v>10.013999999999999</v>
      </c>
      <c r="AQ2368" t="s">
        <v>39</v>
      </c>
      <c r="AR2368" t="s">
        <v>2686</v>
      </c>
    </row>
    <row r="2369" spans="1:45" x14ac:dyDescent="0.35">
      <c r="A2369" t="s">
        <v>2112</v>
      </c>
      <c r="B2369" t="s">
        <v>2672</v>
      </c>
      <c r="C2369" t="s">
        <v>2592</v>
      </c>
      <c r="D2369" t="s">
        <v>391</v>
      </c>
      <c r="E2369" t="s">
        <v>2111</v>
      </c>
      <c r="F2369" t="s">
        <v>39</v>
      </c>
      <c r="G2369" t="s">
        <v>42</v>
      </c>
      <c r="H2369" t="s">
        <v>40</v>
      </c>
      <c r="I2369" t="s">
        <v>3131</v>
      </c>
      <c r="J2369">
        <v>27.5</v>
      </c>
      <c r="K2369">
        <v>109.95</v>
      </c>
      <c r="L2369">
        <v>234</v>
      </c>
      <c r="M2369" t="s">
        <v>2632</v>
      </c>
      <c r="N2369" t="s">
        <v>39</v>
      </c>
      <c r="O2369">
        <v>2018</v>
      </c>
      <c r="P2369">
        <v>2018</v>
      </c>
      <c r="Q2369" t="s">
        <v>39</v>
      </c>
      <c r="R2369" s="6" t="s">
        <v>3132</v>
      </c>
      <c r="S2369" t="s">
        <v>39</v>
      </c>
      <c r="T2369">
        <v>4</v>
      </c>
      <c r="U2369" t="s">
        <v>3112</v>
      </c>
      <c r="V2369" s="6" t="s">
        <v>2749</v>
      </c>
      <c r="W2369">
        <v>60</v>
      </c>
      <c r="X2369" s="6">
        <v>20</v>
      </c>
      <c r="Y2369" t="s">
        <v>39</v>
      </c>
      <c r="Z2369" s="6">
        <v>0</v>
      </c>
      <c r="AA2369" t="s">
        <v>39</v>
      </c>
      <c r="AB2369" t="s">
        <v>39</v>
      </c>
      <c r="AC2369" t="s">
        <v>39</v>
      </c>
      <c r="AD2369" t="s">
        <v>40</v>
      </c>
      <c r="AE2369" t="s">
        <v>39</v>
      </c>
      <c r="AF2369" t="s">
        <v>40</v>
      </c>
      <c r="AG2369" t="s">
        <v>39</v>
      </c>
      <c r="AH2369" t="s">
        <v>39</v>
      </c>
      <c r="AI2369">
        <v>3.2300000000000002E-2</v>
      </c>
      <c r="AJ2369" s="6" t="s">
        <v>43</v>
      </c>
      <c r="AK2369" s="21">
        <v>43.651000000000003</v>
      </c>
      <c r="AL2369" s="6" t="s">
        <v>39</v>
      </c>
      <c r="AM2369" s="6" t="s">
        <v>39</v>
      </c>
      <c r="AN2369">
        <v>3</v>
      </c>
      <c r="AO2369">
        <v>50</v>
      </c>
      <c r="AP2369" s="20">
        <v>11.917999999999999</v>
      </c>
      <c r="AQ2369" t="s">
        <v>39</v>
      </c>
      <c r="AR2369" t="s">
        <v>2686</v>
      </c>
    </row>
    <row r="2370" spans="1:45" x14ac:dyDescent="0.35">
      <c r="A2370" t="s">
        <v>2112</v>
      </c>
      <c r="B2370" t="s">
        <v>2672</v>
      </c>
      <c r="C2370" t="s">
        <v>2592</v>
      </c>
      <c r="D2370" t="s">
        <v>391</v>
      </c>
      <c r="E2370" t="s">
        <v>2111</v>
      </c>
      <c r="F2370" t="s">
        <v>39</v>
      </c>
      <c r="G2370" t="s">
        <v>42</v>
      </c>
      <c r="H2370" t="s">
        <v>40</v>
      </c>
      <c r="I2370" t="s">
        <v>3131</v>
      </c>
      <c r="J2370">
        <v>27.5</v>
      </c>
      <c r="K2370">
        <v>109.95</v>
      </c>
      <c r="L2370">
        <v>234</v>
      </c>
      <c r="M2370" t="s">
        <v>2632</v>
      </c>
      <c r="N2370" t="s">
        <v>39</v>
      </c>
      <c r="O2370">
        <v>2018</v>
      </c>
      <c r="P2370">
        <v>2018</v>
      </c>
      <c r="Q2370" t="s">
        <v>39</v>
      </c>
      <c r="R2370" s="6" t="s">
        <v>3132</v>
      </c>
      <c r="S2370" t="s">
        <v>39</v>
      </c>
      <c r="T2370">
        <v>4</v>
      </c>
      <c r="U2370" t="s">
        <v>3112</v>
      </c>
      <c r="V2370" s="6" t="s">
        <v>2749</v>
      </c>
      <c r="W2370">
        <v>60</v>
      </c>
      <c r="X2370" s="6">
        <v>20</v>
      </c>
      <c r="Y2370" t="s">
        <v>39</v>
      </c>
      <c r="Z2370" s="6">
        <v>0</v>
      </c>
      <c r="AA2370" t="s">
        <v>39</v>
      </c>
      <c r="AB2370" t="s">
        <v>39</v>
      </c>
      <c r="AC2370" t="s">
        <v>39</v>
      </c>
      <c r="AD2370" t="s">
        <v>40</v>
      </c>
      <c r="AE2370" t="s">
        <v>39</v>
      </c>
      <c r="AF2370" t="s">
        <v>40</v>
      </c>
      <c r="AG2370" t="s">
        <v>39</v>
      </c>
      <c r="AH2370" t="s">
        <v>39</v>
      </c>
      <c r="AI2370">
        <v>3.2300000000000002E-2</v>
      </c>
      <c r="AJ2370" s="6" t="s">
        <v>43</v>
      </c>
      <c r="AK2370" s="21">
        <v>47.213000000000001</v>
      </c>
      <c r="AL2370" s="6" t="s">
        <v>39</v>
      </c>
      <c r="AM2370" s="6" t="s">
        <v>39</v>
      </c>
      <c r="AN2370">
        <v>3</v>
      </c>
      <c r="AO2370">
        <v>50</v>
      </c>
      <c r="AP2370" s="20">
        <v>14.125999999999999</v>
      </c>
      <c r="AQ2370" t="s">
        <v>39</v>
      </c>
      <c r="AR2370" t="s">
        <v>2686</v>
      </c>
    </row>
    <row r="2371" spans="1:45" x14ac:dyDescent="0.35">
      <c r="A2371" t="s">
        <v>2112</v>
      </c>
      <c r="B2371" t="s">
        <v>2672</v>
      </c>
      <c r="C2371" t="s">
        <v>2592</v>
      </c>
      <c r="D2371" t="s">
        <v>391</v>
      </c>
      <c r="E2371" t="s">
        <v>2111</v>
      </c>
      <c r="F2371" t="s">
        <v>39</v>
      </c>
      <c r="G2371" t="s">
        <v>42</v>
      </c>
      <c r="H2371" t="s">
        <v>40</v>
      </c>
      <c r="I2371" t="s">
        <v>3131</v>
      </c>
      <c r="J2371">
        <v>27.5</v>
      </c>
      <c r="K2371">
        <v>109.95</v>
      </c>
      <c r="L2371">
        <v>234</v>
      </c>
      <c r="M2371" t="s">
        <v>2632</v>
      </c>
      <c r="N2371" t="s">
        <v>39</v>
      </c>
      <c r="O2371">
        <v>2018</v>
      </c>
      <c r="P2371">
        <v>2018</v>
      </c>
      <c r="Q2371" t="s">
        <v>39</v>
      </c>
      <c r="R2371" s="6" t="s">
        <v>3132</v>
      </c>
      <c r="S2371" t="s">
        <v>39</v>
      </c>
      <c r="T2371">
        <v>4</v>
      </c>
      <c r="U2371" t="s">
        <v>3112</v>
      </c>
      <c r="V2371" s="6" t="s">
        <v>2749</v>
      </c>
      <c r="W2371">
        <v>60</v>
      </c>
      <c r="X2371" s="6">
        <v>20</v>
      </c>
      <c r="Y2371" t="s">
        <v>39</v>
      </c>
      <c r="Z2371" s="6">
        <v>0</v>
      </c>
      <c r="AA2371" t="s">
        <v>39</v>
      </c>
      <c r="AB2371" t="s">
        <v>39</v>
      </c>
      <c r="AC2371" t="s">
        <v>39</v>
      </c>
      <c r="AD2371" t="s">
        <v>40</v>
      </c>
      <c r="AE2371" t="s">
        <v>39</v>
      </c>
      <c r="AF2371" t="s">
        <v>40</v>
      </c>
      <c r="AG2371" t="s">
        <v>39</v>
      </c>
      <c r="AH2371" t="s">
        <v>39</v>
      </c>
      <c r="AI2371">
        <v>3.2300000000000002E-2</v>
      </c>
      <c r="AJ2371" s="6" t="s">
        <v>43</v>
      </c>
      <c r="AK2371" s="21">
        <v>52.81</v>
      </c>
      <c r="AL2371" s="6" t="s">
        <v>39</v>
      </c>
      <c r="AM2371" s="6" t="s">
        <v>39</v>
      </c>
      <c r="AN2371">
        <v>3</v>
      </c>
      <c r="AO2371">
        <v>50</v>
      </c>
      <c r="AP2371" s="20">
        <v>15.952999999999999</v>
      </c>
      <c r="AQ2371" t="s">
        <v>39</v>
      </c>
      <c r="AR2371" t="s">
        <v>2686</v>
      </c>
    </row>
    <row r="2372" spans="1:45" x14ac:dyDescent="0.35">
      <c r="A2372" t="s">
        <v>2112</v>
      </c>
      <c r="B2372" t="s">
        <v>2672</v>
      </c>
      <c r="C2372" t="s">
        <v>2592</v>
      </c>
      <c r="D2372" t="s">
        <v>391</v>
      </c>
      <c r="E2372" t="s">
        <v>2111</v>
      </c>
      <c r="F2372" t="s">
        <v>39</v>
      </c>
      <c r="G2372" t="s">
        <v>42</v>
      </c>
      <c r="H2372" t="s">
        <v>40</v>
      </c>
      <c r="I2372" t="s">
        <v>3131</v>
      </c>
      <c r="J2372">
        <v>27.5</v>
      </c>
      <c r="K2372">
        <v>109.95</v>
      </c>
      <c r="L2372">
        <v>234</v>
      </c>
      <c r="M2372" t="s">
        <v>2632</v>
      </c>
      <c r="N2372" t="s">
        <v>39</v>
      </c>
      <c r="O2372">
        <v>2018</v>
      </c>
      <c r="P2372">
        <v>2018</v>
      </c>
      <c r="Q2372" t="s">
        <v>39</v>
      </c>
      <c r="R2372" s="6" t="s">
        <v>3132</v>
      </c>
      <c r="S2372" t="s">
        <v>39</v>
      </c>
      <c r="T2372">
        <v>4</v>
      </c>
      <c r="U2372" t="s">
        <v>3112</v>
      </c>
      <c r="V2372" s="6" t="s">
        <v>2749</v>
      </c>
      <c r="W2372">
        <v>60</v>
      </c>
      <c r="X2372" s="6">
        <v>20</v>
      </c>
      <c r="Y2372" t="s">
        <v>39</v>
      </c>
      <c r="Z2372" s="6">
        <v>0</v>
      </c>
      <c r="AA2372" t="s">
        <v>39</v>
      </c>
      <c r="AB2372" t="s">
        <v>39</v>
      </c>
      <c r="AC2372" t="s">
        <v>39</v>
      </c>
      <c r="AD2372" t="s">
        <v>40</v>
      </c>
      <c r="AE2372" t="s">
        <v>39</v>
      </c>
      <c r="AF2372" t="s">
        <v>40</v>
      </c>
      <c r="AG2372" t="s">
        <v>39</v>
      </c>
      <c r="AH2372" t="s">
        <v>39</v>
      </c>
      <c r="AI2372">
        <v>3.2300000000000002E-2</v>
      </c>
      <c r="AJ2372" s="6" t="s">
        <v>43</v>
      </c>
      <c r="AK2372" s="21">
        <v>55.523000000000003</v>
      </c>
      <c r="AL2372" s="6" t="s">
        <v>39</v>
      </c>
      <c r="AM2372" s="6" t="s">
        <v>39</v>
      </c>
      <c r="AN2372">
        <v>3</v>
      </c>
      <c r="AO2372">
        <v>50</v>
      </c>
      <c r="AP2372" s="20">
        <v>17.933</v>
      </c>
      <c r="AQ2372" t="s">
        <v>39</v>
      </c>
      <c r="AR2372" t="s">
        <v>2686</v>
      </c>
    </row>
    <row r="2373" spans="1:45" x14ac:dyDescent="0.35">
      <c r="A2373" t="s">
        <v>2112</v>
      </c>
      <c r="B2373" t="s">
        <v>2672</v>
      </c>
      <c r="C2373" t="s">
        <v>2592</v>
      </c>
      <c r="D2373" t="s">
        <v>391</v>
      </c>
      <c r="E2373" t="s">
        <v>2111</v>
      </c>
      <c r="F2373" t="s">
        <v>39</v>
      </c>
      <c r="G2373" t="s">
        <v>42</v>
      </c>
      <c r="H2373" t="s">
        <v>40</v>
      </c>
      <c r="I2373" t="s">
        <v>3131</v>
      </c>
      <c r="J2373">
        <v>27.5</v>
      </c>
      <c r="K2373">
        <v>109.95</v>
      </c>
      <c r="L2373">
        <v>234</v>
      </c>
      <c r="M2373" t="s">
        <v>2632</v>
      </c>
      <c r="N2373" t="s">
        <v>39</v>
      </c>
      <c r="O2373">
        <v>2018</v>
      </c>
      <c r="P2373">
        <v>2018</v>
      </c>
      <c r="Q2373" t="s">
        <v>39</v>
      </c>
      <c r="R2373" s="6" t="s">
        <v>3132</v>
      </c>
      <c r="S2373" t="s">
        <v>39</v>
      </c>
      <c r="T2373">
        <v>4</v>
      </c>
      <c r="U2373" t="s">
        <v>3112</v>
      </c>
      <c r="V2373" s="6" t="s">
        <v>2749</v>
      </c>
      <c r="W2373">
        <v>60</v>
      </c>
      <c r="X2373" s="6">
        <v>20</v>
      </c>
      <c r="Y2373" t="s">
        <v>39</v>
      </c>
      <c r="Z2373" s="6">
        <v>0</v>
      </c>
      <c r="AA2373" t="s">
        <v>39</v>
      </c>
      <c r="AB2373" t="s">
        <v>39</v>
      </c>
      <c r="AC2373" t="s">
        <v>39</v>
      </c>
      <c r="AD2373" t="s">
        <v>40</v>
      </c>
      <c r="AE2373" t="s">
        <v>39</v>
      </c>
      <c r="AF2373" t="s">
        <v>40</v>
      </c>
      <c r="AG2373" t="s">
        <v>39</v>
      </c>
      <c r="AH2373" t="s">
        <v>39</v>
      </c>
      <c r="AI2373">
        <v>3.2300000000000002E-2</v>
      </c>
      <c r="AJ2373" s="6" t="s">
        <v>43</v>
      </c>
      <c r="AK2373" s="21">
        <v>59.762999999999998</v>
      </c>
      <c r="AL2373" s="6" t="s">
        <v>39</v>
      </c>
      <c r="AM2373" s="6" t="s">
        <v>39</v>
      </c>
      <c r="AN2373">
        <v>3</v>
      </c>
      <c r="AO2373">
        <v>50</v>
      </c>
      <c r="AP2373" s="20">
        <v>19.835999999999999</v>
      </c>
      <c r="AQ2373" t="s">
        <v>39</v>
      </c>
      <c r="AR2373" t="s">
        <v>2686</v>
      </c>
    </row>
    <row r="2374" spans="1:45" x14ac:dyDescent="0.35">
      <c r="A2374" t="s">
        <v>2112</v>
      </c>
      <c r="B2374" t="s">
        <v>2672</v>
      </c>
      <c r="C2374" t="s">
        <v>2592</v>
      </c>
      <c r="D2374" t="s">
        <v>391</v>
      </c>
      <c r="E2374" t="s">
        <v>2111</v>
      </c>
      <c r="F2374" t="s">
        <v>39</v>
      </c>
      <c r="G2374" t="s">
        <v>42</v>
      </c>
      <c r="H2374" t="s">
        <v>40</v>
      </c>
      <c r="I2374" t="s">
        <v>3131</v>
      </c>
      <c r="J2374">
        <v>27.5</v>
      </c>
      <c r="K2374">
        <v>109.95</v>
      </c>
      <c r="L2374">
        <v>234</v>
      </c>
      <c r="M2374" t="s">
        <v>2632</v>
      </c>
      <c r="N2374" t="s">
        <v>39</v>
      </c>
      <c r="O2374">
        <v>2018</v>
      </c>
      <c r="P2374">
        <v>2018</v>
      </c>
      <c r="Q2374" t="s">
        <v>39</v>
      </c>
      <c r="R2374" s="6" t="s">
        <v>3132</v>
      </c>
      <c r="S2374" t="s">
        <v>39</v>
      </c>
      <c r="T2374">
        <v>4</v>
      </c>
      <c r="U2374" t="s">
        <v>3112</v>
      </c>
      <c r="V2374" s="6" t="s">
        <v>2749</v>
      </c>
      <c r="W2374">
        <v>60</v>
      </c>
      <c r="X2374" s="6">
        <v>20</v>
      </c>
      <c r="Y2374" t="s">
        <v>39</v>
      </c>
      <c r="Z2374" s="6">
        <v>0</v>
      </c>
      <c r="AA2374" t="s">
        <v>39</v>
      </c>
      <c r="AB2374" t="s">
        <v>39</v>
      </c>
      <c r="AC2374" t="s">
        <v>39</v>
      </c>
      <c r="AD2374" t="s">
        <v>40</v>
      </c>
      <c r="AE2374" t="s">
        <v>39</v>
      </c>
      <c r="AF2374" t="s">
        <v>40</v>
      </c>
      <c r="AG2374" t="s">
        <v>39</v>
      </c>
      <c r="AH2374" t="s">
        <v>39</v>
      </c>
      <c r="AI2374">
        <v>3.2300000000000002E-2</v>
      </c>
      <c r="AJ2374" s="6" t="s">
        <v>43</v>
      </c>
      <c r="AK2374" s="21">
        <v>59.423999999999999</v>
      </c>
      <c r="AL2374" s="6" t="s">
        <v>39</v>
      </c>
      <c r="AM2374" s="6" t="s">
        <v>39</v>
      </c>
      <c r="AN2374">
        <v>3</v>
      </c>
      <c r="AO2374">
        <v>50</v>
      </c>
      <c r="AP2374" s="20">
        <v>22.120999999999999</v>
      </c>
      <c r="AQ2374" t="s">
        <v>39</v>
      </c>
      <c r="AR2374" t="s">
        <v>2686</v>
      </c>
    </row>
    <row r="2375" spans="1:45" x14ac:dyDescent="0.35">
      <c r="A2375" t="s">
        <v>2112</v>
      </c>
      <c r="B2375" t="s">
        <v>2672</v>
      </c>
      <c r="C2375" t="s">
        <v>2592</v>
      </c>
      <c r="D2375" t="s">
        <v>391</v>
      </c>
      <c r="E2375" t="s">
        <v>2111</v>
      </c>
      <c r="F2375" t="s">
        <v>39</v>
      </c>
      <c r="G2375" t="s">
        <v>42</v>
      </c>
      <c r="H2375" t="s">
        <v>40</v>
      </c>
      <c r="I2375" t="s">
        <v>3131</v>
      </c>
      <c r="J2375">
        <v>27.5</v>
      </c>
      <c r="K2375">
        <v>109.95</v>
      </c>
      <c r="L2375">
        <v>234</v>
      </c>
      <c r="M2375" t="s">
        <v>2632</v>
      </c>
      <c r="N2375" t="s">
        <v>39</v>
      </c>
      <c r="O2375">
        <v>2018</v>
      </c>
      <c r="P2375">
        <v>2018</v>
      </c>
      <c r="Q2375" t="s">
        <v>39</v>
      </c>
      <c r="R2375" s="6" t="s">
        <v>3132</v>
      </c>
      <c r="S2375" t="s">
        <v>39</v>
      </c>
      <c r="T2375">
        <v>4</v>
      </c>
      <c r="U2375" t="s">
        <v>3112</v>
      </c>
      <c r="V2375" s="6" t="s">
        <v>2749</v>
      </c>
      <c r="W2375">
        <v>60</v>
      </c>
      <c r="X2375" s="6">
        <v>20</v>
      </c>
      <c r="Y2375" t="s">
        <v>39</v>
      </c>
      <c r="Z2375" s="6">
        <v>0</v>
      </c>
      <c r="AA2375" t="s">
        <v>39</v>
      </c>
      <c r="AB2375" t="s">
        <v>39</v>
      </c>
      <c r="AC2375" t="s">
        <v>39</v>
      </c>
      <c r="AD2375" t="s">
        <v>40</v>
      </c>
      <c r="AE2375" t="s">
        <v>39</v>
      </c>
      <c r="AF2375" t="s">
        <v>40</v>
      </c>
      <c r="AG2375" t="s">
        <v>39</v>
      </c>
      <c r="AH2375" t="s">
        <v>39</v>
      </c>
      <c r="AI2375">
        <v>3.2300000000000002E-2</v>
      </c>
      <c r="AJ2375" s="6" t="s">
        <v>43</v>
      </c>
      <c r="AK2375" s="21">
        <v>59.423999999999999</v>
      </c>
      <c r="AL2375" s="6" t="s">
        <v>39</v>
      </c>
      <c r="AM2375" s="6" t="s">
        <v>39</v>
      </c>
      <c r="AN2375">
        <v>3</v>
      </c>
      <c r="AO2375">
        <v>50</v>
      </c>
      <c r="AP2375" s="20">
        <v>24.1</v>
      </c>
      <c r="AQ2375" t="s">
        <v>39</v>
      </c>
      <c r="AR2375" t="s">
        <v>2686</v>
      </c>
    </row>
    <row r="2376" spans="1:45" x14ac:dyDescent="0.35">
      <c r="A2376" t="s">
        <v>2112</v>
      </c>
      <c r="B2376" t="s">
        <v>2672</v>
      </c>
      <c r="C2376" t="s">
        <v>2592</v>
      </c>
      <c r="D2376" t="s">
        <v>391</v>
      </c>
      <c r="E2376" t="s">
        <v>2111</v>
      </c>
      <c r="F2376" t="s">
        <v>39</v>
      </c>
      <c r="G2376" t="s">
        <v>42</v>
      </c>
      <c r="H2376" t="s">
        <v>40</v>
      </c>
      <c r="I2376" t="s">
        <v>3131</v>
      </c>
      <c r="J2376">
        <v>27.5</v>
      </c>
      <c r="K2376">
        <v>109.95</v>
      </c>
      <c r="L2376">
        <v>234</v>
      </c>
      <c r="M2376" t="s">
        <v>2632</v>
      </c>
      <c r="N2376" t="s">
        <v>39</v>
      </c>
      <c r="O2376">
        <v>2018</v>
      </c>
      <c r="P2376">
        <v>2018</v>
      </c>
      <c r="Q2376" t="s">
        <v>39</v>
      </c>
      <c r="R2376" s="6" t="s">
        <v>3132</v>
      </c>
      <c r="S2376" t="s">
        <v>39</v>
      </c>
      <c r="T2376">
        <v>4</v>
      </c>
      <c r="U2376" t="s">
        <v>3112</v>
      </c>
      <c r="V2376" s="6" t="s">
        <v>2749</v>
      </c>
      <c r="W2376">
        <v>60</v>
      </c>
      <c r="X2376" s="6">
        <v>20</v>
      </c>
      <c r="Y2376" t="s">
        <v>39</v>
      </c>
      <c r="Z2376" s="6">
        <v>0</v>
      </c>
      <c r="AA2376" t="s">
        <v>39</v>
      </c>
      <c r="AB2376" t="s">
        <v>39</v>
      </c>
      <c r="AC2376" t="s">
        <v>39</v>
      </c>
      <c r="AD2376" t="s">
        <v>40</v>
      </c>
      <c r="AE2376" t="s">
        <v>39</v>
      </c>
      <c r="AF2376" t="s">
        <v>40</v>
      </c>
      <c r="AG2376" t="s">
        <v>39</v>
      </c>
      <c r="AH2376" t="s">
        <v>39</v>
      </c>
      <c r="AI2376">
        <v>3.2300000000000002E-2</v>
      </c>
      <c r="AJ2376" s="6" t="s">
        <v>43</v>
      </c>
      <c r="AK2376" s="21">
        <v>59.593000000000004</v>
      </c>
      <c r="AL2376" s="6" t="s">
        <v>39</v>
      </c>
      <c r="AM2376" s="6" t="s">
        <v>39</v>
      </c>
      <c r="AN2376">
        <v>3</v>
      </c>
      <c r="AO2376">
        <v>50</v>
      </c>
      <c r="AP2376" s="20">
        <v>26.004000000000001</v>
      </c>
      <c r="AQ2376" t="s">
        <v>39</v>
      </c>
      <c r="AR2376" t="s">
        <v>2686</v>
      </c>
    </row>
    <row r="2377" spans="1:45" x14ac:dyDescent="0.35">
      <c r="A2377" t="s">
        <v>2112</v>
      </c>
      <c r="B2377" t="s">
        <v>2672</v>
      </c>
      <c r="C2377" t="s">
        <v>2592</v>
      </c>
      <c r="D2377" t="s">
        <v>391</v>
      </c>
      <c r="E2377" t="s">
        <v>2111</v>
      </c>
      <c r="F2377" t="s">
        <v>39</v>
      </c>
      <c r="G2377" t="s">
        <v>42</v>
      </c>
      <c r="H2377" t="s">
        <v>40</v>
      </c>
      <c r="I2377" t="s">
        <v>3131</v>
      </c>
      <c r="J2377">
        <v>27.5</v>
      </c>
      <c r="K2377">
        <v>109.95</v>
      </c>
      <c r="L2377">
        <v>234</v>
      </c>
      <c r="M2377" t="s">
        <v>2632</v>
      </c>
      <c r="N2377" t="s">
        <v>39</v>
      </c>
      <c r="O2377">
        <v>2018</v>
      </c>
      <c r="P2377">
        <v>2018</v>
      </c>
      <c r="Q2377" t="s">
        <v>39</v>
      </c>
      <c r="R2377" s="6" t="s">
        <v>3132</v>
      </c>
      <c r="S2377" t="s">
        <v>39</v>
      </c>
      <c r="T2377">
        <v>4</v>
      </c>
      <c r="U2377" t="s">
        <v>3112</v>
      </c>
      <c r="V2377" s="6" t="s">
        <v>2749</v>
      </c>
      <c r="W2377">
        <v>60</v>
      </c>
      <c r="X2377" s="6">
        <v>20</v>
      </c>
      <c r="Y2377" t="s">
        <v>39</v>
      </c>
      <c r="Z2377" s="6">
        <v>0</v>
      </c>
      <c r="AA2377" t="s">
        <v>39</v>
      </c>
      <c r="AB2377" t="s">
        <v>39</v>
      </c>
      <c r="AC2377" t="s">
        <v>39</v>
      </c>
      <c r="AD2377" t="s">
        <v>40</v>
      </c>
      <c r="AE2377" t="s">
        <v>39</v>
      </c>
      <c r="AF2377" t="s">
        <v>40</v>
      </c>
      <c r="AG2377" t="s">
        <v>39</v>
      </c>
      <c r="AH2377" t="s">
        <v>39</v>
      </c>
      <c r="AI2377">
        <v>3.2300000000000002E-2</v>
      </c>
      <c r="AJ2377" s="6" t="s">
        <v>43</v>
      </c>
      <c r="AK2377" s="21">
        <v>59.593000000000004</v>
      </c>
      <c r="AL2377" s="6" t="s">
        <v>39</v>
      </c>
      <c r="AM2377" s="6" t="s">
        <v>39</v>
      </c>
      <c r="AN2377">
        <v>3</v>
      </c>
      <c r="AO2377">
        <v>50</v>
      </c>
      <c r="AP2377" s="20">
        <v>28.212</v>
      </c>
      <c r="AQ2377" t="s">
        <v>39</v>
      </c>
      <c r="AR2377" t="s">
        <v>2686</v>
      </c>
    </row>
    <row r="2378" spans="1:45" x14ac:dyDescent="0.35">
      <c r="A2378" t="s">
        <v>2112</v>
      </c>
      <c r="B2378" t="s">
        <v>2672</v>
      </c>
      <c r="C2378" t="s">
        <v>2592</v>
      </c>
      <c r="D2378" t="s">
        <v>391</v>
      </c>
      <c r="E2378" t="s">
        <v>2111</v>
      </c>
      <c r="F2378" t="s">
        <v>39</v>
      </c>
      <c r="G2378" t="s">
        <v>42</v>
      </c>
      <c r="H2378" t="s">
        <v>40</v>
      </c>
      <c r="I2378" t="s">
        <v>3131</v>
      </c>
      <c r="J2378">
        <v>27.5</v>
      </c>
      <c r="K2378">
        <v>109.95</v>
      </c>
      <c r="L2378">
        <v>234</v>
      </c>
      <c r="M2378" t="s">
        <v>2632</v>
      </c>
      <c r="N2378" t="s">
        <v>39</v>
      </c>
      <c r="O2378">
        <v>2018</v>
      </c>
      <c r="P2378">
        <v>2018</v>
      </c>
      <c r="Q2378" t="s">
        <v>39</v>
      </c>
      <c r="R2378" s="6" t="s">
        <v>3132</v>
      </c>
      <c r="S2378" t="s">
        <v>39</v>
      </c>
      <c r="T2378">
        <v>4</v>
      </c>
      <c r="U2378" t="s">
        <v>3112</v>
      </c>
      <c r="V2378" s="6" t="s">
        <v>2749</v>
      </c>
      <c r="W2378">
        <v>60</v>
      </c>
      <c r="X2378" s="6">
        <v>20</v>
      </c>
      <c r="Y2378" t="s">
        <v>39</v>
      </c>
      <c r="Z2378" s="6">
        <v>0</v>
      </c>
      <c r="AA2378" t="s">
        <v>39</v>
      </c>
      <c r="AB2378" t="s">
        <v>39</v>
      </c>
      <c r="AC2378" t="s">
        <v>39</v>
      </c>
      <c r="AD2378" t="s">
        <v>40</v>
      </c>
      <c r="AE2378" t="s">
        <v>39</v>
      </c>
      <c r="AF2378" t="s">
        <v>40</v>
      </c>
      <c r="AG2378" t="s">
        <v>39</v>
      </c>
      <c r="AH2378" t="s">
        <v>39</v>
      </c>
      <c r="AI2378">
        <v>3.2300000000000002E-2</v>
      </c>
      <c r="AJ2378" s="6" t="s">
        <v>43</v>
      </c>
      <c r="AK2378" s="21">
        <v>59.762999999999998</v>
      </c>
      <c r="AL2378" s="6" t="s">
        <v>39</v>
      </c>
      <c r="AM2378" s="6" t="s">
        <v>39</v>
      </c>
      <c r="AN2378">
        <v>3</v>
      </c>
      <c r="AO2378">
        <v>50</v>
      </c>
      <c r="AP2378" s="20">
        <v>30.116</v>
      </c>
      <c r="AQ2378" t="s">
        <v>39</v>
      </c>
      <c r="AR2378" t="s">
        <v>2686</v>
      </c>
    </row>
    <row r="2379" spans="1:45" x14ac:dyDescent="0.35">
      <c r="A2379" t="s">
        <v>2112</v>
      </c>
      <c r="B2379" t="s">
        <v>2672</v>
      </c>
      <c r="C2379" t="s">
        <v>2592</v>
      </c>
      <c r="D2379" t="s">
        <v>391</v>
      </c>
      <c r="E2379" t="s">
        <v>2111</v>
      </c>
      <c r="F2379" t="s">
        <v>39</v>
      </c>
      <c r="G2379" t="s">
        <v>42</v>
      </c>
      <c r="H2379" t="s">
        <v>40</v>
      </c>
      <c r="I2379" t="s">
        <v>3131</v>
      </c>
      <c r="J2379">
        <v>27.5</v>
      </c>
      <c r="K2379">
        <v>109.95</v>
      </c>
      <c r="L2379">
        <v>234</v>
      </c>
      <c r="M2379" t="s">
        <v>2632</v>
      </c>
      <c r="N2379" t="s">
        <v>39</v>
      </c>
      <c r="O2379">
        <v>2018</v>
      </c>
      <c r="P2379">
        <v>2018</v>
      </c>
      <c r="Q2379" t="s">
        <v>39</v>
      </c>
      <c r="R2379">
        <v>30</v>
      </c>
      <c r="S2379" t="s">
        <v>39</v>
      </c>
      <c r="T2379">
        <v>4</v>
      </c>
      <c r="U2379" t="s">
        <v>21</v>
      </c>
      <c r="V2379" s="6" t="s">
        <v>39</v>
      </c>
      <c r="W2379" t="s">
        <v>39</v>
      </c>
      <c r="X2379" s="6">
        <v>20</v>
      </c>
      <c r="Y2379" t="s">
        <v>39</v>
      </c>
      <c r="Z2379" s="6">
        <v>0</v>
      </c>
      <c r="AA2379" t="s">
        <v>44</v>
      </c>
      <c r="AB2379">
        <v>0</v>
      </c>
      <c r="AC2379">
        <v>30</v>
      </c>
      <c r="AD2379" t="s">
        <v>40</v>
      </c>
      <c r="AE2379" t="s">
        <v>39</v>
      </c>
      <c r="AF2379" t="s">
        <v>40</v>
      </c>
      <c r="AG2379" t="s">
        <v>39</v>
      </c>
      <c r="AH2379" t="s">
        <v>39</v>
      </c>
      <c r="AI2379">
        <v>3.2300000000000002E-2</v>
      </c>
      <c r="AJ2379" s="6" t="s">
        <v>43</v>
      </c>
      <c r="AK2379" s="17">
        <v>20.606999999999999</v>
      </c>
      <c r="AL2379" s="6" t="s">
        <v>39</v>
      </c>
      <c r="AM2379" s="6" t="s">
        <v>39</v>
      </c>
      <c r="AN2379">
        <v>3</v>
      </c>
      <c r="AO2379">
        <v>50</v>
      </c>
      <c r="AP2379" s="20">
        <v>30.116</v>
      </c>
      <c r="AQ2379" t="s">
        <v>39</v>
      </c>
      <c r="AR2379" t="s">
        <v>2642</v>
      </c>
      <c r="AS2379" t="s">
        <v>3141</v>
      </c>
    </row>
    <row r="2380" spans="1:45" x14ac:dyDescent="0.35">
      <c r="A2380" t="s">
        <v>2112</v>
      </c>
      <c r="B2380" t="s">
        <v>2672</v>
      </c>
      <c r="C2380" t="s">
        <v>2592</v>
      </c>
      <c r="D2380" t="s">
        <v>391</v>
      </c>
      <c r="E2380" t="s">
        <v>2111</v>
      </c>
      <c r="F2380" t="s">
        <v>39</v>
      </c>
      <c r="G2380" t="s">
        <v>42</v>
      </c>
      <c r="H2380" t="s">
        <v>40</v>
      </c>
      <c r="I2380" t="s">
        <v>3131</v>
      </c>
      <c r="J2380">
        <v>27.5</v>
      </c>
      <c r="K2380">
        <v>109.95</v>
      </c>
      <c r="L2380">
        <v>234</v>
      </c>
      <c r="M2380" t="s">
        <v>2632</v>
      </c>
      <c r="N2380" t="s">
        <v>39</v>
      </c>
      <c r="O2380">
        <v>2018</v>
      </c>
      <c r="P2380">
        <v>2018</v>
      </c>
      <c r="Q2380" t="s">
        <v>39</v>
      </c>
      <c r="R2380">
        <v>30</v>
      </c>
      <c r="S2380" t="s">
        <v>39</v>
      </c>
      <c r="T2380">
        <v>4</v>
      </c>
      <c r="U2380" t="s">
        <v>21</v>
      </c>
      <c r="V2380" s="6" t="s">
        <v>39</v>
      </c>
      <c r="W2380" t="s">
        <v>39</v>
      </c>
      <c r="X2380" s="6">
        <v>20</v>
      </c>
      <c r="Y2380" t="s">
        <v>39</v>
      </c>
      <c r="Z2380" s="6">
        <v>0</v>
      </c>
      <c r="AA2380" t="s">
        <v>44</v>
      </c>
      <c r="AB2380">
        <f>0.1*346.37/100</f>
        <v>0.34637000000000001</v>
      </c>
      <c r="AC2380">
        <v>30</v>
      </c>
      <c r="AD2380" t="s">
        <v>40</v>
      </c>
      <c r="AE2380" t="s">
        <v>39</v>
      </c>
      <c r="AF2380" t="s">
        <v>40</v>
      </c>
      <c r="AG2380" t="s">
        <v>39</v>
      </c>
      <c r="AH2380" t="s">
        <v>39</v>
      </c>
      <c r="AI2380">
        <v>3.2300000000000002E-2</v>
      </c>
      <c r="AJ2380" s="6" t="s">
        <v>43</v>
      </c>
      <c r="AK2380" s="17">
        <v>30.91</v>
      </c>
      <c r="AL2380" s="6" t="s">
        <v>39</v>
      </c>
      <c r="AM2380" s="6" t="s">
        <v>39</v>
      </c>
      <c r="AN2380">
        <v>3</v>
      </c>
      <c r="AO2380">
        <v>50</v>
      </c>
      <c r="AP2380" s="20">
        <v>30.116</v>
      </c>
      <c r="AQ2380" t="s">
        <v>39</v>
      </c>
      <c r="AR2380" t="s">
        <v>2642</v>
      </c>
      <c r="AS2380" t="s">
        <v>3141</v>
      </c>
    </row>
    <row r="2381" spans="1:45" x14ac:dyDescent="0.35">
      <c r="A2381" t="s">
        <v>2112</v>
      </c>
      <c r="B2381" t="s">
        <v>2672</v>
      </c>
      <c r="C2381" t="s">
        <v>2592</v>
      </c>
      <c r="D2381" t="s">
        <v>391</v>
      </c>
      <c r="E2381" t="s">
        <v>2111</v>
      </c>
      <c r="F2381" t="s">
        <v>39</v>
      </c>
      <c r="G2381" t="s">
        <v>42</v>
      </c>
      <c r="H2381" t="s">
        <v>40</v>
      </c>
      <c r="I2381" t="s">
        <v>3131</v>
      </c>
      <c r="J2381">
        <v>27.5</v>
      </c>
      <c r="K2381">
        <v>109.95</v>
      </c>
      <c r="L2381">
        <v>234</v>
      </c>
      <c r="M2381" t="s">
        <v>2632</v>
      </c>
      <c r="N2381" t="s">
        <v>39</v>
      </c>
      <c r="O2381">
        <v>2018</v>
      </c>
      <c r="P2381">
        <v>2018</v>
      </c>
      <c r="Q2381" t="s">
        <v>39</v>
      </c>
      <c r="R2381">
        <v>30</v>
      </c>
      <c r="S2381" t="s">
        <v>39</v>
      </c>
      <c r="T2381">
        <v>4</v>
      </c>
      <c r="U2381" t="s">
        <v>21</v>
      </c>
      <c r="V2381" s="6" t="s">
        <v>39</v>
      </c>
      <c r="W2381" t="s">
        <v>39</v>
      </c>
      <c r="X2381" s="6">
        <v>20</v>
      </c>
      <c r="Y2381" t="s">
        <v>39</v>
      </c>
      <c r="Z2381" s="6">
        <v>0</v>
      </c>
      <c r="AA2381" t="s">
        <v>44</v>
      </c>
      <c r="AB2381">
        <f>1*346.37/100</f>
        <v>3.4637000000000002</v>
      </c>
      <c r="AC2381">
        <v>30</v>
      </c>
      <c r="AD2381" t="s">
        <v>40</v>
      </c>
      <c r="AE2381" t="s">
        <v>39</v>
      </c>
      <c r="AF2381" t="s">
        <v>40</v>
      </c>
      <c r="AG2381" t="s">
        <v>39</v>
      </c>
      <c r="AH2381" t="s">
        <v>39</v>
      </c>
      <c r="AI2381">
        <v>3.2300000000000002E-2</v>
      </c>
      <c r="AJ2381" s="6" t="s">
        <v>43</v>
      </c>
      <c r="AK2381" s="21">
        <v>35.222999999999999</v>
      </c>
      <c r="AL2381" s="6" t="s">
        <v>39</v>
      </c>
      <c r="AM2381" s="6" t="s">
        <v>39</v>
      </c>
      <c r="AN2381">
        <v>3</v>
      </c>
      <c r="AO2381">
        <v>50</v>
      </c>
      <c r="AP2381" s="20">
        <v>30.116</v>
      </c>
      <c r="AQ2381" t="s">
        <v>39</v>
      </c>
      <c r="AR2381" t="s">
        <v>2642</v>
      </c>
      <c r="AS2381" t="s">
        <v>3141</v>
      </c>
    </row>
    <row r="2382" spans="1:45" x14ac:dyDescent="0.35">
      <c r="A2382" t="s">
        <v>2112</v>
      </c>
      <c r="B2382" t="s">
        <v>2672</v>
      </c>
      <c r="C2382" t="s">
        <v>2592</v>
      </c>
      <c r="D2382" t="s">
        <v>391</v>
      </c>
      <c r="E2382" t="s">
        <v>2111</v>
      </c>
      <c r="F2382" t="s">
        <v>39</v>
      </c>
      <c r="G2382" t="s">
        <v>42</v>
      </c>
      <c r="H2382" t="s">
        <v>40</v>
      </c>
      <c r="I2382" t="s">
        <v>3131</v>
      </c>
      <c r="J2382">
        <v>27.5</v>
      </c>
      <c r="K2382">
        <v>109.95</v>
      </c>
      <c r="L2382">
        <v>234</v>
      </c>
      <c r="M2382" t="s">
        <v>2632</v>
      </c>
      <c r="N2382" t="s">
        <v>39</v>
      </c>
      <c r="O2382">
        <v>2018</v>
      </c>
      <c r="P2382">
        <v>2018</v>
      </c>
      <c r="Q2382" t="s">
        <v>39</v>
      </c>
      <c r="R2382">
        <v>30</v>
      </c>
      <c r="S2382" t="s">
        <v>39</v>
      </c>
      <c r="T2382">
        <v>4</v>
      </c>
      <c r="U2382" t="s">
        <v>21</v>
      </c>
      <c r="V2382" s="6" t="s">
        <v>39</v>
      </c>
      <c r="W2382" t="s">
        <v>39</v>
      </c>
      <c r="X2382" s="6">
        <v>20</v>
      </c>
      <c r="Y2382" t="s">
        <v>39</v>
      </c>
      <c r="Z2382" s="6">
        <v>0</v>
      </c>
      <c r="AA2382" t="s">
        <v>44</v>
      </c>
      <c r="AB2382">
        <f>10*346.37/100</f>
        <v>34.637</v>
      </c>
      <c r="AC2382">
        <v>30</v>
      </c>
      <c r="AD2382" t="s">
        <v>40</v>
      </c>
      <c r="AE2382" t="s">
        <v>39</v>
      </c>
      <c r="AF2382" t="s">
        <v>40</v>
      </c>
      <c r="AG2382" t="s">
        <v>39</v>
      </c>
      <c r="AH2382" t="s">
        <v>39</v>
      </c>
      <c r="AI2382">
        <v>3.2300000000000002E-2</v>
      </c>
      <c r="AJ2382" s="6" t="s">
        <v>43</v>
      </c>
      <c r="AK2382" s="21">
        <v>40.655000000000001</v>
      </c>
      <c r="AL2382" s="6" t="s">
        <v>39</v>
      </c>
      <c r="AM2382" s="6" t="s">
        <v>39</v>
      </c>
      <c r="AN2382">
        <v>3</v>
      </c>
      <c r="AO2382">
        <v>50</v>
      </c>
      <c r="AP2382" s="20">
        <v>30.116</v>
      </c>
      <c r="AQ2382" t="s">
        <v>39</v>
      </c>
      <c r="AR2382" t="s">
        <v>2642</v>
      </c>
      <c r="AS2382" t="s">
        <v>3141</v>
      </c>
    </row>
    <row r="2383" spans="1:45" x14ac:dyDescent="0.35">
      <c r="A2383" t="s">
        <v>2112</v>
      </c>
      <c r="B2383" t="s">
        <v>2672</v>
      </c>
      <c r="C2383" t="s">
        <v>2592</v>
      </c>
      <c r="D2383" t="s">
        <v>391</v>
      </c>
      <c r="E2383" t="s">
        <v>2111</v>
      </c>
      <c r="F2383" t="s">
        <v>39</v>
      </c>
      <c r="G2383" t="s">
        <v>42</v>
      </c>
      <c r="H2383" t="s">
        <v>40</v>
      </c>
      <c r="I2383" t="s">
        <v>3131</v>
      </c>
      <c r="J2383">
        <v>27.5</v>
      </c>
      <c r="K2383">
        <v>109.95</v>
      </c>
      <c r="L2383">
        <v>234</v>
      </c>
      <c r="M2383" t="s">
        <v>2632</v>
      </c>
      <c r="N2383" t="s">
        <v>39</v>
      </c>
      <c r="O2383">
        <v>2018</v>
      </c>
      <c r="P2383">
        <v>2018</v>
      </c>
      <c r="Q2383" t="s">
        <v>39</v>
      </c>
      <c r="R2383">
        <v>30</v>
      </c>
      <c r="S2383" t="s">
        <v>39</v>
      </c>
      <c r="T2383">
        <v>4</v>
      </c>
      <c r="U2383" t="s">
        <v>21</v>
      </c>
      <c r="V2383" s="6" t="s">
        <v>39</v>
      </c>
      <c r="W2383" t="s">
        <v>39</v>
      </c>
      <c r="X2383" s="6">
        <v>20</v>
      </c>
      <c r="Y2383" t="s">
        <v>39</v>
      </c>
      <c r="Z2383" s="6">
        <v>0</v>
      </c>
      <c r="AA2383" t="s">
        <v>44</v>
      </c>
      <c r="AB2383">
        <f>100*346.37/100</f>
        <v>346.37</v>
      </c>
      <c r="AC2383">
        <v>30</v>
      </c>
      <c r="AD2383" t="s">
        <v>40</v>
      </c>
      <c r="AE2383" t="s">
        <v>39</v>
      </c>
      <c r="AF2383" t="s">
        <v>40</v>
      </c>
      <c r="AG2383" t="s">
        <v>39</v>
      </c>
      <c r="AH2383" t="s">
        <v>39</v>
      </c>
      <c r="AI2383">
        <v>3.2300000000000002E-2</v>
      </c>
      <c r="AJ2383" s="6" t="s">
        <v>43</v>
      </c>
      <c r="AK2383" s="21">
        <v>46.085999999999999</v>
      </c>
      <c r="AL2383" s="6" t="s">
        <v>39</v>
      </c>
      <c r="AM2383" s="6" t="s">
        <v>39</v>
      </c>
      <c r="AN2383">
        <v>3</v>
      </c>
      <c r="AO2383">
        <v>50</v>
      </c>
      <c r="AP2383" s="20">
        <v>30.116</v>
      </c>
      <c r="AQ2383" t="s">
        <v>39</v>
      </c>
      <c r="AR2383" t="s">
        <v>2642</v>
      </c>
      <c r="AS2383" t="s">
        <v>3141</v>
      </c>
    </row>
    <row r="2384" spans="1:45" x14ac:dyDescent="0.35">
      <c r="A2384" t="s">
        <v>2112</v>
      </c>
      <c r="B2384" t="s">
        <v>2672</v>
      </c>
      <c r="C2384" t="s">
        <v>2592</v>
      </c>
      <c r="D2384" t="s">
        <v>391</v>
      </c>
      <c r="E2384" t="s">
        <v>2111</v>
      </c>
      <c r="F2384" t="s">
        <v>39</v>
      </c>
      <c r="G2384" t="s">
        <v>42</v>
      </c>
      <c r="H2384" t="s">
        <v>40</v>
      </c>
      <c r="I2384" t="s">
        <v>3131</v>
      </c>
      <c r="J2384">
        <v>27.5</v>
      </c>
      <c r="K2384">
        <v>109.95</v>
      </c>
      <c r="L2384">
        <v>234</v>
      </c>
      <c r="M2384" t="s">
        <v>2632</v>
      </c>
      <c r="N2384" t="s">
        <v>39</v>
      </c>
      <c r="O2384">
        <v>2018</v>
      </c>
      <c r="P2384">
        <v>2018</v>
      </c>
      <c r="Q2384" t="s">
        <v>39</v>
      </c>
      <c r="R2384">
        <v>30</v>
      </c>
      <c r="S2384" t="s">
        <v>39</v>
      </c>
      <c r="T2384">
        <v>4</v>
      </c>
      <c r="U2384" t="s">
        <v>21</v>
      </c>
      <c r="V2384" s="6" t="s">
        <v>39</v>
      </c>
      <c r="W2384" t="s">
        <v>39</v>
      </c>
      <c r="X2384" s="6">
        <v>20</v>
      </c>
      <c r="Y2384" t="s">
        <v>39</v>
      </c>
      <c r="Z2384" s="6">
        <v>0</v>
      </c>
      <c r="AA2384" t="s">
        <v>44</v>
      </c>
      <c r="AB2384">
        <f>1000*346.37/100</f>
        <v>3463.7</v>
      </c>
      <c r="AC2384">
        <v>30</v>
      </c>
      <c r="AD2384" t="s">
        <v>40</v>
      </c>
      <c r="AE2384" t="s">
        <v>39</v>
      </c>
      <c r="AF2384" t="s">
        <v>40</v>
      </c>
      <c r="AG2384" t="s">
        <v>39</v>
      </c>
      <c r="AH2384" t="s">
        <v>39</v>
      </c>
      <c r="AI2384">
        <v>3.2300000000000002E-2</v>
      </c>
      <c r="AJ2384" s="6" t="s">
        <v>43</v>
      </c>
      <c r="AK2384" s="21">
        <v>40.176000000000002</v>
      </c>
      <c r="AL2384" s="6" t="s">
        <v>39</v>
      </c>
      <c r="AM2384" s="6" t="s">
        <v>39</v>
      </c>
      <c r="AN2384">
        <v>3</v>
      </c>
      <c r="AO2384">
        <v>50</v>
      </c>
      <c r="AP2384" s="20">
        <v>30.116</v>
      </c>
      <c r="AQ2384" t="s">
        <v>39</v>
      </c>
      <c r="AR2384" t="s">
        <v>2642</v>
      </c>
      <c r="AS2384" t="s">
        <v>3141</v>
      </c>
    </row>
    <row r="2385" spans="1:45" x14ac:dyDescent="0.35">
      <c r="A2385" t="s">
        <v>2112</v>
      </c>
      <c r="B2385" t="s">
        <v>2672</v>
      </c>
      <c r="C2385" t="s">
        <v>2592</v>
      </c>
      <c r="D2385" t="s">
        <v>391</v>
      </c>
      <c r="E2385" t="s">
        <v>2111</v>
      </c>
      <c r="F2385" t="s">
        <v>39</v>
      </c>
      <c r="G2385" t="s">
        <v>42</v>
      </c>
      <c r="H2385" t="s">
        <v>40</v>
      </c>
      <c r="I2385" t="s">
        <v>3131</v>
      </c>
      <c r="J2385">
        <v>27.5</v>
      </c>
      <c r="K2385">
        <v>109.95</v>
      </c>
      <c r="L2385">
        <v>234</v>
      </c>
      <c r="M2385" t="s">
        <v>2632</v>
      </c>
      <c r="N2385" t="s">
        <v>39</v>
      </c>
      <c r="O2385">
        <v>2018</v>
      </c>
      <c r="P2385">
        <v>2018</v>
      </c>
      <c r="Q2385" t="s">
        <v>39</v>
      </c>
      <c r="R2385">
        <v>30</v>
      </c>
      <c r="S2385" t="s">
        <v>39</v>
      </c>
      <c r="T2385">
        <v>4</v>
      </c>
      <c r="U2385" t="s">
        <v>21</v>
      </c>
      <c r="V2385" s="6" t="s">
        <v>39</v>
      </c>
      <c r="W2385" t="s">
        <v>39</v>
      </c>
      <c r="X2385" s="6">
        <v>20</v>
      </c>
      <c r="Y2385" t="s">
        <v>39</v>
      </c>
      <c r="Z2385" s="6">
        <v>0</v>
      </c>
      <c r="AA2385" t="s">
        <v>3142</v>
      </c>
      <c r="AB2385">
        <v>0</v>
      </c>
      <c r="AC2385">
        <v>30</v>
      </c>
      <c r="AD2385" t="s">
        <v>40</v>
      </c>
      <c r="AE2385" t="s">
        <v>39</v>
      </c>
      <c r="AF2385" t="s">
        <v>40</v>
      </c>
      <c r="AG2385" t="s">
        <v>39</v>
      </c>
      <c r="AH2385" t="s">
        <v>39</v>
      </c>
      <c r="AI2385">
        <v>3.2300000000000002E-2</v>
      </c>
      <c r="AJ2385" s="6" t="s">
        <v>43</v>
      </c>
      <c r="AK2385" s="17">
        <v>20.606999999999999</v>
      </c>
      <c r="AL2385" s="6" t="s">
        <v>39</v>
      </c>
      <c r="AM2385" s="6" t="s">
        <v>39</v>
      </c>
      <c r="AN2385">
        <v>3</v>
      </c>
      <c r="AO2385">
        <v>50</v>
      </c>
      <c r="AP2385" s="20">
        <v>30.116</v>
      </c>
      <c r="AQ2385" t="s">
        <v>39</v>
      </c>
      <c r="AR2385" t="s">
        <v>2642</v>
      </c>
      <c r="AS2385" t="s">
        <v>3143</v>
      </c>
    </row>
    <row r="2386" spans="1:45" x14ac:dyDescent="0.35">
      <c r="A2386" t="s">
        <v>2112</v>
      </c>
      <c r="B2386" t="s">
        <v>2672</v>
      </c>
      <c r="C2386" t="s">
        <v>2592</v>
      </c>
      <c r="D2386" t="s">
        <v>391</v>
      </c>
      <c r="E2386" t="s">
        <v>2111</v>
      </c>
      <c r="F2386" t="s">
        <v>39</v>
      </c>
      <c r="G2386" t="s">
        <v>42</v>
      </c>
      <c r="H2386" t="s">
        <v>40</v>
      </c>
      <c r="I2386" t="s">
        <v>3131</v>
      </c>
      <c r="J2386">
        <v>27.5</v>
      </c>
      <c r="K2386">
        <v>109.95</v>
      </c>
      <c r="L2386">
        <v>234</v>
      </c>
      <c r="M2386" t="s">
        <v>2632</v>
      </c>
      <c r="N2386" t="s">
        <v>39</v>
      </c>
      <c r="O2386">
        <v>2018</v>
      </c>
      <c r="P2386">
        <v>2018</v>
      </c>
      <c r="Q2386" t="s">
        <v>39</v>
      </c>
      <c r="R2386">
        <v>30</v>
      </c>
      <c r="S2386" t="s">
        <v>39</v>
      </c>
      <c r="T2386">
        <v>4</v>
      </c>
      <c r="U2386" t="s">
        <v>21</v>
      </c>
      <c r="V2386" s="6" t="s">
        <v>39</v>
      </c>
      <c r="W2386" t="s">
        <v>39</v>
      </c>
      <c r="X2386" s="6">
        <v>20</v>
      </c>
      <c r="Y2386" t="s">
        <v>39</v>
      </c>
      <c r="Z2386" s="6">
        <v>0</v>
      </c>
      <c r="AA2386" t="s">
        <v>3142</v>
      </c>
      <c r="AB2386">
        <f>0.1*19/100</f>
        <v>1.9000000000000003E-2</v>
      </c>
      <c r="AC2386">
        <v>30</v>
      </c>
      <c r="AD2386" t="s">
        <v>40</v>
      </c>
      <c r="AE2386" t="s">
        <v>39</v>
      </c>
      <c r="AF2386" t="s">
        <v>40</v>
      </c>
      <c r="AG2386" t="s">
        <v>39</v>
      </c>
      <c r="AH2386" t="s">
        <v>39</v>
      </c>
      <c r="AI2386">
        <v>3.2300000000000002E-2</v>
      </c>
      <c r="AJ2386" s="6" t="s">
        <v>43</v>
      </c>
      <c r="AK2386" s="17">
        <v>29.792000000000002</v>
      </c>
      <c r="AL2386" s="6" t="s">
        <v>39</v>
      </c>
      <c r="AM2386" s="6" t="s">
        <v>39</v>
      </c>
      <c r="AN2386">
        <v>3</v>
      </c>
      <c r="AO2386">
        <v>50</v>
      </c>
      <c r="AP2386" s="20">
        <v>30.116</v>
      </c>
      <c r="AQ2386" t="s">
        <v>39</v>
      </c>
      <c r="AR2386" t="s">
        <v>2642</v>
      </c>
      <c r="AS2386" t="s">
        <v>3143</v>
      </c>
    </row>
    <row r="2387" spans="1:45" x14ac:dyDescent="0.35">
      <c r="A2387" t="s">
        <v>2112</v>
      </c>
      <c r="B2387" t="s">
        <v>2672</v>
      </c>
      <c r="C2387" t="s">
        <v>2592</v>
      </c>
      <c r="D2387" t="s">
        <v>391</v>
      </c>
      <c r="E2387" t="s">
        <v>2111</v>
      </c>
      <c r="F2387" t="s">
        <v>39</v>
      </c>
      <c r="G2387" t="s">
        <v>42</v>
      </c>
      <c r="H2387" t="s">
        <v>40</v>
      </c>
      <c r="I2387" t="s">
        <v>3131</v>
      </c>
      <c r="J2387">
        <v>27.5</v>
      </c>
      <c r="K2387">
        <v>109.95</v>
      </c>
      <c r="L2387">
        <v>234</v>
      </c>
      <c r="M2387" t="s">
        <v>2632</v>
      </c>
      <c r="N2387" t="s">
        <v>39</v>
      </c>
      <c r="O2387">
        <v>2018</v>
      </c>
      <c r="P2387">
        <v>2018</v>
      </c>
      <c r="Q2387" t="s">
        <v>39</v>
      </c>
      <c r="R2387">
        <v>30</v>
      </c>
      <c r="S2387" t="s">
        <v>39</v>
      </c>
      <c r="T2387">
        <v>4</v>
      </c>
      <c r="U2387" t="s">
        <v>21</v>
      </c>
      <c r="V2387" s="6" t="s">
        <v>39</v>
      </c>
      <c r="W2387" t="s">
        <v>39</v>
      </c>
      <c r="X2387" s="6">
        <v>20</v>
      </c>
      <c r="Y2387" t="s">
        <v>39</v>
      </c>
      <c r="Z2387" s="6">
        <v>0</v>
      </c>
      <c r="AA2387" t="s">
        <v>3142</v>
      </c>
      <c r="AB2387">
        <f>1*19/100</f>
        <v>0.19</v>
      </c>
      <c r="AC2387">
        <v>30</v>
      </c>
      <c r="AD2387" t="s">
        <v>40</v>
      </c>
      <c r="AE2387" t="s">
        <v>39</v>
      </c>
      <c r="AF2387" t="s">
        <v>40</v>
      </c>
      <c r="AG2387" t="s">
        <v>39</v>
      </c>
      <c r="AH2387" t="s">
        <v>39</v>
      </c>
      <c r="AI2387">
        <v>3.2300000000000002E-2</v>
      </c>
      <c r="AJ2387" s="6" t="s">
        <v>43</v>
      </c>
      <c r="AK2387" s="21">
        <v>36.82</v>
      </c>
      <c r="AL2387" s="6" t="s">
        <v>39</v>
      </c>
      <c r="AM2387" s="6" t="s">
        <v>39</v>
      </c>
      <c r="AN2387">
        <v>3</v>
      </c>
      <c r="AO2387">
        <v>50</v>
      </c>
      <c r="AP2387" s="20">
        <v>30.116</v>
      </c>
      <c r="AQ2387" t="s">
        <v>39</v>
      </c>
      <c r="AR2387" t="s">
        <v>2642</v>
      </c>
      <c r="AS2387" t="s">
        <v>3143</v>
      </c>
    </row>
    <row r="2388" spans="1:45" x14ac:dyDescent="0.35">
      <c r="A2388" t="s">
        <v>2112</v>
      </c>
      <c r="B2388" t="s">
        <v>2672</v>
      </c>
      <c r="C2388" t="s">
        <v>2592</v>
      </c>
      <c r="D2388" t="s">
        <v>391</v>
      </c>
      <c r="E2388" t="s">
        <v>2111</v>
      </c>
      <c r="F2388" t="s">
        <v>39</v>
      </c>
      <c r="G2388" t="s">
        <v>42</v>
      </c>
      <c r="H2388" t="s">
        <v>40</v>
      </c>
      <c r="I2388" t="s">
        <v>3131</v>
      </c>
      <c r="J2388">
        <v>27.5</v>
      </c>
      <c r="K2388">
        <v>109.95</v>
      </c>
      <c r="L2388">
        <v>234</v>
      </c>
      <c r="M2388" t="s">
        <v>2632</v>
      </c>
      <c r="N2388" t="s">
        <v>39</v>
      </c>
      <c r="O2388">
        <v>2018</v>
      </c>
      <c r="P2388">
        <v>2018</v>
      </c>
      <c r="Q2388" t="s">
        <v>39</v>
      </c>
      <c r="R2388">
        <v>30</v>
      </c>
      <c r="S2388" t="s">
        <v>39</v>
      </c>
      <c r="T2388">
        <v>4</v>
      </c>
      <c r="U2388" t="s">
        <v>21</v>
      </c>
      <c r="V2388" s="6" t="s">
        <v>39</v>
      </c>
      <c r="W2388" t="s">
        <v>39</v>
      </c>
      <c r="X2388" s="6">
        <v>20</v>
      </c>
      <c r="Y2388" t="s">
        <v>39</v>
      </c>
      <c r="Z2388" s="6">
        <v>0</v>
      </c>
      <c r="AA2388" t="s">
        <v>3142</v>
      </c>
      <c r="AB2388">
        <f>10*19/100</f>
        <v>1.9</v>
      </c>
      <c r="AC2388">
        <v>30</v>
      </c>
      <c r="AD2388" t="s">
        <v>40</v>
      </c>
      <c r="AE2388" t="s">
        <v>39</v>
      </c>
      <c r="AF2388" t="s">
        <v>40</v>
      </c>
      <c r="AG2388" t="s">
        <v>39</v>
      </c>
      <c r="AH2388" t="s">
        <v>39</v>
      </c>
      <c r="AI2388">
        <v>3.2300000000000002E-2</v>
      </c>
      <c r="AJ2388" s="6" t="s">
        <v>43</v>
      </c>
      <c r="AK2388" s="21">
        <v>41.453000000000003</v>
      </c>
      <c r="AL2388" s="6" t="s">
        <v>39</v>
      </c>
      <c r="AM2388" s="6" t="s">
        <v>39</v>
      </c>
      <c r="AN2388">
        <v>3</v>
      </c>
      <c r="AO2388">
        <v>50</v>
      </c>
      <c r="AP2388" s="20">
        <v>30.116</v>
      </c>
      <c r="AQ2388" t="s">
        <v>39</v>
      </c>
      <c r="AR2388" t="s">
        <v>2642</v>
      </c>
      <c r="AS2388" t="s">
        <v>3143</v>
      </c>
    </row>
    <row r="2389" spans="1:45" s="13" customFormat="1" x14ac:dyDescent="0.35">
      <c r="A2389" s="13" t="s">
        <v>2112</v>
      </c>
      <c r="B2389" s="13" t="s">
        <v>2672</v>
      </c>
      <c r="C2389" s="13" t="s">
        <v>2592</v>
      </c>
      <c r="D2389" s="13" t="s">
        <v>391</v>
      </c>
      <c r="E2389" s="13" t="s">
        <v>2111</v>
      </c>
      <c r="F2389" s="13" t="s">
        <v>39</v>
      </c>
      <c r="G2389" s="13" t="s">
        <v>42</v>
      </c>
      <c r="H2389" s="13" t="s">
        <v>40</v>
      </c>
      <c r="I2389" s="13" t="s">
        <v>3131</v>
      </c>
      <c r="J2389" s="13">
        <v>27.5</v>
      </c>
      <c r="K2389" s="13">
        <v>109.95</v>
      </c>
      <c r="L2389" s="13">
        <v>234</v>
      </c>
      <c r="M2389" s="13" t="s">
        <v>2632</v>
      </c>
      <c r="N2389" s="13" t="s">
        <v>39</v>
      </c>
      <c r="O2389" s="13">
        <v>2018</v>
      </c>
      <c r="P2389" s="13">
        <v>2018</v>
      </c>
      <c r="Q2389" s="13" t="s">
        <v>39</v>
      </c>
      <c r="R2389" s="13">
        <v>30</v>
      </c>
      <c r="S2389" s="13" t="s">
        <v>39</v>
      </c>
      <c r="T2389" s="13">
        <v>4</v>
      </c>
      <c r="U2389" s="13" t="s">
        <v>21</v>
      </c>
      <c r="V2389" s="16" t="s">
        <v>39</v>
      </c>
      <c r="W2389" s="13" t="s">
        <v>39</v>
      </c>
      <c r="X2389" s="16">
        <v>20</v>
      </c>
      <c r="Y2389" s="13" t="s">
        <v>39</v>
      </c>
      <c r="Z2389" s="16">
        <v>0</v>
      </c>
      <c r="AA2389" s="13" t="s">
        <v>3142</v>
      </c>
      <c r="AB2389" s="13">
        <f>100*19/100</f>
        <v>19</v>
      </c>
      <c r="AC2389" s="13">
        <v>30</v>
      </c>
      <c r="AD2389" s="13" t="s">
        <v>40</v>
      </c>
      <c r="AE2389" s="13" t="s">
        <v>39</v>
      </c>
      <c r="AF2389" s="13" t="s">
        <v>40</v>
      </c>
      <c r="AG2389" s="13" t="s">
        <v>39</v>
      </c>
      <c r="AH2389" s="13" t="s">
        <v>39</v>
      </c>
      <c r="AI2389" s="13">
        <v>3.2300000000000002E-2</v>
      </c>
      <c r="AJ2389" s="16" t="s">
        <v>43</v>
      </c>
      <c r="AK2389" s="36">
        <v>36.021999999999998</v>
      </c>
      <c r="AL2389" s="16" t="s">
        <v>39</v>
      </c>
      <c r="AM2389" s="16" t="s">
        <v>39</v>
      </c>
      <c r="AN2389" s="13">
        <v>3</v>
      </c>
      <c r="AO2389" s="13">
        <v>50</v>
      </c>
      <c r="AP2389" s="37">
        <v>30.116</v>
      </c>
      <c r="AQ2389" s="13" t="s">
        <v>39</v>
      </c>
      <c r="AR2389" s="13" t="s">
        <v>2642</v>
      </c>
      <c r="AS2389" s="13" t="s">
        <v>3143</v>
      </c>
    </row>
    <row r="2390" spans="1:45" x14ac:dyDescent="0.35">
      <c r="A2390" t="s">
        <v>2131</v>
      </c>
      <c r="B2390" t="s">
        <v>2672</v>
      </c>
      <c r="C2390" t="s">
        <v>2592</v>
      </c>
      <c r="D2390" t="s">
        <v>3145</v>
      </c>
      <c r="E2390" t="s">
        <v>3146</v>
      </c>
      <c r="F2390" t="s">
        <v>39</v>
      </c>
      <c r="G2390" t="s">
        <v>40</v>
      </c>
      <c r="H2390" t="s">
        <v>40</v>
      </c>
      <c r="I2390" t="s">
        <v>3150</v>
      </c>
      <c r="J2390" t="s">
        <v>3147</v>
      </c>
      <c r="K2390" t="s">
        <v>3148</v>
      </c>
      <c r="L2390" t="s">
        <v>3149</v>
      </c>
      <c r="M2390" t="s">
        <v>2632</v>
      </c>
      <c r="N2390" t="s">
        <v>39</v>
      </c>
      <c r="O2390">
        <v>2011</v>
      </c>
      <c r="P2390">
        <v>2011</v>
      </c>
      <c r="Q2390" t="s">
        <v>39</v>
      </c>
      <c r="R2390" t="s">
        <v>39</v>
      </c>
      <c r="S2390" t="s">
        <v>39</v>
      </c>
      <c r="T2390" t="s">
        <v>39</v>
      </c>
      <c r="U2390" t="s">
        <v>48</v>
      </c>
      <c r="V2390" s="6" t="s">
        <v>39</v>
      </c>
      <c r="W2390" t="s">
        <v>39</v>
      </c>
      <c r="X2390" s="6">
        <v>25</v>
      </c>
      <c r="Y2390" t="s">
        <v>39</v>
      </c>
      <c r="Z2390" s="6" t="s">
        <v>39</v>
      </c>
      <c r="AA2390" t="s">
        <v>39</v>
      </c>
      <c r="AB2390" t="s">
        <v>39</v>
      </c>
      <c r="AC2390" t="s">
        <v>39</v>
      </c>
      <c r="AD2390" t="s">
        <v>40</v>
      </c>
      <c r="AE2390" t="s">
        <v>39</v>
      </c>
      <c r="AF2390" t="s">
        <v>40</v>
      </c>
      <c r="AG2390" t="s">
        <v>39</v>
      </c>
      <c r="AH2390" t="s">
        <v>39</v>
      </c>
      <c r="AI2390" t="s">
        <v>39</v>
      </c>
      <c r="AJ2390" s="6" t="s">
        <v>43</v>
      </c>
      <c r="AK2390">
        <v>34</v>
      </c>
      <c r="AL2390" s="6" t="s">
        <v>39</v>
      </c>
      <c r="AM2390" s="6" t="s">
        <v>39</v>
      </c>
      <c r="AN2390">
        <v>4</v>
      </c>
      <c r="AO2390">
        <v>25</v>
      </c>
      <c r="AP2390" s="20">
        <v>30</v>
      </c>
      <c r="AQ2390" t="s">
        <v>39</v>
      </c>
      <c r="AR2390" t="s">
        <v>2627</v>
      </c>
    </row>
    <row r="2391" spans="1:45" x14ac:dyDescent="0.35">
      <c r="A2391" t="s">
        <v>2131</v>
      </c>
      <c r="B2391" t="s">
        <v>2672</v>
      </c>
      <c r="C2391" t="s">
        <v>2592</v>
      </c>
      <c r="D2391" t="s">
        <v>3145</v>
      </c>
      <c r="E2391" t="s">
        <v>3146</v>
      </c>
      <c r="F2391" t="s">
        <v>39</v>
      </c>
      <c r="G2391" t="s">
        <v>40</v>
      </c>
      <c r="H2391" t="s">
        <v>40</v>
      </c>
      <c r="I2391" t="s">
        <v>3150</v>
      </c>
      <c r="J2391" t="s">
        <v>3147</v>
      </c>
      <c r="K2391" t="s">
        <v>3148</v>
      </c>
      <c r="L2391" t="s">
        <v>3149</v>
      </c>
      <c r="M2391" t="s">
        <v>2632</v>
      </c>
      <c r="N2391" t="s">
        <v>39</v>
      </c>
      <c r="O2391">
        <v>2011</v>
      </c>
      <c r="P2391">
        <v>2011</v>
      </c>
      <c r="Q2391" t="s">
        <v>39</v>
      </c>
      <c r="R2391" t="s">
        <v>39</v>
      </c>
      <c r="S2391" t="s">
        <v>39</v>
      </c>
      <c r="T2391" t="s">
        <v>39</v>
      </c>
      <c r="U2391" t="s">
        <v>3151</v>
      </c>
      <c r="V2391" s="6" t="s">
        <v>39</v>
      </c>
      <c r="W2391" t="s">
        <v>39</v>
      </c>
      <c r="X2391" s="6">
        <v>25</v>
      </c>
      <c r="Y2391" t="s">
        <v>39</v>
      </c>
      <c r="Z2391" s="6" t="s">
        <v>39</v>
      </c>
      <c r="AA2391" t="s">
        <v>39</v>
      </c>
      <c r="AB2391" t="s">
        <v>39</v>
      </c>
      <c r="AC2391" t="s">
        <v>39</v>
      </c>
      <c r="AD2391" t="s">
        <v>42</v>
      </c>
      <c r="AE2391" t="s">
        <v>3152</v>
      </c>
      <c r="AF2391" t="s">
        <v>40</v>
      </c>
      <c r="AG2391" t="s">
        <v>39</v>
      </c>
      <c r="AH2391" t="s">
        <v>39</v>
      </c>
      <c r="AI2391" t="s">
        <v>39</v>
      </c>
      <c r="AJ2391" s="6" t="s">
        <v>43</v>
      </c>
      <c r="AK2391">
        <v>2</v>
      </c>
      <c r="AL2391" s="6" t="s">
        <v>39</v>
      </c>
      <c r="AM2391" s="6" t="s">
        <v>39</v>
      </c>
      <c r="AN2391">
        <v>4</v>
      </c>
      <c r="AO2391">
        <v>25</v>
      </c>
      <c r="AP2391" s="20">
        <v>30</v>
      </c>
      <c r="AQ2391" t="s">
        <v>39</v>
      </c>
      <c r="AR2391" t="s">
        <v>2627</v>
      </c>
    </row>
    <row r="2392" spans="1:45" x14ac:dyDescent="0.35">
      <c r="A2392" t="s">
        <v>2131</v>
      </c>
      <c r="B2392" t="s">
        <v>2672</v>
      </c>
      <c r="C2392" t="s">
        <v>2592</v>
      </c>
      <c r="D2392" t="s">
        <v>3145</v>
      </c>
      <c r="E2392" t="s">
        <v>3146</v>
      </c>
      <c r="F2392" t="s">
        <v>39</v>
      </c>
      <c r="G2392" t="s">
        <v>40</v>
      </c>
      <c r="H2392" t="s">
        <v>40</v>
      </c>
      <c r="I2392" t="s">
        <v>3150</v>
      </c>
      <c r="J2392" t="s">
        <v>3147</v>
      </c>
      <c r="K2392" t="s">
        <v>3148</v>
      </c>
      <c r="L2392" t="s">
        <v>3149</v>
      </c>
      <c r="M2392" t="s">
        <v>2632</v>
      </c>
      <c r="N2392" t="s">
        <v>39</v>
      </c>
      <c r="O2392">
        <v>2011</v>
      </c>
      <c r="P2392">
        <v>2011</v>
      </c>
      <c r="Q2392" t="s">
        <v>39</v>
      </c>
      <c r="R2392" t="s">
        <v>39</v>
      </c>
      <c r="S2392" t="s">
        <v>39</v>
      </c>
      <c r="T2392" t="s">
        <v>39</v>
      </c>
      <c r="U2392" t="s">
        <v>3151</v>
      </c>
      <c r="V2392" s="6" t="s">
        <v>39</v>
      </c>
      <c r="W2392" t="s">
        <v>39</v>
      </c>
      <c r="X2392" s="6">
        <v>25</v>
      </c>
      <c r="Y2392" t="s">
        <v>39</v>
      </c>
      <c r="Z2392" s="6" t="s">
        <v>39</v>
      </c>
      <c r="AA2392" t="s">
        <v>39</v>
      </c>
      <c r="AB2392" t="s">
        <v>39</v>
      </c>
      <c r="AC2392" t="s">
        <v>39</v>
      </c>
      <c r="AD2392" t="s">
        <v>42</v>
      </c>
      <c r="AE2392" t="s">
        <v>3153</v>
      </c>
      <c r="AF2392" t="s">
        <v>40</v>
      </c>
      <c r="AG2392" t="s">
        <v>39</v>
      </c>
      <c r="AH2392" t="s">
        <v>39</v>
      </c>
      <c r="AI2392" t="s">
        <v>39</v>
      </c>
      <c r="AJ2392" s="6" t="s">
        <v>43</v>
      </c>
      <c r="AK2392">
        <v>12</v>
      </c>
      <c r="AL2392" s="6" t="s">
        <v>39</v>
      </c>
      <c r="AM2392" s="6" t="s">
        <v>39</v>
      </c>
      <c r="AN2392">
        <v>4</v>
      </c>
      <c r="AO2392">
        <v>25</v>
      </c>
      <c r="AP2392" s="20">
        <v>30</v>
      </c>
      <c r="AQ2392" t="s">
        <v>39</v>
      </c>
      <c r="AR2392" t="s">
        <v>2627</v>
      </c>
    </row>
    <row r="2393" spans="1:45" x14ac:dyDescent="0.35">
      <c r="A2393" t="s">
        <v>2131</v>
      </c>
      <c r="B2393" t="s">
        <v>2672</v>
      </c>
      <c r="C2393" t="s">
        <v>2592</v>
      </c>
      <c r="D2393" t="s">
        <v>3145</v>
      </c>
      <c r="E2393" t="s">
        <v>3146</v>
      </c>
      <c r="F2393" t="s">
        <v>39</v>
      </c>
      <c r="G2393" t="s">
        <v>40</v>
      </c>
      <c r="H2393" t="s">
        <v>40</v>
      </c>
      <c r="I2393" t="s">
        <v>3150</v>
      </c>
      <c r="J2393" t="s">
        <v>3147</v>
      </c>
      <c r="K2393" t="s">
        <v>3148</v>
      </c>
      <c r="L2393" t="s">
        <v>3149</v>
      </c>
      <c r="M2393" t="s">
        <v>2632</v>
      </c>
      <c r="N2393" t="s">
        <v>39</v>
      </c>
      <c r="O2393">
        <v>2011</v>
      </c>
      <c r="P2393">
        <v>2011</v>
      </c>
      <c r="Q2393" t="s">
        <v>39</v>
      </c>
      <c r="R2393" t="s">
        <v>39</v>
      </c>
      <c r="S2393" t="s">
        <v>39</v>
      </c>
      <c r="T2393" t="s">
        <v>39</v>
      </c>
      <c r="U2393" t="s">
        <v>3188</v>
      </c>
      <c r="V2393" s="6" t="s">
        <v>39</v>
      </c>
      <c r="W2393" t="s">
        <v>39</v>
      </c>
      <c r="X2393" s="6">
        <v>25</v>
      </c>
      <c r="Y2393" t="s">
        <v>39</v>
      </c>
      <c r="Z2393" s="6" t="s">
        <v>39</v>
      </c>
      <c r="AA2393" t="s">
        <v>39</v>
      </c>
      <c r="AB2393" t="s">
        <v>39</v>
      </c>
      <c r="AC2393" t="s">
        <v>39</v>
      </c>
      <c r="AD2393" t="s">
        <v>40</v>
      </c>
      <c r="AE2393" t="s">
        <v>39</v>
      </c>
      <c r="AF2393" t="s">
        <v>40</v>
      </c>
      <c r="AG2393" t="s">
        <v>39</v>
      </c>
      <c r="AH2393" t="s">
        <v>39</v>
      </c>
      <c r="AI2393" t="s">
        <v>39</v>
      </c>
      <c r="AJ2393" t="s">
        <v>43</v>
      </c>
      <c r="AK2393">
        <v>10</v>
      </c>
      <c r="AL2393" t="s">
        <v>39</v>
      </c>
      <c r="AM2393" t="s">
        <v>39</v>
      </c>
      <c r="AN2393">
        <v>4</v>
      </c>
      <c r="AO2393">
        <v>25</v>
      </c>
      <c r="AP2393">
        <v>30</v>
      </c>
      <c r="AQ2393" t="s">
        <v>39</v>
      </c>
      <c r="AR2393" t="s">
        <v>2627</v>
      </c>
    </row>
    <row r="2394" spans="1:45" x14ac:dyDescent="0.35">
      <c r="A2394" t="s">
        <v>2131</v>
      </c>
      <c r="B2394" t="s">
        <v>2672</v>
      </c>
      <c r="C2394" t="s">
        <v>2592</v>
      </c>
      <c r="D2394" t="s">
        <v>3145</v>
      </c>
      <c r="E2394" t="s">
        <v>3146</v>
      </c>
      <c r="F2394" t="s">
        <v>39</v>
      </c>
      <c r="G2394" t="s">
        <v>40</v>
      </c>
      <c r="H2394" t="s">
        <v>40</v>
      </c>
      <c r="I2394" t="s">
        <v>3150</v>
      </c>
      <c r="J2394" t="s">
        <v>3147</v>
      </c>
      <c r="K2394" t="s">
        <v>3148</v>
      </c>
      <c r="L2394" t="s">
        <v>3149</v>
      </c>
      <c r="M2394" t="s">
        <v>2632</v>
      </c>
      <c r="N2394" t="s">
        <v>39</v>
      </c>
      <c r="O2394">
        <v>2011</v>
      </c>
      <c r="P2394">
        <v>2011</v>
      </c>
      <c r="Q2394" t="s">
        <v>39</v>
      </c>
      <c r="R2394" t="s">
        <v>39</v>
      </c>
      <c r="S2394" t="s">
        <v>39</v>
      </c>
      <c r="T2394" t="s">
        <v>39</v>
      </c>
      <c r="U2394" t="s">
        <v>3155</v>
      </c>
      <c r="V2394" s="6" t="s">
        <v>39</v>
      </c>
      <c r="W2394" t="s">
        <v>39</v>
      </c>
      <c r="X2394" s="6">
        <v>25</v>
      </c>
      <c r="Y2394" t="s">
        <v>39</v>
      </c>
      <c r="Z2394" s="6" t="s">
        <v>39</v>
      </c>
      <c r="AA2394" t="s">
        <v>39</v>
      </c>
      <c r="AB2394" t="s">
        <v>39</v>
      </c>
      <c r="AC2394" t="s">
        <v>39</v>
      </c>
      <c r="AD2394" t="s">
        <v>40</v>
      </c>
      <c r="AE2394" t="s">
        <v>39</v>
      </c>
      <c r="AF2394" t="s">
        <v>42</v>
      </c>
      <c r="AG2394" t="s">
        <v>3154</v>
      </c>
      <c r="AH2394">
        <f>48*60</f>
        <v>2880</v>
      </c>
      <c r="AI2394" t="s">
        <v>39</v>
      </c>
      <c r="AJ2394" t="s">
        <v>43</v>
      </c>
      <c r="AK2394">
        <v>58</v>
      </c>
      <c r="AL2394" t="s">
        <v>39</v>
      </c>
      <c r="AM2394" t="s">
        <v>39</v>
      </c>
      <c r="AN2394">
        <v>4</v>
      </c>
      <c r="AO2394">
        <v>25</v>
      </c>
      <c r="AP2394">
        <v>30</v>
      </c>
      <c r="AQ2394" t="s">
        <v>39</v>
      </c>
      <c r="AR2394" t="s">
        <v>2627</v>
      </c>
    </row>
    <row r="2395" spans="1:45" x14ac:dyDescent="0.35">
      <c r="A2395" t="s">
        <v>2131</v>
      </c>
      <c r="B2395" t="s">
        <v>2672</v>
      </c>
      <c r="C2395" t="s">
        <v>2592</v>
      </c>
      <c r="D2395" t="s">
        <v>3145</v>
      </c>
      <c r="E2395" t="s">
        <v>3146</v>
      </c>
      <c r="F2395" t="s">
        <v>39</v>
      </c>
      <c r="G2395" t="s">
        <v>40</v>
      </c>
      <c r="H2395" t="s">
        <v>40</v>
      </c>
      <c r="I2395" t="s">
        <v>3150</v>
      </c>
      <c r="J2395" t="s">
        <v>3147</v>
      </c>
      <c r="K2395" t="s">
        <v>3148</v>
      </c>
      <c r="L2395" t="s">
        <v>3149</v>
      </c>
      <c r="M2395" t="s">
        <v>2632</v>
      </c>
      <c r="N2395" t="s">
        <v>39</v>
      </c>
      <c r="O2395">
        <v>2011</v>
      </c>
      <c r="P2395">
        <v>2011</v>
      </c>
      <c r="Q2395" t="s">
        <v>39</v>
      </c>
      <c r="R2395" t="s">
        <v>39</v>
      </c>
      <c r="S2395" t="s">
        <v>39</v>
      </c>
      <c r="T2395" t="s">
        <v>39</v>
      </c>
      <c r="U2395" t="s">
        <v>3155</v>
      </c>
      <c r="V2395" s="6" t="s">
        <v>39</v>
      </c>
      <c r="W2395" t="s">
        <v>39</v>
      </c>
      <c r="X2395" s="6">
        <v>25</v>
      </c>
      <c r="Y2395" t="s">
        <v>39</v>
      </c>
      <c r="Z2395" s="6" t="s">
        <v>39</v>
      </c>
      <c r="AA2395" t="s">
        <v>39</v>
      </c>
      <c r="AB2395" t="s">
        <v>39</v>
      </c>
      <c r="AC2395" t="s">
        <v>39</v>
      </c>
      <c r="AD2395" t="s">
        <v>40</v>
      </c>
      <c r="AE2395" t="s">
        <v>39</v>
      </c>
      <c r="AF2395" t="s">
        <v>42</v>
      </c>
      <c r="AG2395" t="s">
        <v>3154</v>
      </c>
      <c r="AH2395">
        <f>12*60</f>
        <v>720</v>
      </c>
      <c r="AI2395" t="s">
        <v>39</v>
      </c>
      <c r="AJ2395" t="s">
        <v>43</v>
      </c>
      <c r="AK2395">
        <v>70</v>
      </c>
      <c r="AL2395" t="s">
        <v>39</v>
      </c>
      <c r="AM2395" t="s">
        <v>39</v>
      </c>
      <c r="AN2395">
        <v>4</v>
      </c>
      <c r="AO2395">
        <v>25</v>
      </c>
      <c r="AP2395">
        <v>30</v>
      </c>
      <c r="AQ2395" t="s">
        <v>39</v>
      </c>
      <c r="AR2395" t="s">
        <v>2627</v>
      </c>
    </row>
    <row r="2396" spans="1:45" x14ac:dyDescent="0.35">
      <c r="A2396" t="s">
        <v>2131</v>
      </c>
      <c r="B2396" t="s">
        <v>2672</v>
      </c>
      <c r="C2396" t="s">
        <v>2592</v>
      </c>
      <c r="D2396" t="s">
        <v>3145</v>
      </c>
      <c r="E2396" t="s">
        <v>3146</v>
      </c>
      <c r="F2396" t="s">
        <v>39</v>
      </c>
      <c r="G2396" t="s">
        <v>40</v>
      </c>
      <c r="H2396" t="s">
        <v>40</v>
      </c>
      <c r="I2396" t="s">
        <v>3150</v>
      </c>
      <c r="J2396" t="s">
        <v>3147</v>
      </c>
      <c r="K2396" t="s">
        <v>3148</v>
      </c>
      <c r="L2396" t="s">
        <v>3149</v>
      </c>
      <c r="M2396" t="s">
        <v>2632</v>
      </c>
      <c r="N2396" t="s">
        <v>39</v>
      </c>
      <c r="O2396">
        <v>2011</v>
      </c>
      <c r="P2396">
        <v>2011</v>
      </c>
      <c r="Q2396" t="s">
        <v>39</v>
      </c>
      <c r="R2396" t="s">
        <v>39</v>
      </c>
      <c r="S2396" t="s">
        <v>39</v>
      </c>
      <c r="T2396" t="s">
        <v>39</v>
      </c>
      <c r="U2396" t="s">
        <v>3156</v>
      </c>
      <c r="V2396" s="6" t="s">
        <v>3157</v>
      </c>
      <c r="W2396">
        <v>7</v>
      </c>
      <c r="X2396" s="6">
        <v>25</v>
      </c>
      <c r="Y2396" t="s">
        <v>39</v>
      </c>
      <c r="Z2396" s="6" t="s">
        <v>39</v>
      </c>
      <c r="AA2396" t="s">
        <v>39</v>
      </c>
      <c r="AB2396" t="s">
        <v>39</v>
      </c>
      <c r="AC2396" t="s">
        <v>39</v>
      </c>
      <c r="AD2396" t="s">
        <v>40</v>
      </c>
      <c r="AE2396" t="s">
        <v>39</v>
      </c>
      <c r="AF2396" t="s">
        <v>40</v>
      </c>
      <c r="AG2396" t="s">
        <v>39</v>
      </c>
      <c r="AH2396" t="s">
        <v>39</v>
      </c>
      <c r="AI2396" t="s">
        <v>39</v>
      </c>
      <c r="AJ2396" t="s">
        <v>43</v>
      </c>
      <c r="AK2396">
        <v>6</v>
      </c>
      <c r="AL2396" t="s">
        <v>39</v>
      </c>
      <c r="AM2396" t="s">
        <v>39</v>
      </c>
      <c r="AN2396">
        <v>4</v>
      </c>
      <c r="AO2396">
        <v>25</v>
      </c>
      <c r="AP2396">
        <v>30</v>
      </c>
      <c r="AQ2396" t="s">
        <v>39</v>
      </c>
      <c r="AR2396" t="s">
        <v>2627</v>
      </c>
    </row>
    <row r="2397" spans="1:45" x14ac:dyDescent="0.35">
      <c r="A2397" t="s">
        <v>2131</v>
      </c>
      <c r="B2397" t="s">
        <v>2672</v>
      </c>
      <c r="C2397" t="s">
        <v>2592</v>
      </c>
      <c r="D2397" t="s">
        <v>3145</v>
      </c>
      <c r="E2397" t="s">
        <v>3146</v>
      </c>
      <c r="F2397" t="s">
        <v>39</v>
      </c>
      <c r="G2397" t="s">
        <v>40</v>
      </c>
      <c r="H2397" t="s">
        <v>40</v>
      </c>
      <c r="I2397" t="s">
        <v>3150</v>
      </c>
      <c r="J2397" t="s">
        <v>3147</v>
      </c>
      <c r="K2397" t="s">
        <v>3148</v>
      </c>
      <c r="L2397" t="s">
        <v>3149</v>
      </c>
      <c r="M2397" t="s">
        <v>2632</v>
      </c>
      <c r="N2397" t="s">
        <v>39</v>
      </c>
      <c r="O2397">
        <v>2011</v>
      </c>
      <c r="P2397">
        <v>2011</v>
      </c>
      <c r="Q2397" t="s">
        <v>39</v>
      </c>
      <c r="R2397" t="s">
        <v>39</v>
      </c>
      <c r="S2397" t="s">
        <v>39</v>
      </c>
      <c r="T2397" t="s">
        <v>39</v>
      </c>
      <c r="U2397" t="s">
        <v>3156</v>
      </c>
      <c r="V2397" s="6" t="s">
        <v>3157</v>
      </c>
      <c r="W2397">
        <v>14</v>
      </c>
      <c r="X2397" s="6">
        <v>25</v>
      </c>
      <c r="Y2397" t="s">
        <v>39</v>
      </c>
      <c r="Z2397" s="6" t="s">
        <v>39</v>
      </c>
      <c r="AA2397" t="s">
        <v>39</v>
      </c>
      <c r="AB2397" t="s">
        <v>39</v>
      </c>
      <c r="AC2397" t="s">
        <v>39</v>
      </c>
      <c r="AD2397" t="s">
        <v>40</v>
      </c>
      <c r="AE2397" t="s">
        <v>39</v>
      </c>
      <c r="AF2397" t="s">
        <v>40</v>
      </c>
      <c r="AG2397" t="s">
        <v>39</v>
      </c>
      <c r="AH2397" t="s">
        <v>39</v>
      </c>
      <c r="AI2397" t="s">
        <v>39</v>
      </c>
      <c r="AJ2397" t="s">
        <v>43</v>
      </c>
      <c r="AK2397">
        <v>10</v>
      </c>
      <c r="AL2397" t="s">
        <v>39</v>
      </c>
      <c r="AM2397" t="s">
        <v>39</v>
      </c>
      <c r="AN2397">
        <v>4</v>
      </c>
      <c r="AO2397">
        <v>25</v>
      </c>
      <c r="AP2397">
        <v>30</v>
      </c>
      <c r="AQ2397" t="s">
        <v>39</v>
      </c>
      <c r="AR2397" t="s">
        <v>2627</v>
      </c>
    </row>
    <row r="2398" spans="1:45" x14ac:dyDescent="0.35">
      <c r="A2398" t="s">
        <v>2131</v>
      </c>
      <c r="B2398" t="s">
        <v>2672</v>
      </c>
      <c r="C2398" t="s">
        <v>2592</v>
      </c>
      <c r="D2398" t="s">
        <v>3145</v>
      </c>
      <c r="E2398" t="s">
        <v>3146</v>
      </c>
      <c r="F2398" t="s">
        <v>39</v>
      </c>
      <c r="G2398" t="s">
        <v>40</v>
      </c>
      <c r="H2398" t="s">
        <v>40</v>
      </c>
      <c r="I2398" t="s">
        <v>3150</v>
      </c>
      <c r="J2398" t="s">
        <v>3147</v>
      </c>
      <c r="K2398" t="s">
        <v>3148</v>
      </c>
      <c r="L2398" t="s">
        <v>3149</v>
      </c>
      <c r="M2398" t="s">
        <v>2632</v>
      </c>
      <c r="N2398" t="s">
        <v>39</v>
      </c>
      <c r="O2398">
        <v>2011</v>
      </c>
      <c r="P2398">
        <v>2011</v>
      </c>
      <c r="Q2398" t="s">
        <v>39</v>
      </c>
      <c r="R2398" t="s">
        <v>39</v>
      </c>
      <c r="S2398" t="s">
        <v>39</v>
      </c>
      <c r="T2398" t="s">
        <v>39</v>
      </c>
      <c r="U2398" t="s">
        <v>21</v>
      </c>
      <c r="V2398" s="6" t="s">
        <v>39</v>
      </c>
      <c r="W2398" t="s">
        <v>39</v>
      </c>
      <c r="X2398" s="6">
        <v>25</v>
      </c>
      <c r="Y2398" t="s">
        <v>39</v>
      </c>
      <c r="Z2398" s="6" t="s">
        <v>39</v>
      </c>
      <c r="AA2398" t="s">
        <v>44</v>
      </c>
      <c r="AB2398">
        <f>1/(100*22.4)*347.37</f>
        <v>0.15507589285714285</v>
      </c>
      <c r="AC2398" t="s">
        <v>39</v>
      </c>
      <c r="AD2398" t="s">
        <v>40</v>
      </c>
      <c r="AE2398" t="s">
        <v>39</v>
      </c>
      <c r="AF2398" t="s">
        <v>40</v>
      </c>
      <c r="AG2398" t="s">
        <v>39</v>
      </c>
      <c r="AH2398" t="s">
        <v>39</v>
      </c>
      <c r="AI2398" t="s">
        <v>39</v>
      </c>
      <c r="AJ2398" s="6" t="s">
        <v>43</v>
      </c>
      <c r="AK2398">
        <v>6</v>
      </c>
      <c r="AL2398" s="6" t="s">
        <v>39</v>
      </c>
      <c r="AM2398" s="6" t="s">
        <v>39</v>
      </c>
      <c r="AN2398">
        <v>4</v>
      </c>
      <c r="AO2398">
        <v>25</v>
      </c>
      <c r="AP2398" s="20">
        <v>30</v>
      </c>
      <c r="AQ2398" t="s">
        <v>39</v>
      </c>
      <c r="AR2398" t="s">
        <v>2627</v>
      </c>
    </row>
    <row r="2399" spans="1:45" x14ac:dyDescent="0.35">
      <c r="A2399" t="s">
        <v>2131</v>
      </c>
      <c r="B2399" t="s">
        <v>2672</v>
      </c>
      <c r="C2399" t="s">
        <v>2592</v>
      </c>
      <c r="D2399" t="s">
        <v>3145</v>
      </c>
      <c r="E2399" t="s">
        <v>3146</v>
      </c>
      <c r="F2399" t="s">
        <v>39</v>
      </c>
      <c r="G2399" t="s">
        <v>40</v>
      </c>
      <c r="H2399" t="s">
        <v>40</v>
      </c>
      <c r="I2399" t="s">
        <v>3150</v>
      </c>
      <c r="J2399" t="s">
        <v>3147</v>
      </c>
      <c r="K2399" t="s">
        <v>3148</v>
      </c>
      <c r="L2399" t="s">
        <v>3149</v>
      </c>
      <c r="M2399" t="s">
        <v>2632</v>
      </c>
      <c r="N2399" t="s">
        <v>39</v>
      </c>
      <c r="O2399">
        <v>2011</v>
      </c>
      <c r="P2399">
        <v>2011</v>
      </c>
      <c r="Q2399" t="s">
        <v>39</v>
      </c>
      <c r="R2399" t="s">
        <v>39</v>
      </c>
      <c r="S2399" t="s">
        <v>39</v>
      </c>
      <c r="T2399" t="s">
        <v>39</v>
      </c>
      <c r="U2399" t="s">
        <v>21</v>
      </c>
      <c r="V2399" s="6" t="s">
        <v>39</v>
      </c>
      <c r="W2399" t="s">
        <v>39</v>
      </c>
      <c r="X2399" s="6">
        <v>25</v>
      </c>
      <c r="Y2399" t="s">
        <v>39</v>
      </c>
      <c r="Z2399" s="6" t="s">
        <v>39</v>
      </c>
      <c r="AA2399" t="s">
        <v>44</v>
      </c>
      <c r="AB2399">
        <f>3/(100*22.4)*347.37</f>
        <v>0.4652276785714286</v>
      </c>
      <c r="AC2399" t="s">
        <v>39</v>
      </c>
      <c r="AD2399" t="s">
        <v>40</v>
      </c>
      <c r="AE2399" t="s">
        <v>39</v>
      </c>
      <c r="AF2399" t="s">
        <v>40</v>
      </c>
      <c r="AG2399" t="s">
        <v>39</v>
      </c>
      <c r="AH2399" t="s">
        <v>39</v>
      </c>
      <c r="AI2399" t="s">
        <v>39</v>
      </c>
      <c r="AJ2399" s="6" t="s">
        <v>43</v>
      </c>
      <c r="AK2399">
        <v>6</v>
      </c>
      <c r="AL2399" s="6" t="s">
        <v>39</v>
      </c>
      <c r="AM2399" s="6" t="s">
        <v>39</v>
      </c>
      <c r="AN2399">
        <v>4</v>
      </c>
      <c r="AO2399">
        <v>25</v>
      </c>
      <c r="AP2399" s="20">
        <v>30</v>
      </c>
      <c r="AQ2399" t="s">
        <v>39</v>
      </c>
      <c r="AR2399" t="s">
        <v>2627</v>
      </c>
    </row>
    <row r="2400" spans="1:45" x14ac:dyDescent="0.35">
      <c r="A2400" t="s">
        <v>2131</v>
      </c>
      <c r="B2400" t="s">
        <v>2672</v>
      </c>
      <c r="C2400" t="s">
        <v>2592</v>
      </c>
      <c r="D2400" t="s">
        <v>3145</v>
      </c>
      <c r="E2400" t="s">
        <v>3146</v>
      </c>
      <c r="F2400" t="s">
        <v>39</v>
      </c>
      <c r="G2400" t="s">
        <v>40</v>
      </c>
      <c r="H2400" t="s">
        <v>40</v>
      </c>
      <c r="I2400" t="s">
        <v>3150</v>
      </c>
      <c r="J2400" t="s">
        <v>3147</v>
      </c>
      <c r="K2400" t="s">
        <v>3148</v>
      </c>
      <c r="L2400" t="s">
        <v>3149</v>
      </c>
      <c r="M2400" t="s">
        <v>2632</v>
      </c>
      <c r="N2400" t="s">
        <v>39</v>
      </c>
      <c r="O2400">
        <v>2011</v>
      </c>
      <c r="P2400">
        <v>2011</v>
      </c>
      <c r="Q2400" t="s">
        <v>39</v>
      </c>
      <c r="R2400" t="s">
        <v>39</v>
      </c>
      <c r="S2400" t="s">
        <v>39</v>
      </c>
      <c r="T2400" t="s">
        <v>39</v>
      </c>
      <c r="U2400" t="s">
        <v>21</v>
      </c>
      <c r="V2400" s="6" t="s">
        <v>39</v>
      </c>
      <c r="W2400" t="s">
        <v>39</v>
      </c>
      <c r="X2400" s="6">
        <v>25</v>
      </c>
      <c r="Y2400" t="s">
        <v>39</v>
      </c>
      <c r="Z2400" s="6" t="s">
        <v>39</v>
      </c>
      <c r="AA2400" t="s">
        <v>2743</v>
      </c>
      <c r="AC2400">
        <v>15</v>
      </c>
      <c r="AD2400" t="s">
        <v>40</v>
      </c>
      <c r="AE2400" t="s">
        <v>39</v>
      </c>
      <c r="AF2400" t="s">
        <v>40</v>
      </c>
      <c r="AG2400" t="s">
        <v>39</v>
      </c>
      <c r="AH2400" t="s">
        <v>39</v>
      </c>
      <c r="AI2400" t="s">
        <v>39</v>
      </c>
      <c r="AJ2400" s="6" t="s">
        <v>43</v>
      </c>
      <c r="AK2400">
        <v>2</v>
      </c>
      <c r="AL2400" s="6" t="s">
        <v>39</v>
      </c>
      <c r="AM2400" s="6" t="s">
        <v>39</v>
      </c>
      <c r="AN2400">
        <v>4</v>
      </c>
      <c r="AO2400">
        <v>25</v>
      </c>
      <c r="AP2400" s="20">
        <v>30</v>
      </c>
      <c r="AQ2400" t="s">
        <v>39</v>
      </c>
      <c r="AR2400" t="s">
        <v>2627</v>
      </c>
    </row>
    <row r="2401" spans="1:44" x14ac:dyDescent="0.35">
      <c r="A2401" t="s">
        <v>2131</v>
      </c>
      <c r="B2401" t="s">
        <v>2672</v>
      </c>
      <c r="C2401" t="s">
        <v>2592</v>
      </c>
      <c r="D2401" t="s">
        <v>3145</v>
      </c>
      <c r="E2401" t="s">
        <v>3146</v>
      </c>
      <c r="F2401" t="s">
        <v>39</v>
      </c>
      <c r="G2401" t="s">
        <v>40</v>
      </c>
      <c r="H2401" t="s">
        <v>40</v>
      </c>
      <c r="I2401" t="s">
        <v>3150</v>
      </c>
      <c r="J2401" t="s">
        <v>3147</v>
      </c>
      <c r="K2401" t="s">
        <v>3148</v>
      </c>
      <c r="L2401" t="s">
        <v>3149</v>
      </c>
      <c r="M2401" t="s">
        <v>2632</v>
      </c>
      <c r="N2401" t="s">
        <v>39</v>
      </c>
      <c r="O2401">
        <v>2011</v>
      </c>
      <c r="P2401">
        <v>2011</v>
      </c>
      <c r="Q2401" t="s">
        <v>39</v>
      </c>
      <c r="R2401" t="s">
        <v>39</v>
      </c>
      <c r="S2401" t="s">
        <v>39</v>
      </c>
      <c r="T2401" t="s">
        <v>39</v>
      </c>
      <c r="U2401" t="s">
        <v>21</v>
      </c>
      <c r="V2401" s="6" t="s">
        <v>39</v>
      </c>
      <c r="W2401" t="s">
        <v>39</v>
      </c>
      <c r="X2401" s="6">
        <v>25</v>
      </c>
      <c r="Y2401" t="s">
        <v>39</v>
      </c>
      <c r="Z2401" s="6" t="s">
        <v>39</v>
      </c>
      <c r="AA2401" t="s">
        <v>2743</v>
      </c>
      <c r="AC2401">
        <v>30</v>
      </c>
      <c r="AD2401" t="s">
        <v>40</v>
      </c>
      <c r="AE2401" t="s">
        <v>39</v>
      </c>
      <c r="AF2401" t="s">
        <v>40</v>
      </c>
      <c r="AG2401" t="s">
        <v>39</v>
      </c>
      <c r="AH2401" t="s">
        <v>39</v>
      </c>
      <c r="AI2401" t="s">
        <v>39</v>
      </c>
      <c r="AJ2401" s="6" t="s">
        <v>43</v>
      </c>
      <c r="AK2401">
        <v>0</v>
      </c>
      <c r="AL2401" s="6" t="s">
        <v>39</v>
      </c>
      <c r="AM2401" s="6" t="s">
        <v>39</v>
      </c>
      <c r="AN2401">
        <v>4</v>
      </c>
      <c r="AO2401">
        <v>25</v>
      </c>
      <c r="AP2401" s="20">
        <v>30</v>
      </c>
      <c r="AQ2401" t="s">
        <v>39</v>
      </c>
      <c r="AR2401" t="s">
        <v>2627</v>
      </c>
    </row>
    <row r="2402" spans="1:44" x14ac:dyDescent="0.35">
      <c r="A2402" t="s">
        <v>2131</v>
      </c>
      <c r="B2402" t="s">
        <v>2672</v>
      </c>
      <c r="C2402" t="s">
        <v>2592</v>
      </c>
      <c r="D2402" t="s">
        <v>3145</v>
      </c>
      <c r="E2402" t="s">
        <v>3146</v>
      </c>
      <c r="F2402" t="s">
        <v>39</v>
      </c>
      <c r="G2402" t="s">
        <v>40</v>
      </c>
      <c r="H2402" t="s">
        <v>40</v>
      </c>
      <c r="I2402" t="s">
        <v>3150</v>
      </c>
      <c r="J2402" t="s">
        <v>3147</v>
      </c>
      <c r="K2402" t="s">
        <v>3148</v>
      </c>
      <c r="L2402" t="s">
        <v>3149</v>
      </c>
      <c r="M2402" t="s">
        <v>2632</v>
      </c>
      <c r="N2402" t="s">
        <v>39</v>
      </c>
      <c r="O2402">
        <v>2011</v>
      </c>
      <c r="P2402">
        <v>2011</v>
      </c>
      <c r="Q2402" t="s">
        <v>39</v>
      </c>
      <c r="R2402" t="s">
        <v>39</v>
      </c>
      <c r="S2402" t="s">
        <v>39</v>
      </c>
      <c r="T2402" t="s">
        <v>39</v>
      </c>
      <c r="U2402" t="s">
        <v>21</v>
      </c>
      <c r="V2402" s="6" t="s">
        <v>39</v>
      </c>
      <c r="W2402" t="s">
        <v>39</v>
      </c>
      <c r="X2402" s="6">
        <v>25</v>
      </c>
      <c r="Y2402" t="s">
        <v>39</v>
      </c>
      <c r="Z2402" s="6" t="s">
        <v>39</v>
      </c>
      <c r="AA2402" t="s">
        <v>3158</v>
      </c>
      <c r="AB2402">
        <f>5/(100*22.4)*74.44</f>
        <v>0.16616071428571427</v>
      </c>
      <c r="AC2402">
        <v>5</v>
      </c>
      <c r="AD2402" t="s">
        <v>40</v>
      </c>
      <c r="AE2402" t="s">
        <v>39</v>
      </c>
      <c r="AF2402" t="s">
        <v>40</v>
      </c>
      <c r="AG2402" t="s">
        <v>39</v>
      </c>
      <c r="AH2402" t="s">
        <v>39</v>
      </c>
      <c r="AI2402" t="s">
        <v>39</v>
      </c>
      <c r="AJ2402" s="6" t="s">
        <v>43</v>
      </c>
      <c r="AK2402">
        <v>16</v>
      </c>
      <c r="AL2402" s="6" t="s">
        <v>39</v>
      </c>
      <c r="AM2402" s="6" t="s">
        <v>39</v>
      </c>
      <c r="AN2402">
        <v>4</v>
      </c>
      <c r="AO2402">
        <v>25</v>
      </c>
      <c r="AP2402" s="20">
        <v>30</v>
      </c>
      <c r="AQ2402" t="s">
        <v>39</v>
      </c>
      <c r="AR2402" t="s">
        <v>2627</v>
      </c>
    </row>
    <row r="2403" spans="1:44" x14ac:dyDescent="0.35">
      <c r="A2403" t="s">
        <v>2131</v>
      </c>
      <c r="B2403" t="s">
        <v>2672</v>
      </c>
      <c r="C2403" t="s">
        <v>2592</v>
      </c>
      <c r="D2403" t="s">
        <v>3145</v>
      </c>
      <c r="E2403" t="s">
        <v>3146</v>
      </c>
      <c r="F2403" t="s">
        <v>39</v>
      </c>
      <c r="G2403" t="s">
        <v>40</v>
      </c>
      <c r="H2403" t="s">
        <v>40</v>
      </c>
      <c r="I2403" t="s">
        <v>3150</v>
      </c>
      <c r="J2403" t="s">
        <v>3147</v>
      </c>
      <c r="K2403" t="s">
        <v>3148</v>
      </c>
      <c r="L2403" t="s">
        <v>3149</v>
      </c>
      <c r="M2403" t="s">
        <v>2632</v>
      </c>
      <c r="N2403" t="s">
        <v>39</v>
      </c>
      <c r="O2403">
        <v>2011</v>
      </c>
      <c r="P2403">
        <v>2011</v>
      </c>
      <c r="Q2403" t="s">
        <v>39</v>
      </c>
      <c r="R2403" t="s">
        <v>39</v>
      </c>
      <c r="S2403" t="s">
        <v>39</v>
      </c>
      <c r="T2403" t="s">
        <v>39</v>
      </c>
      <c r="U2403" t="s">
        <v>21</v>
      </c>
      <c r="V2403" s="6" t="s">
        <v>39</v>
      </c>
      <c r="W2403" t="s">
        <v>39</v>
      </c>
      <c r="X2403" s="6">
        <v>25</v>
      </c>
      <c r="Y2403" t="s">
        <v>39</v>
      </c>
      <c r="Z2403" s="6" t="s">
        <v>39</v>
      </c>
      <c r="AA2403" t="s">
        <v>2607</v>
      </c>
      <c r="AB2403">
        <f>5/(100*22.4)*101.1</f>
        <v>0.22566964285714283</v>
      </c>
      <c r="AC2403" t="s">
        <v>39</v>
      </c>
      <c r="AD2403" t="s">
        <v>40</v>
      </c>
      <c r="AE2403" t="s">
        <v>39</v>
      </c>
      <c r="AF2403" t="s">
        <v>40</v>
      </c>
      <c r="AG2403" t="s">
        <v>39</v>
      </c>
      <c r="AH2403" t="s">
        <v>39</v>
      </c>
      <c r="AI2403" t="s">
        <v>39</v>
      </c>
      <c r="AJ2403" s="6" t="s">
        <v>43</v>
      </c>
      <c r="AK2403">
        <v>6</v>
      </c>
      <c r="AL2403" s="6" t="s">
        <v>39</v>
      </c>
      <c r="AM2403" s="6" t="s">
        <v>39</v>
      </c>
      <c r="AN2403">
        <v>4</v>
      </c>
      <c r="AO2403">
        <v>25</v>
      </c>
      <c r="AP2403" s="20">
        <v>30</v>
      </c>
      <c r="AQ2403" t="s">
        <v>39</v>
      </c>
      <c r="AR2403" t="s">
        <v>2627</v>
      </c>
    </row>
    <row r="2404" spans="1:44" x14ac:dyDescent="0.35">
      <c r="A2404" t="s">
        <v>2131</v>
      </c>
      <c r="B2404" t="s">
        <v>2672</v>
      </c>
      <c r="C2404" t="s">
        <v>2592</v>
      </c>
      <c r="D2404" t="s">
        <v>3145</v>
      </c>
      <c r="E2404" t="s">
        <v>3146</v>
      </c>
      <c r="F2404" t="s">
        <v>39</v>
      </c>
      <c r="G2404" t="s">
        <v>40</v>
      </c>
      <c r="H2404" t="s">
        <v>40</v>
      </c>
      <c r="I2404" t="s">
        <v>3150</v>
      </c>
      <c r="J2404" t="s">
        <v>3147</v>
      </c>
      <c r="K2404" t="s">
        <v>3148</v>
      </c>
      <c r="L2404" t="s">
        <v>3149</v>
      </c>
      <c r="M2404" t="s">
        <v>2632</v>
      </c>
      <c r="N2404" t="s">
        <v>39</v>
      </c>
      <c r="O2404">
        <v>2011</v>
      </c>
      <c r="P2404">
        <v>2011</v>
      </c>
      <c r="Q2404" t="s">
        <v>39</v>
      </c>
      <c r="R2404" t="s">
        <v>39</v>
      </c>
      <c r="S2404" t="s">
        <v>39</v>
      </c>
      <c r="T2404" t="s">
        <v>39</v>
      </c>
      <c r="U2404" t="s">
        <v>21</v>
      </c>
      <c r="V2404" s="6" t="s">
        <v>39</v>
      </c>
      <c r="W2404" t="s">
        <v>39</v>
      </c>
      <c r="X2404" s="6">
        <v>25</v>
      </c>
      <c r="Y2404" t="s">
        <v>39</v>
      </c>
      <c r="Z2404" s="6" t="s">
        <v>39</v>
      </c>
      <c r="AA2404" t="s">
        <v>2607</v>
      </c>
      <c r="AB2404">
        <f>5/(100*22.4)*101.1</f>
        <v>0.22566964285714283</v>
      </c>
      <c r="AC2404" t="s">
        <v>39</v>
      </c>
      <c r="AD2404" t="s">
        <v>40</v>
      </c>
      <c r="AE2404" t="s">
        <v>39</v>
      </c>
      <c r="AF2404" t="s">
        <v>40</v>
      </c>
      <c r="AG2404" t="s">
        <v>39</v>
      </c>
      <c r="AH2404" t="s">
        <v>39</v>
      </c>
      <c r="AI2404" t="s">
        <v>39</v>
      </c>
      <c r="AJ2404" s="6" t="s">
        <v>43</v>
      </c>
      <c r="AK2404">
        <v>4</v>
      </c>
      <c r="AL2404" s="6" t="s">
        <v>39</v>
      </c>
      <c r="AM2404" s="6" t="s">
        <v>39</v>
      </c>
      <c r="AN2404">
        <v>4</v>
      </c>
      <c r="AO2404">
        <v>25</v>
      </c>
      <c r="AP2404" s="20">
        <v>30</v>
      </c>
      <c r="AQ2404" t="s">
        <v>39</v>
      </c>
      <c r="AR2404" t="s">
        <v>2627</v>
      </c>
    </row>
    <row r="2405" spans="1:44" x14ac:dyDescent="0.35">
      <c r="A2405" t="s">
        <v>2131</v>
      </c>
      <c r="B2405" t="s">
        <v>2672</v>
      </c>
      <c r="C2405" t="s">
        <v>2592</v>
      </c>
      <c r="D2405" t="s">
        <v>3145</v>
      </c>
      <c r="E2405" t="s">
        <v>3146</v>
      </c>
      <c r="F2405" t="s">
        <v>39</v>
      </c>
      <c r="G2405" t="s">
        <v>40</v>
      </c>
      <c r="H2405" t="s">
        <v>40</v>
      </c>
      <c r="I2405" t="s">
        <v>3150</v>
      </c>
      <c r="J2405" t="s">
        <v>3147</v>
      </c>
      <c r="K2405" t="s">
        <v>3148</v>
      </c>
      <c r="L2405" t="s">
        <v>3149</v>
      </c>
      <c r="M2405" t="s">
        <v>2632</v>
      </c>
      <c r="N2405" t="s">
        <v>39</v>
      </c>
      <c r="O2405">
        <v>2011</v>
      </c>
      <c r="P2405">
        <v>2011</v>
      </c>
      <c r="Q2405" t="s">
        <v>39</v>
      </c>
      <c r="R2405" t="s">
        <v>39</v>
      </c>
      <c r="S2405" t="s">
        <v>39</v>
      </c>
      <c r="T2405" t="s">
        <v>39</v>
      </c>
      <c r="U2405" t="s">
        <v>3159</v>
      </c>
      <c r="V2405" s="6" t="s">
        <v>39</v>
      </c>
      <c r="W2405" t="s">
        <v>39</v>
      </c>
      <c r="X2405" s="6">
        <v>25</v>
      </c>
      <c r="Y2405" t="s">
        <v>39</v>
      </c>
      <c r="Z2405" s="6" t="s">
        <v>39</v>
      </c>
      <c r="AA2405" t="s">
        <v>39</v>
      </c>
      <c r="AB2405" t="s">
        <v>39</v>
      </c>
      <c r="AC2405" t="s">
        <v>39</v>
      </c>
      <c r="AD2405" t="s">
        <v>40</v>
      </c>
      <c r="AE2405" t="s">
        <v>39</v>
      </c>
      <c r="AF2405" t="s">
        <v>40</v>
      </c>
      <c r="AG2405" t="s">
        <v>39</v>
      </c>
      <c r="AH2405" t="s">
        <v>39</v>
      </c>
      <c r="AI2405" t="s">
        <v>39</v>
      </c>
      <c r="AJ2405" t="s">
        <v>43</v>
      </c>
      <c r="AK2405">
        <v>70</v>
      </c>
      <c r="AL2405" t="s">
        <v>39</v>
      </c>
      <c r="AM2405" t="s">
        <v>39</v>
      </c>
      <c r="AN2405">
        <v>4</v>
      </c>
      <c r="AO2405">
        <v>25</v>
      </c>
      <c r="AP2405">
        <v>30</v>
      </c>
      <c r="AQ2405" t="s">
        <v>39</v>
      </c>
      <c r="AR2405" t="s">
        <v>2627</v>
      </c>
    </row>
    <row r="2406" spans="1:44" x14ac:dyDescent="0.35">
      <c r="A2406" t="s">
        <v>2131</v>
      </c>
      <c r="B2406" t="s">
        <v>2672</v>
      </c>
      <c r="C2406" t="s">
        <v>2592</v>
      </c>
      <c r="D2406" t="s">
        <v>3145</v>
      </c>
      <c r="E2406" t="s">
        <v>3146</v>
      </c>
      <c r="F2406" t="s">
        <v>39</v>
      </c>
      <c r="G2406" t="s">
        <v>40</v>
      </c>
      <c r="H2406" t="s">
        <v>40</v>
      </c>
      <c r="I2406" t="s">
        <v>3150</v>
      </c>
      <c r="J2406" t="s">
        <v>3147</v>
      </c>
      <c r="K2406" t="s">
        <v>3148</v>
      </c>
      <c r="L2406" t="s">
        <v>3149</v>
      </c>
      <c r="M2406" t="s">
        <v>2632</v>
      </c>
      <c r="N2406" t="s">
        <v>39</v>
      </c>
      <c r="O2406">
        <v>2011</v>
      </c>
      <c r="P2406">
        <v>2011</v>
      </c>
      <c r="Q2406" t="s">
        <v>39</v>
      </c>
      <c r="R2406" t="s">
        <v>39</v>
      </c>
      <c r="S2406" t="s">
        <v>39</v>
      </c>
      <c r="T2406" t="s">
        <v>39</v>
      </c>
      <c r="U2406" t="s">
        <v>3160</v>
      </c>
      <c r="V2406" s="6" t="s">
        <v>39</v>
      </c>
      <c r="W2406" t="s">
        <v>39</v>
      </c>
      <c r="X2406" s="6">
        <v>25</v>
      </c>
      <c r="Y2406" t="s">
        <v>39</v>
      </c>
      <c r="Z2406" s="6" t="s">
        <v>39</v>
      </c>
      <c r="AA2406" t="s">
        <v>39</v>
      </c>
      <c r="AB2406" t="s">
        <v>39</v>
      </c>
      <c r="AC2406" t="s">
        <v>39</v>
      </c>
      <c r="AD2406" t="s">
        <v>40</v>
      </c>
      <c r="AE2406" t="s">
        <v>39</v>
      </c>
      <c r="AF2406" t="s">
        <v>40</v>
      </c>
      <c r="AG2406" t="s">
        <v>39</v>
      </c>
      <c r="AH2406" t="s">
        <v>39</v>
      </c>
      <c r="AI2406" t="s">
        <v>39</v>
      </c>
      <c r="AJ2406" t="s">
        <v>43</v>
      </c>
      <c r="AK2406">
        <v>28</v>
      </c>
      <c r="AL2406" t="s">
        <v>39</v>
      </c>
      <c r="AM2406" t="s">
        <v>39</v>
      </c>
      <c r="AN2406">
        <v>4</v>
      </c>
      <c r="AO2406">
        <v>25</v>
      </c>
      <c r="AP2406">
        <v>30</v>
      </c>
      <c r="AQ2406" t="s">
        <v>39</v>
      </c>
      <c r="AR2406" t="s">
        <v>2627</v>
      </c>
    </row>
    <row r="2407" spans="1:44" x14ac:dyDescent="0.35">
      <c r="A2407" t="s">
        <v>2131</v>
      </c>
      <c r="B2407" t="s">
        <v>2672</v>
      </c>
      <c r="C2407" t="s">
        <v>2592</v>
      </c>
      <c r="D2407" t="s">
        <v>3145</v>
      </c>
      <c r="E2407" t="s">
        <v>3146</v>
      </c>
      <c r="F2407" t="s">
        <v>39</v>
      </c>
      <c r="G2407" t="s">
        <v>40</v>
      </c>
      <c r="H2407" t="s">
        <v>40</v>
      </c>
      <c r="I2407" t="s">
        <v>3150</v>
      </c>
      <c r="J2407" t="s">
        <v>3147</v>
      </c>
      <c r="K2407" t="s">
        <v>3148</v>
      </c>
      <c r="L2407" t="s">
        <v>3149</v>
      </c>
      <c r="M2407" t="s">
        <v>2632</v>
      </c>
      <c r="N2407" t="s">
        <v>39</v>
      </c>
      <c r="O2407">
        <v>2011</v>
      </c>
      <c r="P2407">
        <v>2011</v>
      </c>
      <c r="Q2407" t="s">
        <v>39</v>
      </c>
      <c r="R2407" t="s">
        <v>39</v>
      </c>
      <c r="S2407" t="s">
        <v>39</v>
      </c>
      <c r="T2407" t="s">
        <v>39</v>
      </c>
      <c r="U2407" t="s">
        <v>3161</v>
      </c>
      <c r="V2407" s="6" t="s">
        <v>39</v>
      </c>
      <c r="W2407" t="s">
        <v>39</v>
      </c>
      <c r="X2407" s="6">
        <v>25</v>
      </c>
      <c r="Y2407" t="s">
        <v>39</v>
      </c>
      <c r="Z2407" s="6" t="s">
        <v>39</v>
      </c>
      <c r="AA2407" t="s">
        <v>39</v>
      </c>
      <c r="AB2407" t="s">
        <v>39</v>
      </c>
      <c r="AC2407" t="s">
        <v>39</v>
      </c>
      <c r="AD2407" t="s">
        <v>40</v>
      </c>
      <c r="AE2407" t="s">
        <v>39</v>
      </c>
      <c r="AF2407" t="s">
        <v>40</v>
      </c>
      <c r="AG2407" t="s">
        <v>39</v>
      </c>
      <c r="AH2407" t="s">
        <v>39</v>
      </c>
      <c r="AI2407" t="s">
        <v>39</v>
      </c>
      <c r="AJ2407" t="s">
        <v>43</v>
      </c>
      <c r="AK2407">
        <v>24</v>
      </c>
      <c r="AL2407" t="s">
        <v>39</v>
      </c>
      <c r="AM2407" t="s">
        <v>39</v>
      </c>
      <c r="AN2407">
        <v>4</v>
      </c>
      <c r="AO2407">
        <v>25</v>
      </c>
      <c r="AP2407">
        <v>30</v>
      </c>
      <c r="AQ2407" t="s">
        <v>39</v>
      </c>
      <c r="AR2407" t="s">
        <v>2627</v>
      </c>
    </row>
    <row r="2408" spans="1:44" x14ac:dyDescent="0.35">
      <c r="A2408" t="s">
        <v>2131</v>
      </c>
      <c r="B2408" t="s">
        <v>2672</v>
      </c>
      <c r="C2408" t="s">
        <v>2592</v>
      </c>
      <c r="D2408" t="s">
        <v>3145</v>
      </c>
      <c r="E2408" t="s">
        <v>3146</v>
      </c>
      <c r="F2408" t="s">
        <v>39</v>
      </c>
      <c r="G2408" t="s">
        <v>40</v>
      </c>
      <c r="H2408" t="s">
        <v>40</v>
      </c>
      <c r="I2408" t="s">
        <v>3150</v>
      </c>
      <c r="J2408" t="s">
        <v>3147</v>
      </c>
      <c r="K2408" t="s">
        <v>3148</v>
      </c>
      <c r="L2408" t="s">
        <v>3149</v>
      </c>
      <c r="M2408" t="s">
        <v>2632</v>
      </c>
      <c r="N2408" t="s">
        <v>39</v>
      </c>
      <c r="O2408">
        <v>2011</v>
      </c>
      <c r="P2408">
        <v>2011</v>
      </c>
      <c r="Q2408" t="s">
        <v>39</v>
      </c>
      <c r="R2408" t="s">
        <v>39</v>
      </c>
      <c r="S2408" t="s">
        <v>39</v>
      </c>
      <c r="T2408" t="s">
        <v>39</v>
      </c>
      <c r="U2408" t="s">
        <v>3162</v>
      </c>
      <c r="V2408" s="6" t="s">
        <v>39</v>
      </c>
      <c r="W2408" t="s">
        <v>39</v>
      </c>
      <c r="X2408" s="6">
        <v>25</v>
      </c>
      <c r="Y2408" t="s">
        <v>39</v>
      </c>
      <c r="Z2408" s="6" t="s">
        <v>39</v>
      </c>
      <c r="AA2408" t="s">
        <v>39</v>
      </c>
      <c r="AB2408" t="s">
        <v>39</v>
      </c>
      <c r="AC2408" t="s">
        <v>39</v>
      </c>
      <c r="AD2408" t="s">
        <v>40</v>
      </c>
      <c r="AE2408" t="s">
        <v>39</v>
      </c>
      <c r="AF2408" t="s">
        <v>40</v>
      </c>
      <c r="AG2408" t="s">
        <v>39</v>
      </c>
      <c r="AH2408" t="s">
        <v>39</v>
      </c>
      <c r="AI2408" t="s">
        <v>39</v>
      </c>
      <c r="AJ2408" t="s">
        <v>43</v>
      </c>
      <c r="AK2408">
        <v>44</v>
      </c>
      <c r="AL2408" t="s">
        <v>39</v>
      </c>
      <c r="AM2408" t="s">
        <v>39</v>
      </c>
      <c r="AN2408">
        <v>4</v>
      </c>
      <c r="AO2408">
        <v>25</v>
      </c>
      <c r="AP2408">
        <v>30</v>
      </c>
      <c r="AQ2408" t="s">
        <v>39</v>
      </c>
      <c r="AR2408" t="s">
        <v>2627</v>
      </c>
    </row>
    <row r="2409" spans="1:44" x14ac:dyDescent="0.35">
      <c r="A2409" t="s">
        <v>2131</v>
      </c>
      <c r="B2409" t="s">
        <v>2672</v>
      </c>
      <c r="C2409" t="s">
        <v>2592</v>
      </c>
      <c r="D2409" t="s">
        <v>3145</v>
      </c>
      <c r="E2409" t="s">
        <v>3146</v>
      </c>
      <c r="F2409" t="s">
        <v>39</v>
      </c>
      <c r="G2409" t="s">
        <v>40</v>
      </c>
      <c r="H2409" t="s">
        <v>40</v>
      </c>
      <c r="I2409" t="s">
        <v>3150</v>
      </c>
      <c r="J2409" t="s">
        <v>3147</v>
      </c>
      <c r="K2409" t="s">
        <v>3148</v>
      </c>
      <c r="L2409" t="s">
        <v>3149</v>
      </c>
      <c r="M2409" t="s">
        <v>2632</v>
      </c>
      <c r="N2409" t="s">
        <v>39</v>
      </c>
      <c r="O2409">
        <v>2011</v>
      </c>
      <c r="P2409">
        <v>2011</v>
      </c>
      <c r="Q2409" t="s">
        <v>39</v>
      </c>
      <c r="R2409" t="s">
        <v>39</v>
      </c>
      <c r="S2409" t="s">
        <v>39</v>
      </c>
      <c r="T2409" t="s">
        <v>39</v>
      </c>
      <c r="U2409" t="s">
        <v>3156</v>
      </c>
      <c r="V2409" s="6" t="s">
        <v>3157</v>
      </c>
      <c r="W2409">
        <v>7</v>
      </c>
      <c r="X2409" s="6">
        <v>25</v>
      </c>
      <c r="Y2409" t="s">
        <v>3163</v>
      </c>
      <c r="Z2409" s="6" t="s">
        <v>39</v>
      </c>
      <c r="AA2409" t="s">
        <v>39</v>
      </c>
      <c r="AB2409" t="s">
        <v>39</v>
      </c>
      <c r="AC2409" t="s">
        <v>39</v>
      </c>
      <c r="AD2409" t="s">
        <v>40</v>
      </c>
      <c r="AE2409" t="s">
        <v>39</v>
      </c>
      <c r="AF2409" t="s">
        <v>40</v>
      </c>
      <c r="AG2409" t="s">
        <v>39</v>
      </c>
      <c r="AH2409" t="s">
        <v>39</v>
      </c>
      <c r="AI2409" t="s">
        <v>39</v>
      </c>
      <c r="AJ2409" t="s">
        <v>43</v>
      </c>
      <c r="AK2409">
        <v>54</v>
      </c>
      <c r="AL2409" t="s">
        <v>39</v>
      </c>
      <c r="AM2409" t="s">
        <v>39</v>
      </c>
      <c r="AN2409">
        <v>4</v>
      </c>
      <c r="AO2409">
        <v>25</v>
      </c>
      <c r="AP2409">
        <v>30</v>
      </c>
      <c r="AQ2409" t="s">
        <v>39</v>
      </c>
      <c r="AR2409" t="s">
        <v>2627</v>
      </c>
    </row>
    <row r="2410" spans="1:44" x14ac:dyDescent="0.35">
      <c r="A2410" t="s">
        <v>2131</v>
      </c>
      <c r="B2410" t="s">
        <v>2672</v>
      </c>
      <c r="C2410" t="s">
        <v>2592</v>
      </c>
      <c r="D2410" t="s">
        <v>3145</v>
      </c>
      <c r="E2410" t="s">
        <v>3146</v>
      </c>
      <c r="F2410" t="s">
        <v>39</v>
      </c>
      <c r="G2410" t="s">
        <v>40</v>
      </c>
      <c r="H2410" t="s">
        <v>40</v>
      </c>
      <c r="I2410" t="s">
        <v>3150</v>
      </c>
      <c r="J2410" t="s">
        <v>3147</v>
      </c>
      <c r="K2410" t="s">
        <v>3148</v>
      </c>
      <c r="L2410" t="s">
        <v>3149</v>
      </c>
      <c r="M2410" t="s">
        <v>2632</v>
      </c>
      <c r="N2410" t="s">
        <v>39</v>
      </c>
      <c r="O2410">
        <v>2011</v>
      </c>
      <c r="P2410">
        <v>2011</v>
      </c>
      <c r="Q2410" t="s">
        <v>39</v>
      </c>
      <c r="R2410" t="s">
        <v>39</v>
      </c>
      <c r="S2410" t="s">
        <v>39</v>
      </c>
      <c r="T2410" t="s">
        <v>39</v>
      </c>
      <c r="U2410" t="s">
        <v>3156</v>
      </c>
      <c r="V2410" s="6" t="s">
        <v>3157</v>
      </c>
      <c r="W2410">
        <v>7</v>
      </c>
      <c r="X2410" s="6">
        <v>25</v>
      </c>
      <c r="Y2410" t="s">
        <v>3164</v>
      </c>
      <c r="Z2410" s="6" t="s">
        <v>39</v>
      </c>
      <c r="AA2410" t="s">
        <v>39</v>
      </c>
      <c r="AB2410" t="s">
        <v>39</v>
      </c>
      <c r="AC2410" t="s">
        <v>39</v>
      </c>
      <c r="AD2410" t="s">
        <v>40</v>
      </c>
      <c r="AE2410" t="s">
        <v>39</v>
      </c>
      <c r="AF2410" t="s">
        <v>40</v>
      </c>
      <c r="AG2410" t="s">
        <v>39</v>
      </c>
      <c r="AH2410" t="s">
        <v>39</v>
      </c>
      <c r="AI2410" t="s">
        <v>39</v>
      </c>
      <c r="AJ2410" t="s">
        <v>43</v>
      </c>
      <c r="AK2410">
        <v>12</v>
      </c>
      <c r="AL2410" t="s">
        <v>39</v>
      </c>
      <c r="AM2410" t="s">
        <v>39</v>
      </c>
      <c r="AN2410">
        <v>4</v>
      </c>
      <c r="AO2410">
        <v>25</v>
      </c>
      <c r="AP2410">
        <v>30</v>
      </c>
      <c r="AQ2410" t="s">
        <v>39</v>
      </c>
      <c r="AR2410" t="s">
        <v>2627</v>
      </c>
    </row>
    <row r="2411" spans="1:44" x14ac:dyDescent="0.35">
      <c r="A2411" t="s">
        <v>2131</v>
      </c>
      <c r="B2411" t="s">
        <v>2672</v>
      </c>
      <c r="C2411" t="s">
        <v>2592</v>
      </c>
      <c r="D2411" t="s">
        <v>3145</v>
      </c>
      <c r="E2411" t="s">
        <v>3146</v>
      </c>
      <c r="F2411" t="s">
        <v>39</v>
      </c>
      <c r="G2411" t="s">
        <v>40</v>
      </c>
      <c r="H2411" t="s">
        <v>40</v>
      </c>
      <c r="I2411" t="s">
        <v>3150</v>
      </c>
      <c r="J2411" t="s">
        <v>3147</v>
      </c>
      <c r="K2411" t="s">
        <v>3148</v>
      </c>
      <c r="L2411" t="s">
        <v>3149</v>
      </c>
      <c r="M2411" t="s">
        <v>2632</v>
      </c>
      <c r="N2411" t="s">
        <v>39</v>
      </c>
      <c r="O2411">
        <v>2011</v>
      </c>
      <c r="P2411">
        <v>2011</v>
      </c>
      <c r="Q2411" t="s">
        <v>39</v>
      </c>
      <c r="R2411" t="s">
        <v>39</v>
      </c>
      <c r="S2411" t="s">
        <v>39</v>
      </c>
      <c r="T2411" t="s">
        <v>39</v>
      </c>
      <c r="U2411" t="s">
        <v>3156</v>
      </c>
      <c r="V2411" s="6" t="s">
        <v>2729</v>
      </c>
      <c r="W2411">
        <v>7</v>
      </c>
      <c r="X2411" s="6">
        <v>25</v>
      </c>
      <c r="Y2411" t="s">
        <v>3165</v>
      </c>
      <c r="Z2411" s="6" t="s">
        <v>39</v>
      </c>
      <c r="AA2411" t="s">
        <v>39</v>
      </c>
      <c r="AB2411" t="s">
        <v>39</v>
      </c>
      <c r="AC2411" t="s">
        <v>39</v>
      </c>
      <c r="AD2411" t="s">
        <v>40</v>
      </c>
      <c r="AE2411" t="s">
        <v>39</v>
      </c>
      <c r="AF2411" t="s">
        <v>40</v>
      </c>
      <c r="AG2411" t="s">
        <v>39</v>
      </c>
      <c r="AH2411" t="s">
        <v>39</v>
      </c>
      <c r="AI2411" t="s">
        <v>39</v>
      </c>
      <c r="AJ2411" t="s">
        <v>43</v>
      </c>
      <c r="AK2411">
        <v>94</v>
      </c>
      <c r="AL2411" t="s">
        <v>39</v>
      </c>
      <c r="AM2411" t="s">
        <v>39</v>
      </c>
      <c r="AN2411">
        <v>4</v>
      </c>
      <c r="AO2411">
        <v>25</v>
      </c>
      <c r="AP2411">
        <v>30</v>
      </c>
      <c r="AQ2411" t="s">
        <v>39</v>
      </c>
      <c r="AR2411" t="s">
        <v>2627</v>
      </c>
    </row>
    <row r="2412" spans="1:44" x14ac:dyDescent="0.35">
      <c r="A2412" t="s">
        <v>2131</v>
      </c>
      <c r="B2412" t="s">
        <v>2672</v>
      </c>
      <c r="C2412" t="s">
        <v>2592</v>
      </c>
      <c r="D2412" t="s">
        <v>3145</v>
      </c>
      <c r="E2412" t="s">
        <v>3146</v>
      </c>
      <c r="F2412" t="s">
        <v>39</v>
      </c>
      <c r="G2412" t="s">
        <v>40</v>
      </c>
      <c r="H2412" t="s">
        <v>40</v>
      </c>
      <c r="I2412" t="s">
        <v>3150</v>
      </c>
      <c r="J2412" t="s">
        <v>3147</v>
      </c>
      <c r="K2412" t="s">
        <v>3148</v>
      </c>
      <c r="L2412" t="s">
        <v>3149</v>
      </c>
      <c r="M2412" t="s">
        <v>2632</v>
      </c>
      <c r="N2412" t="s">
        <v>39</v>
      </c>
      <c r="O2412">
        <v>2011</v>
      </c>
      <c r="P2412">
        <v>2011</v>
      </c>
      <c r="Q2412" t="s">
        <v>39</v>
      </c>
      <c r="R2412" t="s">
        <v>39</v>
      </c>
      <c r="S2412" t="s">
        <v>39</v>
      </c>
      <c r="T2412" t="s">
        <v>39</v>
      </c>
      <c r="U2412" t="s">
        <v>21</v>
      </c>
      <c r="V2412" s="6" t="s">
        <v>39</v>
      </c>
      <c r="W2412" t="s">
        <v>39</v>
      </c>
      <c r="X2412" s="6">
        <v>25</v>
      </c>
      <c r="Y2412" t="s">
        <v>39</v>
      </c>
      <c r="Z2412" s="6" t="s">
        <v>39</v>
      </c>
      <c r="AA2412" t="s">
        <v>3166</v>
      </c>
      <c r="AB2412" t="s">
        <v>3168</v>
      </c>
      <c r="AC2412" t="s">
        <v>39</v>
      </c>
      <c r="AD2412" t="s">
        <v>40</v>
      </c>
      <c r="AE2412" t="s">
        <v>39</v>
      </c>
      <c r="AF2412" t="s">
        <v>40</v>
      </c>
      <c r="AG2412" t="s">
        <v>39</v>
      </c>
      <c r="AH2412" t="s">
        <v>39</v>
      </c>
      <c r="AI2412" t="s">
        <v>39</v>
      </c>
      <c r="AJ2412" t="s">
        <v>43</v>
      </c>
      <c r="AK2412">
        <v>12</v>
      </c>
      <c r="AL2412" t="s">
        <v>39</v>
      </c>
      <c r="AM2412" t="s">
        <v>39</v>
      </c>
      <c r="AN2412">
        <v>4</v>
      </c>
      <c r="AO2412">
        <v>25</v>
      </c>
      <c r="AP2412">
        <v>30</v>
      </c>
      <c r="AQ2412" t="s">
        <v>39</v>
      </c>
      <c r="AR2412" t="s">
        <v>2627</v>
      </c>
    </row>
    <row r="2413" spans="1:44" x14ac:dyDescent="0.35">
      <c r="A2413" t="s">
        <v>2131</v>
      </c>
      <c r="B2413" t="s">
        <v>2672</v>
      </c>
      <c r="C2413" t="s">
        <v>2592</v>
      </c>
      <c r="D2413" t="s">
        <v>3145</v>
      </c>
      <c r="E2413" t="s">
        <v>3146</v>
      </c>
      <c r="F2413" t="s">
        <v>39</v>
      </c>
      <c r="G2413" t="s">
        <v>40</v>
      </c>
      <c r="H2413" t="s">
        <v>40</v>
      </c>
      <c r="I2413" t="s">
        <v>3150</v>
      </c>
      <c r="J2413" t="s">
        <v>3147</v>
      </c>
      <c r="K2413" t="s">
        <v>3148</v>
      </c>
      <c r="L2413" t="s">
        <v>3149</v>
      </c>
      <c r="M2413" t="s">
        <v>2632</v>
      </c>
      <c r="N2413" t="s">
        <v>39</v>
      </c>
      <c r="O2413">
        <v>2011</v>
      </c>
      <c r="P2413">
        <v>2011</v>
      </c>
      <c r="Q2413" t="s">
        <v>39</v>
      </c>
      <c r="R2413" t="s">
        <v>39</v>
      </c>
      <c r="S2413" t="s">
        <v>39</v>
      </c>
      <c r="T2413" t="s">
        <v>39</v>
      </c>
      <c r="U2413" t="s">
        <v>21</v>
      </c>
      <c r="V2413" s="6" t="s">
        <v>39</v>
      </c>
      <c r="W2413" t="s">
        <v>39</v>
      </c>
      <c r="X2413" s="6">
        <v>25</v>
      </c>
      <c r="Y2413" t="s">
        <v>39</v>
      </c>
      <c r="Z2413" s="6" t="s">
        <v>39</v>
      </c>
      <c r="AA2413" t="s">
        <v>3167</v>
      </c>
      <c r="AB2413" t="s">
        <v>3169</v>
      </c>
      <c r="AC2413" t="s">
        <v>39</v>
      </c>
      <c r="AD2413" t="s">
        <v>40</v>
      </c>
      <c r="AE2413" t="s">
        <v>39</v>
      </c>
      <c r="AF2413" t="s">
        <v>40</v>
      </c>
      <c r="AG2413" t="s">
        <v>39</v>
      </c>
      <c r="AH2413" t="s">
        <v>39</v>
      </c>
      <c r="AI2413" t="s">
        <v>39</v>
      </c>
      <c r="AJ2413" t="s">
        <v>43</v>
      </c>
      <c r="AK2413">
        <v>14</v>
      </c>
      <c r="AL2413" t="s">
        <v>39</v>
      </c>
      <c r="AM2413" t="s">
        <v>39</v>
      </c>
      <c r="AN2413">
        <v>4</v>
      </c>
      <c r="AO2413">
        <v>25</v>
      </c>
      <c r="AP2413">
        <v>30</v>
      </c>
      <c r="AQ2413" t="s">
        <v>39</v>
      </c>
      <c r="AR2413" t="s">
        <v>2627</v>
      </c>
    </row>
    <row r="2414" spans="1:44" x14ac:dyDescent="0.35">
      <c r="A2414" t="s">
        <v>2131</v>
      </c>
      <c r="B2414" t="s">
        <v>2672</v>
      </c>
      <c r="C2414" t="s">
        <v>2592</v>
      </c>
      <c r="D2414" t="s">
        <v>3145</v>
      </c>
      <c r="E2414" t="s">
        <v>3146</v>
      </c>
      <c r="F2414" t="s">
        <v>39</v>
      </c>
      <c r="G2414" t="s">
        <v>40</v>
      </c>
      <c r="H2414" t="s">
        <v>40</v>
      </c>
      <c r="I2414" t="s">
        <v>3150</v>
      </c>
      <c r="J2414" t="s">
        <v>3147</v>
      </c>
      <c r="K2414" t="s">
        <v>3148</v>
      </c>
      <c r="L2414" t="s">
        <v>3149</v>
      </c>
      <c r="M2414" t="s">
        <v>2632</v>
      </c>
      <c r="N2414" t="s">
        <v>39</v>
      </c>
      <c r="O2414">
        <v>2011</v>
      </c>
      <c r="P2414">
        <v>2011</v>
      </c>
      <c r="Q2414" t="s">
        <v>39</v>
      </c>
      <c r="R2414" t="s">
        <v>39</v>
      </c>
      <c r="S2414" t="s">
        <v>39</v>
      </c>
      <c r="T2414" t="s">
        <v>39</v>
      </c>
      <c r="U2414" t="s">
        <v>21</v>
      </c>
      <c r="V2414" s="6" t="s">
        <v>39</v>
      </c>
      <c r="W2414" t="s">
        <v>39</v>
      </c>
      <c r="X2414" s="6">
        <v>25</v>
      </c>
      <c r="Y2414" t="s">
        <v>39</v>
      </c>
      <c r="Z2414" s="6" t="s">
        <v>39</v>
      </c>
      <c r="AA2414" t="s">
        <v>3167</v>
      </c>
      <c r="AB2414" t="s">
        <v>3171</v>
      </c>
      <c r="AC2414" t="s">
        <v>39</v>
      </c>
      <c r="AD2414" t="s">
        <v>40</v>
      </c>
      <c r="AE2414" t="s">
        <v>39</v>
      </c>
      <c r="AF2414" t="s">
        <v>40</v>
      </c>
      <c r="AG2414" t="s">
        <v>39</v>
      </c>
      <c r="AH2414" t="s">
        <v>39</v>
      </c>
      <c r="AI2414" t="s">
        <v>39</v>
      </c>
      <c r="AJ2414" t="s">
        <v>43</v>
      </c>
      <c r="AK2414">
        <v>28</v>
      </c>
      <c r="AL2414" t="s">
        <v>39</v>
      </c>
      <c r="AM2414" t="s">
        <v>39</v>
      </c>
      <c r="AN2414">
        <v>4</v>
      </c>
      <c r="AO2414">
        <v>25</v>
      </c>
      <c r="AP2414">
        <v>30</v>
      </c>
      <c r="AQ2414" t="s">
        <v>39</v>
      </c>
      <c r="AR2414" t="s">
        <v>2627</v>
      </c>
    </row>
    <row r="2415" spans="1:44" x14ac:dyDescent="0.35">
      <c r="A2415" t="s">
        <v>2131</v>
      </c>
      <c r="B2415" t="s">
        <v>2672</v>
      </c>
      <c r="C2415" t="s">
        <v>2592</v>
      </c>
      <c r="D2415" t="s">
        <v>3145</v>
      </c>
      <c r="E2415" t="s">
        <v>3146</v>
      </c>
      <c r="F2415" t="s">
        <v>39</v>
      </c>
      <c r="G2415" t="s">
        <v>40</v>
      </c>
      <c r="H2415" t="s">
        <v>40</v>
      </c>
      <c r="I2415" t="s">
        <v>3150</v>
      </c>
      <c r="J2415" t="s">
        <v>3147</v>
      </c>
      <c r="K2415" t="s">
        <v>3148</v>
      </c>
      <c r="L2415" t="s">
        <v>3149</v>
      </c>
      <c r="M2415" t="s">
        <v>2632</v>
      </c>
      <c r="N2415" t="s">
        <v>39</v>
      </c>
      <c r="O2415">
        <v>2011</v>
      </c>
      <c r="P2415">
        <v>2011</v>
      </c>
      <c r="Q2415" t="s">
        <v>39</v>
      </c>
      <c r="R2415" t="s">
        <v>39</v>
      </c>
      <c r="S2415" t="s">
        <v>39</v>
      </c>
      <c r="T2415" t="s">
        <v>39</v>
      </c>
      <c r="U2415" t="s">
        <v>21</v>
      </c>
      <c r="V2415" s="6" t="s">
        <v>39</v>
      </c>
      <c r="W2415" t="s">
        <v>39</v>
      </c>
      <c r="X2415" s="6">
        <v>25</v>
      </c>
      <c r="Y2415" t="s">
        <v>39</v>
      </c>
      <c r="Z2415" s="6" t="s">
        <v>39</v>
      </c>
      <c r="AA2415" t="s">
        <v>3166</v>
      </c>
      <c r="AB2415" t="s">
        <v>3170</v>
      </c>
      <c r="AC2415" t="s">
        <v>39</v>
      </c>
      <c r="AD2415" t="s">
        <v>40</v>
      </c>
      <c r="AE2415" t="s">
        <v>39</v>
      </c>
      <c r="AF2415" t="s">
        <v>40</v>
      </c>
      <c r="AG2415" t="s">
        <v>39</v>
      </c>
      <c r="AH2415" t="s">
        <v>39</v>
      </c>
      <c r="AI2415" t="s">
        <v>39</v>
      </c>
      <c r="AJ2415" t="s">
        <v>43</v>
      </c>
      <c r="AK2415">
        <v>22</v>
      </c>
      <c r="AL2415" t="s">
        <v>39</v>
      </c>
      <c r="AM2415" t="s">
        <v>39</v>
      </c>
      <c r="AN2415">
        <v>4</v>
      </c>
      <c r="AO2415">
        <v>25</v>
      </c>
      <c r="AP2415">
        <v>30</v>
      </c>
      <c r="AQ2415" t="s">
        <v>39</v>
      </c>
      <c r="AR2415" t="s">
        <v>2627</v>
      </c>
    </row>
    <row r="2416" spans="1:44" x14ac:dyDescent="0.35">
      <c r="A2416" t="s">
        <v>2131</v>
      </c>
      <c r="B2416" t="s">
        <v>2672</v>
      </c>
      <c r="C2416" t="s">
        <v>2592</v>
      </c>
      <c r="D2416" t="s">
        <v>3145</v>
      </c>
      <c r="E2416" t="s">
        <v>3146</v>
      </c>
      <c r="F2416" t="s">
        <v>39</v>
      </c>
      <c r="G2416" t="s">
        <v>40</v>
      </c>
      <c r="H2416" t="s">
        <v>40</v>
      </c>
      <c r="I2416" t="s">
        <v>3150</v>
      </c>
      <c r="J2416" t="s">
        <v>3147</v>
      </c>
      <c r="K2416" t="s">
        <v>3148</v>
      </c>
      <c r="L2416" t="s">
        <v>3149</v>
      </c>
      <c r="M2416" t="s">
        <v>2632</v>
      </c>
      <c r="N2416" t="s">
        <v>39</v>
      </c>
      <c r="O2416">
        <v>2011</v>
      </c>
      <c r="P2416">
        <v>2011</v>
      </c>
      <c r="Q2416" t="s">
        <v>39</v>
      </c>
      <c r="R2416" t="s">
        <v>39</v>
      </c>
      <c r="S2416" t="s">
        <v>39</v>
      </c>
      <c r="T2416" t="s">
        <v>39</v>
      </c>
      <c r="U2416" t="s">
        <v>48</v>
      </c>
      <c r="V2416" s="6" t="s">
        <v>39</v>
      </c>
      <c r="W2416" t="s">
        <v>39</v>
      </c>
      <c r="X2416" s="6">
        <v>25</v>
      </c>
      <c r="Y2416" t="s">
        <v>39</v>
      </c>
      <c r="Z2416" s="6" t="s">
        <v>39</v>
      </c>
      <c r="AA2416" t="s">
        <v>39</v>
      </c>
      <c r="AB2416" t="s">
        <v>39</v>
      </c>
      <c r="AC2416" t="s">
        <v>39</v>
      </c>
      <c r="AD2416" t="s">
        <v>40</v>
      </c>
      <c r="AE2416" t="s">
        <v>39</v>
      </c>
      <c r="AF2416" t="s">
        <v>40</v>
      </c>
      <c r="AG2416" t="s">
        <v>39</v>
      </c>
      <c r="AH2416" t="s">
        <v>39</v>
      </c>
      <c r="AI2416" t="s">
        <v>39</v>
      </c>
      <c r="AJ2416" s="6" t="s">
        <v>3128</v>
      </c>
      <c r="AK2416">
        <v>0.01</v>
      </c>
      <c r="AL2416" s="6" t="s">
        <v>39</v>
      </c>
      <c r="AM2416" s="6" t="s">
        <v>39</v>
      </c>
      <c r="AN2416">
        <v>4</v>
      </c>
      <c r="AO2416">
        <v>25</v>
      </c>
      <c r="AP2416" s="20">
        <v>30</v>
      </c>
      <c r="AQ2416" t="s">
        <v>39</v>
      </c>
      <c r="AR2416" t="s">
        <v>2627</v>
      </c>
    </row>
    <row r="2417" spans="1:44" x14ac:dyDescent="0.35">
      <c r="A2417" t="s">
        <v>2131</v>
      </c>
      <c r="B2417" t="s">
        <v>2672</v>
      </c>
      <c r="C2417" t="s">
        <v>2592</v>
      </c>
      <c r="D2417" t="s">
        <v>3145</v>
      </c>
      <c r="E2417" t="s">
        <v>3146</v>
      </c>
      <c r="F2417" t="s">
        <v>39</v>
      </c>
      <c r="G2417" t="s">
        <v>40</v>
      </c>
      <c r="H2417" t="s">
        <v>40</v>
      </c>
      <c r="I2417" t="s">
        <v>3150</v>
      </c>
      <c r="J2417" t="s">
        <v>3147</v>
      </c>
      <c r="K2417" t="s">
        <v>3148</v>
      </c>
      <c r="L2417" t="s">
        <v>3149</v>
      </c>
      <c r="M2417" t="s">
        <v>2632</v>
      </c>
      <c r="N2417" t="s">
        <v>39</v>
      </c>
      <c r="O2417">
        <v>2011</v>
      </c>
      <c r="P2417">
        <v>2011</v>
      </c>
      <c r="Q2417" t="s">
        <v>39</v>
      </c>
      <c r="R2417" t="s">
        <v>39</v>
      </c>
      <c r="S2417" t="s">
        <v>39</v>
      </c>
      <c r="T2417" t="s">
        <v>39</v>
      </c>
      <c r="U2417" t="s">
        <v>3151</v>
      </c>
      <c r="V2417" s="6" t="s">
        <v>39</v>
      </c>
      <c r="W2417" t="s">
        <v>39</v>
      </c>
      <c r="X2417" s="6">
        <v>25</v>
      </c>
      <c r="Y2417" t="s">
        <v>39</v>
      </c>
      <c r="Z2417" s="6" t="s">
        <v>39</v>
      </c>
      <c r="AA2417" t="s">
        <v>39</v>
      </c>
      <c r="AB2417" t="s">
        <v>39</v>
      </c>
      <c r="AC2417" t="s">
        <v>39</v>
      </c>
      <c r="AD2417" t="s">
        <v>42</v>
      </c>
      <c r="AE2417" t="s">
        <v>3152</v>
      </c>
      <c r="AF2417" t="s">
        <v>40</v>
      </c>
      <c r="AG2417" t="s">
        <v>39</v>
      </c>
      <c r="AH2417" t="s">
        <v>39</v>
      </c>
      <c r="AI2417" t="s">
        <v>39</v>
      </c>
      <c r="AJ2417" s="6" t="s">
        <v>3128</v>
      </c>
      <c r="AK2417">
        <v>0</v>
      </c>
      <c r="AL2417" s="6" t="s">
        <v>39</v>
      </c>
      <c r="AM2417" s="6" t="s">
        <v>39</v>
      </c>
      <c r="AN2417">
        <v>4</v>
      </c>
      <c r="AO2417">
        <v>25</v>
      </c>
      <c r="AP2417" s="20">
        <v>30</v>
      </c>
      <c r="AQ2417" t="s">
        <v>39</v>
      </c>
      <c r="AR2417" t="s">
        <v>2627</v>
      </c>
    </row>
    <row r="2418" spans="1:44" x14ac:dyDescent="0.35">
      <c r="A2418" t="s">
        <v>2131</v>
      </c>
      <c r="B2418" t="s">
        <v>2672</v>
      </c>
      <c r="C2418" t="s">
        <v>2592</v>
      </c>
      <c r="D2418" t="s">
        <v>3145</v>
      </c>
      <c r="E2418" t="s">
        <v>3146</v>
      </c>
      <c r="F2418" t="s">
        <v>39</v>
      </c>
      <c r="G2418" t="s">
        <v>40</v>
      </c>
      <c r="H2418" t="s">
        <v>40</v>
      </c>
      <c r="I2418" t="s">
        <v>3150</v>
      </c>
      <c r="J2418" t="s">
        <v>3147</v>
      </c>
      <c r="K2418" t="s">
        <v>3148</v>
      </c>
      <c r="L2418" t="s">
        <v>3149</v>
      </c>
      <c r="M2418" t="s">
        <v>2632</v>
      </c>
      <c r="N2418" t="s">
        <v>39</v>
      </c>
      <c r="O2418">
        <v>2011</v>
      </c>
      <c r="P2418">
        <v>2011</v>
      </c>
      <c r="Q2418" t="s">
        <v>39</v>
      </c>
      <c r="R2418" t="s">
        <v>39</v>
      </c>
      <c r="S2418" t="s">
        <v>39</v>
      </c>
      <c r="T2418" t="s">
        <v>39</v>
      </c>
      <c r="U2418" t="s">
        <v>3151</v>
      </c>
      <c r="V2418" s="6" t="s">
        <v>39</v>
      </c>
      <c r="W2418" t="s">
        <v>39</v>
      </c>
      <c r="X2418" s="6">
        <v>25</v>
      </c>
      <c r="Y2418" t="s">
        <v>39</v>
      </c>
      <c r="Z2418" s="6" t="s">
        <v>39</v>
      </c>
      <c r="AA2418" t="s">
        <v>39</v>
      </c>
      <c r="AB2418" t="s">
        <v>39</v>
      </c>
      <c r="AC2418" t="s">
        <v>39</v>
      </c>
      <c r="AD2418" t="s">
        <v>42</v>
      </c>
      <c r="AE2418" t="s">
        <v>3153</v>
      </c>
      <c r="AF2418" t="s">
        <v>40</v>
      </c>
      <c r="AG2418" t="s">
        <v>39</v>
      </c>
      <c r="AH2418" t="s">
        <v>39</v>
      </c>
      <c r="AI2418" t="s">
        <v>39</v>
      </c>
      <c r="AJ2418" s="6" t="s">
        <v>3128</v>
      </c>
      <c r="AK2418">
        <v>0.03</v>
      </c>
      <c r="AL2418" s="6" t="s">
        <v>39</v>
      </c>
      <c r="AM2418" s="6" t="s">
        <v>39</v>
      </c>
      <c r="AN2418">
        <v>4</v>
      </c>
      <c r="AO2418">
        <v>25</v>
      </c>
      <c r="AP2418" s="20">
        <v>30</v>
      </c>
      <c r="AQ2418" t="s">
        <v>39</v>
      </c>
      <c r="AR2418" t="s">
        <v>2627</v>
      </c>
    </row>
    <row r="2419" spans="1:44" x14ac:dyDescent="0.35">
      <c r="A2419" t="s">
        <v>2131</v>
      </c>
      <c r="B2419" t="s">
        <v>2672</v>
      </c>
      <c r="C2419" t="s">
        <v>2592</v>
      </c>
      <c r="D2419" t="s">
        <v>3145</v>
      </c>
      <c r="E2419" t="s">
        <v>3146</v>
      </c>
      <c r="F2419" t="s">
        <v>39</v>
      </c>
      <c r="G2419" t="s">
        <v>40</v>
      </c>
      <c r="H2419" t="s">
        <v>40</v>
      </c>
      <c r="I2419" t="s">
        <v>3150</v>
      </c>
      <c r="J2419" t="s">
        <v>3147</v>
      </c>
      <c r="K2419" t="s">
        <v>3148</v>
      </c>
      <c r="L2419" t="s">
        <v>3149</v>
      </c>
      <c r="M2419" t="s">
        <v>2632</v>
      </c>
      <c r="N2419" t="s">
        <v>39</v>
      </c>
      <c r="O2419">
        <v>2011</v>
      </c>
      <c r="P2419">
        <v>2011</v>
      </c>
      <c r="Q2419" t="s">
        <v>39</v>
      </c>
      <c r="R2419" t="s">
        <v>39</v>
      </c>
      <c r="S2419" t="s">
        <v>39</v>
      </c>
      <c r="T2419" t="s">
        <v>39</v>
      </c>
      <c r="U2419" t="s">
        <v>3188</v>
      </c>
      <c r="V2419" s="6" t="s">
        <v>39</v>
      </c>
      <c r="W2419" t="s">
        <v>39</v>
      </c>
      <c r="X2419" s="6">
        <v>25</v>
      </c>
      <c r="Y2419" t="s">
        <v>39</v>
      </c>
      <c r="Z2419" s="6" t="s">
        <v>39</v>
      </c>
      <c r="AA2419" t="s">
        <v>39</v>
      </c>
      <c r="AB2419" t="s">
        <v>39</v>
      </c>
      <c r="AC2419" t="s">
        <v>39</v>
      </c>
      <c r="AD2419" t="s">
        <v>40</v>
      </c>
      <c r="AE2419" t="s">
        <v>39</v>
      </c>
      <c r="AF2419" t="s">
        <v>40</v>
      </c>
      <c r="AG2419" t="s">
        <v>39</v>
      </c>
      <c r="AH2419" t="s">
        <v>39</v>
      </c>
      <c r="AI2419" t="s">
        <v>39</v>
      </c>
      <c r="AJ2419" s="6" t="s">
        <v>3128</v>
      </c>
      <c r="AK2419">
        <v>0.02</v>
      </c>
      <c r="AL2419" t="s">
        <v>39</v>
      </c>
      <c r="AM2419" t="s">
        <v>39</v>
      </c>
      <c r="AN2419">
        <v>4</v>
      </c>
      <c r="AO2419">
        <v>25</v>
      </c>
      <c r="AP2419">
        <v>30</v>
      </c>
      <c r="AQ2419" t="s">
        <v>39</v>
      </c>
      <c r="AR2419" t="s">
        <v>2627</v>
      </c>
    </row>
    <row r="2420" spans="1:44" x14ac:dyDescent="0.35">
      <c r="A2420" t="s">
        <v>2131</v>
      </c>
      <c r="B2420" t="s">
        <v>2672</v>
      </c>
      <c r="C2420" t="s">
        <v>2592</v>
      </c>
      <c r="D2420" t="s">
        <v>3145</v>
      </c>
      <c r="E2420" t="s">
        <v>3146</v>
      </c>
      <c r="F2420" t="s">
        <v>39</v>
      </c>
      <c r="G2420" t="s">
        <v>40</v>
      </c>
      <c r="H2420" t="s">
        <v>40</v>
      </c>
      <c r="I2420" t="s">
        <v>3150</v>
      </c>
      <c r="J2420" t="s">
        <v>3147</v>
      </c>
      <c r="K2420" t="s">
        <v>3148</v>
      </c>
      <c r="L2420" t="s">
        <v>3149</v>
      </c>
      <c r="M2420" t="s">
        <v>2632</v>
      </c>
      <c r="N2420" t="s">
        <v>39</v>
      </c>
      <c r="O2420">
        <v>2011</v>
      </c>
      <c r="P2420">
        <v>2011</v>
      </c>
      <c r="Q2420" t="s">
        <v>39</v>
      </c>
      <c r="R2420" t="s">
        <v>39</v>
      </c>
      <c r="S2420" t="s">
        <v>39</v>
      </c>
      <c r="T2420" t="s">
        <v>39</v>
      </c>
      <c r="U2420" t="s">
        <v>3155</v>
      </c>
      <c r="V2420" s="6" t="s">
        <v>39</v>
      </c>
      <c r="W2420" t="s">
        <v>39</v>
      </c>
      <c r="X2420" s="6">
        <v>25</v>
      </c>
      <c r="Y2420" t="s">
        <v>39</v>
      </c>
      <c r="Z2420" s="6" t="s">
        <v>39</v>
      </c>
      <c r="AA2420" t="s">
        <v>39</v>
      </c>
      <c r="AB2420" t="s">
        <v>39</v>
      </c>
      <c r="AC2420" t="s">
        <v>39</v>
      </c>
      <c r="AD2420" t="s">
        <v>40</v>
      </c>
      <c r="AE2420" t="s">
        <v>39</v>
      </c>
      <c r="AF2420" t="s">
        <v>42</v>
      </c>
      <c r="AG2420" t="s">
        <v>3154</v>
      </c>
      <c r="AH2420">
        <f>48*60</f>
        <v>2880</v>
      </c>
      <c r="AI2420" t="s">
        <v>39</v>
      </c>
      <c r="AJ2420" s="6" t="s">
        <v>3128</v>
      </c>
      <c r="AK2420">
        <v>0.2</v>
      </c>
      <c r="AL2420" t="s">
        <v>39</v>
      </c>
      <c r="AM2420" t="s">
        <v>39</v>
      </c>
      <c r="AN2420">
        <v>4</v>
      </c>
      <c r="AO2420">
        <v>25</v>
      </c>
      <c r="AP2420">
        <v>30</v>
      </c>
      <c r="AQ2420" t="s">
        <v>39</v>
      </c>
      <c r="AR2420" t="s">
        <v>2627</v>
      </c>
    </row>
    <row r="2421" spans="1:44" x14ac:dyDescent="0.35">
      <c r="A2421" t="s">
        <v>2131</v>
      </c>
      <c r="B2421" t="s">
        <v>2672</v>
      </c>
      <c r="C2421" t="s">
        <v>2592</v>
      </c>
      <c r="D2421" t="s">
        <v>3145</v>
      </c>
      <c r="E2421" t="s">
        <v>3146</v>
      </c>
      <c r="F2421" t="s">
        <v>39</v>
      </c>
      <c r="G2421" t="s">
        <v>40</v>
      </c>
      <c r="H2421" t="s">
        <v>40</v>
      </c>
      <c r="I2421" t="s">
        <v>3150</v>
      </c>
      <c r="J2421" t="s">
        <v>3147</v>
      </c>
      <c r="K2421" t="s">
        <v>3148</v>
      </c>
      <c r="L2421" t="s">
        <v>3149</v>
      </c>
      <c r="M2421" t="s">
        <v>2632</v>
      </c>
      <c r="N2421" t="s">
        <v>39</v>
      </c>
      <c r="O2421">
        <v>2011</v>
      </c>
      <c r="P2421">
        <v>2011</v>
      </c>
      <c r="Q2421" t="s">
        <v>39</v>
      </c>
      <c r="R2421" t="s">
        <v>39</v>
      </c>
      <c r="S2421" t="s">
        <v>39</v>
      </c>
      <c r="T2421" t="s">
        <v>39</v>
      </c>
      <c r="U2421" t="s">
        <v>3155</v>
      </c>
      <c r="V2421" s="6" t="s">
        <v>39</v>
      </c>
      <c r="W2421" t="s">
        <v>39</v>
      </c>
      <c r="X2421" s="6">
        <v>25</v>
      </c>
      <c r="Y2421" t="s">
        <v>39</v>
      </c>
      <c r="Z2421" s="6" t="s">
        <v>39</v>
      </c>
      <c r="AA2421" t="s">
        <v>39</v>
      </c>
      <c r="AB2421" t="s">
        <v>39</v>
      </c>
      <c r="AC2421" t="s">
        <v>39</v>
      </c>
      <c r="AD2421" t="s">
        <v>40</v>
      </c>
      <c r="AE2421" t="s">
        <v>39</v>
      </c>
      <c r="AF2421" t="s">
        <v>42</v>
      </c>
      <c r="AG2421" t="s">
        <v>3154</v>
      </c>
      <c r="AH2421">
        <f>12*60</f>
        <v>720</v>
      </c>
      <c r="AI2421" t="s">
        <v>39</v>
      </c>
      <c r="AJ2421" s="6" t="s">
        <v>3128</v>
      </c>
      <c r="AK2421">
        <v>0.21</v>
      </c>
      <c r="AL2421" t="s">
        <v>39</v>
      </c>
      <c r="AM2421" t="s">
        <v>39</v>
      </c>
      <c r="AN2421">
        <v>4</v>
      </c>
      <c r="AO2421">
        <v>25</v>
      </c>
      <c r="AP2421">
        <v>30</v>
      </c>
      <c r="AQ2421" t="s">
        <v>39</v>
      </c>
      <c r="AR2421" t="s">
        <v>2627</v>
      </c>
    </row>
    <row r="2422" spans="1:44" x14ac:dyDescent="0.35">
      <c r="A2422" t="s">
        <v>2131</v>
      </c>
      <c r="B2422" t="s">
        <v>2672</v>
      </c>
      <c r="C2422" t="s">
        <v>2592</v>
      </c>
      <c r="D2422" t="s">
        <v>3145</v>
      </c>
      <c r="E2422" t="s">
        <v>3146</v>
      </c>
      <c r="F2422" t="s">
        <v>39</v>
      </c>
      <c r="G2422" t="s">
        <v>40</v>
      </c>
      <c r="H2422" t="s">
        <v>40</v>
      </c>
      <c r="I2422" t="s">
        <v>3150</v>
      </c>
      <c r="J2422" t="s">
        <v>3147</v>
      </c>
      <c r="K2422" t="s">
        <v>3148</v>
      </c>
      <c r="L2422" t="s">
        <v>3149</v>
      </c>
      <c r="M2422" t="s">
        <v>2632</v>
      </c>
      <c r="N2422" t="s">
        <v>39</v>
      </c>
      <c r="O2422">
        <v>2011</v>
      </c>
      <c r="P2422">
        <v>2011</v>
      </c>
      <c r="Q2422" t="s">
        <v>39</v>
      </c>
      <c r="R2422" t="s">
        <v>39</v>
      </c>
      <c r="S2422" t="s">
        <v>39</v>
      </c>
      <c r="T2422" t="s">
        <v>39</v>
      </c>
      <c r="U2422" t="s">
        <v>3156</v>
      </c>
      <c r="V2422" s="6" t="s">
        <v>3157</v>
      </c>
      <c r="W2422">
        <v>7</v>
      </c>
      <c r="X2422" s="6">
        <v>25</v>
      </c>
      <c r="Y2422" t="s">
        <v>39</v>
      </c>
      <c r="Z2422" s="6" t="s">
        <v>39</v>
      </c>
      <c r="AA2422" t="s">
        <v>39</v>
      </c>
      <c r="AB2422" t="s">
        <v>39</v>
      </c>
      <c r="AC2422" t="s">
        <v>39</v>
      </c>
      <c r="AD2422" t="s">
        <v>40</v>
      </c>
      <c r="AE2422" t="s">
        <v>39</v>
      </c>
      <c r="AF2422" t="s">
        <v>40</v>
      </c>
      <c r="AG2422" t="s">
        <v>39</v>
      </c>
      <c r="AH2422" t="s">
        <v>39</v>
      </c>
      <c r="AI2422" t="s">
        <v>39</v>
      </c>
      <c r="AJ2422" s="6" t="s">
        <v>3128</v>
      </c>
      <c r="AK2422">
        <v>0.02</v>
      </c>
      <c r="AL2422" t="s">
        <v>39</v>
      </c>
      <c r="AM2422" t="s">
        <v>39</v>
      </c>
      <c r="AN2422">
        <v>4</v>
      </c>
      <c r="AO2422">
        <v>25</v>
      </c>
      <c r="AP2422">
        <v>30</v>
      </c>
      <c r="AQ2422" t="s">
        <v>39</v>
      </c>
      <c r="AR2422" t="s">
        <v>2627</v>
      </c>
    </row>
    <row r="2423" spans="1:44" x14ac:dyDescent="0.35">
      <c r="A2423" t="s">
        <v>2131</v>
      </c>
      <c r="B2423" t="s">
        <v>2672</v>
      </c>
      <c r="C2423" t="s">
        <v>2592</v>
      </c>
      <c r="D2423" t="s">
        <v>3145</v>
      </c>
      <c r="E2423" t="s">
        <v>3146</v>
      </c>
      <c r="F2423" t="s">
        <v>39</v>
      </c>
      <c r="G2423" t="s">
        <v>40</v>
      </c>
      <c r="H2423" t="s">
        <v>40</v>
      </c>
      <c r="I2423" t="s">
        <v>3150</v>
      </c>
      <c r="J2423" t="s">
        <v>3147</v>
      </c>
      <c r="K2423" t="s">
        <v>3148</v>
      </c>
      <c r="L2423" t="s">
        <v>3149</v>
      </c>
      <c r="M2423" t="s">
        <v>2632</v>
      </c>
      <c r="N2423" t="s">
        <v>39</v>
      </c>
      <c r="O2423">
        <v>2011</v>
      </c>
      <c r="P2423">
        <v>2011</v>
      </c>
      <c r="Q2423" t="s">
        <v>39</v>
      </c>
      <c r="R2423" t="s">
        <v>39</v>
      </c>
      <c r="S2423" t="s">
        <v>39</v>
      </c>
      <c r="T2423" t="s">
        <v>39</v>
      </c>
      <c r="U2423" t="s">
        <v>3156</v>
      </c>
      <c r="V2423" s="6" t="s">
        <v>3157</v>
      </c>
      <c r="W2423">
        <v>14</v>
      </c>
      <c r="X2423" s="6">
        <v>25</v>
      </c>
      <c r="Y2423" t="s">
        <v>39</v>
      </c>
      <c r="Z2423" s="6" t="s">
        <v>39</v>
      </c>
      <c r="AA2423" t="s">
        <v>39</v>
      </c>
      <c r="AB2423" t="s">
        <v>39</v>
      </c>
      <c r="AC2423" t="s">
        <v>39</v>
      </c>
      <c r="AD2423" t="s">
        <v>40</v>
      </c>
      <c r="AE2423" t="s">
        <v>39</v>
      </c>
      <c r="AF2423" t="s">
        <v>40</v>
      </c>
      <c r="AG2423" t="s">
        <v>39</v>
      </c>
      <c r="AH2423" t="s">
        <v>39</v>
      </c>
      <c r="AI2423" t="s">
        <v>39</v>
      </c>
      <c r="AJ2423" s="6" t="s">
        <v>3128</v>
      </c>
      <c r="AK2423">
        <v>0.02</v>
      </c>
      <c r="AL2423" t="s">
        <v>39</v>
      </c>
      <c r="AM2423" t="s">
        <v>39</v>
      </c>
      <c r="AN2423">
        <v>4</v>
      </c>
      <c r="AO2423">
        <v>25</v>
      </c>
      <c r="AP2423">
        <v>30</v>
      </c>
      <c r="AQ2423" t="s">
        <v>39</v>
      </c>
      <c r="AR2423" t="s">
        <v>2627</v>
      </c>
    </row>
    <row r="2424" spans="1:44" x14ac:dyDescent="0.35">
      <c r="A2424" t="s">
        <v>2131</v>
      </c>
      <c r="B2424" t="s">
        <v>2672</v>
      </c>
      <c r="C2424" t="s">
        <v>2592</v>
      </c>
      <c r="D2424" t="s">
        <v>3145</v>
      </c>
      <c r="E2424" t="s">
        <v>3146</v>
      </c>
      <c r="F2424" t="s">
        <v>39</v>
      </c>
      <c r="G2424" t="s">
        <v>40</v>
      </c>
      <c r="H2424" t="s">
        <v>40</v>
      </c>
      <c r="I2424" t="s">
        <v>3150</v>
      </c>
      <c r="J2424" t="s">
        <v>3147</v>
      </c>
      <c r="K2424" t="s">
        <v>3148</v>
      </c>
      <c r="L2424" t="s">
        <v>3149</v>
      </c>
      <c r="M2424" t="s">
        <v>2632</v>
      </c>
      <c r="N2424" t="s">
        <v>39</v>
      </c>
      <c r="O2424">
        <v>2011</v>
      </c>
      <c r="P2424">
        <v>2011</v>
      </c>
      <c r="Q2424" t="s">
        <v>39</v>
      </c>
      <c r="R2424" t="s">
        <v>39</v>
      </c>
      <c r="S2424" t="s">
        <v>39</v>
      </c>
      <c r="T2424" t="s">
        <v>39</v>
      </c>
      <c r="U2424" t="s">
        <v>21</v>
      </c>
      <c r="V2424" s="6" t="s">
        <v>39</v>
      </c>
      <c r="W2424" t="s">
        <v>39</v>
      </c>
      <c r="X2424" s="6">
        <v>25</v>
      </c>
      <c r="Y2424" t="s">
        <v>39</v>
      </c>
      <c r="Z2424" s="6" t="s">
        <v>39</v>
      </c>
      <c r="AA2424" t="s">
        <v>44</v>
      </c>
      <c r="AB2424">
        <f>1/(100*22.4)*347.37</f>
        <v>0.15507589285714285</v>
      </c>
      <c r="AC2424" t="s">
        <v>39</v>
      </c>
      <c r="AD2424" t="s">
        <v>40</v>
      </c>
      <c r="AE2424" t="s">
        <v>39</v>
      </c>
      <c r="AF2424" t="s">
        <v>40</v>
      </c>
      <c r="AG2424" t="s">
        <v>39</v>
      </c>
      <c r="AH2424" t="s">
        <v>39</v>
      </c>
      <c r="AI2424" t="s">
        <v>39</v>
      </c>
      <c r="AJ2424" s="6" t="s">
        <v>3128</v>
      </c>
      <c r="AK2424">
        <v>0.02</v>
      </c>
      <c r="AL2424" s="6" t="s">
        <v>39</v>
      </c>
      <c r="AM2424" s="6" t="s">
        <v>39</v>
      </c>
      <c r="AN2424">
        <v>4</v>
      </c>
      <c r="AO2424">
        <v>25</v>
      </c>
      <c r="AP2424" s="20">
        <v>30</v>
      </c>
      <c r="AQ2424" t="s">
        <v>39</v>
      </c>
      <c r="AR2424" t="s">
        <v>2627</v>
      </c>
    </row>
    <row r="2425" spans="1:44" x14ac:dyDescent="0.35">
      <c r="A2425" t="s">
        <v>2131</v>
      </c>
      <c r="B2425" t="s">
        <v>2672</v>
      </c>
      <c r="C2425" t="s">
        <v>2592</v>
      </c>
      <c r="D2425" t="s">
        <v>3145</v>
      </c>
      <c r="E2425" t="s">
        <v>3146</v>
      </c>
      <c r="F2425" t="s">
        <v>39</v>
      </c>
      <c r="G2425" t="s">
        <v>40</v>
      </c>
      <c r="H2425" t="s">
        <v>40</v>
      </c>
      <c r="I2425" t="s">
        <v>3150</v>
      </c>
      <c r="J2425" t="s">
        <v>3147</v>
      </c>
      <c r="K2425" t="s">
        <v>3148</v>
      </c>
      <c r="L2425" t="s">
        <v>3149</v>
      </c>
      <c r="M2425" t="s">
        <v>2632</v>
      </c>
      <c r="N2425" t="s">
        <v>39</v>
      </c>
      <c r="O2425">
        <v>2011</v>
      </c>
      <c r="P2425">
        <v>2011</v>
      </c>
      <c r="Q2425" t="s">
        <v>39</v>
      </c>
      <c r="R2425" t="s">
        <v>39</v>
      </c>
      <c r="S2425" t="s">
        <v>39</v>
      </c>
      <c r="T2425" t="s">
        <v>39</v>
      </c>
      <c r="U2425" t="s">
        <v>21</v>
      </c>
      <c r="V2425" s="6" t="s">
        <v>39</v>
      </c>
      <c r="W2425" t="s">
        <v>39</v>
      </c>
      <c r="X2425" s="6">
        <v>25</v>
      </c>
      <c r="Y2425" t="s">
        <v>39</v>
      </c>
      <c r="Z2425" s="6" t="s">
        <v>39</v>
      </c>
      <c r="AA2425" t="s">
        <v>44</v>
      </c>
      <c r="AB2425">
        <f>3/(100*22.4)*347.37</f>
        <v>0.4652276785714286</v>
      </c>
      <c r="AC2425" t="s">
        <v>39</v>
      </c>
      <c r="AD2425" t="s">
        <v>40</v>
      </c>
      <c r="AE2425" t="s">
        <v>39</v>
      </c>
      <c r="AF2425" t="s">
        <v>40</v>
      </c>
      <c r="AG2425" t="s">
        <v>39</v>
      </c>
      <c r="AH2425" t="s">
        <v>39</v>
      </c>
      <c r="AI2425" t="s">
        <v>39</v>
      </c>
      <c r="AJ2425" s="6" t="s">
        <v>3128</v>
      </c>
      <c r="AK2425">
        <v>0.01</v>
      </c>
      <c r="AL2425" s="6" t="s">
        <v>39</v>
      </c>
      <c r="AM2425" s="6" t="s">
        <v>39</v>
      </c>
      <c r="AN2425">
        <v>4</v>
      </c>
      <c r="AO2425">
        <v>25</v>
      </c>
      <c r="AP2425" s="20">
        <v>30</v>
      </c>
      <c r="AQ2425" t="s">
        <v>39</v>
      </c>
      <c r="AR2425" t="s">
        <v>2627</v>
      </c>
    </row>
    <row r="2426" spans="1:44" x14ac:dyDescent="0.35">
      <c r="A2426" t="s">
        <v>2131</v>
      </c>
      <c r="B2426" t="s">
        <v>2672</v>
      </c>
      <c r="C2426" t="s">
        <v>2592</v>
      </c>
      <c r="D2426" t="s">
        <v>3145</v>
      </c>
      <c r="E2426" t="s">
        <v>3146</v>
      </c>
      <c r="F2426" t="s">
        <v>39</v>
      </c>
      <c r="G2426" t="s">
        <v>40</v>
      </c>
      <c r="H2426" t="s">
        <v>40</v>
      </c>
      <c r="I2426" t="s">
        <v>3150</v>
      </c>
      <c r="J2426" t="s">
        <v>3147</v>
      </c>
      <c r="K2426" t="s">
        <v>3148</v>
      </c>
      <c r="L2426" t="s">
        <v>3149</v>
      </c>
      <c r="M2426" t="s">
        <v>2632</v>
      </c>
      <c r="N2426" t="s">
        <v>39</v>
      </c>
      <c r="O2426">
        <v>2011</v>
      </c>
      <c r="P2426">
        <v>2011</v>
      </c>
      <c r="Q2426" t="s">
        <v>39</v>
      </c>
      <c r="R2426" t="s">
        <v>39</v>
      </c>
      <c r="S2426" t="s">
        <v>39</v>
      </c>
      <c r="T2426" t="s">
        <v>39</v>
      </c>
      <c r="U2426" t="s">
        <v>21</v>
      </c>
      <c r="V2426" s="6" t="s">
        <v>39</v>
      </c>
      <c r="W2426" t="s">
        <v>39</v>
      </c>
      <c r="X2426" s="6">
        <v>25</v>
      </c>
      <c r="Y2426" t="s">
        <v>39</v>
      </c>
      <c r="Z2426" s="6" t="s">
        <v>39</v>
      </c>
      <c r="AA2426" t="s">
        <v>2743</v>
      </c>
      <c r="AC2426">
        <v>15</v>
      </c>
      <c r="AD2426" t="s">
        <v>40</v>
      </c>
      <c r="AE2426" t="s">
        <v>39</v>
      </c>
      <c r="AF2426" t="s">
        <v>40</v>
      </c>
      <c r="AG2426" t="s">
        <v>39</v>
      </c>
      <c r="AH2426" t="s">
        <v>39</v>
      </c>
      <c r="AI2426" t="s">
        <v>39</v>
      </c>
      <c r="AJ2426" s="6" t="s">
        <v>3128</v>
      </c>
      <c r="AK2426">
        <v>0.01</v>
      </c>
      <c r="AL2426" s="6" t="s">
        <v>39</v>
      </c>
      <c r="AM2426" s="6" t="s">
        <v>39</v>
      </c>
      <c r="AN2426">
        <v>4</v>
      </c>
      <c r="AO2426">
        <v>25</v>
      </c>
      <c r="AP2426" s="20">
        <v>30</v>
      </c>
      <c r="AQ2426" t="s">
        <v>39</v>
      </c>
      <c r="AR2426" t="s">
        <v>2627</v>
      </c>
    </row>
    <row r="2427" spans="1:44" x14ac:dyDescent="0.35">
      <c r="A2427" t="s">
        <v>2131</v>
      </c>
      <c r="B2427" t="s">
        <v>2672</v>
      </c>
      <c r="C2427" t="s">
        <v>2592</v>
      </c>
      <c r="D2427" t="s">
        <v>3145</v>
      </c>
      <c r="E2427" t="s">
        <v>3146</v>
      </c>
      <c r="F2427" t="s">
        <v>39</v>
      </c>
      <c r="G2427" t="s">
        <v>40</v>
      </c>
      <c r="H2427" t="s">
        <v>40</v>
      </c>
      <c r="I2427" t="s">
        <v>3150</v>
      </c>
      <c r="J2427" t="s">
        <v>3147</v>
      </c>
      <c r="K2427" t="s">
        <v>3148</v>
      </c>
      <c r="L2427" t="s">
        <v>3149</v>
      </c>
      <c r="M2427" t="s">
        <v>2632</v>
      </c>
      <c r="N2427" t="s">
        <v>39</v>
      </c>
      <c r="O2427">
        <v>2011</v>
      </c>
      <c r="P2427">
        <v>2011</v>
      </c>
      <c r="Q2427" t="s">
        <v>39</v>
      </c>
      <c r="R2427" t="s">
        <v>39</v>
      </c>
      <c r="S2427" t="s">
        <v>39</v>
      </c>
      <c r="T2427" t="s">
        <v>39</v>
      </c>
      <c r="U2427" t="s">
        <v>21</v>
      </c>
      <c r="V2427" s="6" t="s">
        <v>39</v>
      </c>
      <c r="W2427" t="s">
        <v>39</v>
      </c>
      <c r="X2427" s="6">
        <v>25</v>
      </c>
      <c r="Y2427" t="s">
        <v>39</v>
      </c>
      <c r="Z2427" s="6" t="s">
        <v>39</v>
      </c>
      <c r="AA2427" t="s">
        <v>2743</v>
      </c>
      <c r="AC2427">
        <v>30</v>
      </c>
      <c r="AD2427" t="s">
        <v>40</v>
      </c>
      <c r="AE2427" t="s">
        <v>39</v>
      </c>
      <c r="AF2427" t="s">
        <v>40</v>
      </c>
      <c r="AG2427" t="s">
        <v>39</v>
      </c>
      <c r="AH2427" t="s">
        <v>39</v>
      </c>
      <c r="AI2427" t="s">
        <v>39</v>
      </c>
      <c r="AJ2427" s="6" t="s">
        <v>3128</v>
      </c>
      <c r="AK2427">
        <v>0</v>
      </c>
      <c r="AL2427" s="6" t="s">
        <v>39</v>
      </c>
      <c r="AM2427" s="6" t="s">
        <v>39</v>
      </c>
      <c r="AN2427">
        <v>4</v>
      </c>
      <c r="AO2427">
        <v>25</v>
      </c>
      <c r="AP2427" s="20">
        <v>30</v>
      </c>
      <c r="AQ2427" t="s">
        <v>39</v>
      </c>
      <c r="AR2427" t="s">
        <v>2627</v>
      </c>
    </row>
    <row r="2428" spans="1:44" x14ac:dyDescent="0.35">
      <c r="A2428" t="s">
        <v>2131</v>
      </c>
      <c r="B2428" t="s">
        <v>2672</v>
      </c>
      <c r="C2428" t="s">
        <v>2592</v>
      </c>
      <c r="D2428" t="s">
        <v>3145</v>
      </c>
      <c r="E2428" t="s">
        <v>3146</v>
      </c>
      <c r="F2428" t="s">
        <v>39</v>
      </c>
      <c r="G2428" t="s">
        <v>40</v>
      </c>
      <c r="H2428" t="s">
        <v>40</v>
      </c>
      <c r="I2428" t="s">
        <v>3150</v>
      </c>
      <c r="J2428" t="s">
        <v>3147</v>
      </c>
      <c r="K2428" t="s">
        <v>3148</v>
      </c>
      <c r="L2428" t="s">
        <v>3149</v>
      </c>
      <c r="M2428" t="s">
        <v>2632</v>
      </c>
      <c r="N2428" t="s">
        <v>39</v>
      </c>
      <c r="O2428">
        <v>2011</v>
      </c>
      <c r="P2428">
        <v>2011</v>
      </c>
      <c r="Q2428" t="s">
        <v>39</v>
      </c>
      <c r="R2428" t="s">
        <v>39</v>
      </c>
      <c r="S2428" t="s">
        <v>39</v>
      </c>
      <c r="T2428" t="s">
        <v>39</v>
      </c>
      <c r="U2428" t="s">
        <v>21</v>
      </c>
      <c r="V2428" s="6" t="s">
        <v>39</v>
      </c>
      <c r="W2428" t="s">
        <v>39</v>
      </c>
      <c r="X2428" s="6">
        <v>25</v>
      </c>
      <c r="Y2428" t="s">
        <v>39</v>
      </c>
      <c r="Z2428" s="6" t="s">
        <v>39</v>
      </c>
      <c r="AA2428" t="s">
        <v>3158</v>
      </c>
      <c r="AB2428">
        <f>5/(100*22.4)*74.44</f>
        <v>0.16616071428571427</v>
      </c>
      <c r="AC2428">
        <v>5</v>
      </c>
      <c r="AD2428" t="s">
        <v>40</v>
      </c>
      <c r="AE2428" t="s">
        <v>39</v>
      </c>
      <c r="AF2428" t="s">
        <v>40</v>
      </c>
      <c r="AG2428" t="s">
        <v>39</v>
      </c>
      <c r="AH2428" t="s">
        <v>39</v>
      </c>
      <c r="AI2428" t="s">
        <v>39</v>
      </c>
      <c r="AJ2428" s="6" t="s">
        <v>3128</v>
      </c>
      <c r="AK2428">
        <v>0.06</v>
      </c>
      <c r="AL2428" s="6" t="s">
        <v>39</v>
      </c>
      <c r="AM2428" s="6" t="s">
        <v>39</v>
      </c>
      <c r="AN2428">
        <v>4</v>
      </c>
      <c r="AO2428">
        <v>25</v>
      </c>
      <c r="AP2428" s="20">
        <v>30</v>
      </c>
      <c r="AQ2428" t="s">
        <v>39</v>
      </c>
      <c r="AR2428" t="s">
        <v>2627</v>
      </c>
    </row>
    <row r="2429" spans="1:44" x14ac:dyDescent="0.35">
      <c r="A2429" t="s">
        <v>2131</v>
      </c>
      <c r="B2429" t="s">
        <v>2672</v>
      </c>
      <c r="C2429" t="s">
        <v>2592</v>
      </c>
      <c r="D2429" t="s">
        <v>3145</v>
      </c>
      <c r="E2429" t="s">
        <v>3146</v>
      </c>
      <c r="F2429" t="s">
        <v>39</v>
      </c>
      <c r="G2429" t="s">
        <v>40</v>
      </c>
      <c r="H2429" t="s">
        <v>40</v>
      </c>
      <c r="I2429" t="s">
        <v>3150</v>
      </c>
      <c r="J2429" t="s">
        <v>3147</v>
      </c>
      <c r="K2429" t="s">
        <v>3148</v>
      </c>
      <c r="L2429" t="s">
        <v>3149</v>
      </c>
      <c r="M2429" t="s">
        <v>2632</v>
      </c>
      <c r="N2429" t="s">
        <v>39</v>
      </c>
      <c r="O2429">
        <v>2011</v>
      </c>
      <c r="P2429">
        <v>2011</v>
      </c>
      <c r="Q2429" t="s">
        <v>39</v>
      </c>
      <c r="R2429" t="s">
        <v>39</v>
      </c>
      <c r="S2429" t="s">
        <v>39</v>
      </c>
      <c r="T2429" t="s">
        <v>39</v>
      </c>
      <c r="U2429" t="s">
        <v>21</v>
      </c>
      <c r="V2429" s="6" t="s">
        <v>39</v>
      </c>
      <c r="W2429" t="s">
        <v>39</v>
      </c>
      <c r="X2429" s="6">
        <v>25</v>
      </c>
      <c r="Y2429" t="s">
        <v>39</v>
      </c>
      <c r="Z2429" s="6" t="s">
        <v>39</v>
      </c>
      <c r="AA2429" t="s">
        <v>2607</v>
      </c>
      <c r="AB2429">
        <f>5/(100*22.4)*101.1</f>
        <v>0.22566964285714283</v>
      </c>
      <c r="AC2429" t="s">
        <v>39</v>
      </c>
      <c r="AD2429" t="s">
        <v>40</v>
      </c>
      <c r="AE2429" t="s">
        <v>39</v>
      </c>
      <c r="AF2429" t="s">
        <v>40</v>
      </c>
      <c r="AG2429" t="s">
        <v>39</v>
      </c>
      <c r="AH2429" t="s">
        <v>39</v>
      </c>
      <c r="AI2429" t="s">
        <v>39</v>
      </c>
      <c r="AJ2429" s="6" t="s">
        <v>3128</v>
      </c>
      <c r="AK2429">
        <v>0.01</v>
      </c>
      <c r="AL2429" s="6" t="s">
        <v>39</v>
      </c>
      <c r="AM2429" s="6" t="s">
        <v>39</v>
      </c>
      <c r="AN2429">
        <v>4</v>
      </c>
      <c r="AO2429">
        <v>25</v>
      </c>
      <c r="AP2429" s="20">
        <v>30</v>
      </c>
      <c r="AQ2429" t="s">
        <v>39</v>
      </c>
      <c r="AR2429" t="s">
        <v>2627</v>
      </c>
    </row>
    <row r="2430" spans="1:44" x14ac:dyDescent="0.35">
      <c r="A2430" t="s">
        <v>2131</v>
      </c>
      <c r="B2430" t="s">
        <v>2672</v>
      </c>
      <c r="C2430" t="s">
        <v>2592</v>
      </c>
      <c r="D2430" t="s">
        <v>3145</v>
      </c>
      <c r="E2430" t="s">
        <v>3146</v>
      </c>
      <c r="F2430" t="s">
        <v>39</v>
      </c>
      <c r="G2430" t="s">
        <v>40</v>
      </c>
      <c r="H2430" t="s">
        <v>40</v>
      </c>
      <c r="I2430" t="s">
        <v>3150</v>
      </c>
      <c r="J2430" t="s">
        <v>3147</v>
      </c>
      <c r="K2430" t="s">
        <v>3148</v>
      </c>
      <c r="L2430" t="s">
        <v>3149</v>
      </c>
      <c r="M2430" t="s">
        <v>2632</v>
      </c>
      <c r="N2430" t="s">
        <v>39</v>
      </c>
      <c r="O2430">
        <v>2011</v>
      </c>
      <c r="P2430">
        <v>2011</v>
      </c>
      <c r="Q2430" t="s">
        <v>39</v>
      </c>
      <c r="R2430" t="s">
        <v>39</v>
      </c>
      <c r="S2430" t="s">
        <v>39</v>
      </c>
      <c r="T2430" t="s">
        <v>39</v>
      </c>
      <c r="U2430" t="s">
        <v>21</v>
      </c>
      <c r="V2430" s="6" t="s">
        <v>39</v>
      </c>
      <c r="W2430" t="s">
        <v>39</v>
      </c>
      <c r="X2430" s="6">
        <v>25</v>
      </c>
      <c r="Y2430" t="s">
        <v>39</v>
      </c>
      <c r="Z2430" s="6" t="s">
        <v>39</v>
      </c>
      <c r="AA2430" t="s">
        <v>2607</v>
      </c>
      <c r="AB2430">
        <f>5/(100*22.4)*101.1</f>
        <v>0.22566964285714283</v>
      </c>
      <c r="AC2430" t="s">
        <v>39</v>
      </c>
      <c r="AD2430" t="s">
        <v>40</v>
      </c>
      <c r="AE2430" t="s">
        <v>39</v>
      </c>
      <c r="AF2430" t="s">
        <v>40</v>
      </c>
      <c r="AG2430" t="s">
        <v>39</v>
      </c>
      <c r="AH2430" t="s">
        <v>39</v>
      </c>
      <c r="AI2430" t="s">
        <v>39</v>
      </c>
      <c r="AJ2430" s="6" t="s">
        <v>3128</v>
      </c>
      <c r="AK2430">
        <v>0.01</v>
      </c>
      <c r="AL2430" s="6" t="s">
        <v>39</v>
      </c>
      <c r="AM2430" s="6" t="s">
        <v>39</v>
      </c>
      <c r="AN2430">
        <v>4</v>
      </c>
      <c r="AO2430">
        <v>25</v>
      </c>
      <c r="AP2430" s="20">
        <v>30</v>
      </c>
      <c r="AQ2430" t="s">
        <v>39</v>
      </c>
      <c r="AR2430" t="s">
        <v>2627</v>
      </c>
    </row>
    <row r="2431" spans="1:44" x14ac:dyDescent="0.35">
      <c r="A2431" t="s">
        <v>2131</v>
      </c>
      <c r="B2431" t="s">
        <v>2672</v>
      </c>
      <c r="C2431" t="s">
        <v>2592</v>
      </c>
      <c r="D2431" t="s">
        <v>3145</v>
      </c>
      <c r="E2431" t="s">
        <v>3146</v>
      </c>
      <c r="F2431" t="s">
        <v>39</v>
      </c>
      <c r="G2431" t="s">
        <v>40</v>
      </c>
      <c r="H2431" t="s">
        <v>40</v>
      </c>
      <c r="I2431" t="s">
        <v>3150</v>
      </c>
      <c r="J2431" t="s">
        <v>3147</v>
      </c>
      <c r="K2431" t="s">
        <v>3148</v>
      </c>
      <c r="L2431" t="s">
        <v>3149</v>
      </c>
      <c r="M2431" t="s">
        <v>2632</v>
      </c>
      <c r="N2431" t="s">
        <v>39</v>
      </c>
      <c r="O2431">
        <v>2011</v>
      </c>
      <c r="P2431">
        <v>2011</v>
      </c>
      <c r="Q2431" t="s">
        <v>39</v>
      </c>
      <c r="R2431" t="s">
        <v>39</v>
      </c>
      <c r="S2431" t="s">
        <v>39</v>
      </c>
      <c r="T2431" t="s">
        <v>39</v>
      </c>
      <c r="U2431" t="s">
        <v>3159</v>
      </c>
      <c r="V2431" s="6" t="s">
        <v>39</v>
      </c>
      <c r="W2431" t="s">
        <v>39</v>
      </c>
      <c r="X2431" s="6">
        <v>25</v>
      </c>
      <c r="Y2431" t="s">
        <v>39</v>
      </c>
      <c r="Z2431" s="6" t="s">
        <v>39</v>
      </c>
      <c r="AA2431" t="s">
        <v>39</v>
      </c>
      <c r="AB2431" t="s">
        <v>39</v>
      </c>
      <c r="AC2431" t="s">
        <v>39</v>
      </c>
      <c r="AD2431" t="s">
        <v>40</v>
      </c>
      <c r="AE2431" t="s">
        <v>39</v>
      </c>
      <c r="AF2431" t="s">
        <v>40</v>
      </c>
      <c r="AG2431" t="s">
        <v>39</v>
      </c>
      <c r="AH2431" t="s">
        <v>39</v>
      </c>
      <c r="AI2431" t="s">
        <v>39</v>
      </c>
      <c r="AJ2431" s="6" t="s">
        <v>3128</v>
      </c>
      <c r="AK2431">
        <v>0.03</v>
      </c>
      <c r="AL2431" t="s">
        <v>39</v>
      </c>
      <c r="AM2431" t="s">
        <v>39</v>
      </c>
      <c r="AN2431">
        <v>4</v>
      </c>
      <c r="AO2431">
        <v>25</v>
      </c>
      <c r="AP2431">
        <v>30</v>
      </c>
      <c r="AQ2431" t="s">
        <v>39</v>
      </c>
      <c r="AR2431" t="s">
        <v>2627</v>
      </c>
    </row>
    <row r="2432" spans="1:44" x14ac:dyDescent="0.35">
      <c r="A2432" t="s">
        <v>2131</v>
      </c>
      <c r="B2432" t="s">
        <v>2672</v>
      </c>
      <c r="C2432" t="s">
        <v>2592</v>
      </c>
      <c r="D2432" t="s">
        <v>3145</v>
      </c>
      <c r="E2432" t="s">
        <v>3146</v>
      </c>
      <c r="F2432" t="s">
        <v>39</v>
      </c>
      <c r="G2432" t="s">
        <v>40</v>
      </c>
      <c r="H2432" t="s">
        <v>40</v>
      </c>
      <c r="I2432" t="s">
        <v>3150</v>
      </c>
      <c r="J2432" t="s">
        <v>3147</v>
      </c>
      <c r="K2432" t="s">
        <v>3148</v>
      </c>
      <c r="L2432" t="s">
        <v>3149</v>
      </c>
      <c r="M2432" t="s">
        <v>2632</v>
      </c>
      <c r="N2432" t="s">
        <v>39</v>
      </c>
      <c r="O2432">
        <v>2011</v>
      </c>
      <c r="P2432">
        <v>2011</v>
      </c>
      <c r="Q2432" t="s">
        <v>39</v>
      </c>
      <c r="R2432" t="s">
        <v>39</v>
      </c>
      <c r="S2432" t="s">
        <v>39</v>
      </c>
      <c r="T2432" t="s">
        <v>39</v>
      </c>
      <c r="U2432" t="s">
        <v>3160</v>
      </c>
      <c r="V2432" s="6" t="s">
        <v>39</v>
      </c>
      <c r="W2432" t="s">
        <v>39</v>
      </c>
      <c r="X2432" s="6">
        <v>25</v>
      </c>
      <c r="Y2432" t="s">
        <v>39</v>
      </c>
      <c r="Z2432" s="6" t="s">
        <v>39</v>
      </c>
      <c r="AA2432" t="s">
        <v>39</v>
      </c>
      <c r="AB2432" t="s">
        <v>39</v>
      </c>
      <c r="AC2432" t="s">
        <v>39</v>
      </c>
      <c r="AD2432" t="s">
        <v>40</v>
      </c>
      <c r="AE2432" t="s">
        <v>39</v>
      </c>
      <c r="AF2432" t="s">
        <v>40</v>
      </c>
      <c r="AG2432" t="s">
        <v>39</v>
      </c>
      <c r="AH2432" t="s">
        <v>39</v>
      </c>
      <c r="AI2432" t="s">
        <v>39</v>
      </c>
      <c r="AJ2432" s="6" t="s">
        <v>3128</v>
      </c>
      <c r="AK2432">
        <v>0.08</v>
      </c>
      <c r="AL2432" t="s">
        <v>39</v>
      </c>
      <c r="AM2432" t="s">
        <v>39</v>
      </c>
      <c r="AN2432">
        <v>4</v>
      </c>
      <c r="AO2432">
        <v>25</v>
      </c>
      <c r="AP2432">
        <v>30</v>
      </c>
      <c r="AQ2432" t="s">
        <v>39</v>
      </c>
      <c r="AR2432" t="s">
        <v>2627</v>
      </c>
    </row>
    <row r="2433" spans="1:44" x14ac:dyDescent="0.35">
      <c r="A2433" t="s">
        <v>2131</v>
      </c>
      <c r="B2433" t="s">
        <v>2672</v>
      </c>
      <c r="C2433" t="s">
        <v>2592</v>
      </c>
      <c r="D2433" t="s">
        <v>3145</v>
      </c>
      <c r="E2433" t="s">
        <v>3146</v>
      </c>
      <c r="F2433" t="s">
        <v>39</v>
      </c>
      <c r="G2433" t="s">
        <v>40</v>
      </c>
      <c r="H2433" t="s">
        <v>40</v>
      </c>
      <c r="I2433" t="s">
        <v>3150</v>
      </c>
      <c r="J2433" t="s">
        <v>3147</v>
      </c>
      <c r="K2433" t="s">
        <v>3148</v>
      </c>
      <c r="L2433" t="s">
        <v>3149</v>
      </c>
      <c r="M2433" t="s">
        <v>2632</v>
      </c>
      <c r="N2433" t="s">
        <v>39</v>
      </c>
      <c r="O2433">
        <v>2011</v>
      </c>
      <c r="P2433">
        <v>2011</v>
      </c>
      <c r="Q2433" t="s">
        <v>39</v>
      </c>
      <c r="R2433" t="s">
        <v>39</v>
      </c>
      <c r="S2433" t="s">
        <v>39</v>
      </c>
      <c r="T2433" t="s">
        <v>39</v>
      </c>
      <c r="U2433" t="s">
        <v>3161</v>
      </c>
      <c r="V2433" s="6" t="s">
        <v>39</v>
      </c>
      <c r="W2433" t="s">
        <v>39</v>
      </c>
      <c r="X2433" s="6">
        <v>25</v>
      </c>
      <c r="Y2433" t="s">
        <v>39</v>
      </c>
      <c r="Z2433" s="6" t="s">
        <v>39</v>
      </c>
      <c r="AA2433" t="s">
        <v>39</v>
      </c>
      <c r="AB2433" t="s">
        <v>39</v>
      </c>
      <c r="AC2433" t="s">
        <v>39</v>
      </c>
      <c r="AD2433" t="s">
        <v>40</v>
      </c>
      <c r="AE2433" t="s">
        <v>39</v>
      </c>
      <c r="AF2433" t="s">
        <v>40</v>
      </c>
      <c r="AG2433" t="s">
        <v>39</v>
      </c>
      <c r="AH2433" t="s">
        <v>39</v>
      </c>
      <c r="AI2433" t="s">
        <v>39</v>
      </c>
      <c r="AJ2433" s="6" t="s">
        <v>3128</v>
      </c>
      <c r="AK2433">
        <v>0.05</v>
      </c>
      <c r="AL2433" t="s">
        <v>39</v>
      </c>
      <c r="AM2433" t="s">
        <v>39</v>
      </c>
      <c r="AN2433">
        <v>4</v>
      </c>
      <c r="AO2433">
        <v>25</v>
      </c>
      <c r="AP2433">
        <v>30</v>
      </c>
      <c r="AQ2433" t="s">
        <v>39</v>
      </c>
      <c r="AR2433" t="s">
        <v>2627</v>
      </c>
    </row>
    <row r="2434" spans="1:44" x14ac:dyDescent="0.35">
      <c r="A2434" t="s">
        <v>2131</v>
      </c>
      <c r="B2434" t="s">
        <v>2672</v>
      </c>
      <c r="C2434" t="s">
        <v>2592</v>
      </c>
      <c r="D2434" t="s">
        <v>3145</v>
      </c>
      <c r="E2434" t="s">
        <v>3146</v>
      </c>
      <c r="F2434" t="s">
        <v>39</v>
      </c>
      <c r="G2434" t="s">
        <v>40</v>
      </c>
      <c r="H2434" t="s">
        <v>40</v>
      </c>
      <c r="I2434" t="s">
        <v>3150</v>
      </c>
      <c r="J2434" t="s">
        <v>3147</v>
      </c>
      <c r="K2434" t="s">
        <v>3148</v>
      </c>
      <c r="L2434" t="s">
        <v>3149</v>
      </c>
      <c r="M2434" t="s">
        <v>2632</v>
      </c>
      <c r="N2434" t="s">
        <v>39</v>
      </c>
      <c r="O2434">
        <v>2011</v>
      </c>
      <c r="P2434">
        <v>2011</v>
      </c>
      <c r="Q2434" t="s">
        <v>39</v>
      </c>
      <c r="R2434" t="s">
        <v>39</v>
      </c>
      <c r="S2434" t="s">
        <v>39</v>
      </c>
      <c r="T2434" t="s">
        <v>39</v>
      </c>
      <c r="U2434" t="s">
        <v>3162</v>
      </c>
      <c r="V2434" s="6" t="s">
        <v>39</v>
      </c>
      <c r="W2434" t="s">
        <v>39</v>
      </c>
      <c r="X2434" s="6">
        <v>25</v>
      </c>
      <c r="Y2434" t="s">
        <v>39</v>
      </c>
      <c r="Z2434" s="6" t="s">
        <v>39</v>
      </c>
      <c r="AA2434" t="s">
        <v>39</v>
      </c>
      <c r="AB2434" t="s">
        <v>39</v>
      </c>
      <c r="AC2434" t="s">
        <v>39</v>
      </c>
      <c r="AD2434" t="s">
        <v>40</v>
      </c>
      <c r="AE2434" t="s">
        <v>39</v>
      </c>
      <c r="AF2434" t="s">
        <v>40</v>
      </c>
      <c r="AG2434" t="s">
        <v>39</v>
      </c>
      <c r="AH2434" t="s">
        <v>39</v>
      </c>
      <c r="AI2434" t="s">
        <v>39</v>
      </c>
      <c r="AJ2434" s="6" t="s">
        <v>3128</v>
      </c>
      <c r="AK2434">
        <v>0.13</v>
      </c>
      <c r="AL2434" t="s">
        <v>39</v>
      </c>
      <c r="AM2434" t="s">
        <v>39</v>
      </c>
      <c r="AN2434">
        <v>4</v>
      </c>
      <c r="AO2434">
        <v>25</v>
      </c>
      <c r="AP2434">
        <v>30</v>
      </c>
      <c r="AQ2434" t="s">
        <v>39</v>
      </c>
      <c r="AR2434" t="s">
        <v>2627</v>
      </c>
    </row>
    <row r="2435" spans="1:44" x14ac:dyDescent="0.35">
      <c r="A2435" t="s">
        <v>2131</v>
      </c>
      <c r="B2435" t="s">
        <v>2672</v>
      </c>
      <c r="C2435" t="s">
        <v>2592</v>
      </c>
      <c r="D2435" t="s">
        <v>3145</v>
      </c>
      <c r="E2435" t="s">
        <v>3146</v>
      </c>
      <c r="F2435" t="s">
        <v>39</v>
      </c>
      <c r="G2435" t="s">
        <v>40</v>
      </c>
      <c r="H2435" t="s">
        <v>40</v>
      </c>
      <c r="I2435" t="s">
        <v>3150</v>
      </c>
      <c r="J2435" t="s">
        <v>3147</v>
      </c>
      <c r="K2435" t="s">
        <v>3148</v>
      </c>
      <c r="L2435" t="s">
        <v>3149</v>
      </c>
      <c r="M2435" t="s">
        <v>2632</v>
      </c>
      <c r="N2435" t="s">
        <v>39</v>
      </c>
      <c r="O2435">
        <v>2011</v>
      </c>
      <c r="P2435">
        <v>2011</v>
      </c>
      <c r="Q2435" t="s">
        <v>39</v>
      </c>
      <c r="R2435" t="s">
        <v>39</v>
      </c>
      <c r="S2435" t="s">
        <v>39</v>
      </c>
      <c r="T2435" t="s">
        <v>39</v>
      </c>
      <c r="U2435" t="s">
        <v>3156</v>
      </c>
      <c r="V2435" s="6" t="s">
        <v>3157</v>
      </c>
      <c r="W2435">
        <v>7</v>
      </c>
      <c r="X2435" s="6">
        <v>25</v>
      </c>
      <c r="Y2435" t="s">
        <v>3163</v>
      </c>
      <c r="Z2435" s="6" t="s">
        <v>39</v>
      </c>
      <c r="AA2435" t="s">
        <v>39</v>
      </c>
      <c r="AB2435" t="s">
        <v>39</v>
      </c>
      <c r="AC2435" t="s">
        <v>39</v>
      </c>
      <c r="AD2435" t="s">
        <v>40</v>
      </c>
      <c r="AE2435" t="s">
        <v>39</v>
      </c>
      <c r="AF2435" t="s">
        <v>40</v>
      </c>
      <c r="AG2435" t="s">
        <v>39</v>
      </c>
      <c r="AH2435" t="s">
        <v>39</v>
      </c>
      <c r="AI2435" t="s">
        <v>39</v>
      </c>
      <c r="AJ2435" s="6" t="s">
        <v>3128</v>
      </c>
      <c r="AK2435">
        <v>0.2</v>
      </c>
      <c r="AL2435" t="s">
        <v>39</v>
      </c>
      <c r="AM2435" t="s">
        <v>39</v>
      </c>
      <c r="AN2435">
        <v>4</v>
      </c>
      <c r="AO2435">
        <v>25</v>
      </c>
      <c r="AP2435">
        <v>30</v>
      </c>
      <c r="AQ2435" t="s">
        <v>39</v>
      </c>
      <c r="AR2435" t="s">
        <v>2627</v>
      </c>
    </row>
    <row r="2436" spans="1:44" x14ac:dyDescent="0.35">
      <c r="A2436" t="s">
        <v>2131</v>
      </c>
      <c r="B2436" t="s">
        <v>2672</v>
      </c>
      <c r="C2436" t="s">
        <v>2592</v>
      </c>
      <c r="D2436" t="s">
        <v>3145</v>
      </c>
      <c r="E2436" t="s">
        <v>3146</v>
      </c>
      <c r="F2436" t="s">
        <v>39</v>
      </c>
      <c r="G2436" t="s">
        <v>40</v>
      </c>
      <c r="H2436" t="s">
        <v>40</v>
      </c>
      <c r="I2436" t="s">
        <v>3150</v>
      </c>
      <c r="J2436" t="s">
        <v>3147</v>
      </c>
      <c r="K2436" t="s">
        <v>3148</v>
      </c>
      <c r="L2436" t="s">
        <v>3149</v>
      </c>
      <c r="M2436" t="s">
        <v>2632</v>
      </c>
      <c r="N2436" t="s">
        <v>39</v>
      </c>
      <c r="O2436">
        <v>2011</v>
      </c>
      <c r="P2436">
        <v>2011</v>
      </c>
      <c r="Q2436" t="s">
        <v>39</v>
      </c>
      <c r="R2436" t="s">
        <v>39</v>
      </c>
      <c r="S2436" t="s">
        <v>39</v>
      </c>
      <c r="T2436" t="s">
        <v>39</v>
      </c>
      <c r="U2436" t="s">
        <v>3156</v>
      </c>
      <c r="V2436" s="6" t="s">
        <v>3157</v>
      </c>
      <c r="W2436">
        <v>7</v>
      </c>
      <c r="X2436" s="6">
        <v>25</v>
      </c>
      <c r="Y2436" t="s">
        <v>3164</v>
      </c>
      <c r="Z2436" s="6" t="s">
        <v>39</v>
      </c>
      <c r="AA2436" t="s">
        <v>39</v>
      </c>
      <c r="AB2436" t="s">
        <v>39</v>
      </c>
      <c r="AC2436" t="s">
        <v>39</v>
      </c>
      <c r="AD2436" t="s">
        <v>40</v>
      </c>
      <c r="AE2436" t="s">
        <v>39</v>
      </c>
      <c r="AF2436" t="s">
        <v>40</v>
      </c>
      <c r="AG2436" t="s">
        <v>39</v>
      </c>
      <c r="AH2436" t="s">
        <v>39</v>
      </c>
      <c r="AI2436" t="s">
        <v>39</v>
      </c>
      <c r="AJ2436" s="6" t="s">
        <v>3128</v>
      </c>
      <c r="AK2436">
        <v>0.04</v>
      </c>
      <c r="AL2436" t="s">
        <v>39</v>
      </c>
      <c r="AM2436" t="s">
        <v>39</v>
      </c>
      <c r="AN2436">
        <v>4</v>
      </c>
      <c r="AO2436">
        <v>25</v>
      </c>
      <c r="AP2436">
        <v>30</v>
      </c>
      <c r="AQ2436" t="s">
        <v>39</v>
      </c>
      <c r="AR2436" t="s">
        <v>2627</v>
      </c>
    </row>
    <row r="2437" spans="1:44" x14ac:dyDescent="0.35">
      <c r="A2437" t="s">
        <v>2131</v>
      </c>
      <c r="B2437" t="s">
        <v>2672</v>
      </c>
      <c r="C2437" t="s">
        <v>2592</v>
      </c>
      <c r="D2437" t="s">
        <v>3145</v>
      </c>
      <c r="E2437" t="s">
        <v>3146</v>
      </c>
      <c r="F2437" t="s">
        <v>39</v>
      </c>
      <c r="G2437" t="s">
        <v>40</v>
      </c>
      <c r="H2437" t="s">
        <v>40</v>
      </c>
      <c r="I2437" t="s">
        <v>3150</v>
      </c>
      <c r="J2437" t="s">
        <v>3147</v>
      </c>
      <c r="K2437" t="s">
        <v>3148</v>
      </c>
      <c r="L2437" t="s">
        <v>3149</v>
      </c>
      <c r="M2437" t="s">
        <v>2632</v>
      </c>
      <c r="N2437" t="s">
        <v>39</v>
      </c>
      <c r="O2437">
        <v>2011</v>
      </c>
      <c r="P2437">
        <v>2011</v>
      </c>
      <c r="Q2437" t="s">
        <v>39</v>
      </c>
      <c r="R2437" t="s">
        <v>39</v>
      </c>
      <c r="S2437" t="s">
        <v>39</v>
      </c>
      <c r="T2437" t="s">
        <v>39</v>
      </c>
      <c r="U2437" t="s">
        <v>3156</v>
      </c>
      <c r="V2437" s="6" t="s">
        <v>2729</v>
      </c>
      <c r="W2437">
        <v>7</v>
      </c>
      <c r="X2437" s="6">
        <v>25</v>
      </c>
      <c r="Y2437" t="s">
        <v>3165</v>
      </c>
      <c r="Z2437" s="6" t="s">
        <v>39</v>
      </c>
      <c r="AA2437" t="s">
        <v>39</v>
      </c>
      <c r="AB2437" t="s">
        <v>39</v>
      </c>
      <c r="AC2437" t="s">
        <v>39</v>
      </c>
      <c r="AD2437" t="s">
        <v>40</v>
      </c>
      <c r="AE2437" t="s">
        <v>39</v>
      </c>
      <c r="AF2437" t="s">
        <v>40</v>
      </c>
      <c r="AG2437" t="s">
        <v>39</v>
      </c>
      <c r="AH2437" t="s">
        <v>39</v>
      </c>
      <c r="AI2437" t="s">
        <v>39</v>
      </c>
      <c r="AJ2437" s="6" t="s">
        <v>3128</v>
      </c>
      <c r="AK2437">
        <v>0.27</v>
      </c>
      <c r="AL2437" t="s">
        <v>39</v>
      </c>
      <c r="AM2437" t="s">
        <v>39</v>
      </c>
      <c r="AN2437">
        <v>4</v>
      </c>
      <c r="AO2437">
        <v>25</v>
      </c>
      <c r="AP2437">
        <v>30</v>
      </c>
      <c r="AQ2437" t="s">
        <v>39</v>
      </c>
      <c r="AR2437" t="s">
        <v>2627</v>
      </c>
    </row>
    <row r="2438" spans="1:44" x14ac:dyDescent="0.35">
      <c r="A2438" t="s">
        <v>2131</v>
      </c>
      <c r="B2438" t="s">
        <v>2672</v>
      </c>
      <c r="C2438" t="s">
        <v>2592</v>
      </c>
      <c r="D2438" t="s">
        <v>3145</v>
      </c>
      <c r="E2438" t="s">
        <v>3146</v>
      </c>
      <c r="F2438" t="s">
        <v>39</v>
      </c>
      <c r="G2438" t="s">
        <v>40</v>
      </c>
      <c r="H2438" t="s">
        <v>40</v>
      </c>
      <c r="I2438" t="s">
        <v>3150</v>
      </c>
      <c r="J2438" t="s">
        <v>3147</v>
      </c>
      <c r="K2438" t="s">
        <v>3148</v>
      </c>
      <c r="L2438" t="s">
        <v>3149</v>
      </c>
      <c r="M2438" t="s">
        <v>2632</v>
      </c>
      <c r="N2438" t="s">
        <v>39</v>
      </c>
      <c r="O2438">
        <v>2011</v>
      </c>
      <c r="P2438">
        <v>2011</v>
      </c>
      <c r="Q2438" t="s">
        <v>39</v>
      </c>
      <c r="R2438" t="s">
        <v>39</v>
      </c>
      <c r="S2438" t="s">
        <v>39</v>
      </c>
      <c r="T2438" t="s">
        <v>39</v>
      </c>
      <c r="U2438" t="s">
        <v>21</v>
      </c>
      <c r="V2438" s="6" t="s">
        <v>39</v>
      </c>
      <c r="W2438" t="s">
        <v>39</v>
      </c>
      <c r="X2438" s="6">
        <v>25</v>
      </c>
      <c r="Y2438" t="s">
        <v>39</v>
      </c>
      <c r="Z2438" s="6" t="s">
        <v>39</v>
      </c>
      <c r="AA2438" t="s">
        <v>3166</v>
      </c>
      <c r="AB2438" t="s">
        <v>3168</v>
      </c>
      <c r="AC2438" t="s">
        <v>39</v>
      </c>
      <c r="AD2438" t="s">
        <v>40</v>
      </c>
      <c r="AE2438" t="s">
        <v>39</v>
      </c>
      <c r="AF2438" t="s">
        <v>40</v>
      </c>
      <c r="AG2438" t="s">
        <v>39</v>
      </c>
      <c r="AH2438" t="s">
        <v>39</v>
      </c>
      <c r="AI2438" t="s">
        <v>39</v>
      </c>
      <c r="AJ2438" s="6" t="s">
        <v>3128</v>
      </c>
      <c r="AK2438">
        <v>0.03</v>
      </c>
      <c r="AL2438" t="s">
        <v>39</v>
      </c>
      <c r="AM2438" t="s">
        <v>39</v>
      </c>
      <c r="AN2438">
        <v>4</v>
      </c>
      <c r="AO2438">
        <v>25</v>
      </c>
      <c r="AP2438">
        <v>30</v>
      </c>
      <c r="AQ2438" t="s">
        <v>39</v>
      </c>
      <c r="AR2438" t="s">
        <v>2627</v>
      </c>
    </row>
    <row r="2439" spans="1:44" x14ac:dyDescent="0.35">
      <c r="A2439" t="s">
        <v>2131</v>
      </c>
      <c r="B2439" t="s">
        <v>2672</v>
      </c>
      <c r="C2439" t="s">
        <v>2592</v>
      </c>
      <c r="D2439" t="s">
        <v>3145</v>
      </c>
      <c r="E2439" t="s">
        <v>3146</v>
      </c>
      <c r="F2439" t="s">
        <v>39</v>
      </c>
      <c r="G2439" t="s">
        <v>40</v>
      </c>
      <c r="H2439" t="s">
        <v>40</v>
      </c>
      <c r="I2439" t="s">
        <v>3150</v>
      </c>
      <c r="J2439" t="s">
        <v>3147</v>
      </c>
      <c r="K2439" t="s">
        <v>3148</v>
      </c>
      <c r="L2439" t="s">
        <v>3149</v>
      </c>
      <c r="M2439" t="s">
        <v>2632</v>
      </c>
      <c r="N2439" t="s">
        <v>39</v>
      </c>
      <c r="O2439">
        <v>2011</v>
      </c>
      <c r="P2439">
        <v>2011</v>
      </c>
      <c r="Q2439" t="s">
        <v>39</v>
      </c>
      <c r="R2439" t="s">
        <v>39</v>
      </c>
      <c r="S2439" t="s">
        <v>39</v>
      </c>
      <c r="T2439" t="s">
        <v>39</v>
      </c>
      <c r="U2439" t="s">
        <v>21</v>
      </c>
      <c r="V2439" s="6" t="s">
        <v>39</v>
      </c>
      <c r="W2439" t="s">
        <v>39</v>
      </c>
      <c r="X2439" s="6">
        <v>25</v>
      </c>
      <c r="Y2439" t="s">
        <v>39</v>
      </c>
      <c r="Z2439" s="6" t="s">
        <v>39</v>
      </c>
      <c r="AA2439" t="s">
        <v>3167</v>
      </c>
      <c r="AB2439" t="s">
        <v>3169</v>
      </c>
      <c r="AC2439" t="s">
        <v>39</v>
      </c>
      <c r="AD2439" t="s">
        <v>40</v>
      </c>
      <c r="AE2439" t="s">
        <v>39</v>
      </c>
      <c r="AF2439" t="s">
        <v>40</v>
      </c>
      <c r="AG2439" t="s">
        <v>39</v>
      </c>
      <c r="AH2439" t="s">
        <v>39</v>
      </c>
      <c r="AI2439" t="s">
        <v>39</v>
      </c>
      <c r="AJ2439" s="6" t="s">
        <v>3128</v>
      </c>
      <c r="AK2439">
        <v>0.04</v>
      </c>
      <c r="AL2439" t="s">
        <v>39</v>
      </c>
      <c r="AM2439" t="s">
        <v>39</v>
      </c>
      <c r="AN2439">
        <v>4</v>
      </c>
      <c r="AO2439">
        <v>25</v>
      </c>
      <c r="AP2439">
        <v>30</v>
      </c>
      <c r="AQ2439" t="s">
        <v>39</v>
      </c>
      <c r="AR2439" t="s">
        <v>2627</v>
      </c>
    </row>
    <row r="2440" spans="1:44" x14ac:dyDescent="0.35">
      <c r="A2440" t="s">
        <v>2131</v>
      </c>
      <c r="B2440" t="s">
        <v>2672</v>
      </c>
      <c r="C2440" t="s">
        <v>2592</v>
      </c>
      <c r="D2440" t="s">
        <v>3145</v>
      </c>
      <c r="E2440" t="s">
        <v>3146</v>
      </c>
      <c r="F2440" t="s">
        <v>39</v>
      </c>
      <c r="G2440" t="s">
        <v>40</v>
      </c>
      <c r="H2440" t="s">
        <v>40</v>
      </c>
      <c r="I2440" t="s">
        <v>3150</v>
      </c>
      <c r="J2440" t="s">
        <v>3147</v>
      </c>
      <c r="K2440" t="s">
        <v>3148</v>
      </c>
      <c r="L2440" t="s">
        <v>3149</v>
      </c>
      <c r="M2440" t="s">
        <v>2632</v>
      </c>
      <c r="N2440" t="s">
        <v>39</v>
      </c>
      <c r="O2440">
        <v>2011</v>
      </c>
      <c r="P2440">
        <v>2011</v>
      </c>
      <c r="Q2440" t="s">
        <v>39</v>
      </c>
      <c r="R2440" t="s">
        <v>39</v>
      </c>
      <c r="S2440" t="s">
        <v>39</v>
      </c>
      <c r="T2440" t="s">
        <v>39</v>
      </c>
      <c r="U2440" t="s">
        <v>21</v>
      </c>
      <c r="V2440" s="6" t="s">
        <v>39</v>
      </c>
      <c r="W2440" t="s">
        <v>39</v>
      </c>
      <c r="X2440" s="6">
        <v>25</v>
      </c>
      <c r="Y2440" t="s">
        <v>39</v>
      </c>
      <c r="Z2440" s="6" t="s">
        <v>39</v>
      </c>
      <c r="AA2440" t="s">
        <v>3167</v>
      </c>
      <c r="AB2440" t="s">
        <v>3171</v>
      </c>
      <c r="AC2440" t="s">
        <v>39</v>
      </c>
      <c r="AD2440" t="s">
        <v>40</v>
      </c>
      <c r="AE2440" t="s">
        <v>39</v>
      </c>
      <c r="AF2440" t="s">
        <v>40</v>
      </c>
      <c r="AG2440" t="s">
        <v>39</v>
      </c>
      <c r="AH2440" t="s">
        <v>39</v>
      </c>
      <c r="AI2440" t="s">
        <v>39</v>
      </c>
      <c r="AJ2440" s="6" t="s">
        <v>3128</v>
      </c>
      <c r="AK2440">
        <v>0.08</v>
      </c>
      <c r="AL2440" t="s">
        <v>39</v>
      </c>
      <c r="AM2440" t="s">
        <v>39</v>
      </c>
      <c r="AN2440">
        <v>4</v>
      </c>
      <c r="AO2440">
        <v>25</v>
      </c>
      <c r="AP2440">
        <v>30</v>
      </c>
      <c r="AQ2440" t="s">
        <v>39</v>
      </c>
      <c r="AR2440" t="s">
        <v>2627</v>
      </c>
    </row>
    <row r="2441" spans="1:44" x14ac:dyDescent="0.35">
      <c r="A2441" t="s">
        <v>2131</v>
      </c>
      <c r="B2441" t="s">
        <v>2672</v>
      </c>
      <c r="C2441" t="s">
        <v>2592</v>
      </c>
      <c r="D2441" t="s">
        <v>3145</v>
      </c>
      <c r="E2441" t="s">
        <v>3146</v>
      </c>
      <c r="F2441" t="s">
        <v>39</v>
      </c>
      <c r="G2441" t="s">
        <v>40</v>
      </c>
      <c r="H2441" t="s">
        <v>40</v>
      </c>
      <c r="I2441" t="s">
        <v>3150</v>
      </c>
      <c r="J2441" t="s">
        <v>3147</v>
      </c>
      <c r="K2441" t="s">
        <v>3148</v>
      </c>
      <c r="L2441" t="s">
        <v>3149</v>
      </c>
      <c r="M2441" t="s">
        <v>2632</v>
      </c>
      <c r="N2441" t="s">
        <v>39</v>
      </c>
      <c r="O2441">
        <v>2011</v>
      </c>
      <c r="P2441">
        <v>2011</v>
      </c>
      <c r="Q2441" t="s">
        <v>39</v>
      </c>
      <c r="R2441" t="s">
        <v>39</v>
      </c>
      <c r="S2441" t="s">
        <v>39</v>
      </c>
      <c r="T2441" t="s">
        <v>39</v>
      </c>
      <c r="U2441" t="s">
        <v>21</v>
      </c>
      <c r="V2441" s="6" t="s">
        <v>39</v>
      </c>
      <c r="W2441" t="s">
        <v>39</v>
      </c>
      <c r="X2441" s="6">
        <v>25</v>
      </c>
      <c r="Y2441" t="s">
        <v>39</v>
      </c>
      <c r="Z2441" s="6" t="s">
        <v>39</v>
      </c>
      <c r="AA2441" t="s">
        <v>3166</v>
      </c>
      <c r="AB2441" t="s">
        <v>3170</v>
      </c>
      <c r="AC2441" t="s">
        <v>39</v>
      </c>
      <c r="AD2441" t="s">
        <v>40</v>
      </c>
      <c r="AE2441" t="s">
        <v>39</v>
      </c>
      <c r="AF2441" t="s">
        <v>40</v>
      </c>
      <c r="AG2441" t="s">
        <v>39</v>
      </c>
      <c r="AH2441" t="s">
        <v>39</v>
      </c>
      <c r="AI2441" t="s">
        <v>39</v>
      </c>
      <c r="AJ2441" s="6" t="s">
        <v>3128</v>
      </c>
      <c r="AK2441">
        <v>7.0000000000000007E-2</v>
      </c>
      <c r="AL2441" t="s">
        <v>39</v>
      </c>
      <c r="AM2441" t="s">
        <v>39</v>
      </c>
      <c r="AN2441">
        <v>4</v>
      </c>
      <c r="AO2441">
        <v>25</v>
      </c>
      <c r="AP2441">
        <v>30</v>
      </c>
      <c r="AQ2441" t="s">
        <v>39</v>
      </c>
      <c r="AR2441" t="s">
        <v>2627</v>
      </c>
    </row>
    <row r="2442" spans="1:44" x14ac:dyDescent="0.35">
      <c r="A2442" t="s">
        <v>2131</v>
      </c>
      <c r="B2442" t="s">
        <v>2672</v>
      </c>
      <c r="C2442" t="s">
        <v>2592</v>
      </c>
      <c r="D2442" t="s">
        <v>3145</v>
      </c>
      <c r="E2442" t="s">
        <v>3146</v>
      </c>
      <c r="F2442" t="s">
        <v>39</v>
      </c>
      <c r="G2442" t="s">
        <v>40</v>
      </c>
      <c r="H2442" t="s">
        <v>40</v>
      </c>
      <c r="I2442" t="s">
        <v>3150</v>
      </c>
      <c r="J2442" t="s">
        <v>3147</v>
      </c>
      <c r="K2442" t="s">
        <v>3148</v>
      </c>
      <c r="L2442" t="s">
        <v>3149</v>
      </c>
      <c r="M2442" t="s">
        <v>2632</v>
      </c>
      <c r="N2442" t="s">
        <v>39</v>
      </c>
      <c r="O2442">
        <v>2011</v>
      </c>
      <c r="P2442">
        <v>2011</v>
      </c>
      <c r="Q2442" t="s">
        <v>39</v>
      </c>
      <c r="R2442" t="s">
        <v>39</v>
      </c>
      <c r="S2442" t="s">
        <v>39</v>
      </c>
      <c r="T2442" t="s">
        <v>39</v>
      </c>
      <c r="U2442" t="s">
        <v>48</v>
      </c>
      <c r="V2442" s="6" t="s">
        <v>39</v>
      </c>
      <c r="W2442" t="s">
        <v>39</v>
      </c>
      <c r="X2442" s="6">
        <v>25</v>
      </c>
      <c r="Y2442" t="s">
        <v>39</v>
      </c>
      <c r="Z2442" s="6" t="s">
        <v>39</v>
      </c>
      <c r="AA2442" t="s">
        <v>39</v>
      </c>
      <c r="AB2442" t="s">
        <v>39</v>
      </c>
      <c r="AC2442" t="s">
        <v>39</v>
      </c>
      <c r="AD2442" t="s">
        <v>40</v>
      </c>
      <c r="AE2442" t="s">
        <v>39</v>
      </c>
      <c r="AF2442" t="s">
        <v>40</v>
      </c>
      <c r="AG2442" t="s">
        <v>39</v>
      </c>
      <c r="AH2442" t="s">
        <v>39</v>
      </c>
      <c r="AI2442" t="s">
        <v>39</v>
      </c>
      <c r="AJ2442" s="6" t="s">
        <v>3129</v>
      </c>
      <c r="AK2442">
        <v>12.88</v>
      </c>
      <c r="AL2442" s="6" t="s">
        <v>39</v>
      </c>
      <c r="AM2442" s="6" t="s">
        <v>39</v>
      </c>
      <c r="AN2442">
        <v>4</v>
      </c>
      <c r="AO2442">
        <v>25</v>
      </c>
      <c r="AP2442" s="20">
        <v>30</v>
      </c>
      <c r="AQ2442" t="s">
        <v>39</v>
      </c>
      <c r="AR2442" t="s">
        <v>2627</v>
      </c>
    </row>
    <row r="2443" spans="1:44" x14ac:dyDescent="0.35">
      <c r="A2443" t="s">
        <v>2131</v>
      </c>
      <c r="B2443" t="s">
        <v>2672</v>
      </c>
      <c r="C2443" t="s">
        <v>2592</v>
      </c>
      <c r="D2443" t="s">
        <v>3145</v>
      </c>
      <c r="E2443" t="s">
        <v>3146</v>
      </c>
      <c r="F2443" t="s">
        <v>39</v>
      </c>
      <c r="G2443" t="s">
        <v>40</v>
      </c>
      <c r="H2443" t="s">
        <v>40</v>
      </c>
      <c r="I2443" t="s">
        <v>3150</v>
      </c>
      <c r="J2443" t="s">
        <v>3147</v>
      </c>
      <c r="K2443" t="s">
        <v>3148</v>
      </c>
      <c r="L2443" t="s">
        <v>3149</v>
      </c>
      <c r="M2443" t="s">
        <v>2632</v>
      </c>
      <c r="N2443" t="s">
        <v>39</v>
      </c>
      <c r="O2443">
        <v>2011</v>
      </c>
      <c r="P2443">
        <v>2011</v>
      </c>
      <c r="Q2443" t="s">
        <v>39</v>
      </c>
      <c r="R2443" t="s">
        <v>39</v>
      </c>
      <c r="S2443" t="s">
        <v>39</v>
      </c>
      <c r="T2443" t="s">
        <v>39</v>
      </c>
      <c r="U2443" t="s">
        <v>3151</v>
      </c>
      <c r="V2443" s="6" t="s">
        <v>39</v>
      </c>
      <c r="W2443" t="s">
        <v>39</v>
      </c>
      <c r="X2443" s="6">
        <v>25</v>
      </c>
      <c r="Y2443" t="s">
        <v>39</v>
      </c>
      <c r="Z2443" s="6" t="s">
        <v>39</v>
      </c>
      <c r="AA2443" t="s">
        <v>39</v>
      </c>
      <c r="AB2443" t="s">
        <v>39</v>
      </c>
      <c r="AC2443" t="s">
        <v>39</v>
      </c>
      <c r="AD2443" t="s">
        <v>42</v>
      </c>
      <c r="AE2443" t="s">
        <v>3152</v>
      </c>
      <c r="AF2443" t="s">
        <v>40</v>
      </c>
      <c r="AG2443" t="s">
        <v>39</v>
      </c>
      <c r="AH2443" t="s">
        <v>39</v>
      </c>
      <c r="AI2443" t="s">
        <v>39</v>
      </c>
      <c r="AJ2443" s="6" t="s">
        <v>3129</v>
      </c>
      <c r="AK2443">
        <v>16</v>
      </c>
      <c r="AL2443" s="6" t="s">
        <v>39</v>
      </c>
      <c r="AM2443" s="6" t="s">
        <v>39</v>
      </c>
      <c r="AN2443">
        <v>4</v>
      </c>
      <c r="AO2443">
        <v>25</v>
      </c>
      <c r="AP2443" s="20">
        <v>30</v>
      </c>
      <c r="AQ2443" t="s">
        <v>39</v>
      </c>
      <c r="AR2443" t="s">
        <v>2627</v>
      </c>
    </row>
    <row r="2444" spans="1:44" x14ac:dyDescent="0.35">
      <c r="A2444" t="s">
        <v>2131</v>
      </c>
      <c r="B2444" t="s">
        <v>2672</v>
      </c>
      <c r="C2444" t="s">
        <v>2592</v>
      </c>
      <c r="D2444" t="s">
        <v>3145</v>
      </c>
      <c r="E2444" t="s">
        <v>3146</v>
      </c>
      <c r="F2444" t="s">
        <v>39</v>
      </c>
      <c r="G2444" t="s">
        <v>40</v>
      </c>
      <c r="H2444" t="s">
        <v>40</v>
      </c>
      <c r="I2444" t="s">
        <v>3150</v>
      </c>
      <c r="J2444" t="s">
        <v>3147</v>
      </c>
      <c r="K2444" t="s">
        <v>3148</v>
      </c>
      <c r="L2444" t="s">
        <v>3149</v>
      </c>
      <c r="M2444" t="s">
        <v>2632</v>
      </c>
      <c r="N2444" t="s">
        <v>39</v>
      </c>
      <c r="O2444">
        <v>2011</v>
      </c>
      <c r="P2444">
        <v>2011</v>
      </c>
      <c r="Q2444" t="s">
        <v>39</v>
      </c>
      <c r="R2444" t="s">
        <v>39</v>
      </c>
      <c r="S2444" t="s">
        <v>39</v>
      </c>
      <c r="T2444" t="s">
        <v>39</v>
      </c>
      <c r="U2444" t="s">
        <v>3151</v>
      </c>
      <c r="V2444" s="6" t="s">
        <v>39</v>
      </c>
      <c r="W2444" t="s">
        <v>39</v>
      </c>
      <c r="X2444" s="6">
        <v>25</v>
      </c>
      <c r="Y2444" t="s">
        <v>39</v>
      </c>
      <c r="Z2444" s="6" t="s">
        <v>39</v>
      </c>
      <c r="AA2444" t="s">
        <v>39</v>
      </c>
      <c r="AB2444" t="s">
        <v>39</v>
      </c>
      <c r="AC2444" t="s">
        <v>39</v>
      </c>
      <c r="AD2444" t="s">
        <v>42</v>
      </c>
      <c r="AE2444" t="s">
        <v>3153</v>
      </c>
      <c r="AF2444" t="s">
        <v>40</v>
      </c>
      <c r="AG2444" t="s">
        <v>39</v>
      </c>
      <c r="AH2444" t="s">
        <v>39</v>
      </c>
      <c r="AI2444" t="s">
        <v>39</v>
      </c>
      <c r="AJ2444" s="6" t="s">
        <v>3129</v>
      </c>
      <c r="AK2444">
        <v>15</v>
      </c>
      <c r="AL2444" s="6" t="s">
        <v>39</v>
      </c>
      <c r="AM2444" s="6" t="s">
        <v>39</v>
      </c>
      <c r="AN2444">
        <v>4</v>
      </c>
      <c r="AO2444">
        <v>25</v>
      </c>
      <c r="AP2444" s="20">
        <v>30</v>
      </c>
      <c r="AQ2444" t="s">
        <v>39</v>
      </c>
      <c r="AR2444" t="s">
        <v>2627</v>
      </c>
    </row>
    <row r="2445" spans="1:44" x14ac:dyDescent="0.35">
      <c r="A2445" t="s">
        <v>2131</v>
      </c>
      <c r="B2445" t="s">
        <v>2672</v>
      </c>
      <c r="C2445" t="s">
        <v>2592</v>
      </c>
      <c r="D2445" t="s">
        <v>3145</v>
      </c>
      <c r="E2445" t="s">
        <v>3146</v>
      </c>
      <c r="F2445" t="s">
        <v>39</v>
      </c>
      <c r="G2445" t="s">
        <v>40</v>
      </c>
      <c r="H2445" t="s">
        <v>40</v>
      </c>
      <c r="I2445" t="s">
        <v>3150</v>
      </c>
      <c r="J2445" t="s">
        <v>3147</v>
      </c>
      <c r="K2445" t="s">
        <v>3148</v>
      </c>
      <c r="L2445" t="s">
        <v>3149</v>
      </c>
      <c r="M2445" t="s">
        <v>2632</v>
      </c>
      <c r="N2445" t="s">
        <v>39</v>
      </c>
      <c r="O2445">
        <v>2011</v>
      </c>
      <c r="P2445">
        <v>2011</v>
      </c>
      <c r="Q2445" t="s">
        <v>39</v>
      </c>
      <c r="R2445" t="s">
        <v>39</v>
      </c>
      <c r="S2445" t="s">
        <v>39</v>
      </c>
      <c r="T2445" t="s">
        <v>39</v>
      </c>
      <c r="U2445" t="s">
        <v>3188</v>
      </c>
      <c r="V2445" s="6" t="s">
        <v>39</v>
      </c>
      <c r="W2445" t="s">
        <v>39</v>
      </c>
      <c r="X2445" s="6">
        <v>25</v>
      </c>
      <c r="Y2445" t="s">
        <v>39</v>
      </c>
      <c r="Z2445" s="6" t="s">
        <v>39</v>
      </c>
      <c r="AA2445" t="s">
        <v>39</v>
      </c>
      <c r="AB2445" t="s">
        <v>39</v>
      </c>
      <c r="AC2445" t="s">
        <v>39</v>
      </c>
      <c r="AD2445" t="s">
        <v>40</v>
      </c>
      <c r="AE2445" t="s">
        <v>39</v>
      </c>
      <c r="AF2445" t="s">
        <v>40</v>
      </c>
      <c r="AG2445" t="s">
        <v>39</v>
      </c>
      <c r="AH2445" t="s">
        <v>39</v>
      </c>
      <c r="AI2445" t="s">
        <v>39</v>
      </c>
      <c r="AJ2445" s="6" t="s">
        <v>3129</v>
      </c>
      <c r="AK2445">
        <v>15.2</v>
      </c>
      <c r="AL2445" t="s">
        <v>39</v>
      </c>
      <c r="AM2445" t="s">
        <v>39</v>
      </c>
      <c r="AN2445">
        <v>4</v>
      </c>
      <c r="AO2445">
        <v>25</v>
      </c>
      <c r="AP2445">
        <v>30</v>
      </c>
      <c r="AQ2445" t="s">
        <v>39</v>
      </c>
      <c r="AR2445" t="s">
        <v>2627</v>
      </c>
    </row>
    <row r="2446" spans="1:44" x14ac:dyDescent="0.35">
      <c r="A2446" t="s">
        <v>2131</v>
      </c>
      <c r="B2446" t="s">
        <v>2672</v>
      </c>
      <c r="C2446" t="s">
        <v>2592</v>
      </c>
      <c r="D2446" t="s">
        <v>3145</v>
      </c>
      <c r="E2446" t="s">
        <v>3146</v>
      </c>
      <c r="F2446" t="s">
        <v>39</v>
      </c>
      <c r="G2446" t="s">
        <v>40</v>
      </c>
      <c r="H2446" t="s">
        <v>40</v>
      </c>
      <c r="I2446" t="s">
        <v>3150</v>
      </c>
      <c r="J2446" t="s">
        <v>3147</v>
      </c>
      <c r="K2446" t="s">
        <v>3148</v>
      </c>
      <c r="L2446" t="s">
        <v>3149</v>
      </c>
      <c r="M2446" t="s">
        <v>2632</v>
      </c>
      <c r="N2446" t="s">
        <v>39</v>
      </c>
      <c r="O2446">
        <v>2011</v>
      </c>
      <c r="P2446">
        <v>2011</v>
      </c>
      <c r="Q2446" t="s">
        <v>39</v>
      </c>
      <c r="R2446" t="s">
        <v>39</v>
      </c>
      <c r="S2446" t="s">
        <v>39</v>
      </c>
      <c r="T2446" t="s">
        <v>39</v>
      </c>
      <c r="U2446" t="s">
        <v>3155</v>
      </c>
      <c r="V2446" s="6" t="s">
        <v>39</v>
      </c>
      <c r="W2446" t="s">
        <v>39</v>
      </c>
      <c r="X2446" s="6">
        <v>25</v>
      </c>
      <c r="Y2446" t="s">
        <v>39</v>
      </c>
      <c r="Z2446" s="6" t="s">
        <v>39</v>
      </c>
      <c r="AA2446" t="s">
        <v>39</v>
      </c>
      <c r="AB2446" t="s">
        <v>39</v>
      </c>
      <c r="AC2446" t="s">
        <v>39</v>
      </c>
      <c r="AD2446" t="s">
        <v>40</v>
      </c>
      <c r="AE2446" t="s">
        <v>39</v>
      </c>
      <c r="AF2446" t="s">
        <v>42</v>
      </c>
      <c r="AG2446" t="s">
        <v>3154</v>
      </c>
      <c r="AH2446">
        <f>48*60</f>
        <v>2880</v>
      </c>
      <c r="AI2446" t="s">
        <v>39</v>
      </c>
      <c r="AJ2446" s="6" t="s">
        <v>3129</v>
      </c>
      <c r="AK2446">
        <v>12.93</v>
      </c>
      <c r="AL2446" t="s">
        <v>39</v>
      </c>
      <c r="AM2446" t="s">
        <v>39</v>
      </c>
      <c r="AN2446">
        <v>4</v>
      </c>
      <c r="AO2446">
        <v>25</v>
      </c>
      <c r="AP2446">
        <v>30</v>
      </c>
      <c r="AQ2446" t="s">
        <v>39</v>
      </c>
      <c r="AR2446" t="s">
        <v>2627</v>
      </c>
    </row>
    <row r="2447" spans="1:44" x14ac:dyDescent="0.35">
      <c r="A2447" t="s">
        <v>2131</v>
      </c>
      <c r="B2447" t="s">
        <v>2672</v>
      </c>
      <c r="C2447" t="s">
        <v>2592</v>
      </c>
      <c r="D2447" t="s">
        <v>3145</v>
      </c>
      <c r="E2447" t="s">
        <v>3146</v>
      </c>
      <c r="F2447" t="s">
        <v>39</v>
      </c>
      <c r="G2447" t="s">
        <v>40</v>
      </c>
      <c r="H2447" t="s">
        <v>40</v>
      </c>
      <c r="I2447" t="s">
        <v>3150</v>
      </c>
      <c r="J2447" t="s">
        <v>3147</v>
      </c>
      <c r="K2447" t="s">
        <v>3148</v>
      </c>
      <c r="L2447" t="s">
        <v>3149</v>
      </c>
      <c r="M2447" t="s">
        <v>2632</v>
      </c>
      <c r="N2447" t="s">
        <v>39</v>
      </c>
      <c r="O2447">
        <v>2011</v>
      </c>
      <c r="P2447">
        <v>2011</v>
      </c>
      <c r="Q2447" t="s">
        <v>39</v>
      </c>
      <c r="R2447" t="s">
        <v>39</v>
      </c>
      <c r="S2447" t="s">
        <v>39</v>
      </c>
      <c r="T2447" t="s">
        <v>39</v>
      </c>
      <c r="U2447" t="s">
        <v>3155</v>
      </c>
      <c r="V2447" s="6" t="s">
        <v>39</v>
      </c>
      <c r="W2447" t="s">
        <v>39</v>
      </c>
      <c r="X2447" s="6">
        <v>25</v>
      </c>
      <c r="Y2447" t="s">
        <v>39</v>
      </c>
      <c r="Z2447" s="6" t="s">
        <v>39</v>
      </c>
      <c r="AA2447" t="s">
        <v>39</v>
      </c>
      <c r="AB2447" t="s">
        <v>39</v>
      </c>
      <c r="AC2447" t="s">
        <v>39</v>
      </c>
      <c r="AD2447" t="s">
        <v>40</v>
      </c>
      <c r="AE2447" t="s">
        <v>39</v>
      </c>
      <c r="AF2447" t="s">
        <v>42</v>
      </c>
      <c r="AG2447" t="s">
        <v>3154</v>
      </c>
      <c r="AH2447">
        <f>12*60</f>
        <v>720</v>
      </c>
      <c r="AI2447" t="s">
        <v>39</v>
      </c>
      <c r="AJ2447" s="6" t="s">
        <v>3129</v>
      </c>
      <c r="AK2447">
        <v>13.71</v>
      </c>
      <c r="AL2447" t="s">
        <v>39</v>
      </c>
      <c r="AM2447" t="s">
        <v>39</v>
      </c>
      <c r="AN2447">
        <v>4</v>
      </c>
      <c r="AO2447">
        <v>25</v>
      </c>
      <c r="AP2447">
        <v>30</v>
      </c>
      <c r="AQ2447" t="s">
        <v>39</v>
      </c>
      <c r="AR2447" t="s">
        <v>2627</v>
      </c>
    </row>
    <row r="2448" spans="1:44" x14ac:dyDescent="0.35">
      <c r="A2448" t="s">
        <v>2131</v>
      </c>
      <c r="B2448" t="s">
        <v>2672</v>
      </c>
      <c r="C2448" t="s">
        <v>2592</v>
      </c>
      <c r="D2448" t="s">
        <v>3145</v>
      </c>
      <c r="E2448" t="s">
        <v>3146</v>
      </c>
      <c r="F2448" t="s">
        <v>39</v>
      </c>
      <c r="G2448" t="s">
        <v>40</v>
      </c>
      <c r="H2448" t="s">
        <v>40</v>
      </c>
      <c r="I2448" t="s">
        <v>3150</v>
      </c>
      <c r="J2448" t="s">
        <v>3147</v>
      </c>
      <c r="K2448" t="s">
        <v>3148</v>
      </c>
      <c r="L2448" t="s">
        <v>3149</v>
      </c>
      <c r="M2448" t="s">
        <v>2632</v>
      </c>
      <c r="N2448" t="s">
        <v>39</v>
      </c>
      <c r="O2448">
        <v>2011</v>
      </c>
      <c r="P2448">
        <v>2011</v>
      </c>
      <c r="Q2448" t="s">
        <v>39</v>
      </c>
      <c r="R2448" t="s">
        <v>39</v>
      </c>
      <c r="S2448" t="s">
        <v>39</v>
      </c>
      <c r="T2448" t="s">
        <v>39</v>
      </c>
      <c r="U2448" t="s">
        <v>3156</v>
      </c>
      <c r="V2448" s="6" t="s">
        <v>3157</v>
      </c>
      <c r="W2448">
        <v>7</v>
      </c>
      <c r="X2448" s="6">
        <v>25</v>
      </c>
      <c r="Y2448" t="s">
        <v>39</v>
      </c>
      <c r="Z2448" s="6" t="s">
        <v>39</v>
      </c>
      <c r="AA2448" t="s">
        <v>39</v>
      </c>
      <c r="AB2448" t="s">
        <v>39</v>
      </c>
      <c r="AC2448" t="s">
        <v>39</v>
      </c>
      <c r="AD2448" t="s">
        <v>40</v>
      </c>
      <c r="AE2448" t="s">
        <v>39</v>
      </c>
      <c r="AF2448" t="s">
        <v>40</v>
      </c>
      <c r="AG2448" t="s">
        <v>39</v>
      </c>
      <c r="AH2448" t="s">
        <v>39</v>
      </c>
      <c r="AI2448" t="s">
        <v>39</v>
      </c>
      <c r="AJ2448" s="6" t="s">
        <v>3129</v>
      </c>
      <c r="AK2448">
        <v>11.33</v>
      </c>
      <c r="AL2448" t="s">
        <v>39</v>
      </c>
      <c r="AM2448" t="s">
        <v>39</v>
      </c>
      <c r="AN2448">
        <v>4</v>
      </c>
      <c r="AO2448">
        <v>25</v>
      </c>
      <c r="AP2448">
        <v>30</v>
      </c>
      <c r="AQ2448" t="s">
        <v>39</v>
      </c>
      <c r="AR2448" t="s">
        <v>2627</v>
      </c>
    </row>
    <row r="2449" spans="1:44" x14ac:dyDescent="0.35">
      <c r="A2449" t="s">
        <v>2131</v>
      </c>
      <c r="B2449" t="s">
        <v>2672</v>
      </c>
      <c r="C2449" t="s">
        <v>2592</v>
      </c>
      <c r="D2449" t="s">
        <v>3145</v>
      </c>
      <c r="E2449" t="s">
        <v>3146</v>
      </c>
      <c r="F2449" t="s">
        <v>39</v>
      </c>
      <c r="G2449" t="s">
        <v>40</v>
      </c>
      <c r="H2449" t="s">
        <v>40</v>
      </c>
      <c r="I2449" t="s">
        <v>3150</v>
      </c>
      <c r="J2449" t="s">
        <v>3147</v>
      </c>
      <c r="K2449" t="s">
        <v>3148</v>
      </c>
      <c r="L2449" t="s">
        <v>3149</v>
      </c>
      <c r="M2449" t="s">
        <v>2632</v>
      </c>
      <c r="N2449" t="s">
        <v>39</v>
      </c>
      <c r="O2449">
        <v>2011</v>
      </c>
      <c r="P2449">
        <v>2011</v>
      </c>
      <c r="Q2449" t="s">
        <v>39</v>
      </c>
      <c r="R2449" t="s">
        <v>39</v>
      </c>
      <c r="S2449" t="s">
        <v>39</v>
      </c>
      <c r="T2449" t="s">
        <v>39</v>
      </c>
      <c r="U2449" t="s">
        <v>3156</v>
      </c>
      <c r="V2449" s="6" t="s">
        <v>3157</v>
      </c>
      <c r="W2449">
        <v>14</v>
      </c>
      <c r="X2449" s="6">
        <v>25</v>
      </c>
      <c r="Y2449" t="s">
        <v>39</v>
      </c>
      <c r="Z2449" s="6" t="s">
        <v>39</v>
      </c>
      <c r="AA2449" t="s">
        <v>39</v>
      </c>
      <c r="AB2449" t="s">
        <v>39</v>
      </c>
      <c r="AC2449" t="s">
        <v>39</v>
      </c>
      <c r="AD2449" t="s">
        <v>40</v>
      </c>
      <c r="AE2449" t="s">
        <v>39</v>
      </c>
      <c r="AF2449" t="s">
        <v>40</v>
      </c>
      <c r="AG2449" t="s">
        <v>39</v>
      </c>
      <c r="AH2449" t="s">
        <v>39</v>
      </c>
      <c r="AI2449" t="s">
        <v>39</v>
      </c>
      <c r="AJ2449" s="6" t="s">
        <v>3129</v>
      </c>
      <c r="AK2449">
        <v>17.600000000000001</v>
      </c>
      <c r="AL2449" t="s">
        <v>39</v>
      </c>
      <c r="AM2449" t="s">
        <v>39</v>
      </c>
      <c r="AN2449">
        <v>4</v>
      </c>
      <c r="AO2449">
        <v>25</v>
      </c>
      <c r="AP2449">
        <v>30</v>
      </c>
      <c r="AQ2449" t="s">
        <v>39</v>
      </c>
      <c r="AR2449" t="s">
        <v>2627</v>
      </c>
    </row>
    <row r="2450" spans="1:44" x14ac:dyDescent="0.35">
      <c r="A2450" t="s">
        <v>2131</v>
      </c>
      <c r="B2450" t="s">
        <v>2672</v>
      </c>
      <c r="C2450" t="s">
        <v>2592</v>
      </c>
      <c r="D2450" t="s">
        <v>3145</v>
      </c>
      <c r="E2450" t="s">
        <v>3146</v>
      </c>
      <c r="F2450" t="s">
        <v>39</v>
      </c>
      <c r="G2450" t="s">
        <v>40</v>
      </c>
      <c r="H2450" t="s">
        <v>40</v>
      </c>
      <c r="I2450" t="s">
        <v>3150</v>
      </c>
      <c r="J2450" t="s">
        <v>3147</v>
      </c>
      <c r="K2450" t="s">
        <v>3148</v>
      </c>
      <c r="L2450" t="s">
        <v>3149</v>
      </c>
      <c r="M2450" t="s">
        <v>2632</v>
      </c>
      <c r="N2450" t="s">
        <v>39</v>
      </c>
      <c r="O2450">
        <v>2011</v>
      </c>
      <c r="P2450">
        <v>2011</v>
      </c>
      <c r="Q2450" t="s">
        <v>39</v>
      </c>
      <c r="R2450" t="s">
        <v>39</v>
      </c>
      <c r="S2450" t="s">
        <v>39</v>
      </c>
      <c r="T2450" t="s">
        <v>39</v>
      </c>
      <c r="U2450" t="s">
        <v>21</v>
      </c>
      <c r="V2450" s="6" t="s">
        <v>39</v>
      </c>
      <c r="W2450" t="s">
        <v>39</v>
      </c>
      <c r="X2450" s="6">
        <v>25</v>
      </c>
      <c r="Y2450" t="s">
        <v>39</v>
      </c>
      <c r="Z2450" s="6" t="s">
        <v>39</v>
      </c>
      <c r="AA2450" t="s">
        <v>44</v>
      </c>
      <c r="AB2450">
        <f>1/(100*22.4)*347.37</f>
        <v>0.15507589285714285</v>
      </c>
      <c r="AC2450" t="s">
        <v>39</v>
      </c>
      <c r="AD2450" t="s">
        <v>40</v>
      </c>
      <c r="AE2450" t="s">
        <v>39</v>
      </c>
      <c r="AF2450" t="s">
        <v>40</v>
      </c>
      <c r="AG2450" t="s">
        <v>39</v>
      </c>
      <c r="AH2450" t="s">
        <v>39</v>
      </c>
      <c r="AI2450" t="s">
        <v>39</v>
      </c>
      <c r="AJ2450" s="6" t="s">
        <v>3129</v>
      </c>
      <c r="AK2450">
        <v>10.33</v>
      </c>
      <c r="AL2450" s="6" t="s">
        <v>39</v>
      </c>
      <c r="AM2450" s="6" t="s">
        <v>39</v>
      </c>
      <c r="AN2450">
        <v>4</v>
      </c>
      <c r="AO2450">
        <v>25</v>
      </c>
      <c r="AP2450" s="20">
        <v>30</v>
      </c>
      <c r="AQ2450" t="s">
        <v>39</v>
      </c>
      <c r="AR2450" t="s">
        <v>2627</v>
      </c>
    </row>
    <row r="2451" spans="1:44" x14ac:dyDescent="0.35">
      <c r="A2451" t="s">
        <v>2131</v>
      </c>
      <c r="B2451" t="s">
        <v>2672</v>
      </c>
      <c r="C2451" t="s">
        <v>2592</v>
      </c>
      <c r="D2451" t="s">
        <v>3145</v>
      </c>
      <c r="E2451" t="s">
        <v>3146</v>
      </c>
      <c r="F2451" t="s">
        <v>39</v>
      </c>
      <c r="G2451" t="s">
        <v>40</v>
      </c>
      <c r="H2451" t="s">
        <v>40</v>
      </c>
      <c r="I2451" t="s">
        <v>3150</v>
      </c>
      <c r="J2451" t="s">
        <v>3147</v>
      </c>
      <c r="K2451" t="s">
        <v>3148</v>
      </c>
      <c r="L2451" t="s">
        <v>3149</v>
      </c>
      <c r="M2451" t="s">
        <v>2632</v>
      </c>
      <c r="N2451" t="s">
        <v>39</v>
      </c>
      <c r="O2451">
        <v>2011</v>
      </c>
      <c r="P2451">
        <v>2011</v>
      </c>
      <c r="Q2451" t="s">
        <v>39</v>
      </c>
      <c r="R2451" t="s">
        <v>39</v>
      </c>
      <c r="S2451" t="s">
        <v>39</v>
      </c>
      <c r="T2451" t="s">
        <v>39</v>
      </c>
      <c r="U2451" t="s">
        <v>21</v>
      </c>
      <c r="V2451" s="6" t="s">
        <v>39</v>
      </c>
      <c r="W2451" t="s">
        <v>39</v>
      </c>
      <c r="X2451" s="6">
        <v>25</v>
      </c>
      <c r="Y2451" t="s">
        <v>39</v>
      </c>
      <c r="Z2451" s="6" t="s">
        <v>39</v>
      </c>
      <c r="AA2451" t="s">
        <v>44</v>
      </c>
      <c r="AB2451">
        <f>3/(100*22.4)*347.37</f>
        <v>0.4652276785714286</v>
      </c>
      <c r="AC2451" t="s">
        <v>39</v>
      </c>
      <c r="AD2451" t="s">
        <v>40</v>
      </c>
      <c r="AE2451" t="s">
        <v>39</v>
      </c>
      <c r="AF2451" t="s">
        <v>40</v>
      </c>
      <c r="AG2451" t="s">
        <v>39</v>
      </c>
      <c r="AH2451" t="s">
        <v>39</v>
      </c>
      <c r="AI2451" t="s">
        <v>39</v>
      </c>
      <c r="AJ2451" s="6" t="s">
        <v>3129</v>
      </c>
      <c r="AK2451">
        <v>14.67</v>
      </c>
      <c r="AL2451" s="6" t="s">
        <v>39</v>
      </c>
      <c r="AM2451" s="6" t="s">
        <v>39</v>
      </c>
      <c r="AN2451">
        <v>4</v>
      </c>
      <c r="AO2451">
        <v>25</v>
      </c>
      <c r="AP2451" s="20">
        <v>30</v>
      </c>
      <c r="AQ2451" t="s">
        <v>39</v>
      </c>
      <c r="AR2451" t="s">
        <v>2627</v>
      </c>
    </row>
    <row r="2452" spans="1:44" x14ac:dyDescent="0.35">
      <c r="A2452" t="s">
        <v>2131</v>
      </c>
      <c r="B2452" t="s">
        <v>2672</v>
      </c>
      <c r="C2452" t="s">
        <v>2592</v>
      </c>
      <c r="D2452" t="s">
        <v>3145</v>
      </c>
      <c r="E2452" t="s">
        <v>3146</v>
      </c>
      <c r="F2452" t="s">
        <v>39</v>
      </c>
      <c r="G2452" t="s">
        <v>40</v>
      </c>
      <c r="H2452" t="s">
        <v>40</v>
      </c>
      <c r="I2452" t="s">
        <v>3150</v>
      </c>
      <c r="J2452" t="s">
        <v>3147</v>
      </c>
      <c r="K2452" t="s">
        <v>3148</v>
      </c>
      <c r="L2452" t="s">
        <v>3149</v>
      </c>
      <c r="M2452" t="s">
        <v>2632</v>
      </c>
      <c r="N2452" t="s">
        <v>39</v>
      </c>
      <c r="O2452">
        <v>2011</v>
      </c>
      <c r="P2452">
        <v>2011</v>
      </c>
      <c r="Q2452" t="s">
        <v>39</v>
      </c>
      <c r="R2452" t="s">
        <v>39</v>
      </c>
      <c r="S2452" t="s">
        <v>39</v>
      </c>
      <c r="T2452" t="s">
        <v>39</v>
      </c>
      <c r="U2452" t="s">
        <v>21</v>
      </c>
      <c r="V2452" s="6" t="s">
        <v>39</v>
      </c>
      <c r="W2452" t="s">
        <v>39</v>
      </c>
      <c r="X2452" s="6">
        <v>25</v>
      </c>
      <c r="Y2452" t="s">
        <v>39</v>
      </c>
      <c r="Z2452" s="6" t="s">
        <v>39</v>
      </c>
      <c r="AA2452" t="s">
        <v>2743</v>
      </c>
      <c r="AC2452">
        <v>15</v>
      </c>
      <c r="AD2452" t="s">
        <v>40</v>
      </c>
      <c r="AE2452" t="s">
        <v>39</v>
      </c>
      <c r="AF2452" t="s">
        <v>40</v>
      </c>
      <c r="AG2452" t="s">
        <v>39</v>
      </c>
      <c r="AH2452" t="s">
        <v>39</v>
      </c>
      <c r="AI2452" t="s">
        <v>39</v>
      </c>
      <c r="AJ2452" s="6" t="s">
        <v>3129</v>
      </c>
      <c r="AK2452">
        <v>16</v>
      </c>
      <c r="AL2452" s="6" t="s">
        <v>39</v>
      </c>
      <c r="AM2452" s="6" t="s">
        <v>39</v>
      </c>
      <c r="AN2452">
        <v>4</v>
      </c>
      <c r="AO2452">
        <v>25</v>
      </c>
      <c r="AP2452" s="20">
        <v>30</v>
      </c>
      <c r="AQ2452" t="s">
        <v>39</v>
      </c>
      <c r="AR2452" t="s">
        <v>2627</v>
      </c>
    </row>
    <row r="2453" spans="1:44" x14ac:dyDescent="0.35">
      <c r="A2453" t="s">
        <v>2131</v>
      </c>
      <c r="B2453" t="s">
        <v>2672</v>
      </c>
      <c r="C2453" t="s">
        <v>2592</v>
      </c>
      <c r="D2453" t="s">
        <v>3145</v>
      </c>
      <c r="E2453" t="s">
        <v>3146</v>
      </c>
      <c r="F2453" t="s">
        <v>39</v>
      </c>
      <c r="G2453" t="s">
        <v>40</v>
      </c>
      <c r="H2453" t="s">
        <v>40</v>
      </c>
      <c r="I2453" t="s">
        <v>3150</v>
      </c>
      <c r="J2453" t="s">
        <v>3147</v>
      </c>
      <c r="K2453" t="s">
        <v>3148</v>
      </c>
      <c r="L2453" t="s">
        <v>3149</v>
      </c>
      <c r="M2453" t="s">
        <v>2632</v>
      </c>
      <c r="N2453" t="s">
        <v>39</v>
      </c>
      <c r="O2453">
        <v>2011</v>
      </c>
      <c r="P2453">
        <v>2011</v>
      </c>
      <c r="Q2453" t="s">
        <v>39</v>
      </c>
      <c r="R2453" t="s">
        <v>39</v>
      </c>
      <c r="S2453" t="s">
        <v>39</v>
      </c>
      <c r="T2453" t="s">
        <v>39</v>
      </c>
      <c r="U2453" t="s">
        <v>21</v>
      </c>
      <c r="V2453" s="6" t="s">
        <v>39</v>
      </c>
      <c r="W2453" t="s">
        <v>39</v>
      </c>
      <c r="X2453" s="6">
        <v>25</v>
      </c>
      <c r="Y2453" t="s">
        <v>39</v>
      </c>
      <c r="Z2453" s="6" t="s">
        <v>39</v>
      </c>
      <c r="AA2453" t="s">
        <v>2743</v>
      </c>
      <c r="AC2453">
        <v>30</v>
      </c>
      <c r="AD2453" t="s">
        <v>40</v>
      </c>
      <c r="AE2453" t="s">
        <v>39</v>
      </c>
      <c r="AF2453" t="s">
        <v>40</v>
      </c>
      <c r="AG2453" t="s">
        <v>39</v>
      </c>
      <c r="AH2453" t="s">
        <v>39</v>
      </c>
      <c r="AI2453" t="s">
        <v>39</v>
      </c>
      <c r="AJ2453" s="6" t="s">
        <v>3129</v>
      </c>
      <c r="AK2453" t="s">
        <v>39</v>
      </c>
      <c r="AL2453" s="6" t="s">
        <v>39</v>
      </c>
      <c r="AM2453" s="6" t="s">
        <v>39</v>
      </c>
      <c r="AN2453">
        <v>4</v>
      </c>
      <c r="AO2453">
        <v>25</v>
      </c>
      <c r="AP2453" s="20">
        <v>30</v>
      </c>
      <c r="AQ2453" t="s">
        <v>39</v>
      </c>
      <c r="AR2453" t="s">
        <v>2627</v>
      </c>
    </row>
    <row r="2454" spans="1:44" x14ac:dyDescent="0.35">
      <c r="A2454" t="s">
        <v>2131</v>
      </c>
      <c r="B2454" t="s">
        <v>2672</v>
      </c>
      <c r="C2454" t="s">
        <v>2592</v>
      </c>
      <c r="D2454" t="s">
        <v>3145</v>
      </c>
      <c r="E2454" t="s">
        <v>3146</v>
      </c>
      <c r="F2454" t="s">
        <v>39</v>
      </c>
      <c r="G2454" t="s">
        <v>40</v>
      </c>
      <c r="H2454" t="s">
        <v>40</v>
      </c>
      <c r="I2454" t="s">
        <v>3150</v>
      </c>
      <c r="J2454" t="s">
        <v>3147</v>
      </c>
      <c r="K2454" t="s">
        <v>3148</v>
      </c>
      <c r="L2454" t="s">
        <v>3149</v>
      </c>
      <c r="M2454" t="s">
        <v>2632</v>
      </c>
      <c r="N2454" t="s">
        <v>39</v>
      </c>
      <c r="O2454">
        <v>2011</v>
      </c>
      <c r="P2454">
        <v>2011</v>
      </c>
      <c r="Q2454" t="s">
        <v>39</v>
      </c>
      <c r="R2454" t="s">
        <v>39</v>
      </c>
      <c r="S2454" t="s">
        <v>39</v>
      </c>
      <c r="T2454" t="s">
        <v>39</v>
      </c>
      <c r="U2454" t="s">
        <v>21</v>
      </c>
      <c r="V2454" s="6" t="s">
        <v>39</v>
      </c>
      <c r="W2454" t="s">
        <v>39</v>
      </c>
      <c r="X2454" s="6">
        <v>25</v>
      </c>
      <c r="Y2454" t="s">
        <v>39</v>
      </c>
      <c r="Z2454" s="6" t="s">
        <v>39</v>
      </c>
      <c r="AA2454" t="s">
        <v>3158</v>
      </c>
      <c r="AB2454">
        <f>5/(100*22.4)*74.44</f>
        <v>0.16616071428571427</v>
      </c>
      <c r="AC2454">
        <v>5</v>
      </c>
      <c r="AD2454" t="s">
        <v>40</v>
      </c>
      <c r="AE2454" t="s">
        <v>39</v>
      </c>
      <c r="AF2454" t="s">
        <v>40</v>
      </c>
      <c r="AG2454" t="s">
        <v>39</v>
      </c>
      <c r="AH2454" t="s">
        <v>39</v>
      </c>
      <c r="AI2454" t="s">
        <v>39</v>
      </c>
      <c r="AJ2454" s="6" t="s">
        <v>3129</v>
      </c>
      <c r="AK2454">
        <v>10.75</v>
      </c>
      <c r="AL2454" s="6" t="s">
        <v>39</v>
      </c>
      <c r="AM2454" s="6" t="s">
        <v>39</v>
      </c>
      <c r="AN2454">
        <v>4</v>
      </c>
      <c r="AO2454">
        <v>25</v>
      </c>
      <c r="AP2454" s="20">
        <v>30</v>
      </c>
      <c r="AQ2454" t="s">
        <v>39</v>
      </c>
      <c r="AR2454" t="s">
        <v>2627</v>
      </c>
    </row>
    <row r="2455" spans="1:44" x14ac:dyDescent="0.35">
      <c r="A2455" t="s">
        <v>2131</v>
      </c>
      <c r="B2455" t="s">
        <v>2672</v>
      </c>
      <c r="C2455" t="s">
        <v>2592</v>
      </c>
      <c r="D2455" t="s">
        <v>3145</v>
      </c>
      <c r="E2455" t="s">
        <v>3146</v>
      </c>
      <c r="F2455" t="s">
        <v>39</v>
      </c>
      <c r="G2455" t="s">
        <v>40</v>
      </c>
      <c r="H2455" t="s">
        <v>40</v>
      </c>
      <c r="I2455" t="s">
        <v>3150</v>
      </c>
      <c r="J2455" t="s">
        <v>3147</v>
      </c>
      <c r="K2455" t="s">
        <v>3148</v>
      </c>
      <c r="L2455" t="s">
        <v>3149</v>
      </c>
      <c r="M2455" t="s">
        <v>2632</v>
      </c>
      <c r="N2455" t="s">
        <v>39</v>
      </c>
      <c r="O2455">
        <v>2011</v>
      </c>
      <c r="P2455">
        <v>2011</v>
      </c>
      <c r="Q2455" t="s">
        <v>39</v>
      </c>
      <c r="R2455" t="s">
        <v>39</v>
      </c>
      <c r="S2455" t="s">
        <v>39</v>
      </c>
      <c r="T2455" t="s">
        <v>39</v>
      </c>
      <c r="U2455" t="s">
        <v>21</v>
      </c>
      <c r="V2455" s="6" t="s">
        <v>39</v>
      </c>
      <c r="W2455" t="s">
        <v>39</v>
      </c>
      <c r="X2455" s="6">
        <v>25</v>
      </c>
      <c r="Y2455" t="s">
        <v>39</v>
      </c>
      <c r="Z2455" s="6" t="s">
        <v>39</v>
      </c>
      <c r="AA2455" t="s">
        <v>2607</v>
      </c>
      <c r="AB2455">
        <f>5/(100*22.4)*101.1</f>
        <v>0.22566964285714283</v>
      </c>
      <c r="AC2455" t="s">
        <v>39</v>
      </c>
      <c r="AD2455" t="s">
        <v>40</v>
      </c>
      <c r="AE2455" t="s">
        <v>39</v>
      </c>
      <c r="AF2455" t="s">
        <v>40</v>
      </c>
      <c r="AG2455" t="s">
        <v>39</v>
      </c>
      <c r="AH2455" t="s">
        <v>39</v>
      </c>
      <c r="AI2455" t="s">
        <v>39</v>
      </c>
      <c r="AJ2455" s="6" t="s">
        <v>3129</v>
      </c>
      <c r="AK2455">
        <v>17.670000000000002</v>
      </c>
      <c r="AL2455" s="6" t="s">
        <v>39</v>
      </c>
      <c r="AM2455" s="6" t="s">
        <v>39</v>
      </c>
      <c r="AN2455">
        <v>4</v>
      </c>
      <c r="AO2455">
        <v>25</v>
      </c>
      <c r="AP2455" s="20">
        <v>30</v>
      </c>
      <c r="AQ2455" t="s">
        <v>39</v>
      </c>
      <c r="AR2455" t="s">
        <v>2627</v>
      </c>
    </row>
    <row r="2456" spans="1:44" x14ac:dyDescent="0.35">
      <c r="A2456" t="s">
        <v>2131</v>
      </c>
      <c r="B2456" t="s">
        <v>2672</v>
      </c>
      <c r="C2456" t="s">
        <v>2592</v>
      </c>
      <c r="D2456" t="s">
        <v>3145</v>
      </c>
      <c r="E2456" t="s">
        <v>3146</v>
      </c>
      <c r="F2456" t="s">
        <v>39</v>
      </c>
      <c r="G2456" t="s">
        <v>40</v>
      </c>
      <c r="H2456" t="s">
        <v>40</v>
      </c>
      <c r="I2456" t="s">
        <v>3150</v>
      </c>
      <c r="J2456" t="s">
        <v>3147</v>
      </c>
      <c r="K2456" t="s">
        <v>3148</v>
      </c>
      <c r="L2456" t="s">
        <v>3149</v>
      </c>
      <c r="M2456" t="s">
        <v>2632</v>
      </c>
      <c r="N2456" t="s">
        <v>39</v>
      </c>
      <c r="O2456">
        <v>2011</v>
      </c>
      <c r="P2456">
        <v>2011</v>
      </c>
      <c r="Q2456" t="s">
        <v>39</v>
      </c>
      <c r="R2456" t="s">
        <v>39</v>
      </c>
      <c r="S2456" t="s">
        <v>39</v>
      </c>
      <c r="T2456" t="s">
        <v>39</v>
      </c>
      <c r="U2456" t="s">
        <v>21</v>
      </c>
      <c r="V2456" s="6" t="s">
        <v>39</v>
      </c>
      <c r="W2456" t="s">
        <v>39</v>
      </c>
      <c r="X2456" s="6">
        <v>25</v>
      </c>
      <c r="Y2456" t="s">
        <v>39</v>
      </c>
      <c r="Z2456" s="6" t="s">
        <v>39</v>
      </c>
      <c r="AA2456" t="s">
        <v>2607</v>
      </c>
      <c r="AB2456">
        <f>5/(100*22.4)*101.1</f>
        <v>0.22566964285714283</v>
      </c>
      <c r="AC2456" t="s">
        <v>39</v>
      </c>
      <c r="AD2456" t="s">
        <v>40</v>
      </c>
      <c r="AE2456" t="s">
        <v>39</v>
      </c>
      <c r="AF2456" t="s">
        <v>40</v>
      </c>
      <c r="AG2456" t="s">
        <v>39</v>
      </c>
      <c r="AH2456" t="s">
        <v>39</v>
      </c>
      <c r="AI2456" t="s">
        <v>39</v>
      </c>
      <c r="AJ2456" s="6" t="s">
        <v>3129</v>
      </c>
      <c r="AK2456">
        <v>19.5</v>
      </c>
      <c r="AL2456" s="6" t="s">
        <v>39</v>
      </c>
      <c r="AM2456" s="6" t="s">
        <v>39</v>
      </c>
      <c r="AN2456">
        <v>4</v>
      </c>
      <c r="AO2456">
        <v>25</v>
      </c>
      <c r="AP2456" s="20">
        <v>30</v>
      </c>
      <c r="AQ2456" t="s">
        <v>39</v>
      </c>
      <c r="AR2456" t="s">
        <v>2627</v>
      </c>
    </row>
    <row r="2457" spans="1:44" x14ac:dyDescent="0.35">
      <c r="A2457" t="s">
        <v>2131</v>
      </c>
      <c r="B2457" t="s">
        <v>2672</v>
      </c>
      <c r="C2457" t="s">
        <v>2592</v>
      </c>
      <c r="D2457" t="s">
        <v>3145</v>
      </c>
      <c r="E2457" t="s">
        <v>3146</v>
      </c>
      <c r="F2457" t="s">
        <v>39</v>
      </c>
      <c r="G2457" t="s">
        <v>40</v>
      </c>
      <c r="H2457" t="s">
        <v>40</v>
      </c>
      <c r="I2457" t="s">
        <v>3150</v>
      </c>
      <c r="J2457" t="s">
        <v>3147</v>
      </c>
      <c r="K2457" t="s">
        <v>3148</v>
      </c>
      <c r="L2457" t="s">
        <v>3149</v>
      </c>
      <c r="M2457" t="s">
        <v>2632</v>
      </c>
      <c r="N2457" t="s">
        <v>39</v>
      </c>
      <c r="O2457">
        <v>2011</v>
      </c>
      <c r="P2457">
        <v>2011</v>
      </c>
      <c r="Q2457" t="s">
        <v>39</v>
      </c>
      <c r="R2457" t="s">
        <v>39</v>
      </c>
      <c r="S2457" t="s">
        <v>39</v>
      </c>
      <c r="T2457" t="s">
        <v>39</v>
      </c>
      <c r="U2457" t="s">
        <v>3159</v>
      </c>
      <c r="V2457" s="6" t="s">
        <v>39</v>
      </c>
      <c r="W2457" t="s">
        <v>39</v>
      </c>
      <c r="X2457" s="6">
        <v>25</v>
      </c>
      <c r="Y2457" t="s">
        <v>39</v>
      </c>
      <c r="Z2457" s="6" t="s">
        <v>39</v>
      </c>
      <c r="AA2457" t="s">
        <v>39</v>
      </c>
      <c r="AB2457" t="s">
        <v>39</v>
      </c>
      <c r="AC2457" t="s">
        <v>39</v>
      </c>
      <c r="AD2457" t="s">
        <v>40</v>
      </c>
      <c r="AE2457" t="s">
        <v>39</v>
      </c>
      <c r="AF2457" t="s">
        <v>40</v>
      </c>
      <c r="AG2457" t="s">
        <v>39</v>
      </c>
      <c r="AH2457" t="s">
        <v>39</v>
      </c>
      <c r="AI2457" t="s">
        <v>39</v>
      </c>
      <c r="AJ2457" s="6" t="s">
        <v>3129</v>
      </c>
      <c r="AK2457">
        <v>10.6</v>
      </c>
      <c r="AL2457" t="s">
        <v>39</v>
      </c>
      <c r="AM2457" t="s">
        <v>39</v>
      </c>
      <c r="AN2457">
        <v>4</v>
      </c>
      <c r="AO2457">
        <v>25</v>
      </c>
      <c r="AP2457">
        <v>30</v>
      </c>
      <c r="AQ2457" t="s">
        <v>39</v>
      </c>
      <c r="AR2457" t="s">
        <v>2627</v>
      </c>
    </row>
    <row r="2458" spans="1:44" x14ac:dyDescent="0.35">
      <c r="A2458" t="s">
        <v>2131</v>
      </c>
      <c r="B2458" t="s">
        <v>2672</v>
      </c>
      <c r="C2458" t="s">
        <v>2592</v>
      </c>
      <c r="D2458" t="s">
        <v>3145</v>
      </c>
      <c r="E2458" t="s">
        <v>3146</v>
      </c>
      <c r="F2458" t="s">
        <v>39</v>
      </c>
      <c r="G2458" t="s">
        <v>40</v>
      </c>
      <c r="H2458" t="s">
        <v>40</v>
      </c>
      <c r="I2458" t="s">
        <v>3150</v>
      </c>
      <c r="J2458" t="s">
        <v>3147</v>
      </c>
      <c r="K2458" t="s">
        <v>3148</v>
      </c>
      <c r="L2458" t="s">
        <v>3149</v>
      </c>
      <c r="M2458" t="s">
        <v>2632</v>
      </c>
      <c r="N2458" t="s">
        <v>39</v>
      </c>
      <c r="O2458">
        <v>2011</v>
      </c>
      <c r="P2458">
        <v>2011</v>
      </c>
      <c r="Q2458" t="s">
        <v>39</v>
      </c>
      <c r="R2458" t="s">
        <v>39</v>
      </c>
      <c r="S2458" t="s">
        <v>39</v>
      </c>
      <c r="T2458" t="s">
        <v>39</v>
      </c>
      <c r="U2458" t="s">
        <v>3160</v>
      </c>
      <c r="V2458" s="6" t="s">
        <v>39</v>
      </c>
      <c r="W2458" t="s">
        <v>39</v>
      </c>
      <c r="X2458" s="6">
        <v>25</v>
      </c>
      <c r="Y2458" t="s">
        <v>39</v>
      </c>
      <c r="Z2458" s="6" t="s">
        <v>39</v>
      </c>
      <c r="AA2458" t="s">
        <v>39</v>
      </c>
      <c r="AB2458" t="s">
        <v>39</v>
      </c>
      <c r="AC2458" t="s">
        <v>39</v>
      </c>
      <c r="AD2458" t="s">
        <v>40</v>
      </c>
      <c r="AE2458" t="s">
        <v>39</v>
      </c>
      <c r="AF2458" t="s">
        <v>40</v>
      </c>
      <c r="AG2458" t="s">
        <v>39</v>
      </c>
      <c r="AH2458" t="s">
        <v>39</v>
      </c>
      <c r="AI2458" t="s">
        <v>39</v>
      </c>
      <c r="AJ2458" s="6" t="s">
        <v>3129</v>
      </c>
      <c r="AK2458">
        <v>14.14</v>
      </c>
      <c r="AL2458" t="s">
        <v>39</v>
      </c>
      <c r="AM2458" t="s">
        <v>39</v>
      </c>
      <c r="AN2458">
        <v>4</v>
      </c>
      <c r="AO2458">
        <v>25</v>
      </c>
      <c r="AP2458">
        <v>30</v>
      </c>
      <c r="AQ2458" t="s">
        <v>39</v>
      </c>
      <c r="AR2458" t="s">
        <v>2627</v>
      </c>
    </row>
    <row r="2459" spans="1:44" x14ac:dyDescent="0.35">
      <c r="A2459" t="s">
        <v>2131</v>
      </c>
      <c r="B2459" t="s">
        <v>2672</v>
      </c>
      <c r="C2459" t="s">
        <v>2592</v>
      </c>
      <c r="D2459" t="s">
        <v>3145</v>
      </c>
      <c r="E2459" t="s">
        <v>3146</v>
      </c>
      <c r="F2459" t="s">
        <v>39</v>
      </c>
      <c r="G2459" t="s">
        <v>40</v>
      </c>
      <c r="H2459" t="s">
        <v>40</v>
      </c>
      <c r="I2459" t="s">
        <v>3150</v>
      </c>
      <c r="J2459" t="s">
        <v>3147</v>
      </c>
      <c r="K2459" t="s">
        <v>3148</v>
      </c>
      <c r="L2459" t="s">
        <v>3149</v>
      </c>
      <c r="M2459" t="s">
        <v>2632</v>
      </c>
      <c r="N2459" t="s">
        <v>39</v>
      </c>
      <c r="O2459">
        <v>2011</v>
      </c>
      <c r="P2459">
        <v>2011</v>
      </c>
      <c r="Q2459" t="s">
        <v>39</v>
      </c>
      <c r="R2459" t="s">
        <v>39</v>
      </c>
      <c r="S2459" t="s">
        <v>39</v>
      </c>
      <c r="T2459" t="s">
        <v>39</v>
      </c>
      <c r="U2459" t="s">
        <v>3161</v>
      </c>
      <c r="V2459" s="6" t="s">
        <v>39</v>
      </c>
      <c r="W2459" t="s">
        <v>39</v>
      </c>
      <c r="X2459" s="6">
        <v>25</v>
      </c>
      <c r="Y2459" t="s">
        <v>39</v>
      </c>
      <c r="Z2459" s="6" t="s">
        <v>39</v>
      </c>
      <c r="AA2459" t="s">
        <v>39</v>
      </c>
      <c r="AB2459" t="s">
        <v>39</v>
      </c>
      <c r="AC2459" t="s">
        <v>39</v>
      </c>
      <c r="AD2459" t="s">
        <v>40</v>
      </c>
      <c r="AE2459" t="s">
        <v>39</v>
      </c>
      <c r="AF2459" t="s">
        <v>40</v>
      </c>
      <c r="AG2459" t="s">
        <v>39</v>
      </c>
      <c r="AH2459" t="s">
        <v>39</v>
      </c>
      <c r="AI2459" t="s">
        <v>39</v>
      </c>
      <c r="AJ2459" s="6" t="s">
        <v>3129</v>
      </c>
      <c r="AK2459">
        <v>16.079999999999998</v>
      </c>
      <c r="AL2459" t="s">
        <v>39</v>
      </c>
      <c r="AM2459" t="s">
        <v>39</v>
      </c>
      <c r="AN2459">
        <v>4</v>
      </c>
      <c r="AO2459">
        <v>25</v>
      </c>
      <c r="AP2459">
        <v>30</v>
      </c>
      <c r="AQ2459" t="s">
        <v>39</v>
      </c>
      <c r="AR2459" t="s">
        <v>2627</v>
      </c>
    </row>
    <row r="2460" spans="1:44" x14ac:dyDescent="0.35">
      <c r="A2460" t="s">
        <v>2131</v>
      </c>
      <c r="B2460" t="s">
        <v>2672</v>
      </c>
      <c r="C2460" t="s">
        <v>2592</v>
      </c>
      <c r="D2460" t="s">
        <v>3145</v>
      </c>
      <c r="E2460" t="s">
        <v>3146</v>
      </c>
      <c r="F2460" t="s">
        <v>39</v>
      </c>
      <c r="G2460" t="s">
        <v>40</v>
      </c>
      <c r="H2460" t="s">
        <v>40</v>
      </c>
      <c r="I2460" t="s">
        <v>3150</v>
      </c>
      <c r="J2460" t="s">
        <v>3147</v>
      </c>
      <c r="K2460" t="s">
        <v>3148</v>
      </c>
      <c r="L2460" t="s">
        <v>3149</v>
      </c>
      <c r="M2460" t="s">
        <v>2632</v>
      </c>
      <c r="N2460" t="s">
        <v>39</v>
      </c>
      <c r="O2460">
        <v>2011</v>
      </c>
      <c r="P2460">
        <v>2011</v>
      </c>
      <c r="Q2460" t="s">
        <v>39</v>
      </c>
      <c r="R2460" t="s">
        <v>39</v>
      </c>
      <c r="S2460" t="s">
        <v>39</v>
      </c>
      <c r="T2460" t="s">
        <v>39</v>
      </c>
      <c r="U2460" t="s">
        <v>3162</v>
      </c>
      <c r="V2460" s="6" t="s">
        <v>39</v>
      </c>
      <c r="W2460" t="s">
        <v>39</v>
      </c>
      <c r="X2460" s="6">
        <v>25</v>
      </c>
      <c r="Y2460" t="s">
        <v>39</v>
      </c>
      <c r="Z2460" s="6" t="s">
        <v>39</v>
      </c>
      <c r="AA2460" t="s">
        <v>39</v>
      </c>
      <c r="AB2460" t="s">
        <v>39</v>
      </c>
      <c r="AC2460" t="s">
        <v>39</v>
      </c>
      <c r="AD2460" t="s">
        <v>40</v>
      </c>
      <c r="AE2460" t="s">
        <v>39</v>
      </c>
      <c r="AF2460" t="s">
        <v>40</v>
      </c>
      <c r="AG2460" t="s">
        <v>39</v>
      </c>
      <c r="AH2460" t="s">
        <v>39</v>
      </c>
      <c r="AI2460" t="s">
        <v>39</v>
      </c>
      <c r="AJ2460" s="6" t="s">
        <v>3129</v>
      </c>
      <c r="AK2460">
        <v>14.41</v>
      </c>
      <c r="AL2460" t="s">
        <v>39</v>
      </c>
      <c r="AM2460" t="s">
        <v>39</v>
      </c>
      <c r="AN2460">
        <v>4</v>
      </c>
      <c r="AO2460">
        <v>25</v>
      </c>
      <c r="AP2460">
        <v>30</v>
      </c>
      <c r="AQ2460" t="s">
        <v>39</v>
      </c>
      <c r="AR2460" t="s">
        <v>2627</v>
      </c>
    </row>
    <row r="2461" spans="1:44" x14ac:dyDescent="0.35">
      <c r="A2461" t="s">
        <v>2131</v>
      </c>
      <c r="B2461" t="s">
        <v>2672</v>
      </c>
      <c r="C2461" t="s">
        <v>2592</v>
      </c>
      <c r="D2461" t="s">
        <v>3145</v>
      </c>
      <c r="E2461" t="s">
        <v>3146</v>
      </c>
      <c r="F2461" t="s">
        <v>39</v>
      </c>
      <c r="G2461" t="s">
        <v>40</v>
      </c>
      <c r="H2461" t="s">
        <v>40</v>
      </c>
      <c r="I2461" t="s">
        <v>3150</v>
      </c>
      <c r="J2461" t="s">
        <v>3147</v>
      </c>
      <c r="K2461" t="s">
        <v>3148</v>
      </c>
      <c r="L2461" t="s">
        <v>3149</v>
      </c>
      <c r="M2461" t="s">
        <v>2632</v>
      </c>
      <c r="N2461" t="s">
        <v>39</v>
      </c>
      <c r="O2461">
        <v>2011</v>
      </c>
      <c r="P2461">
        <v>2011</v>
      </c>
      <c r="Q2461" t="s">
        <v>39</v>
      </c>
      <c r="R2461" t="s">
        <v>39</v>
      </c>
      <c r="S2461" t="s">
        <v>39</v>
      </c>
      <c r="T2461" t="s">
        <v>39</v>
      </c>
      <c r="U2461" t="s">
        <v>3156</v>
      </c>
      <c r="V2461" s="6" t="s">
        <v>3157</v>
      </c>
      <c r="W2461">
        <v>7</v>
      </c>
      <c r="X2461" s="6">
        <v>25</v>
      </c>
      <c r="Y2461" t="s">
        <v>3163</v>
      </c>
      <c r="Z2461" s="6" t="s">
        <v>39</v>
      </c>
      <c r="AA2461" t="s">
        <v>39</v>
      </c>
      <c r="AB2461" t="s">
        <v>39</v>
      </c>
      <c r="AC2461" t="s">
        <v>39</v>
      </c>
      <c r="AD2461" t="s">
        <v>40</v>
      </c>
      <c r="AE2461" t="s">
        <v>39</v>
      </c>
      <c r="AF2461" t="s">
        <v>40</v>
      </c>
      <c r="AG2461" t="s">
        <v>39</v>
      </c>
      <c r="AH2461" t="s">
        <v>39</v>
      </c>
      <c r="AI2461" t="s">
        <v>39</v>
      </c>
      <c r="AJ2461" s="6" t="s">
        <v>3129</v>
      </c>
      <c r="AK2461">
        <v>11.12</v>
      </c>
      <c r="AL2461" t="s">
        <v>39</v>
      </c>
      <c r="AM2461" t="s">
        <v>39</v>
      </c>
      <c r="AN2461">
        <v>4</v>
      </c>
      <c r="AO2461">
        <v>25</v>
      </c>
      <c r="AP2461">
        <v>30</v>
      </c>
      <c r="AQ2461" t="s">
        <v>39</v>
      </c>
      <c r="AR2461" t="s">
        <v>2627</v>
      </c>
    </row>
    <row r="2462" spans="1:44" x14ac:dyDescent="0.35">
      <c r="A2462" t="s">
        <v>2131</v>
      </c>
      <c r="B2462" t="s">
        <v>2672</v>
      </c>
      <c r="C2462" t="s">
        <v>2592</v>
      </c>
      <c r="D2462" t="s">
        <v>3145</v>
      </c>
      <c r="E2462" t="s">
        <v>3146</v>
      </c>
      <c r="F2462" t="s">
        <v>39</v>
      </c>
      <c r="G2462" t="s">
        <v>40</v>
      </c>
      <c r="H2462" t="s">
        <v>40</v>
      </c>
      <c r="I2462" t="s">
        <v>3150</v>
      </c>
      <c r="J2462" t="s">
        <v>3147</v>
      </c>
      <c r="K2462" t="s">
        <v>3148</v>
      </c>
      <c r="L2462" t="s">
        <v>3149</v>
      </c>
      <c r="M2462" t="s">
        <v>2632</v>
      </c>
      <c r="N2462" t="s">
        <v>39</v>
      </c>
      <c r="O2462">
        <v>2011</v>
      </c>
      <c r="P2462">
        <v>2011</v>
      </c>
      <c r="Q2462" t="s">
        <v>39</v>
      </c>
      <c r="R2462" t="s">
        <v>39</v>
      </c>
      <c r="S2462" t="s">
        <v>39</v>
      </c>
      <c r="T2462" t="s">
        <v>39</v>
      </c>
      <c r="U2462" t="s">
        <v>3156</v>
      </c>
      <c r="V2462" s="6" t="s">
        <v>3157</v>
      </c>
      <c r="W2462">
        <v>7</v>
      </c>
      <c r="X2462" s="6">
        <v>25</v>
      </c>
      <c r="Y2462" t="s">
        <v>3164</v>
      </c>
      <c r="Z2462" s="6" t="s">
        <v>39</v>
      </c>
      <c r="AA2462" t="s">
        <v>39</v>
      </c>
      <c r="AB2462" t="s">
        <v>39</v>
      </c>
      <c r="AC2462" t="s">
        <v>39</v>
      </c>
      <c r="AD2462" t="s">
        <v>40</v>
      </c>
      <c r="AE2462" t="s">
        <v>39</v>
      </c>
      <c r="AF2462" t="s">
        <v>40</v>
      </c>
      <c r="AG2462" t="s">
        <v>39</v>
      </c>
      <c r="AH2462" t="s">
        <v>39</v>
      </c>
      <c r="AI2462" t="s">
        <v>39</v>
      </c>
      <c r="AJ2462" s="6" t="s">
        <v>3129</v>
      </c>
      <c r="AK2462">
        <v>13.33</v>
      </c>
      <c r="AL2462" t="s">
        <v>39</v>
      </c>
      <c r="AM2462" t="s">
        <v>39</v>
      </c>
      <c r="AN2462">
        <v>4</v>
      </c>
      <c r="AO2462">
        <v>25</v>
      </c>
      <c r="AP2462">
        <v>30</v>
      </c>
      <c r="AQ2462" t="s">
        <v>39</v>
      </c>
      <c r="AR2462" t="s">
        <v>2627</v>
      </c>
    </row>
    <row r="2463" spans="1:44" x14ac:dyDescent="0.35">
      <c r="A2463" t="s">
        <v>2131</v>
      </c>
      <c r="B2463" t="s">
        <v>2672</v>
      </c>
      <c r="C2463" t="s">
        <v>2592</v>
      </c>
      <c r="D2463" t="s">
        <v>3145</v>
      </c>
      <c r="E2463" t="s">
        <v>3146</v>
      </c>
      <c r="F2463" t="s">
        <v>39</v>
      </c>
      <c r="G2463" t="s">
        <v>40</v>
      </c>
      <c r="H2463" t="s">
        <v>40</v>
      </c>
      <c r="I2463" t="s">
        <v>3150</v>
      </c>
      <c r="J2463" t="s">
        <v>3147</v>
      </c>
      <c r="K2463" t="s">
        <v>3148</v>
      </c>
      <c r="L2463" t="s">
        <v>3149</v>
      </c>
      <c r="M2463" t="s">
        <v>2632</v>
      </c>
      <c r="N2463" t="s">
        <v>39</v>
      </c>
      <c r="O2463">
        <v>2011</v>
      </c>
      <c r="P2463">
        <v>2011</v>
      </c>
      <c r="Q2463" t="s">
        <v>39</v>
      </c>
      <c r="R2463" t="s">
        <v>39</v>
      </c>
      <c r="S2463" t="s">
        <v>39</v>
      </c>
      <c r="T2463" t="s">
        <v>39</v>
      </c>
      <c r="U2463" t="s">
        <v>3156</v>
      </c>
      <c r="V2463" s="6" t="s">
        <v>2729</v>
      </c>
      <c r="W2463">
        <v>7</v>
      </c>
      <c r="X2463" s="6">
        <v>25</v>
      </c>
      <c r="Y2463" t="s">
        <v>3165</v>
      </c>
      <c r="Z2463" s="6" t="s">
        <v>39</v>
      </c>
      <c r="AA2463" t="s">
        <v>39</v>
      </c>
      <c r="AB2463" t="s">
        <v>39</v>
      </c>
      <c r="AC2463" t="s">
        <v>39</v>
      </c>
      <c r="AD2463" t="s">
        <v>40</v>
      </c>
      <c r="AE2463" t="s">
        <v>39</v>
      </c>
      <c r="AF2463" t="s">
        <v>40</v>
      </c>
      <c r="AG2463" t="s">
        <v>39</v>
      </c>
      <c r="AH2463" t="s">
        <v>39</v>
      </c>
      <c r="AI2463" t="s">
        <v>39</v>
      </c>
      <c r="AJ2463" s="6" t="s">
        <v>3129</v>
      </c>
      <c r="AK2463">
        <v>15.15</v>
      </c>
      <c r="AL2463" t="s">
        <v>39</v>
      </c>
      <c r="AM2463" t="s">
        <v>39</v>
      </c>
      <c r="AN2463">
        <v>4</v>
      </c>
      <c r="AO2463">
        <v>25</v>
      </c>
      <c r="AP2463">
        <v>30</v>
      </c>
      <c r="AQ2463" t="s">
        <v>39</v>
      </c>
      <c r="AR2463" t="s">
        <v>2627</v>
      </c>
    </row>
    <row r="2464" spans="1:44" x14ac:dyDescent="0.35">
      <c r="A2464" t="s">
        <v>2131</v>
      </c>
      <c r="B2464" t="s">
        <v>2672</v>
      </c>
      <c r="C2464" t="s">
        <v>2592</v>
      </c>
      <c r="D2464" t="s">
        <v>3145</v>
      </c>
      <c r="E2464" t="s">
        <v>3146</v>
      </c>
      <c r="F2464" t="s">
        <v>39</v>
      </c>
      <c r="G2464" t="s">
        <v>40</v>
      </c>
      <c r="H2464" t="s">
        <v>40</v>
      </c>
      <c r="I2464" t="s">
        <v>3150</v>
      </c>
      <c r="J2464" t="s">
        <v>3147</v>
      </c>
      <c r="K2464" t="s">
        <v>3148</v>
      </c>
      <c r="L2464" t="s">
        <v>3149</v>
      </c>
      <c r="M2464" t="s">
        <v>2632</v>
      </c>
      <c r="N2464" t="s">
        <v>39</v>
      </c>
      <c r="O2464">
        <v>2011</v>
      </c>
      <c r="P2464">
        <v>2011</v>
      </c>
      <c r="Q2464" t="s">
        <v>39</v>
      </c>
      <c r="R2464" t="s">
        <v>39</v>
      </c>
      <c r="S2464" t="s">
        <v>39</v>
      </c>
      <c r="T2464" t="s">
        <v>39</v>
      </c>
      <c r="U2464" t="s">
        <v>21</v>
      </c>
      <c r="V2464" s="6" t="s">
        <v>39</v>
      </c>
      <c r="W2464" t="s">
        <v>39</v>
      </c>
      <c r="X2464" s="6">
        <v>25</v>
      </c>
      <c r="Y2464" t="s">
        <v>39</v>
      </c>
      <c r="Z2464" s="6" t="s">
        <v>39</v>
      </c>
      <c r="AA2464" t="s">
        <v>3166</v>
      </c>
      <c r="AB2464" t="s">
        <v>3168</v>
      </c>
      <c r="AC2464" t="s">
        <v>39</v>
      </c>
      <c r="AD2464" t="s">
        <v>40</v>
      </c>
      <c r="AE2464" t="s">
        <v>39</v>
      </c>
      <c r="AF2464" t="s">
        <v>40</v>
      </c>
      <c r="AG2464" t="s">
        <v>39</v>
      </c>
      <c r="AH2464" t="s">
        <v>39</v>
      </c>
      <c r="AI2464" t="s">
        <v>39</v>
      </c>
      <c r="AJ2464" s="6" t="s">
        <v>3129</v>
      </c>
      <c r="AK2464">
        <v>15.5</v>
      </c>
      <c r="AL2464" t="s">
        <v>39</v>
      </c>
      <c r="AM2464" t="s">
        <v>39</v>
      </c>
      <c r="AN2464">
        <v>4</v>
      </c>
      <c r="AO2464">
        <v>25</v>
      </c>
      <c r="AP2464">
        <v>30</v>
      </c>
      <c r="AQ2464" t="s">
        <v>39</v>
      </c>
      <c r="AR2464" t="s">
        <v>2627</v>
      </c>
    </row>
    <row r="2465" spans="1:44" x14ac:dyDescent="0.35">
      <c r="A2465" t="s">
        <v>2131</v>
      </c>
      <c r="B2465" t="s">
        <v>2672</v>
      </c>
      <c r="C2465" t="s">
        <v>2592</v>
      </c>
      <c r="D2465" t="s">
        <v>3145</v>
      </c>
      <c r="E2465" t="s">
        <v>3146</v>
      </c>
      <c r="F2465" t="s">
        <v>39</v>
      </c>
      <c r="G2465" t="s">
        <v>40</v>
      </c>
      <c r="H2465" t="s">
        <v>40</v>
      </c>
      <c r="I2465" t="s">
        <v>3150</v>
      </c>
      <c r="J2465" t="s">
        <v>3147</v>
      </c>
      <c r="K2465" t="s">
        <v>3148</v>
      </c>
      <c r="L2465" t="s">
        <v>3149</v>
      </c>
      <c r="M2465" t="s">
        <v>2632</v>
      </c>
      <c r="N2465" t="s">
        <v>39</v>
      </c>
      <c r="O2465">
        <v>2011</v>
      </c>
      <c r="P2465">
        <v>2011</v>
      </c>
      <c r="Q2465" t="s">
        <v>39</v>
      </c>
      <c r="R2465" t="s">
        <v>39</v>
      </c>
      <c r="S2465" t="s">
        <v>39</v>
      </c>
      <c r="T2465" t="s">
        <v>39</v>
      </c>
      <c r="U2465" t="s">
        <v>21</v>
      </c>
      <c r="V2465" s="6" t="s">
        <v>39</v>
      </c>
      <c r="W2465" t="s">
        <v>39</v>
      </c>
      <c r="X2465" s="6">
        <v>25</v>
      </c>
      <c r="Y2465" t="s">
        <v>39</v>
      </c>
      <c r="Z2465" s="6" t="s">
        <v>39</v>
      </c>
      <c r="AA2465" t="s">
        <v>3167</v>
      </c>
      <c r="AB2465" t="s">
        <v>3169</v>
      </c>
      <c r="AC2465" t="s">
        <v>39</v>
      </c>
      <c r="AD2465" t="s">
        <v>40</v>
      </c>
      <c r="AE2465" t="s">
        <v>39</v>
      </c>
      <c r="AF2465" t="s">
        <v>40</v>
      </c>
      <c r="AG2465" t="s">
        <v>39</v>
      </c>
      <c r="AH2465" t="s">
        <v>39</v>
      </c>
      <c r="AI2465" t="s">
        <v>39</v>
      </c>
      <c r="AJ2465" s="6" t="s">
        <v>3129</v>
      </c>
      <c r="AK2465">
        <v>13.29</v>
      </c>
      <c r="AL2465" t="s">
        <v>39</v>
      </c>
      <c r="AM2465" t="s">
        <v>39</v>
      </c>
      <c r="AN2465">
        <v>4</v>
      </c>
      <c r="AO2465">
        <v>25</v>
      </c>
      <c r="AP2465">
        <v>30</v>
      </c>
      <c r="AQ2465" t="s">
        <v>39</v>
      </c>
      <c r="AR2465" t="s">
        <v>2627</v>
      </c>
    </row>
    <row r="2466" spans="1:44" x14ac:dyDescent="0.35">
      <c r="A2466" t="s">
        <v>2131</v>
      </c>
      <c r="B2466" t="s">
        <v>2672</v>
      </c>
      <c r="C2466" t="s">
        <v>2592</v>
      </c>
      <c r="D2466" t="s">
        <v>3145</v>
      </c>
      <c r="E2466" t="s">
        <v>3146</v>
      </c>
      <c r="F2466" t="s">
        <v>39</v>
      </c>
      <c r="G2466" t="s">
        <v>40</v>
      </c>
      <c r="H2466" t="s">
        <v>40</v>
      </c>
      <c r="I2466" t="s">
        <v>3150</v>
      </c>
      <c r="J2466" t="s">
        <v>3147</v>
      </c>
      <c r="K2466" t="s">
        <v>3148</v>
      </c>
      <c r="L2466" t="s">
        <v>3149</v>
      </c>
      <c r="M2466" t="s">
        <v>2632</v>
      </c>
      <c r="N2466" t="s">
        <v>39</v>
      </c>
      <c r="O2466">
        <v>2011</v>
      </c>
      <c r="P2466">
        <v>2011</v>
      </c>
      <c r="Q2466" t="s">
        <v>39</v>
      </c>
      <c r="R2466" t="s">
        <v>39</v>
      </c>
      <c r="S2466" t="s">
        <v>39</v>
      </c>
      <c r="T2466" t="s">
        <v>39</v>
      </c>
      <c r="U2466" t="s">
        <v>21</v>
      </c>
      <c r="V2466" s="6" t="s">
        <v>39</v>
      </c>
      <c r="W2466" t="s">
        <v>39</v>
      </c>
      <c r="X2466" s="6">
        <v>25</v>
      </c>
      <c r="Y2466" t="s">
        <v>39</v>
      </c>
      <c r="Z2466" s="6" t="s">
        <v>39</v>
      </c>
      <c r="AA2466" t="s">
        <v>3167</v>
      </c>
      <c r="AB2466" t="s">
        <v>3171</v>
      </c>
      <c r="AC2466" t="s">
        <v>39</v>
      </c>
      <c r="AD2466" t="s">
        <v>40</v>
      </c>
      <c r="AE2466" t="s">
        <v>39</v>
      </c>
      <c r="AF2466" t="s">
        <v>40</v>
      </c>
      <c r="AG2466" t="s">
        <v>39</v>
      </c>
      <c r="AH2466" t="s">
        <v>39</v>
      </c>
      <c r="AI2466" t="s">
        <v>39</v>
      </c>
      <c r="AJ2466" s="6" t="s">
        <v>3129</v>
      </c>
      <c r="AK2466">
        <v>13.64</v>
      </c>
      <c r="AL2466" t="s">
        <v>39</v>
      </c>
      <c r="AM2466" t="s">
        <v>39</v>
      </c>
      <c r="AN2466">
        <v>4</v>
      </c>
      <c r="AO2466">
        <v>25</v>
      </c>
      <c r="AP2466">
        <v>30</v>
      </c>
      <c r="AQ2466" t="s">
        <v>39</v>
      </c>
      <c r="AR2466" t="s">
        <v>2627</v>
      </c>
    </row>
    <row r="2467" spans="1:44" x14ac:dyDescent="0.35">
      <c r="A2467" t="s">
        <v>2131</v>
      </c>
      <c r="B2467" t="s">
        <v>2672</v>
      </c>
      <c r="C2467" t="s">
        <v>2592</v>
      </c>
      <c r="D2467" t="s">
        <v>3145</v>
      </c>
      <c r="E2467" t="s">
        <v>3146</v>
      </c>
      <c r="F2467" t="s">
        <v>39</v>
      </c>
      <c r="G2467" t="s">
        <v>40</v>
      </c>
      <c r="H2467" t="s">
        <v>40</v>
      </c>
      <c r="I2467" t="s">
        <v>3150</v>
      </c>
      <c r="J2467" t="s">
        <v>3147</v>
      </c>
      <c r="K2467" t="s">
        <v>3148</v>
      </c>
      <c r="L2467" t="s">
        <v>3149</v>
      </c>
      <c r="M2467" t="s">
        <v>2632</v>
      </c>
      <c r="N2467" t="s">
        <v>39</v>
      </c>
      <c r="O2467">
        <v>2011</v>
      </c>
      <c r="P2467">
        <v>2011</v>
      </c>
      <c r="Q2467" t="s">
        <v>39</v>
      </c>
      <c r="R2467" t="s">
        <v>39</v>
      </c>
      <c r="S2467" t="s">
        <v>39</v>
      </c>
      <c r="T2467" t="s">
        <v>39</v>
      </c>
      <c r="U2467" t="s">
        <v>21</v>
      </c>
      <c r="V2467" s="6" t="s">
        <v>39</v>
      </c>
      <c r="W2467" t="s">
        <v>39</v>
      </c>
      <c r="X2467" s="6">
        <v>25</v>
      </c>
      <c r="Y2467" t="s">
        <v>39</v>
      </c>
      <c r="Z2467" s="6" t="s">
        <v>39</v>
      </c>
      <c r="AA2467" t="s">
        <v>3166</v>
      </c>
      <c r="AB2467" t="s">
        <v>3170</v>
      </c>
      <c r="AC2467" t="s">
        <v>39</v>
      </c>
      <c r="AD2467" t="s">
        <v>40</v>
      </c>
      <c r="AE2467" t="s">
        <v>39</v>
      </c>
      <c r="AF2467" t="s">
        <v>40</v>
      </c>
      <c r="AG2467" t="s">
        <v>39</v>
      </c>
      <c r="AH2467" t="s">
        <v>39</v>
      </c>
      <c r="AI2467" t="s">
        <v>39</v>
      </c>
      <c r="AJ2467" s="6" t="s">
        <v>3129</v>
      </c>
      <c r="AK2467">
        <v>14.09</v>
      </c>
      <c r="AL2467" t="s">
        <v>39</v>
      </c>
      <c r="AM2467" t="s">
        <v>39</v>
      </c>
      <c r="AN2467">
        <v>4</v>
      </c>
      <c r="AO2467">
        <v>25</v>
      </c>
      <c r="AP2467">
        <v>30</v>
      </c>
      <c r="AQ2467" t="s">
        <v>39</v>
      </c>
      <c r="AR2467" t="s">
        <v>2627</v>
      </c>
    </row>
    <row r="2468" spans="1:44" x14ac:dyDescent="0.35">
      <c r="A2468" t="s">
        <v>2131</v>
      </c>
      <c r="B2468" t="s">
        <v>2672</v>
      </c>
      <c r="C2468" t="s">
        <v>2592</v>
      </c>
      <c r="D2468" t="s">
        <v>3145</v>
      </c>
      <c r="E2468" t="s">
        <v>3146</v>
      </c>
      <c r="F2468" t="s">
        <v>39</v>
      </c>
      <c r="G2468" t="s">
        <v>40</v>
      </c>
      <c r="H2468" t="s">
        <v>40</v>
      </c>
      <c r="I2468" t="s">
        <v>3150</v>
      </c>
      <c r="J2468" t="s">
        <v>3147</v>
      </c>
      <c r="K2468" t="s">
        <v>3148</v>
      </c>
      <c r="L2468" t="s">
        <v>3149</v>
      </c>
      <c r="M2468" t="s">
        <v>2632</v>
      </c>
      <c r="N2468" t="s">
        <v>39</v>
      </c>
      <c r="O2468">
        <v>2011</v>
      </c>
      <c r="P2468">
        <v>2011</v>
      </c>
      <c r="Q2468" t="s">
        <v>39</v>
      </c>
      <c r="R2468" t="s">
        <v>39</v>
      </c>
      <c r="S2468" t="s">
        <v>39</v>
      </c>
      <c r="T2468" t="s">
        <v>39</v>
      </c>
      <c r="U2468" t="s">
        <v>3173</v>
      </c>
      <c r="V2468" s="6" t="s">
        <v>2729</v>
      </c>
      <c r="W2468">
        <v>7</v>
      </c>
      <c r="X2468" s="6">
        <v>25</v>
      </c>
      <c r="Y2468" t="s">
        <v>3172</v>
      </c>
      <c r="Z2468" s="6" t="s">
        <v>39</v>
      </c>
      <c r="AA2468" t="s">
        <v>39</v>
      </c>
      <c r="AB2468" t="s">
        <v>39</v>
      </c>
      <c r="AC2468" t="s">
        <v>39</v>
      </c>
      <c r="AD2468" t="s">
        <v>40</v>
      </c>
      <c r="AE2468" t="s">
        <v>39</v>
      </c>
      <c r="AF2468" t="s">
        <v>40</v>
      </c>
      <c r="AG2468" t="s">
        <v>39</v>
      </c>
      <c r="AH2468" t="s">
        <v>39</v>
      </c>
      <c r="AI2468" t="s">
        <v>39</v>
      </c>
      <c r="AJ2468" s="6" t="s">
        <v>43</v>
      </c>
      <c r="AK2468">
        <v>2</v>
      </c>
      <c r="AL2468" t="s">
        <v>39</v>
      </c>
      <c r="AM2468" t="s">
        <v>39</v>
      </c>
      <c r="AN2468">
        <v>4</v>
      </c>
      <c r="AO2468">
        <v>25</v>
      </c>
      <c r="AP2468">
        <v>30</v>
      </c>
      <c r="AQ2468" t="s">
        <v>39</v>
      </c>
      <c r="AR2468" t="s">
        <v>2692</v>
      </c>
    </row>
    <row r="2469" spans="1:44" x14ac:dyDescent="0.35">
      <c r="A2469" t="s">
        <v>2131</v>
      </c>
      <c r="B2469" t="s">
        <v>2672</v>
      </c>
      <c r="C2469" t="s">
        <v>2592</v>
      </c>
      <c r="D2469" t="s">
        <v>3145</v>
      </c>
      <c r="E2469" t="s">
        <v>3146</v>
      </c>
      <c r="F2469" t="s">
        <v>39</v>
      </c>
      <c r="G2469" t="s">
        <v>40</v>
      </c>
      <c r="H2469" t="s">
        <v>40</v>
      </c>
      <c r="I2469" t="s">
        <v>3150</v>
      </c>
      <c r="J2469" t="s">
        <v>3147</v>
      </c>
      <c r="K2469" t="s">
        <v>3148</v>
      </c>
      <c r="L2469" t="s">
        <v>3149</v>
      </c>
      <c r="M2469" t="s">
        <v>2632</v>
      </c>
      <c r="N2469" t="s">
        <v>39</v>
      </c>
      <c r="O2469">
        <v>2011</v>
      </c>
      <c r="P2469">
        <v>2011</v>
      </c>
      <c r="Q2469" t="s">
        <v>39</v>
      </c>
      <c r="R2469" t="s">
        <v>39</v>
      </c>
      <c r="S2469" t="s">
        <v>39</v>
      </c>
      <c r="T2469" t="s">
        <v>39</v>
      </c>
      <c r="U2469" t="s">
        <v>3174</v>
      </c>
      <c r="V2469" s="6" t="s">
        <v>2729</v>
      </c>
      <c r="W2469">
        <v>7</v>
      </c>
      <c r="X2469" s="6">
        <v>25</v>
      </c>
      <c r="Y2469" t="s">
        <v>3172</v>
      </c>
      <c r="Z2469" s="6" t="s">
        <v>39</v>
      </c>
      <c r="AA2469" t="s">
        <v>39</v>
      </c>
      <c r="AB2469" t="s">
        <v>39</v>
      </c>
      <c r="AC2469" t="s">
        <v>39</v>
      </c>
      <c r="AD2469" t="s">
        <v>40</v>
      </c>
      <c r="AE2469" t="s">
        <v>39</v>
      </c>
      <c r="AF2469" t="s">
        <v>40</v>
      </c>
      <c r="AG2469" t="s">
        <v>39</v>
      </c>
      <c r="AH2469" t="s">
        <v>39</v>
      </c>
      <c r="AI2469" t="s">
        <v>39</v>
      </c>
      <c r="AJ2469" s="6" t="s">
        <v>43</v>
      </c>
      <c r="AK2469">
        <v>10</v>
      </c>
      <c r="AL2469" t="s">
        <v>39</v>
      </c>
      <c r="AM2469" t="s">
        <v>39</v>
      </c>
      <c r="AN2469">
        <v>4</v>
      </c>
      <c r="AO2469">
        <v>25</v>
      </c>
      <c r="AP2469">
        <v>30</v>
      </c>
      <c r="AQ2469" t="s">
        <v>39</v>
      </c>
      <c r="AR2469" t="s">
        <v>2692</v>
      </c>
    </row>
    <row r="2470" spans="1:44" x14ac:dyDescent="0.35">
      <c r="A2470" t="s">
        <v>2131</v>
      </c>
      <c r="B2470" t="s">
        <v>2672</v>
      </c>
      <c r="C2470" t="s">
        <v>2592</v>
      </c>
      <c r="D2470" t="s">
        <v>3145</v>
      </c>
      <c r="E2470" t="s">
        <v>3146</v>
      </c>
      <c r="F2470" t="s">
        <v>39</v>
      </c>
      <c r="G2470" t="s">
        <v>40</v>
      </c>
      <c r="H2470" t="s">
        <v>40</v>
      </c>
      <c r="I2470" t="s">
        <v>3150</v>
      </c>
      <c r="J2470" t="s">
        <v>3147</v>
      </c>
      <c r="K2470" t="s">
        <v>3148</v>
      </c>
      <c r="L2470" t="s">
        <v>3149</v>
      </c>
      <c r="M2470" t="s">
        <v>2632</v>
      </c>
      <c r="N2470" t="s">
        <v>39</v>
      </c>
      <c r="O2470">
        <v>2011</v>
      </c>
      <c r="P2470">
        <v>2011</v>
      </c>
      <c r="Q2470" t="s">
        <v>39</v>
      </c>
      <c r="R2470" t="s">
        <v>39</v>
      </c>
      <c r="S2470" t="s">
        <v>39</v>
      </c>
      <c r="T2470" t="s">
        <v>39</v>
      </c>
      <c r="U2470" t="s">
        <v>3175</v>
      </c>
      <c r="V2470" s="6" t="s">
        <v>2729</v>
      </c>
      <c r="W2470">
        <v>7</v>
      </c>
      <c r="X2470" s="6">
        <v>25</v>
      </c>
      <c r="Y2470" t="s">
        <v>3172</v>
      </c>
      <c r="Z2470" s="6" t="s">
        <v>39</v>
      </c>
      <c r="AA2470" t="s">
        <v>39</v>
      </c>
      <c r="AB2470" t="s">
        <v>39</v>
      </c>
      <c r="AC2470" t="s">
        <v>39</v>
      </c>
      <c r="AD2470" t="s">
        <v>40</v>
      </c>
      <c r="AE2470" t="s">
        <v>39</v>
      </c>
      <c r="AF2470" t="s">
        <v>40</v>
      </c>
      <c r="AG2470" t="s">
        <v>39</v>
      </c>
      <c r="AH2470" t="s">
        <v>39</v>
      </c>
      <c r="AI2470" t="s">
        <v>39</v>
      </c>
      <c r="AJ2470" s="6" t="s">
        <v>43</v>
      </c>
      <c r="AK2470">
        <v>18</v>
      </c>
      <c r="AL2470" t="s">
        <v>39</v>
      </c>
      <c r="AM2470" t="s">
        <v>39</v>
      </c>
      <c r="AN2470">
        <v>4</v>
      </c>
      <c r="AO2470">
        <v>25</v>
      </c>
      <c r="AP2470">
        <v>30</v>
      </c>
      <c r="AQ2470" t="s">
        <v>39</v>
      </c>
      <c r="AR2470" t="s">
        <v>2692</v>
      </c>
    </row>
    <row r="2471" spans="1:44" x14ac:dyDescent="0.35">
      <c r="A2471" t="s">
        <v>2131</v>
      </c>
      <c r="B2471" t="s">
        <v>2672</v>
      </c>
      <c r="C2471" t="s">
        <v>2592</v>
      </c>
      <c r="D2471" t="s">
        <v>3145</v>
      </c>
      <c r="E2471" t="s">
        <v>3146</v>
      </c>
      <c r="F2471" t="s">
        <v>39</v>
      </c>
      <c r="G2471" t="s">
        <v>40</v>
      </c>
      <c r="H2471" t="s">
        <v>40</v>
      </c>
      <c r="I2471" t="s">
        <v>3150</v>
      </c>
      <c r="J2471" t="s">
        <v>3147</v>
      </c>
      <c r="K2471" t="s">
        <v>3148</v>
      </c>
      <c r="L2471" t="s">
        <v>3149</v>
      </c>
      <c r="M2471" t="s">
        <v>2632</v>
      </c>
      <c r="N2471" t="s">
        <v>39</v>
      </c>
      <c r="O2471">
        <v>2011</v>
      </c>
      <c r="P2471">
        <v>2011</v>
      </c>
      <c r="Q2471" t="s">
        <v>39</v>
      </c>
      <c r="R2471" t="s">
        <v>39</v>
      </c>
      <c r="S2471" t="s">
        <v>39</v>
      </c>
      <c r="T2471" t="s">
        <v>39</v>
      </c>
      <c r="U2471" t="s">
        <v>3176</v>
      </c>
      <c r="V2471" s="6" t="s">
        <v>2729</v>
      </c>
      <c r="W2471">
        <v>7</v>
      </c>
      <c r="X2471" s="6">
        <v>25</v>
      </c>
      <c r="Y2471" t="s">
        <v>3172</v>
      </c>
      <c r="Z2471" s="6" t="s">
        <v>39</v>
      </c>
      <c r="AA2471" t="s">
        <v>39</v>
      </c>
      <c r="AB2471" t="s">
        <v>39</v>
      </c>
      <c r="AC2471" t="s">
        <v>39</v>
      </c>
      <c r="AD2471" t="s">
        <v>40</v>
      </c>
      <c r="AE2471" t="s">
        <v>39</v>
      </c>
      <c r="AF2471" t="s">
        <v>40</v>
      </c>
      <c r="AG2471" t="s">
        <v>39</v>
      </c>
      <c r="AH2471" t="s">
        <v>39</v>
      </c>
      <c r="AI2471" t="s">
        <v>39</v>
      </c>
      <c r="AJ2471" s="6" t="s">
        <v>43</v>
      </c>
      <c r="AK2471">
        <v>20</v>
      </c>
      <c r="AL2471" t="s">
        <v>39</v>
      </c>
      <c r="AM2471" t="s">
        <v>39</v>
      </c>
      <c r="AN2471">
        <v>4</v>
      </c>
      <c r="AO2471">
        <v>25</v>
      </c>
      <c r="AP2471">
        <v>30</v>
      </c>
      <c r="AQ2471" t="s">
        <v>39</v>
      </c>
      <c r="AR2471" t="s">
        <v>2692</v>
      </c>
    </row>
    <row r="2472" spans="1:44" x14ac:dyDescent="0.35">
      <c r="A2472" t="s">
        <v>2131</v>
      </c>
      <c r="B2472" t="s">
        <v>2672</v>
      </c>
      <c r="C2472" t="s">
        <v>2592</v>
      </c>
      <c r="D2472" t="s">
        <v>3145</v>
      </c>
      <c r="E2472" t="s">
        <v>3146</v>
      </c>
      <c r="F2472" t="s">
        <v>39</v>
      </c>
      <c r="G2472" t="s">
        <v>40</v>
      </c>
      <c r="H2472" t="s">
        <v>40</v>
      </c>
      <c r="I2472" t="s">
        <v>3150</v>
      </c>
      <c r="J2472" t="s">
        <v>3147</v>
      </c>
      <c r="K2472" t="s">
        <v>3148</v>
      </c>
      <c r="L2472" t="s">
        <v>3149</v>
      </c>
      <c r="M2472" t="s">
        <v>2632</v>
      </c>
      <c r="N2472" t="s">
        <v>39</v>
      </c>
      <c r="O2472">
        <v>2011</v>
      </c>
      <c r="P2472">
        <v>2011</v>
      </c>
      <c r="Q2472" t="s">
        <v>39</v>
      </c>
      <c r="R2472" t="s">
        <v>39</v>
      </c>
      <c r="S2472" t="s">
        <v>39</v>
      </c>
      <c r="T2472" t="s">
        <v>39</v>
      </c>
      <c r="U2472" t="s">
        <v>3177</v>
      </c>
      <c r="V2472" s="6" t="s">
        <v>2729</v>
      </c>
      <c r="W2472">
        <v>7</v>
      </c>
      <c r="X2472" s="6">
        <v>25</v>
      </c>
      <c r="Y2472" t="s">
        <v>3172</v>
      </c>
      <c r="Z2472" s="6" t="s">
        <v>39</v>
      </c>
      <c r="AA2472" t="s">
        <v>39</v>
      </c>
      <c r="AB2472" t="s">
        <v>39</v>
      </c>
      <c r="AC2472" t="s">
        <v>39</v>
      </c>
      <c r="AD2472" t="s">
        <v>40</v>
      </c>
      <c r="AE2472" t="s">
        <v>39</v>
      </c>
      <c r="AF2472" t="s">
        <v>40</v>
      </c>
      <c r="AG2472" t="s">
        <v>39</v>
      </c>
      <c r="AH2472" t="s">
        <v>39</v>
      </c>
      <c r="AI2472" t="s">
        <v>39</v>
      </c>
      <c r="AJ2472" s="6" t="s">
        <v>43</v>
      </c>
      <c r="AK2472">
        <v>60</v>
      </c>
      <c r="AL2472" t="s">
        <v>39</v>
      </c>
      <c r="AM2472" t="s">
        <v>39</v>
      </c>
      <c r="AN2472">
        <v>4</v>
      </c>
      <c r="AO2472">
        <v>25</v>
      </c>
      <c r="AP2472">
        <v>30</v>
      </c>
      <c r="AQ2472" t="s">
        <v>39</v>
      </c>
      <c r="AR2472" t="s">
        <v>2692</v>
      </c>
    </row>
    <row r="2473" spans="1:44" x14ac:dyDescent="0.35">
      <c r="A2473" t="s">
        <v>2131</v>
      </c>
      <c r="B2473" t="s">
        <v>2672</v>
      </c>
      <c r="C2473" t="s">
        <v>2592</v>
      </c>
      <c r="D2473" t="s">
        <v>3145</v>
      </c>
      <c r="E2473" t="s">
        <v>3146</v>
      </c>
      <c r="F2473" t="s">
        <v>39</v>
      </c>
      <c r="G2473" t="s">
        <v>40</v>
      </c>
      <c r="H2473" t="s">
        <v>40</v>
      </c>
      <c r="I2473" t="s">
        <v>3150</v>
      </c>
      <c r="J2473" t="s">
        <v>3147</v>
      </c>
      <c r="K2473" t="s">
        <v>3148</v>
      </c>
      <c r="L2473" t="s">
        <v>3149</v>
      </c>
      <c r="M2473" t="s">
        <v>2632</v>
      </c>
      <c r="N2473" t="s">
        <v>39</v>
      </c>
      <c r="O2473">
        <v>2011</v>
      </c>
      <c r="P2473">
        <v>2011</v>
      </c>
      <c r="Q2473" t="s">
        <v>39</v>
      </c>
      <c r="R2473" t="s">
        <v>39</v>
      </c>
      <c r="S2473" t="s">
        <v>39</v>
      </c>
      <c r="T2473" t="s">
        <v>39</v>
      </c>
      <c r="U2473" t="s">
        <v>3178</v>
      </c>
      <c r="V2473" s="6" t="s">
        <v>2729</v>
      </c>
      <c r="W2473">
        <v>7</v>
      </c>
      <c r="X2473" s="6">
        <v>25</v>
      </c>
      <c r="Y2473" t="s">
        <v>3172</v>
      </c>
      <c r="Z2473" s="6" t="s">
        <v>39</v>
      </c>
      <c r="AA2473" t="s">
        <v>39</v>
      </c>
      <c r="AB2473" t="s">
        <v>39</v>
      </c>
      <c r="AC2473" t="s">
        <v>39</v>
      </c>
      <c r="AD2473" t="s">
        <v>40</v>
      </c>
      <c r="AE2473" t="s">
        <v>39</v>
      </c>
      <c r="AF2473" t="s">
        <v>40</v>
      </c>
      <c r="AG2473" t="s">
        <v>39</v>
      </c>
      <c r="AH2473" t="s">
        <v>39</v>
      </c>
      <c r="AI2473" t="s">
        <v>39</v>
      </c>
      <c r="AJ2473" s="6" t="s">
        <v>43</v>
      </c>
      <c r="AK2473">
        <v>10</v>
      </c>
      <c r="AL2473" t="s">
        <v>39</v>
      </c>
      <c r="AM2473" t="s">
        <v>39</v>
      </c>
      <c r="AN2473">
        <v>4</v>
      </c>
      <c r="AO2473">
        <v>25</v>
      </c>
      <c r="AP2473">
        <v>30</v>
      </c>
      <c r="AQ2473" t="s">
        <v>39</v>
      </c>
      <c r="AR2473" t="s">
        <v>2692</v>
      </c>
    </row>
    <row r="2474" spans="1:44" x14ac:dyDescent="0.35">
      <c r="A2474" t="s">
        <v>2131</v>
      </c>
      <c r="B2474" t="s">
        <v>2672</v>
      </c>
      <c r="C2474" t="s">
        <v>2592</v>
      </c>
      <c r="D2474" t="s">
        <v>3145</v>
      </c>
      <c r="E2474" t="s">
        <v>3146</v>
      </c>
      <c r="F2474" t="s">
        <v>39</v>
      </c>
      <c r="G2474" t="s">
        <v>40</v>
      </c>
      <c r="H2474" t="s">
        <v>40</v>
      </c>
      <c r="I2474" t="s">
        <v>3150</v>
      </c>
      <c r="J2474" t="s">
        <v>3147</v>
      </c>
      <c r="K2474" t="s">
        <v>3148</v>
      </c>
      <c r="L2474" t="s">
        <v>3149</v>
      </c>
      <c r="M2474" t="s">
        <v>2632</v>
      </c>
      <c r="N2474" t="s">
        <v>39</v>
      </c>
      <c r="O2474">
        <v>2011</v>
      </c>
      <c r="P2474">
        <v>2011</v>
      </c>
      <c r="Q2474" t="s">
        <v>39</v>
      </c>
      <c r="R2474" t="s">
        <v>39</v>
      </c>
      <c r="S2474" t="s">
        <v>39</v>
      </c>
      <c r="T2474" t="s">
        <v>39</v>
      </c>
      <c r="U2474" t="s">
        <v>3179</v>
      </c>
      <c r="V2474" s="6" t="s">
        <v>2729</v>
      </c>
      <c r="W2474">
        <v>7</v>
      </c>
      <c r="X2474" s="6">
        <v>25</v>
      </c>
      <c r="Y2474" t="s">
        <v>3172</v>
      </c>
      <c r="Z2474" s="6" t="s">
        <v>39</v>
      </c>
      <c r="AA2474" t="s">
        <v>39</v>
      </c>
      <c r="AB2474" t="s">
        <v>39</v>
      </c>
      <c r="AC2474" t="s">
        <v>39</v>
      </c>
      <c r="AD2474" t="s">
        <v>40</v>
      </c>
      <c r="AE2474" t="s">
        <v>39</v>
      </c>
      <c r="AF2474" t="s">
        <v>40</v>
      </c>
      <c r="AG2474" t="s">
        <v>39</v>
      </c>
      <c r="AH2474" t="s">
        <v>39</v>
      </c>
      <c r="AI2474" t="s">
        <v>39</v>
      </c>
      <c r="AJ2474" s="6" t="s">
        <v>43</v>
      </c>
      <c r="AK2474">
        <v>4</v>
      </c>
      <c r="AL2474" t="s">
        <v>39</v>
      </c>
      <c r="AM2474" t="s">
        <v>39</v>
      </c>
      <c r="AN2474">
        <v>4</v>
      </c>
      <c r="AO2474">
        <v>25</v>
      </c>
      <c r="AP2474">
        <v>30</v>
      </c>
      <c r="AQ2474" t="s">
        <v>39</v>
      </c>
      <c r="AR2474" t="s">
        <v>2692</v>
      </c>
    </row>
    <row r="2475" spans="1:44" x14ac:dyDescent="0.35">
      <c r="A2475" t="s">
        <v>2131</v>
      </c>
      <c r="B2475" t="s">
        <v>2672</v>
      </c>
      <c r="C2475" t="s">
        <v>2592</v>
      </c>
      <c r="D2475" t="s">
        <v>3145</v>
      </c>
      <c r="E2475" t="s">
        <v>3146</v>
      </c>
      <c r="F2475" t="s">
        <v>39</v>
      </c>
      <c r="G2475" t="s">
        <v>40</v>
      </c>
      <c r="H2475" t="s">
        <v>40</v>
      </c>
      <c r="I2475" t="s">
        <v>3150</v>
      </c>
      <c r="J2475" t="s">
        <v>3147</v>
      </c>
      <c r="K2475" t="s">
        <v>3148</v>
      </c>
      <c r="L2475" t="s">
        <v>3149</v>
      </c>
      <c r="M2475" t="s">
        <v>2632</v>
      </c>
      <c r="N2475" t="s">
        <v>39</v>
      </c>
      <c r="O2475">
        <v>2011</v>
      </c>
      <c r="P2475">
        <v>2011</v>
      </c>
      <c r="Q2475" t="s">
        <v>39</v>
      </c>
      <c r="R2475" t="s">
        <v>39</v>
      </c>
      <c r="S2475" t="s">
        <v>39</v>
      </c>
      <c r="T2475" t="s">
        <v>39</v>
      </c>
      <c r="U2475" t="s">
        <v>3180</v>
      </c>
      <c r="V2475" s="6" t="s">
        <v>2729</v>
      </c>
      <c r="W2475">
        <v>7</v>
      </c>
      <c r="X2475" s="6">
        <v>25</v>
      </c>
      <c r="Y2475" t="s">
        <v>3172</v>
      </c>
      <c r="Z2475" s="6" t="s">
        <v>39</v>
      </c>
      <c r="AA2475" t="s">
        <v>39</v>
      </c>
      <c r="AB2475" t="s">
        <v>39</v>
      </c>
      <c r="AC2475" t="s">
        <v>39</v>
      </c>
      <c r="AD2475" t="s">
        <v>40</v>
      </c>
      <c r="AE2475" t="s">
        <v>39</v>
      </c>
      <c r="AF2475" t="s">
        <v>40</v>
      </c>
      <c r="AG2475" t="s">
        <v>39</v>
      </c>
      <c r="AH2475" t="s">
        <v>39</v>
      </c>
      <c r="AI2475" t="s">
        <v>39</v>
      </c>
      <c r="AJ2475" s="6" t="s">
        <v>43</v>
      </c>
      <c r="AK2475">
        <v>2</v>
      </c>
      <c r="AL2475" t="s">
        <v>39</v>
      </c>
      <c r="AM2475" t="s">
        <v>39</v>
      </c>
      <c r="AN2475">
        <v>4</v>
      </c>
      <c r="AO2475">
        <v>25</v>
      </c>
      <c r="AP2475">
        <v>30</v>
      </c>
      <c r="AQ2475" t="s">
        <v>39</v>
      </c>
      <c r="AR2475" t="s">
        <v>2692</v>
      </c>
    </row>
    <row r="2476" spans="1:44" x14ac:dyDescent="0.35">
      <c r="A2476" t="s">
        <v>2131</v>
      </c>
      <c r="B2476" t="s">
        <v>2672</v>
      </c>
      <c r="C2476" t="s">
        <v>2592</v>
      </c>
      <c r="D2476" t="s">
        <v>3145</v>
      </c>
      <c r="E2476" t="s">
        <v>3146</v>
      </c>
      <c r="F2476" t="s">
        <v>39</v>
      </c>
      <c r="G2476" t="s">
        <v>40</v>
      </c>
      <c r="H2476" t="s">
        <v>40</v>
      </c>
      <c r="I2476" t="s">
        <v>3150</v>
      </c>
      <c r="J2476" t="s">
        <v>3147</v>
      </c>
      <c r="K2476" t="s">
        <v>3148</v>
      </c>
      <c r="L2476" t="s">
        <v>3149</v>
      </c>
      <c r="M2476" t="s">
        <v>2632</v>
      </c>
      <c r="N2476" t="s">
        <v>39</v>
      </c>
      <c r="O2476">
        <v>2011</v>
      </c>
      <c r="P2476">
        <v>2011</v>
      </c>
      <c r="Q2476" t="s">
        <v>39</v>
      </c>
      <c r="R2476" t="s">
        <v>39</v>
      </c>
      <c r="S2476" t="s">
        <v>39</v>
      </c>
      <c r="T2476" t="s">
        <v>39</v>
      </c>
      <c r="U2476" t="s">
        <v>3181</v>
      </c>
      <c r="V2476" s="6" t="s">
        <v>2729</v>
      </c>
      <c r="W2476">
        <v>7</v>
      </c>
      <c r="X2476" s="6">
        <v>25</v>
      </c>
      <c r="Y2476" t="s">
        <v>3172</v>
      </c>
      <c r="Z2476" s="6" t="s">
        <v>39</v>
      </c>
      <c r="AA2476" t="s">
        <v>39</v>
      </c>
      <c r="AB2476" t="s">
        <v>39</v>
      </c>
      <c r="AC2476" t="s">
        <v>39</v>
      </c>
      <c r="AD2476" t="s">
        <v>40</v>
      </c>
      <c r="AE2476" t="s">
        <v>39</v>
      </c>
      <c r="AF2476" t="s">
        <v>40</v>
      </c>
      <c r="AG2476" t="s">
        <v>39</v>
      </c>
      <c r="AH2476" t="s">
        <v>39</v>
      </c>
      <c r="AI2476" t="s">
        <v>39</v>
      </c>
      <c r="AJ2476" s="6" t="s">
        <v>43</v>
      </c>
      <c r="AK2476">
        <v>14</v>
      </c>
      <c r="AL2476" t="s">
        <v>39</v>
      </c>
      <c r="AM2476" t="s">
        <v>39</v>
      </c>
      <c r="AN2476">
        <v>4</v>
      </c>
      <c r="AO2476">
        <v>25</v>
      </c>
      <c r="AP2476">
        <v>30</v>
      </c>
      <c r="AQ2476" t="s">
        <v>39</v>
      </c>
      <c r="AR2476" t="s">
        <v>2692</v>
      </c>
    </row>
    <row r="2477" spans="1:44" x14ac:dyDescent="0.35">
      <c r="A2477" t="s">
        <v>2131</v>
      </c>
      <c r="B2477" t="s">
        <v>2672</v>
      </c>
      <c r="C2477" t="s">
        <v>2592</v>
      </c>
      <c r="D2477" t="s">
        <v>3145</v>
      </c>
      <c r="E2477" t="s">
        <v>3146</v>
      </c>
      <c r="F2477" t="s">
        <v>39</v>
      </c>
      <c r="G2477" t="s">
        <v>40</v>
      </c>
      <c r="H2477" t="s">
        <v>40</v>
      </c>
      <c r="I2477" t="s">
        <v>3150</v>
      </c>
      <c r="J2477" t="s">
        <v>3147</v>
      </c>
      <c r="K2477" t="s">
        <v>3148</v>
      </c>
      <c r="L2477" t="s">
        <v>3149</v>
      </c>
      <c r="M2477" t="s">
        <v>2632</v>
      </c>
      <c r="N2477" t="s">
        <v>39</v>
      </c>
      <c r="O2477">
        <v>2011</v>
      </c>
      <c r="P2477">
        <v>2011</v>
      </c>
      <c r="Q2477" t="s">
        <v>39</v>
      </c>
      <c r="R2477" t="s">
        <v>39</v>
      </c>
      <c r="S2477" t="s">
        <v>39</v>
      </c>
      <c r="T2477" t="s">
        <v>39</v>
      </c>
      <c r="U2477" t="s">
        <v>3182</v>
      </c>
      <c r="V2477" s="6" t="s">
        <v>2729</v>
      </c>
      <c r="W2477">
        <v>7</v>
      </c>
      <c r="X2477" s="6">
        <v>25</v>
      </c>
      <c r="Y2477" t="s">
        <v>3172</v>
      </c>
      <c r="Z2477" s="6" t="s">
        <v>39</v>
      </c>
      <c r="AA2477" t="s">
        <v>39</v>
      </c>
      <c r="AB2477" t="s">
        <v>39</v>
      </c>
      <c r="AC2477" t="s">
        <v>39</v>
      </c>
      <c r="AD2477" t="s">
        <v>40</v>
      </c>
      <c r="AE2477" t="s">
        <v>39</v>
      </c>
      <c r="AF2477" t="s">
        <v>40</v>
      </c>
      <c r="AG2477" t="s">
        <v>39</v>
      </c>
      <c r="AH2477" t="s">
        <v>39</v>
      </c>
      <c r="AI2477" t="s">
        <v>39</v>
      </c>
      <c r="AJ2477" s="6" t="s">
        <v>43</v>
      </c>
      <c r="AK2477">
        <v>24</v>
      </c>
      <c r="AL2477" t="s">
        <v>39</v>
      </c>
      <c r="AM2477" t="s">
        <v>39</v>
      </c>
      <c r="AN2477">
        <v>4</v>
      </c>
      <c r="AO2477">
        <v>25</v>
      </c>
      <c r="AP2477">
        <v>30</v>
      </c>
      <c r="AQ2477" t="s">
        <v>39</v>
      </c>
      <c r="AR2477" t="s">
        <v>2692</v>
      </c>
    </row>
    <row r="2478" spans="1:44" x14ac:dyDescent="0.35">
      <c r="A2478" t="s">
        <v>2131</v>
      </c>
      <c r="B2478" t="s">
        <v>2672</v>
      </c>
      <c r="C2478" t="s">
        <v>2592</v>
      </c>
      <c r="D2478" t="s">
        <v>3145</v>
      </c>
      <c r="E2478" t="s">
        <v>3146</v>
      </c>
      <c r="F2478" t="s">
        <v>39</v>
      </c>
      <c r="G2478" t="s">
        <v>40</v>
      </c>
      <c r="H2478" t="s">
        <v>40</v>
      </c>
      <c r="I2478" t="s">
        <v>3150</v>
      </c>
      <c r="J2478" t="s">
        <v>3147</v>
      </c>
      <c r="K2478" t="s">
        <v>3148</v>
      </c>
      <c r="L2478" t="s">
        <v>3149</v>
      </c>
      <c r="M2478" t="s">
        <v>2632</v>
      </c>
      <c r="N2478" t="s">
        <v>39</v>
      </c>
      <c r="O2478">
        <v>2011</v>
      </c>
      <c r="P2478">
        <v>2011</v>
      </c>
      <c r="Q2478" t="s">
        <v>39</v>
      </c>
      <c r="R2478" t="s">
        <v>39</v>
      </c>
      <c r="S2478" t="s">
        <v>39</v>
      </c>
      <c r="T2478" t="s">
        <v>39</v>
      </c>
      <c r="U2478" t="s">
        <v>3183</v>
      </c>
      <c r="V2478" s="6" t="s">
        <v>2729</v>
      </c>
      <c r="W2478">
        <v>7</v>
      </c>
      <c r="X2478" s="6">
        <v>25</v>
      </c>
      <c r="Y2478" t="s">
        <v>3172</v>
      </c>
      <c r="Z2478" s="6" t="s">
        <v>39</v>
      </c>
      <c r="AA2478" t="s">
        <v>39</v>
      </c>
      <c r="AB2478" t="s">
        <v>39</v>
      </c>
      <c r="AC2478" t="s">
        <v>39</v>
      </c>
      <c r="AD2478" t="s">
        <v>40</v>
      </c>
      <c r="AE2478" t="s">
        <v>39</v>
      </c>
      <c r="AF2478" t="s">
        <v>40</v>
      </c>
      <c r="AG2478" t="s">
        <v>39</v>
      </c>
      <c r="AH2478" t="s">
        <v>39</v>
      </c>
      <c r="AI2478" t="s">
        <v>39</v>
      </c>
      <c r="AJ2478" s="6" t="s">
        <v>43</v>
      </c>
      <c r="AK2478">
        <v>54</v>
      </c>
      <c r="AL2478" t="s">
        <v>39</v>
      </c>
      <c r="AM2478" t="s">
        <v>39</v>
      </c>
      <c r="AN2478">
        <v>4</v>
      </c>
      <c r="AO2478">
        <v>25</v>
      </c>
      <c r="AP2478">
        <v>30</v>
      </c>
      <c r="AQ2478" t="s">
        <v>39</v>
      </c>
      <c r="AR2478" t="s">
        <v>2692</v>
      </c>
    </row>
    <row r="2479" spans="1:44" x14ac:dyDescent="0.35">
      <c r="A2479" t="s">
        <v>2131</v>
      </c>
      <c r="B2479" t="s">
        <v>2672</v>
      </c>
      <c r="C2479" t="s">
        <v>2592</v>
      </c>
      <c r="D2479" t="s">
        <v>3145</v>
      </c>
      <c r="E2479" t="s">
        <v>3146</v>
      </c>
      <c r="F2479" t="s">
        <v>39</v>
      </c>
      <c r="G2479" t="s">
        <v>40</v>
      </c>
      <c r="H2479" t="s">
        <v>40</v>
      </c>
      <c r="I2479" t="s">
        <v>3150</v>
      </c>
      <c r="J2479" t="s">
        <v>3147</v>
      </c>
      <c r="K2479" t="s">
        <v>3148</v>
      </c>
      <c r="L2479" t="s">
        <v>3149</v>
      </c>
      <c r="M2479" t="s">
        <v>2632</v>
      </c>
      <c r="N2479" t="s">
        <v>39</v>
      </c>
      <c r="O2479">
        <v>2011</v>
      </c>
      <c r="P2479">
        <v>2011</v>
      </c>
      <c r="Q2479" t="s">
        <v>39</v>
      </c>
      <c r="R2479" t="s">
        <v>39</v>
      </c>
      <c r="S2479" t="s">
        <v>39</v>
      </c>
      <c r="T2479" t="s">
        <v>39</v>
      </c>
      <c r="U2479" t="s">
        <v>3184</v>
      </c>
      <c r="V2479" s="6" t="s">
        <v>2729</v>
      </c>
      <c r="W2479">
        <v>7</v>
      </c>
      <c r="X2479" s="6">
        <v>25</v>
      </c>
      <c r="Y2479" t="s">
        <v>3172</v>
      </c>
      <c r="Z2479" s="6" t="s">
        <v>39</v>
      </c>
      <c r="AA2479" t="s">
        <v>39</v>
      </c>
      <c r="AB2479" t="s">
        <v>39</v>
      </c>
      <c r="AC2479" t="s">
        <v>39</v>
      </c>
      <c r="AD2479" t="s">
        <v>40</v>
      </c>
      <c r="AE2479" t="s">
        <v>39</v>
      </c>
      <c r="AF2479" t="s">
        <v>40</v>
      </c>
      <c r="AG2479" t="s">
        <v>39</v>
      </c>
      <c r="AH2479" t="s">
        <v>39</v>
      </c>
      <c r="AI2479" t="s">
        <v>39</v>
      </c>
      <c r="AJ2479" s="6" t="s">
        <v>43</v>
      </c>
      <c r="AK2479">
        <v>58</v>
      </c>
      <c r="AL2479" t="s">
        <v>39</v>
      </c>
      <c r="AM2479" t="s">
        <v>39</v>
      </c>
      <c r="AN2479">
        <v>4</v>
      </c>
      <c r="AO2479">
        <v>25</v>
      </c>
      <c r="AP2479">
        <v>30</v>
      </c>
      <c r="AQ2479" t="s">
        <v>39</v>
      </c>
      <c r="AR2479" t="s">
        <v>2692</v>
      </c>
    </row>
    <row r="2480" spans="1:44" x14ac:dyDescent="0.35">
      <c r="A2480" t="s">
        <v>2131</v>
      </c>
      <c r="B2480" t="s">
        <v>2672</v>
      </c>
      <c r="C2480" t="s">
        <v>2592</v>
      </c>
      <c r="D2480" t="s">
        <v>3145</v>
      </c>
      <c r="E2480" t="s">
        <v>3146</v>
      </c>
      <c r="F2480" t="s">
        <v>39</v>
      </c>
      <c r="G2480" t="s">
        <v>40</v>
      </c>
      <c r="H2480" t="s">
        <v>40</v>
      </c>
      <c r="I2480" t="s">
        <v>3150</v>
      </c>
      <c r="J2480" t="s">
        <v>3147</v>
      </c>
      <c r="K2480" t="s">
        <v>3148</v>
      </c>
      <c r="L2480" t="s">
        <v>3149</v>
      </c>
      <c r="M2480" t="s">
        <v>2632</v>
      </c>
      <c r="N2480" t="s">
        <v>39</v>
      </c>
      <c r="O2480">
        <v>2011</v>
      </c>
      <c r="P2480">
        <v>2011</v>
      </c>
      <c r="Q2480" t="s">
        <v>39</v>
      </c>
      <c r="R2480" t="s">
        <v>39</v>
      </c>
      <c r="S2480" t="s">
        <v>39</v>
      </c>
      <c r="T2480" t="s">
        <v>39</v>
      </c>
      <c r="U2480" t="s">
        <v>3187</v>
      </c>
      <c r="V2480" s="6" t="s">
        <v>2729</v>
      </c>
      <c r="W2480">
        <v>7</v>
      </c>
      <c r="X2480" s="6">
        <v>25</v>
      </c>
      <c r="Y2480" t="s">
        <v>3172</v>
      </c>
      <c r="Z2480" s="6" t="s">
        <v>39</v>
      </c>
      <c r="AA2480" t="s">
        <v>39</v>
      </c>
      <c r="AB2480" t="s">
        <v>39</v>
      </c>
      <c r="AC2480" t="s">
        <v>39</v>
      </c>
      <c r="AD2480" t="s">
        <v>40</v>
      </c>
      <c r="AE2480" t="s">
        <v>39</v>
      </c>
      <c r="AF2480" t="s">
        <v>40</v>
      </c>
      <c r="AG2480" t="s">
        <v>39</v>
      </c>
      <c r="AH2480" t="s">
        <v>39</v>
      </c>
      <c r="AI2480" t="s">
        <v>39</v>
      </c>
      <c r="AJ2480" s="6" t="s">
        <v>43</v>
      </c>
      <c r="AK2480">
        <v>92</v>
      </c>
      <c r="AL2480" t="s">
        <v>39</v>
      </c>
      <c r="AM2480" t="s">
        <v>39</v>
      </c>
      <c r="AN2480">
        <v>4</v>
      </c>
      <c r="AO2480">
        <v>25</v>
      </c>
      <c r="AP2480">
        <v>30</v>
      </c>
      <c r="AQ2480" t="s">
        <v>39</v>
      </c>
      <c r="AR2480" t="s">
        <v>2692</v>
      </c>
    </row>
    <row r="2481" spans="1:44" x14ac:dyDescent="0.35">
      <c r="A2481" t="s">
        <v>2131</v>
      </c>
      <c r="B2481" t="s">
        <v>2672</v>
      </c>
      <c r="C2481" t="s">
        <v>2592</v>
      </c>
      <c r="D2481" t="s">
        <v>3145</v>
      </c>
      <c r="E2481" t="s">
        <v>3146</v>
      </c>
      <c r="F2481" t="s">
        <v>39</v>
      </c>
      <c r="G2481" t="s">
        <v>40</v>
      </c>
      <c r="H2481" t="s">
        <v>40</v>
      </c>
      <c r="I2481" t="s">
        <v>3150</v>
      </c>
      <c r="J2481" t="s">
        <v>3147</v>
      </c>
      <c r="K2481" t="s">
        <v>3148</v>
      </c>
      <c r="L2481" t="s">
        <v>3149</v>
      </c>
      <c r="M2481" t="s">
        <v>2632</v>
      </c>
      <c r="N2481" t="s">
        <v>39</v>
      </c>
      <c r="O2481">
        <v>2011</v>
      </c>
      <c r="P2481">
        <v>2011</v>
      </c>
      <c r="Q2481" t="s">
        <v>39</v>
      </c>
      <c r="R2481" t="s">
        <v>39</v>
      </c>
      <c r="S2481" t="s">
        <v>39</v>
      </c>
      <c r="T2481" t="s">
        <v>39</v>
      </c>
      <c r="U2481" t="s">
        <v>3185</v>
      </c>
      <c r="V2481" s="6" t="s">
        <v>2729</v>
      </c>
      <c r="W2481">
        <v>7</v>
      </c>
      <c r="X2481" s="6">
        <v>25</v>
      </c>
      <c r="Y2481" t="s">
        <v>3172</v>
      </c>
      <c r="Z2481" s="6" t="s">
        <v>39</v>
      </c>
      <c r="AA2481" t="s">
        <v>39</v>
      </c>
      <c r="AB2481" t="s">
        <v>39</v>
      </c>
      <c r="AC2481" t="s">
        <v>39</v>
      </c>
      <c r="AD2481" t="s">
        <v>40</v>
      </c>
      <c r="AE2481" t="s">
        <v>39</v>
      </c>
      <c r="AF2481" t="s">
        <v>40</v>
      </c>
      <c r="AG2481" t="s">
        <v>39</v>
      </c>
      <c r="AH2481" t="s">
        <v>39</v>
      </c>
      <c r="AI2481" t="s">
        <v>39</v>
      </c>
      <c r="AJ2481" s="6" t="s">
        <v>43</v>
      </c>
      <c r="AK2481">
        <v>18</v>
      </c>
      <c r="AL2481" t="s">
        <v>39</v>
      </c>
      <c r="AM2481" t="s">
        <v>39</v>
      </c>
      <c r="AN2481">
        <v>4</v>
      </c>
      <c r="AO2481">
        <v>25</v>
      </c>
      <c r="AP2481">
        <v>30</v>
      </c>
      <c r="AQ2481" t="s">
        <v>39</v>
      </c>
      <c r="AR2481" t="s">
        <v>2692</v>
      </c>
    </row>
    <row r="2482" spans="1:44" x14ac:dyDescent="0.35">
      <c r="A2482" t="s">
        <v>2131</v>
      </c>
      <c r="B2482" t="s">
        <v>2672</v>
      </c>
      <c r="C2482" t="s">
        <v>2592</v>
      </c>
      <c r="D2482" t="s">
        <v>3145</v>
      </c>
      <c r="E2482" t="s">
        <v>3146</v>
      </c>
      <c r="F2482" t="s">
        <v>39</v>
      </c>
      <c r="G2482" t="s">
        <v>40</v>
      </c>
      <c r="H2482" t="s">
        <v>40</v>
      </c>
      <c r="I2482" t="s">
        <v>3150</v>
      </c>
      <c r="J2482" t="s">
        <v>3147</v>
      </c>
      <c r="K2482" t="s">
        <v>3148</v>
      </c>
      <c r="L2482" t="s">
        <v>3149</v>
      </c>
      <c r="M2482" t="s">
        <v>2632</v>
      </c>
      <c r="N2482" t="s">
        <v>39</v>
      </c>
      <c r="O2482">
        <v>2011</v>
      </c>
      <c r="P2482">
        <v>2011</v>
      </c>
      <c r="Q2482" t="s">
        <v>39</v>
      </c>
      <c r="R2482" t="s">
        <v>39</v>
      </c>
      <c r="S2482" t="s">
        <v>39</v>
      </c>
      <c r="T2482" t="s">
        <v>39</v>
      </c>
      <c r="U2482" t="s">
        <v>3186</v>
      </c>
      <c r="V2482" s="6" t="s">
        <v>2729</v>
      </c>
      <c r="W2482">
        <v>7</v>
      </c>
      <c r="X2482" s="6">
        <v>25</v>
      </c>
      <c r="Y2482" t="s">
        <v>3172</v>
      </c>
      <c r="Z2482" s="6" t="s">
        <v>39</v>
      </c>
      <c r="AA2482" t="s">
        <v>39</v>
      </c>
      <c r="AB2482" t="s">
        <v>39</v>
      </c>
      <c r="AC2482" t="s">
        <v>39</v>
      </c>
      <c r="AD2482" t="s">
        <v>40</v>
      </c>
      <c r="AE2482" t="s">
        <v>39</v>
      </c>
      <c r="AF2482" t="s">
        <v>40</v>
      </c>
      <c r="AG2482" t="s">
        <v>39</v>
      </c>
      <c r="AH2482" t="s">
        <v>39</v>
      </c>
      <c r="AI2482" t="s">
        <v>39</v>
      </c>
      <c r="AJ2482" s="6" t="s">
        <v>43</v>
      </c>
      <c r="AK2482">
        <v>6</v>
      </c>
      <c r="AL2482" t="s">
        <v>39</v>
      </c>
      <c r="AM2482" t="s">
        <v>39</v>
      </c>
      <c r="AN2482">
        <v>4</v>
      </c>
      <c r="AO2482">
        <v>25</v>
      </c>
      <c r="AP2482">
        <v>30</v>
      </c>
      <c r="AQ2482" t="s">
        <v>39</v>
      </c>
      <c r="AR2482" t="s">
        <v>2692</v>
      </c>
    </row>
    <row r="2483" spans="1:44" x14ac:dyDescent="0.35">
      <c r="A2483" t="s">
        <v>2131</v>
      </c>
      <c r="B2483" t="s">
        <v>2672</v>
      </c>
      <c r="C2483" t="s">
        <v>2592</v>
      </c>
      <c r="D2483" t="s">
        <v>3145</v>
      </c>
      <c r="E2483" t="s">
        <v>3146</v>
      </c>
      <c r="F2483" t="s">
        <v>39</v>
      </c>
      <c r="G2483" t="s">
        <v>40</v>
      </c>
      <c r="H2483" t="s">
        <v>40</v>
      </c>
      <c r="I2483" t="s">
        <v>3150</v>
      </c>
      <c r="J2483" t="s">
        <v>3147</v>
      </c>
      <c r="K2483" t="s">
        <v>3148</v>
      </c>
      <c r="L2483" t="s">
        <v>3149</v>
      </c>
      <c r="M2483" t="s">
        <v>2632</v>
      </c>
      <c r="N2483" t="s">
        <v>39</v>
      </c>
      <c r="O2483">
        <v>2011</v>
      </c>
      <c r="P2483">
        <v>2011</v>
      </c>
      <c r="Q2483" t="s">
        <v>39</v>
      </c>
      <c r="R2483" t="s">
        <v>39</v>
      </c>
      <c r="S2483" t="s">
        <v>39</v>
      </c>
      <c r="T2483" t="s">
        <v>39</v>
      </c>
      <c r="U2483" t="s">
        <v>3173</v>
      </c>
      <c r="V2483" s="6" t="s">
        <v>2729</v>
      </c>
      <c r="W2483">
        <v>7</v>
      </c>
      <c r="X2483" s="6">
        <v>25</v>
      </c>
      <c r="Y2483" t="s">
        <v>3172</v>
      </c>
      <c r="Z2483" s="6" t="s">
        <v>39</v>
      </c>
      <c r="AA2483" t="s">
        <v>39</v>
      </c>
      <c r="AB2483" t="s">
        <v>39</v>
      </c>
      <c r="AC2483" t="s">
        <v>39</v>
      </c>
      <c r="AD2483" t="s">
        <v>40</v>
      </c>
      <c r="AE2483" t="s">
        <v>39</v>
      </c>
      <c r="AF2483" t="s">
        <v>40</v>
      </c>
      <c r="AG2483" t="s">
        <v>39</v>
      </c>
      <c r="AH2483" t="s">
        <v>39</v>
      </c>
      <c r="AI2483" t="s">
        <v>39</v>
      </c>
      <c r="AJ2483" s="6" t="s">
        <v>3128</v>
      </c>
      <c r="AK2483">
        <v>0.19</v>
      </c>
      <c r="AL2483" t="s">
        <v>39</v>
      </c>
      <c r="AM2483" t="s">
        <v>39</v>
      </c>
      <c r="AN2483">
        <v>4</v>
      </c>
      <c r="AO2483">
        <v>25</v>
      </c>
      <c r="AP2483">
        <v>30</v>
      </c>
      <c r="AQ2483" t="s">
        <v>39</v>
      </c>
      <c r="AR2483" t="s">
        <v>2692</v>
      </c>
    </row>
    <row r="2484" spans="1:44" x14ac:dyDescent="0.35">
      <c r="A2484" t="s">
        <v>2131</v>
      </c>
      <c r="B2484" t="s">
        <v>2672</v>
      </c>
      <c r="C2484" t="s">
        <v>2592</v>
      </c>
      <c r="D2484" t="s">
        <v>3145</v>
      </c>
      <c r="E2484" t="s">
        <v>3146</v>
      </c>
      <c r="F2484" t="s">
        <v>39</v>
      </c>
      <c r="G2484" t="s">
        <v>40</v>
      </c>
      <c r="H2484" t="s">
        <v>40</v>
      </c>
      <c r="I2484" t="s">
        <v>3150</v>
      </c>
      <c r="J2484" t="s">
        <v>3147</v>
      </c>
      <c r="K2484" t="s">
        <v>3148</v>
      </c>
      <c r="L2484" t="s">
        <v>3149</v>
      </c>
      <c r="M2484" t="s">
        <v>2632</v>
      </c>
      <c r="N2484" t="s">
        <v>39</v>
      </c>
      <c r="O2484">
        <v>2011</v>
      </c>
      <c r="P2484">
        <v>2011</v>
      </c>
      <c r="Q2484" t="s">
        <v>39</v>
      </c>
      <c r="R2484" t="s">
        <v>39</v>
      </c>
      <c r="S2484" t="s">
        <v>39</v>
      </c>
      <c r="T2484" t="s">
        <v>39</v>
      </c>
      <c r="U2484" t="s">
        <v>3174</v>
      </c>
      <c r="V2484" s="6" t="s">
        <v>2729</v>
      </c>
      <c r="W2484">
        <v>7</v>
      </c>
      <c r="X2484" s="6">
        <v>25</v>
      </c>
      <c r="Y2484" t="s">
        <v>3172</v>
      </c>
      <c r="Z2484" s="6" t="s">
        <v>39</v>
      </c>
      <c r="AA2484" t="s">
        <v>39</v>
      </c>
      <c r="AB2484" t="s">
        <v>39</v>
      </c>
      <c r="AC2484" t="s">
        <v>39</v>
      </c>
      <c r="AD2484" t="s">
        <v>40</v>
      </c>
      <c r="AE2484" t="s">
        <v>39</v>
      </c>
      <c r="AF2484" t="s">
        <v>40</v>
      </c>
      <c r="AG2484" t="s">
        <v>39</v>
      </c>
      <c r="AH2484" t="s">
        <v>39</v>
      </c>
      <c r="AI2484" t="s">
        <v>39</v>
      </c>
      <c r="AJ2484" s="6" t="s">
        <v>3128</v>
      </c>
      <c r="AK2484">
        <v>0.38</v>
      </c>
      <c r="AL2484" t="s">
        <v>39</v>
      </c>
      <c r="AM2484" t="s">
        <v>39</v>
      </c>
      <c r="AN2484">
        <v>4</v>
      </c>
      <c r="AO2484">
        <v>25</v>
      </c>
      <c r="AP2484">
        <v>30</v>
      </c>
      <c r="AQ2484" t="s">
        <v>39</v>
      </c>
      <c r="AR2484" t="s">
        <v>2692</v>
      </c>
    </row>
    <row r="2485" spans="1:44" x14ac:dyDescent="0.35">
      <c r="A2485" t="s">
        <v>2131</v>
      </c>
      <c r="B2485" t="s">
        <v>2672</v>
      </c>
      <c r="C2485" t="s">
        <v>2592</v>
      </c>
      <c r="D2485" t="s">
        <v>3145</v>
      </c>
      <c r="E2485" t="s">
        <v>3146</v>
      </c>
      <c r="F2485" t="s">
        <v>39</v>
      </c>
      <c r="G2485" t="s">
        <v>40</v>
      </c>
      <c r="H2485" t="s">
        <v>40</v>
      </c>
      <c r="I2485" t="s">
        <v>3150</v>
      </c>
      <c r="J2485" t="s">
        <v>3147</v>
      </c>
      <c r="K2485" t="s">
        <v>3148</v>
      </c>
      <c r="L2485" t="s">
        <v>3149</v>
      </c>
      <c r="M2485" t="s">
        <v>2632</v>
      </c>
      <c r="N2485" t="s">
        <v>39</v>
      </c>
      <c r="O2485">
        <v>2011</v>
      </c>
      <c r="P2485">
        <v>2011</v>
      </c>
      <c r="Q2485" t="s">
        <v>39</v>
      </c>
      <c r="R2485" t="s">
        <v>39</v>
      </c>
      <c r="S2485" t="s">
        <v>39</v>
      </c>
      <c r="T2485" t="s">
        <v>39</v>
      </c>
      <c r="U2485" t="s">
        <v>3175</v>
      </c>
      <c r="V2485" s="6" t="s">
        <v>2729</v>
      </c>
      <c r="W2485">
        <v>7</v>
      </c>
      <c r="X2485" s="6">
        <v>25</v>
      </c>
      <c r="Y2485" t="s">
        <v>3172</v>
      </c>
      <c r="Z2485" s="6" t="s">
        <v>39</v>
      </c>
      <c r="AA2485" t="s">
        <v>39</v>
      </c>
      <c r="AB2485" t="s">
        <v>39</v>
      </c>
      <c r="AC2485" t="s">
        <v>39</v>
      </c>
      <c r="AD2485" t="s">
        <v>40</v>
      </c>
      <c r="AE2485" t="s">
        <v>39</v>
      </c>
      <c r="AF2485" t="s">
        <v>40</v>
      </c>
      <c r="AG2485" t="s">
        <v>39</v>
      </c>
      <c r="AH2485" t="s">
        <v>39</v>
      </c>
      <c r="AI2485" t="s">
        <v>39</v>
      </c>
      <c r="AJ2485" s="6" t="s">
        <v>3128</v>
      </c>
      <c r="AK2485">
        <v>0.54</v>
      </c>
      <c r="AL2485" t="s">
        <v>39</v>
      </c>
      <c r="AM2485" t="s">
        <v>39</v>
      </c>
      <c r="AN2485">
        <v>4</v>
      </c>
      <c r="AO2485">
        <v>25</v>
      </c>
      <c r="AP2485">
        <v>30</v>
      </c>
      <c r="AQ2485" t="s">
        <v>39</v>
      </c>
      <c r="AR2485" t="s">
        <v>2692</v>
      </c>
    </row>
    <row r="2486" spans="1:44" x14ac:dyDescent="0.35">
      <c r="A2486" t="s">
        <v>2131</v>
      </c>
      <c r="B2486" t="s">
        <v>2672</v>
      </c>
      <c r="C2486" t="s">
        <v>2592</v>
      </c>
      <c r="D2486" t="s">
        <v>3145</v>
      </c>
      <c r="E2486" t="s">
        <v>3146</v>
      </c>
      <c r="F2486" t="s">
        <v>39</v>
      </c>
      <c r="G2486" t="s">
        <v>40</v>
      </c>
      <c r="H2486" t="s">
        <v>40</v>
      </c>
      <c r="I2486" t="s">
        <v>3150</v>
      </c>
      <c r="J2486" t="s">
        <v>3147</v>
      </c>
      <c r="K2486" t="s">
        <v>3148</v>
      </c>
      <c r="L2486" t="s">
        <v>3149</v>
      </c>
      <c r="M2486" t="s">
        <v>2632</v>
      </c>
      <c r="N2486" t="s">
        <v>39</v>
      </c>
      <c r="O2486">
        <v>2011</v>
      </c>
      <c r="P2486">
        <v>2011</v>
      </c>
      <c r="Q2486" t="s">
        <v>39</v>
      </c>
      <c r="R2486" t="s">
        <v>39</v>
      </c>
      <c r="S2486" t="s">
        <v>39</v>
      </c>
      <c r="T2486" t="s">
        <v>39</v>
      </c>
      <c r="U2486" t="s">
        <v>3176</v>
      </c>
      <c r="V2486" s="6" t="s">
        <v>2729</v>
      </c>
      <c r="W2486">
        <v>7</v>
      </c>
      <c r="X2486" s="6">
        <v>25</v>
      </c>
      <c r="Y2486" t="s">
        <v>3172</v>
      </c>
      <c r="Z2486" s="6" t="s">
        <v>39</v>
      </c>
      <c r="AA2486" t="s">
        <v>39</v>
      </c>
      <c r="AB2486" t="s">
        <v>39</v>
      </c>
      <c r="AC2486" t="s">
        <v>39</v>
      </c>
      <c r="AD2486" t="s">
        <v>40</v>
      </c>
      <c r="AE2486" t="s">
        <v>39</v>
      </c>
      <c r="AF2486" t="s">
        <v>40</v>
      </c>
      <c r="AG2486" t="s">
        <v>39</v>
      </c>
      <c r="AH2486" t="s">
        <v>39</v>
      </c>
      <c r="AI2486" t="s">
        <v>39</v>
      </c>
      <c r="AJ2486" s="6" t="s">
        <v>3128</v>
      </c>
      <c r="AK2486">
        <v>1.71</v>
      </c>
      <c r="AL2486" t="s">
        <v>39</v>
      </c>
      <c r="AM2486" t="s">
        <v>39</v>
      </c>
      <c r="AN2486">
        <v>4</v>
      </c>
      <c r="AO2486">
        <v>25</v>
      </c>
      <c r="AP2486">
        <v>30</v>
      </c>
      <c r="AQ2486" t="s">
        <v>39</v>
      </c>
      <c r="AR2486" t="s">
        <v>2692</v>
      </c>
    </row>
    <row r="2487" spans="1:44" x14ac:dyDescent="0.35">
      <c r="A2487" t="s">
        <v>2131</v>
      </c>
      <c r="B2487" t="s">
        <v>2672</v>
      </c>
      <c r="C2487" t="s">
        <v>2592</v>
      </c>
      <c r="D2487" t="s">
        <v>3145</v>
      </c>
      <c r="E2487" t="s">
        <v>3146</v>
      </c>
      <c r="F2487" t="s">
        <v>39</v>
      </c>
      <c r="G2487" t="s">
        <v>40</v>
      </c>
      <c r="H2487" t="s">
        <v>40</v>
      </c>
      <c r="I2487" t="s">
        <v>3150</v>
      </c>
      <c r="J2487" t="s">
        <v>3147</v>
      </c>
      <c r="K2487" t="s">
        <v>3148</v>
      </c>
      <c r="L2487" t="s">
        <v>3149</v>
      </c>
      <c r="M2487" t="s">
        <v>2632</v>
      </c>
      <c r="N2487" t="s">
        <v>39</v>
      </c>
      <c r="O2487">
        <v>2011</v>
      </c>
      <c r="P2487">
        <v>2011</v>
      </c>
      <c r="Q2487" t="s">
        <v>39</v>
      </c>
      <c r="R2487" t="s">
        <v>39</v>
      </c>
      <c r="S2487" t="s">
        <v>39</v>
      </c>
      <c r="T2487" t="s">
        <v>39</v>
      </c>
      <c r="U2487" t="s">
        <v>3177</v>
      </c>
      <c r="V2487" s="6" t="s">
        <v>2729</v>
      </c>
      <c r="W2487">
        <v>7</v>
      </c>
      <c r="X2487" s="6">
        <v>25</v>
      </c>
      <c r="Y2487" t="s">
        <v>3172</v>
      </c>
      <c r="Z2487" s="6" t="s">
        <v>39</v>
      </c>
      <c r="AA2487" t="s">
        <v>39</v>
      </c>
      <c r="AB2487" t="s">
        <v>39</v>
      </c>
      <c r="AC2487" t="s">
        <v>39</v>
      </c>
      <c r="AD2487" t="s">
        <v>40</v>
      </c>
      <c r="AE2487" t="s">
        <v>39</v>
      </c>
      <c r="AF2487" t="s">
        <v>40</v>
      </c>
      <c r="AG2487" t="s">
        <v>39</v>
      </c>
      <c r="AH2487" t="s">
        <v>39</v>
      </c>
      <c r="AI2487" t="s">
        <v>39</v>
      </c>
      <c r="AJ2487" s="6" t="s">
        <v>3128</v>
      </c>
      <c r="AK2487">
        <v>3.14</v>
      </c>
      <c r="AL2487" t="s">
        <v>39</v>
      </c>
      <c r="AM2487" t="s">
        <v>39</v>
      </c>
      <c r="AN2487">
        <v>4</v>
      </c>
      <c r="AO2487">
        <v>25</v>
      </c>
      <c r="AP2487">
        <v>30</v>
      </c>
      <c r="AQ2487" t="s">
        <v>39</v>
      </c>
      <c r="AR2487" t="s">
        <v>2692</v>
      </c>
    </row>
    <row r="2488" spans="1:44" x14ac:dyDescent="0.35">
      <c r="A2488" t="s">
        <v>2131</v>
      </c>
      <c r="B2488" t="s">
        <v>2672</v>
      </c>
      <c r="C2488" t="s">
        <v>2592</v>
      </c>
      <c r="D2488" t="s">
        <v>3145</v>
      </c>
      <c r="E2488" t="s">
        <v>3146</v>
      </c>
      <c r="F2488" t="s">
        <v>39</v>
      </c>
      <c r="G2488" t="s">
        <v>40</v>
      </c>
      <c r="H2488" t="s">
        <v>40</v>
      </c>
      <c r="I2488" t="s">
        <v>3150</v>
      </c>
      <c r="J2488" t="s">
        <v>3147</v>
      </c>
      <c r="K2488" t="s">
        <v>3148</v>
      </c>
      <c r="L2488" t="s">
        <v>3149</v>
      </c>
      <c r="M2488" t="s">
        <v>2632</v>
      </c>
      <c r="N2488" t="s">
        <v>39</v>
      </c>
      <c r="O2488">
        <v>2011</v>
      </c>
      <c r="P2488">
        <v>2011</v>
      </c>
      <c r="Q2488" t="s">
        <v>39</v>
      </c>
      <c r="R2488" t="s">
        <v>39</v>
      </c>
      <c r="S2488" t="s">
        <v>39</v>
      </c>
      <c r="T2488" t="s">
        <v>39</v>
      </c>
      <c r="U2488" t="s">
        <v>3178</v>
      </c>
      <c r="V2488" s="6" t="s">
        <v>2729</v>
      </c>
      <c r="W2488">
        <v>7</v>
      </c>
      <c r="X2488" s="6">
        <v>25</v>
      </c>
      <c r="Y2488" t="s">
        <v>3172</v>
      </c>
      <c r="Z2488" s="6" t="s">
        <v>39</v>
      </c>
      <c r="AA2488" t="s">
        <v>39</v>
      </c>
      <c r="AB2488" t="s">
        <v>39</v>
      </c>
      <c r="AC2488" t="s">
        <v>39</v>
      </c>
      <c r="AD2488" t="s">
        <v>40</v>
      </c>
      <c r="AE2488" t="s">
        <v>39</v>
      </c>
      <c r="AF2488" t="s">
        <v>40</v>
      </c>
      <c r="AG2488" t="s">
        <v>39</v>
      </c>
      <c r="AH2488" t="s">
        <v>39</v>
      </c>
      <c r="AI2488" t="s">
        <v>39</v>
      </c>
      <c r="AJ2488" s="6" t="s">
        <v>3128</v>
      </c>
      <c r="AK2488">
        <v>3.37</v>
      </c>
      <c r="AL2488" t="s">
        <v>39</v>
      </c>
      <c r="AM2488" t="s">
        <v>39</v>
      </c>
      <c r="AN2488">
        <v>4</v>
      </c>
      <c r="AO2488">
        <v>25</v>
      </c>
      <c r="AP2488">
        <v>30</v>
      </c>
      <c r="AQ2488" t="s">
        <v>39</v>
      </c>
      <c r="AR2488" t="s">
        <v>2692</v>
      </c>
    </row>
    <row r="2489" spans="1:44" x14ac:dyDescent="0.35">
      <c r="A2489" t="s">
        <v>2131</v>
      </c>
      <c r="B2489" t="s">
        <v>2672</v>
      </c>
      <c r="C2489" t="s">
        <v>2592</v>
      </c>
      <c r="D2489" t="s">
        <v>3145</v>
      </c>
      <c r="E2489" t="s">
        <v>3146</v>
      </c>
      <c r="F2489" t="s">
        <v>39</v>
      </c>
      <c r="G2489" t="s">
        <v>40</v>
      </c>
      <c r="H2489" t="s">
        <v>40</v>
      </c>
      <c r="I2489" t="s">
        <v>3150</v>
      </c>
      <c r="J2489" t="s">
        <v>3147</v>
      </c>
      <c r="K2489" t="s">
        <v>3148</v>
      </c>
      <c r="L2489" t="s">
        <v>3149</v>
      </c>
      <c r="M2489" t="s">
        <v>2632</v>
      </c>
      <c r="N2489" t="s">
        <v>39</v>
      </c>
      <c r="O2489">
        <v>2011</v>
      </c>
      <c r="P2489">
        <v>2011</v>
      </c>
      <c r="Q2489" t="s">
        <v>39</v>
      </c>
      <c r="R2489" t="s">
        <v>39</v>
      </c>
      <c r="S2489" t="s">
        <v>39</v>
      </c>
      <c r="T2489" t="s">
        <v>39</v>
      </c>
      <c r="U2489" t="s">
        <v>3179</v>
      </c>
      <c r="V2489" s="6" t="s">
        <v>2729</v>
      </c>
      <c r="W2489">
        <v>7</v>
      </c>
      <c r="X2489" s="6">
        <v>25</v>
      </c>
      <c r="Y2489" t="s">
        <v>3172</v>
      </c>
      <c r="Z2489" s="6" t="s">
        <v>39</v>
      </c>
      <c r="AA2489" t="s">
        <v>39</v>
      </c>
      <c r="AB2489" t="s">
        <v>39</v>
      </c>
      <c r="AC2489" t="s">
        <v>39</v>
      </c>
      <c r="AD2489" t="s">
        <v>40</v>
      </c>
      <c r="AE2489" t="s">
        <v>39</v>
      </c>
      <c r="AF2489" t="s">
        <v>40</v>
      </c>
      <c r="AG2489" t="s">
        <v>39</v>
      </c>
      <c r="AH2489" t="s">
        <v>39</v>
      </c>
      <c r="AI2489" t="s">
        <v>39</v>
      </c>
      <c r="AJ2489" s="6" t="s">
        <v>3128</v>
      </c>
      <c r="AK2489">
        <v>1.33</v>
      </c>
      <c r="AL2489" t="s">
        <v>39</v>
      </c>
      <c r="AM2489" t="s">
        <v>39</v>
      </c>
      <c r="AN2489">
        <v>4</v>
      </c>
      <c r="AO2489">
        <v>25</v>
      </c>
      <c r="AP2489">
        <v>30</v>
      </c>
      <c r="AQ2489" t="s">
        <v>39</v>
      </c>
      <c r="AR2489" t="s">
        <v>2692</v>
      </c>
    </row>
    <row r="2490" spans="1:44" x14ac:dyDescent="0.35">
      <c r="A2490" t="s">
        <v>2131</v>
      </c>
      <c r="B2490" t="s">
        <v>2672</v>
      </c>
      <c r="C2490" t="s">
        <v>2592</v>
      </c>
      <c r="D2490" t="s">
        <v>3145</v>
      </c>
      <c r="E2490" t="s">
        <v>3146</v>
      </c>
      <c r="F2490" t="s">
        <v>39</v>
      </c>
      <c r="G2490" t="s">
        <v>40</v>
      </c>
      <c r="H2490" t="s">
        <v>40</v>
      </c>
      <c r="I2490" t="s">
        <v>3150</v>
      </c>
      <c r="J2490" t="s">
        <v>3147</v>
      </c>
      <c r="K2490" t="s">
        <v>3148</v>
      </c>
      <c r="L2490" t="s">
        <v>3149</v>
      </c>
      <c r="M2490" t="s">
        <v>2632</v>
      </c>
      <c r="N2490" t="s">
        <v>39</v>
      </c>
      <c r="O2490">
        <v>2011</v>
      </c>
      <c r="P2490">
        <v>2011</v>
      </c>
      <c r="Q2490" t="s">
        <v>39</v>
      </c>
      <c r="R2490" t="s">
        <v>39</v>
      </c>
      <c r="S2490" t="s">
        <v>39</v>
      </c>
      <c r="T2490" t="s">
        <v>39</v>
      </c>
      <c r="U2490" t="s">
        <v>3180</v>
      </c>
      <c r="V2490" s="6" t="s">
        <v>2729</v>
      </c>
      <c r="W2490">
        <v>7</v>
      </c>
      <c r="X2490" s="6">
        <v>25</v>
      </c>
      <c r="Y2490" t="s">
        <v>3172</v>
      </c>
      <c r="Z2490" s="6" t="s">
        <v>39</v>
      </c>
      <c r="AA2490" t="s">
        <v>39</v>
      </c>
      <c r="AB2490" t="s">
        <v>39</v>
      </c>
      <c r="AC2490" t="s">
        <v>39</v>
      </c>
      <c r="AD2490" t="s">
        <v>40</v>
      </c>
      <c r="AE2490" t="s">
        <v>39</v>
      </c>
      <c r="AF2490" t="s">
        <v>40</v>
      </c>
      <c r="AG2490" t="s">
        <v>39</v>
      </c>
      <c r="AH2490" t="s">
        <v>39</v>
      </c>
      <c r="AI2490" t="s">
        <v>39</v>
      </c>
      <c r="AJ2490" s="6" t="s">
        <v>3128</v>
      </c>
      <c r="AK2490">
        <v>0.53</v>
      </c>
      <c r="AL2490" t="s">
        <v>39</v>
      </c>
      <c r="AM2490" t="s">
        <v>39</v>
      </c>
      <c r="AN2490">
        <v>4</v>
      </c>
      <c r="AO2490">
        <v>25</v>
      </c>
      <c r="AP2490">
        <v>30</v>
      </c>
      <c r="AQ2490" t="s">
        <v>39</v>
      </c>
      <c r="AR2490" t="s">
        <v>2692</v>
      </c>
    </row>
    <row r="2491" spans="1:44" x14ac:dyDescent="0.35">
      <c r="A2491" t="s">
        <v>2131</v>
      </c>
      <c r="B2491" t="s">
        <v>2672</v>
      </c>
      <c r="C2491" t="s">
        <v>2592</v>
      </c>
      <c r="D2491" t="s">
        <v>3145</v>
      </c>
      <c r="E2491" t="s">
        <v>3146</v>
      </c>
      <c r="F2491" t="s">
        <v>39</v>
      </c>
      <c r="G2491" t="s">
        <v>40</v>
      </c>
      <c r="H2491" t="s">
        <v>40</v>
      </c>
      <c r="I2491" t="s">
        <v>3150</v>
      </c>
      <c r="J2491" t="s">
        <v>3147</v>
      </c>
      <c r="K2491" t="s">
        <v>3148</v>
      </c>
      <c r="L2491" t="s">
        <v>3149</v>
      </c>
      <c r="M2491" t="s">
        <v>2632</v>
      </c>
      <c r="N2491" t="s">
        <v>39</v>
      </c>
      <c r="O2491">
        <v>2011</v>
      </c>
      <c r="P2491">
        <v>2011</v>
      </c>
      <c r="Q2491" t="s">
        <v>39</v>
      </c>
      <c r="R2491" t="s">
        <v>39</v>
      </c>
      <c r="S2491" t="s">
        <v>39</v>
      </c>
      <c r="T2491" t="s">
        <v>39</v>
      </c>
      <c r="U2491" t="s">
        <v>3181</v>
      </c>
      <c r="V2491" s="6" t="s">
        <v>2729</v>
      </c>
      <c r="W2491">
        <v>7</v>
      </c>
      <c r="X2491" s="6">
        <v>25</v>
      </c>
      <c r="Y2491" t="s">
        <v>3172</v>
      </c>
      <c r="Z2491" s="6" t="s">
        <v>39</v>
      </c>
      <c r="AA2491" t="s">
        <v>39</v>
      </c>
      <c r="AB2491" t="s">
        <v>39</v>
      </c>
      <c r="AC2491" t="s">
        <v>39</v>
      </c>
      <c r="AD2491" t="s">
        <v>40</v>
      </c>
      <c r="AE2491" t="s">
        <v>39</v>
      </c>
      <c r="AF2491" t="s">
        <v>40</v>
      </c>
      <c r="AG2491" t="s">
        <v>39</v>
      </c>
      <c r="AH2491" t="s">
        <v>39</v>
      </c>
      <c r="AI2491" t="s">
        <v>39</v>
      </c>
      <c r="AJ2491" s="6" t="s">
        <v>3128</v>
      </c>
      <c r="AK2491">
        <v>0.28999999999999998</v>
      </c>
      <c r="AL2491" t="s">
        <v>39</v>
      </c>
      <c r="AM2491" t="s">
        <v>39</v>
      </c>
      <c r="AN2491">
        <v>4</v>
      </c>
      <c r="AO2491">
        <v>25</v>
      </c>
      <c r="AP2491">
        <v>30</v>
      </c>
      <c r="AQ2491" t="s">
        <v>39</v>
      </c>
      <c r="AR2491" t="s">
        <v>2692</v>
      </c>
    </row>
    <row r="2492" spans="1:44" x14ac:dyDescent="0.35">
      <c r="A2492" t="s">
        <v>2131</v>
      </c>
      <c r="B2492" t="s">
        <v>2672</v>
      </c>
      <c r="C2492" t="s">
        <v>2592</v>
      </c>
      <c r="D2492" t="s">
        <v>3145</v>
      </c>
      <c r="E2492" t="s">
        <v>3146</v>
      </c>
      <c r="F2492" t="s">
        <v>39</v>
      </c>
      <c r="G2492" t="s">
        <v>40</v>
      </c>
      <c r="H2492" t="s">
        <v>40</v>
      </c>
      <c r="I2492" t="s">
        <v>3150</v>
      </c>
      <c r="J2492" t="s">
        <v>3147</v>
      </c>
      <c r="K2492" t="s">
        <v>3148</v>
      </c>
      <c r="L2492" t="s">
        <v>3149</v>
      </c>
      <c r="M2492" t="s">
        <v>2632</v>
      </c>
      <c r="N2492" t="s">
        <v>39</v>
      </c>
      <c r="O2492">
        <v>2011</v>
      </c>
      <c r="P2492">
        <v>2011</v>
      </c>
      <c r="Q2492" t="s">
        <v>39</v>
      </c>
      <c r="R2492" t="s">
        <v>39</v>
      </c>
      <c r="S2492" t="s">
        <v>39</v>
      </c>
      <c r="T2492" t="s">
        <v>39</v>
      </c>
      <c r="U2492" t="s">
        <v>3182</v>
      </c>
      <c r="V2492" s="6" t="s">
        <v>2729</v>
      </c>
      <c r="W2492">
        <v>7</v>
      </c>
      <c r="X2492" s="6">
        <v>25</v>
      </c>
      <c r="Y2492" t="s">
        <v>3172</v>
      </c>
      <c r="Z2492" s="6" t="s">
        <v>39</v>
      </c>
      <c r="AA2492" t="s">
        <v>39</v>
      </c>
      <c r="AB2492" t="s">
        <v>39</v>
      </c>
      <c r="AC2492" t="s">
        <v>39</v>
      </c>
      <c r="AD2492" t="s">
        <v>40</v>
      </c>
      <c r="AE2492" t="s">
        <v>39</v>
      </c>
      <c r="AF2492" t="s">
        <v>40</v>
      </c>
      <c r="AG2492" t="s">
        <v>39</v>
      </c>
      <c r="AH2492" t="s">
        <v>39</v>
      </c>
      <c r="AI2492" t="s">
        <v>39</v>
      </c>
      <c r="AJ2492" s="6" t="s">
        <v>3128</v>
      </c>
      <c r="AK2492">
        <v>0.2</v>
      </c>
      <c r="AL2492" t="s">
        <v>39</v>
      </c>
      <c r="AM2492" t="s">
        <v>39</v>
      </c>
      <c r="AN2492">
        <v>4</v>
      </c>
      <c r="AO2492">
        <v>25</v>
      </c>
      <c r="AP2492">
        <v>30</v>
      </c>
      <c r="AQ2492" t="s">
        <v>39</v>
      </c>
      <c r="AR2492" t="s">
        <v>2692</v>
      </c>
    </row>
    <row r="2493" spans="1:44" x14ac:dyDescent="0.35">
      <c r="A2493" t="s">
        <v>2131</v>
      </c>
      <c r="B2493" t="s">
        <v>2672</v>
      </c>
      <c r="C2493" t="s">
        <v>2592</v>
      </c>
      <c r="D2493" t="s">
        <v>3145</v>
      </c>
      <c r="E2493" t="s">
        <v>3146</v>
      </c>
      <c r="F2493" t="s">
        <v>39</v>
      </c>
      <c r="G2493" t="s">
        <v>40</v>
      </c>
      <c r="H2493" t="s">
        <v>40</v>
      </c>
      <c r="I2493" t="s">
        <v>3150</v>
      </c>
      <c r="J2493" t="s">
        <v>3147</v>
      </c>
      <c r="K2493" t="s">
        <v>3148</v>
      </c>
      <c r="L2493" t="s">
        <v>3149</v>
      </c>
      <c r="M2493" t="s">
        <v>2632</v>
      </c>
      <c r="N2493" t="s">
        <v>39</v>
      </c>
      <c r="O2493">
        <v>2011</v>
      </c>
      <c r="P2493">
        <v>2011</v>
      </c>
      <c r="Q2493" t="s">
        <v>39</v>
      </c>
      <c r="R2493" t="s">
        <v>39</v>
      </c>
      <c r="S2493" t="s">
        <v>39</v>
      </c>
      <c r="T2493" t="s">
        <v>39</v>
      </c>
      <c r="U2493" t="s">
        <v>3183</v>
      </c>
      <c r="V2493" s="6" t="s">
        <v>2729</v>
      </c>
      <c r="W2493">
        <v>7</v>
      </c>
      <c r="X2493" s="6">
        <v>25</v>
      </c>
      <c r="Y2493" t="s">
        <v>3172</v>
      </c>
      <c r="Z2493" s="6" t="s">
        <v>39</v>
      </c>
      <c r="AA2493" t="s">
        <v>39</v>
      </c>
      <c r="AB2493" t="s">
        <v>39</v>
      </c>
      <c r="AC2493" t="s">
        <v>39</v>
      </c>
      <c r="AD2493" t="s">
        <v>40</v>
      </c>
      <c r="AE2493" t="s">
        <v>39</v>
      </c>
      <c r="AF2493" t="s">
        <v>40</v>
      </c>
      <c r="AG2493" t="s">
        <v>39</v>
      </c>
      <c r="AH2493" t="s">
        <v>39</v>
      </c>
      <c r="AI2493" t="s">
        <v>39</v>
      </c>
      <c r="AJ2493" s="6" t="s">
        <v>3128</v>
      </c>
      <c r="AK2493">
        <v>0.19</v>
      </c>
      <c r="AL2493" t="s">
        <v>39</v>
      </c>
      <c r="AM2493" t="s">
        <v>39</v>
      </c>
      <c r="AN2493">
        <v>4</v>
      </c>
      <c r="AO2493">
        <v>25</v>
      </c>
      <c r="AP2493">
        <v>30</v>
      </c>
      <c r="AQ2493" t="s">
        <v>39</v>
      </c>
      <c r="AR2493" t="s">
        <v>2692</v>
      </c>
    </row>
    <row r="2494" spans="1:44" x14ac:dyDescent="0.35">
      <c r="A2494" t="s">
        <v>2131</v>
      </c>
      <c r="B2494" t="s">
        <v>2672</v>
      </c>
      <c r="C2494" t="s">
        <v>2592</v>
      </c>
      <c r="D2494" t="s">
        <v>3145</v>
      </c>
      <c r="E2494" t="s">
        <v>3146</v>
      </c>
      <c r="F2494" t="s">
        <v>39</v>
      </c>
      <c r="G2494" t="s">
        <v>40</v>
      </c>
      <c r="H2494" t="s">
        <v>40</v>
      </c>
      <c r="I2494" t="s">
        <v>3150</v>
      </c>
      <c r="J2494" t="s">
        <v>3147</v>
      </c>
      <c r="K2494" t="s">
        <v>3148</v>
      </c>
      <c r="L2494" t="s">
        <v>3149</v>
      </c>
      <c r="M2494" t="s">
        <v>2632</v>
      </c>
      <c r="N2494" t="s">
        <v>39</v>
      </c>
      <c r="O2494">
        <v>2011</v>
      </c>
      <c r="P2494">
        <v>2011</v>
      </c>
      <c r="Q2494" t="s">
        <v>39</v>
      </c>
      <c r="R2494" t="s">
        <v>39</v>
      </c>
      <c r="S2494" t="s">
        <v>39</v>
      </c>
      <c r="T2494" t="s">
        <v>39</v>
      </c>
      <c r="U2494" t="s">
        <v>3184</v>
      </c>
      <c r="V2494" s="6" t="s">
        <v>2729</v>
      </c>
      <c r="W2494">
        <v>7</v>
      </c>
      <c r="X2494" s="6">
        <v>25</v>
      </c>
      <c r="Y2494" t="s">
        <v>3172</v>
      </c>
      <c r="Z2494" s="6" t="s">
        <v>39</v>
      </c>
      <c r="AA2494" t="s">
        <v>39</v>
      </c>
      <c r="AB2494" t="s">
        <v>39</v>
      </c>
      <c r="AC2494" t="s">
        <v>39</v>
      </c>
      <c r="AD2494" t="s">
        <v>40</v>
      </c>
      <c r="AE2494" t="s">
        <v>39</v>
      </c>
      <c r="AF2494" t="s">
        <v>40</v>
      </c>
      <c r="AG2494" t="s">
        <v>39</v>
      </c>
      <c r="AH2494" t="s">
        <v>39</v>
      </c>
      <c r="AI2494" t="s">
        <v>39</v>
      </c>
      <c r="AJ2494" s="6" t="s">
        <v>3128</v>
      </c>
      <c r="AK2494">
        <v>0.23</v>
      </c>
      <c r="AL2494" t="s">
        <v>39</v>
      </c>
      <c r="AM2494" t="s">
        <v>39</v>
      </c>
      <c r="AN2494">
        <v>4</v>
      </c>
      <c r="AO2494">
        <v>25</v>
      </c>
      <c r="AP2494">
        <v>30</v>
      </c>
      <c r="AQ2494" t="s">
        <v>39</v>
      </c>
      <c r="AR2494" t="s">
        <v>2692</v>
      </c>
    </row>
    <row r="2495" spans="1:44" x14ac:dyDescent="0.35">
      <c r="A2495" t="s">
        <v>2131</v>
      </c>
      <c r="B2495" t="s">
        <v>2672</v>
      </c>
      <c r="C2495" t="s">
        <v>2592</v>
      </c>
      <c r="D2495" t="s">
        <v>3145</v>
      </c>
      <c r="E2495" t="s">
        <v>3146</v>
      </c>
      <c r="F2495" t="s">
        <v>39</v>
      </c>
      <c r="G2495" t="s">
        <v>40</v>
      </c>
      <c r="H2495" t="s">
        <v>40</v>
      </c>
      <c r="I2495" t="s">
        <v>3150</v>
      </c>
      <c r="J2495" t="s">
        <v>3147</v>
      </c>
      <c r="K2495" t="s">
        <v>3148</v>
      </c>
      <c r="L2495" t="s">
        <v>3149</v>
      </c>
      <c r="M2495" t="s">
        <v>2632</v>
      </c>
      <c r="N2495" t="s">
        <v>39</v>
      </c>
      <c r="O2495">
        <v>2011</v>
      </c>
      <c r="P2495">
        <v>2011</v>
      </c>
      <c r="Q2495" t="s">
        <v>39</v>
      </c>
      <c r="R2495" t="s">
        <v>39</v>
      </c>
      <c r="S2495" t="s">
        <v>39</v>
      </c>
      <c r="T2495" t="s">
        <v>39</v>
      </c>
      <c r="U2495" t="s">
        <v>3187</v>
      </c>
      <c r="V2495" s="6" t="s">
        <v>2729</v>
      </c>
      <c r="W2495">
        <v>7</v>
      </c>
      <c r="X2495" s="6">
        <v>25</v>
      </c>
      <c r="Y2495" t="s">
        <v>3172</v>
      </c>
      <c r="Z2495" s="6" t="s">
        <v>39</v>
      </c>
      <c r="AA2495" t="s">
        <v>39</v>
      </c>
      <c r="AB2495" t="s">
        <v>39</v>
      </c>
      <c r="AC2495" t="s">
        <v>39</v>
      </c>
      <c r="AD2495" t="s">
        <v>40</v>
      </c>
      <c r="AE2495" t="s">
        <v>39</v>
      </c>
      <c r="AF2495" t="s">
        <v>40</v>
      </c>
      <c r="AG2495" t="s">
        <v>39</v>
      </c>
      <c r="AH2495" t="s">
        <v>39</v>
      </c>
      <c r="AI2495" t="s">
        <v>39</v>
      </c>
      <c r="AJ2495" s="6" t="s">
        <v>3128</v>
      </c>
      <c r="AK2495">
        <v>0.25</v>
      </c>
      <c r="AL2495" t="s">
        <v>39</v>
      </c>
      <c r="AM2495" t="s">
        <v>39</v>
      </c>
      <c r="AN2495">
        <v>4</v>
      </c>
      <c r="AO2495">
        <v>25</v>
      </c>
      <c r="AP2495">
        <v>30</v>
      </c>
      <c r="AQ2495" t="s">
        <v>39</v>
      </c>
      <c r="AR2495" t="s">
        <v>2692</v>
      </c>
    </row>
    <row r="2496" spans="1:44" x14ac:dyDescent="0.35">
      <c r="A2496" t="s">
        <v>2131</v>
      </c>
      <c r="B2496" t="s">
        <v>2672</v>
      </c>
      <c r="C2496" t="s">
        <v>2592</v>
      </c>
      <c r="D2496" t="s">
        <v>3145</v>
      </c>
      <c r="E2496" t="s">
        <v>3146</v>
      </c>
      <c r="F2496" t="s">
        <v>39</v>
      </c>
      <c r="G2496" t="s">
        <v>40</v>
      </c>
      <c r="H2496" t="s">
        <v>40</v>
      </c>
      <c r="I2496" t="s">
        <v>3150</v>
      </c>
      <c r="J2496" t="s">
        <v>3147</v>
      </c>
      <c r="K2496" t="s">
        <v>3148</v>
      </c>
      <c r="L2496" t="s">
        <v>3149</v>
      </c>
      <c r="M2496" t="s">
        <v>2632</v>
      </c>
      <c r="N2496" t="s">
        <v>39</v>
      </c>
      <c r="O2496">
        <v>2011</v>
      </c>
      <c r="P2496">
        <v>2011</v>
      </c>
      <c r="Q2496" t="s">
        <v>39</v>
      </c>
      <c r="R2496" t="s">
        <v>39</v>
      </c>
      <c r="S2496" t="s">
        <v>39</v>
      </c>
      <c r="T2496" t="s">
        <v>39</v>
      </c>
      <c r="U2496" t="s">
        <v>3185</v>
      </c>
      <c r="V2496" s="6" t="s">
        <v>2729</v>
      </c>
      <c r="W2496">
        <v>7</v>
      </c>
      <c r="X2496" s="6">
        <v>25</v>
      </c>
      <c r="Y2496" t="s">
        <v>3172</v>
      </c>
      <c r="Z2496" s="6" t="s">
        <v>39</v>
      </c>
      <c r="AA2496" t="s">
        <v>39</v>
      </c>
      <c r="AB2496" t="s">
        <v>39</v>
      </c>
      <c r="AC2496" t="s">
        <v>39</v>
      </c>
      <c r="AD2496" t="s">
        <v>40</v>
      </c>
      <c r="AE2496" t="s">
        <v>39</v>
      </c>
      <c r="AF2496" t="s">
        <v>40</v>
      </c>
      <c r="AG2496" t="s">
        <v>39</v>
      </c>
      <c r="AH2496" t="s">
        <v>39</v>
      </c>
      <c r="AI2496" t="s">
        <v>39</v>
      </c>
      <c r="AJ2496" s="6" t="s">
        <v>3128</v>
      </c>
      <c r="AK2496">
        <v>0.17</v>
      </c>
      <c r="AL2496" t="s">
        <v>39</v>
      </c>
      <c r="AM2496" t="s">
        <v>39</v>
      </c>
      <c r="AN2496">
        <v>4</v>
      </c>
      <c r="AO2496">
        <v>25</v>
      </c>
      <c r="AP2496">
        <v>30</v>
      </c>
      <c r="AQ2496" t="s">
        <v>39</v>
      </c>
      <c r="AR2496" t="s">
        <v>2692</v>
      </c>
    </row>
    <row r="2497" spans="1:44" x14ac:dyDescent="0.35">
      <c r="A2497" t="s">
        <v>2131</v>
      </c>
      <c r="B2497" t="s">
        <v>2672</v>
      </c>
      <c r="C2497" t="s">
        <v>2592</v>
      </c>
      <c r="D2497" t="s">
        <v>3145</v>
      </c>
      <c r="E2497" t="s">
        <v>3146</v>
      </c>
      <c r="F2497" t="s">
        <v>39</v>
      </c>
      <c r="G2497" t="s">
        <v>40</v>
      </c>
      <c r="H2497" t="s">
        <v>40</v>
      </c>
      <c r="I2497" t="s">
        <v>3150</v>
      </c>
      <c r="J2497" t="s">
        <v>3147</v>
      </c>
      <c r="K2497" t="s">
        <v>3148</v>
      </c>
      <c r="L2497" t="s">
        <v>3149</v>
      </c>
      <c r="M2497" t="s">
        <v>2632</v>
      </c>
      <c r="N2497" t="s">
        <v>39</v>
      </c>
      <c r="O2497">
        <v>2011</v>
      </c>
      <c r="P2497">
        <v>2011</v>
      </c>
      <c r="Q2497" t="s">
        <v>39</v>
      </c>
      <c r="R2497" t="s">
        <v>39</v>
      </c>
      <c r="S2497" t="s">
        <v>39</v>
      </c>
      <c r="T2497" t="s">
        <v>39</v>
      </c>
      <c r="U2497" t="s">
        <v>3186</v>
      </c>
      <c r="V2497" s="6" t="s">
        <v>2729</v>
      </c>
      <c r="W2497">
        <v>7</v>
      </c>
      <c r="X2497" s="6">
        <v>25</v>
      </c>
      <c r="Y2497" t="s">
        <v>3172</v>
      </c>
      <c r="Z2497" s="6" t="s">
        <v>39</v>
      </c>
      <c r="AA2497" t="s">
        <v>39</v>
      </c>
      <c r="AB2497" t="s">
        <v>39</v>
      </c>
      <c r="AC2497" t="s">
        <v>39</v>
      </c>
      <c r="AD2497" t="s">
        <v>40</v>
      </c>
      <c r="AE2497" t="s">
        <v>39</v>
      </c>
      <c r="AF2497" t="s">
        <v>40</v>
      </c>
      <c r="AG2497" t="s">
        <v>39</v>
      </c>
      <c r="AH2497" t="s">
        <v>39</v>
      </c>
      <c r="AI2497" t="s">
        <v>39</v>
      </c>
      <c r="AJ2497" s="6" t="s">
        <v>3128</v>
      </c>
      <c r="AK2497">
        <v>0.16</v>
      </c>
      <c r="AL2497" t="s">
        <v>39</v>
      </c>
      <c r="AM2497" t="s">
        <v>39</v>
      </c>
      <c r="AN2497">
        <v>4</v>
      </c>
      <c r="AO2497">
        <v>25</v>
      </c>
      <c r="AP2497">
        <v>30</v>
      </c>
      <c r="AQ2497" t="s">
        <v>39</v>
      </c>
      <c r="AR2497" t="s">
        <v>2692</v>
      </c>
    </row>
    <row r="2498" spans="1:44" x14ac:dyDescent="0.35">
      <c r="A2498" t="s">
        <v>2131</v>
      </c>
      <c r="B2498" t="s">
        <v>2672</v>
      </c>
      <c r="C2498" t="s">
        <v>2592</v>
      </c>
      <c r="D2498" t="s">
        <v>3145</v>
      </c>
      <c r="E2498" t="s">
        <v>3146</v>
      </c>
      <c r="F2498" t="s">
        <v>39</v>
      </c>
      <c r="G2498" t="s">
        <v>40</v>
      </c>
      <c r="H2498" t="s">
        <v>40</v>
      </c>
      <c r="I2498" t="s">
        <v>3150</v>
      </c>
      <c r="J2498" t="s">
        <v>3147</v>
      </c>
      <c r="K2498" t="s">
        <v>3148</v>
      </c>
      <c r="L2498" t="s">
        <v>3149</v>
      </c>
      <c r="M2498" t="s">
        <v>2632</v>
      </c>
      <c r="N2498" t="s">
        <v>39</v>
      </c>
      <c r="O2498">
        <v>2011</v>
      </c>
      <c r="P2498">
        <v>2011</v>
      </c>
      <c r="Q2498" t="s">
        <v>39</v>
      </c>
      <c r="R2498" t="s">
        <v>39</v>
      </c>
      <c r="S2498" t="s">
        <v>39</v>
      </c>
      <c r="T2498" t="s">
        <v>39</v>
      </c>
      <c r="U2498" t="s">
        <v>3173</v>
      </c>
      <c r="V2498" s="6" t="s">
        <v>2729</v>
      </c>
      <c r="W2498">
        <v>7</v>
      </c>
      <c r="X2498" s="6">
        <v>25</v>
      </c>
      <c r="Y2498" t="s">
        <v>3172</v>
      </c>
      <c r="Z2498" s="6" t="s">
        <v>39</v>
      </c>
      <c r="AA2498" t="s">
        <v>39</v>
      </c>
      <c r="AB2498" t="s">
        <v>39</v>
      </c>
      <c r="AC2498" t="s">
        <v>39</v>
      </c>
      <c r="AD2498" t="s">
        <v>40</v>
      </c>
      <c r="AE2498" t="s">
        <v>39</v>
      </c>
      <c r="AF2498" t="s">
        <v>40</v>
      </c>
      <c r="AG2498" t="s">
        <v>39</v>
      </c>
      <c r="AH2498" t="s">
        <v>39</v>
      </c>
      <c r="AI2498" t="s">
        <v>39</v>
      </c>
      <c r="AJ2498" s="6" t="s">
        <v>3129</v>
      </c>
      <c r="AK2498">
        <v>16</v>
      </c>
      <c r="AL2498" t="s">
        <v>39</v>
      </c>
      <c r="AM2498" t="s">
        <v>39</v>
      </c>
      <c r="AN2498">
        <v>4</v>
      </c>
      <c r="AO2498">
        <v>25</v>
      </c>
      <c r="AP2498">
        <v>30</v>
      </c>
      <c r="AQ2498" t="s">
        <v>39</v>
      </c>
      <c r="AR2498" t="s">
        <v>2692</v>
      </c>
    </row>
    <row r="2499" spans="1:44" x14ac:dyDescent="0.35">
      <c r="A2499" t="s">
        <v>2131</v>
      </c>
      <c r="B2499" t="s">
        <v>2672</v>
      </c>
      <c r="C2499" t="s">
        <v>2592</v>
      </c>
      <c r="D2499" t="s">
        <v>3145</v>
      </c>
      <c r="E2499" t="s">
        <v>3146</v>
      </c>
      <c r="F2499" t="s">
        <v>39</v>
      </c>
      <c r="G2499" t="s">
        <v>40</v>
      </c>
      <c r="H2499" t="s">
        <v>40</v>
      </c>
      <c r="I2499" t="s">
        <v>3150</v>
      </c>
      <c r="J2499" t="s">
        <v>3147</v>
      </c>
      <c r="K2499" t="s">
        <v>3148</v>
      </c>
      <c r="L2499" t="s">
        <v>3149</v>
      </c>
      <c r="M2499" t="s">
        <v>2632</v>
      </c>
      <c r="N2499" t="s">
        <v>39</v>
      </c>
      <c r="O2499">
        <v>2011</v>
      </c>
      <c r="P2499">
        <v>2011</v>
      </c>
      <c r="Q2499" t="s">
        <v>39</v>
      </c>
      <c r="R2499" t="s">
        <v>39</v>
      </c>
      <c r="S2499" t="s">
        <v>39</v>
      </c>
      <c r="T2499" t="s">
        <v>39</v>
      </c>
      <c r="U2499" t="s">
        <v>3174</v>
      </c>
      <c r="V2499" s="6" t="s">
        <v>2729</v>
      </c>
      <c r="W2499">
        <v>7</v>
      </c>
      <c r="X2499" s="6">
        <v>25</v>
      </c>
      <c r="Y2499" t="s">
        <v>3172</v>
      </c>
      <c r="Z2499" s="6" t="s">
        <v>39</v>
      </c>
      <c r="AA2499" t="s">
        <v>39</v>
      </c>
      <c r="AB2499" t="s">
        <v>39</v>
      </c>
      <c r="AC2499" t="s">
        <v>39</v>
      </c>
      <c r="AD2499" t="s">
        <v>40</v>
      </c>
      <c r="AE2499" t="s">
        <v>39</v>
      </c>
      <c r="AF2499" t="s">
        <v>40</v>
      </c>
      <c r="AG2499" t="s">
        <v>39</v>
      </c>
      <c r="AH2499" t="s">
        <v>39</v>
      </c>
      <c r="AI2499" t="s">
        <v>39</v>
      </c>
      <c r="AJ2499" s="6" t="s">
        <v>3129</v>
      </c>
      <c r="AK2499">
        <v>11.2</v>
      </c>
      <c r="AL2499" t="s">
        <v>39</v>
      </c>
      <c r="AM2499" t="s">
        <v>39</v>
      </c>
      <c r="AN2499">
        <v>4</v>
      </c>
      <c r="AO2499">
        <v>25</v>
      </c>
      <c r="AP2499">
        <v>30</v>
      </c>
      <c r="AQ2499" t="s">
        <v>39</v>
      </c>
      <c r="AR2499" t="s">
        <v>2692</v>
      </c>
    </row>
    <row r="2500" spans="1:44" x14ac:dyDescent="0.35">
      <c r="A2500" t="s">
        <v>2131</v>
      </c>
      <c r="B2500" t="s">
        <v>2672</v>
      </c>
      <c r="C2500" t="s">
        <v>2592</v>
      </c>
      <c r="D2500" t="s">
        <v>3145</v>
      </c>
      <c r="E2500" t="s">
        <v>3146</v>
      </c>
      <c r="F2500" t="s">
        <v>39</v>
      </c>
      <c r="G2500" t="s">
        <v>40</v>
      </c>
      <c r="H2500" t="s">
        <v>40</v>
      </c>
      <c r="I2500" t="s">
        <v>3150</v>
      </c>
      <c r="J2500" t="s">
        <v>3147</v>
      </c>
      <c r="K2500" t="s">
        <v>3148</v>
      </c>
      <c r="L2500" t="s">
        <v>3149</v>
      </c>
      <c r="M2500" t="s">
        <v>2632</v>
      </c>
      <c r="N2500" t="s">
        <v>39</v>
      </c>
      <c r="O2500">
        <v>2011</v>
      </c>
      <c r="P2500">
        <v>2011</v>
      </c>
      <c r="Q2500" t="s">
        <v>39</v>
      </c>
      <c r="R2500" t="s">
        <v>39</v>
      </c>
      <c r="S2500" t="s">
        <v>39</v>
      </c>
      <c r="T2500" t="s">
        <v>39</v>
      </c>
      <c r="U2500" t="s">
        <v>3175</v>
      </c>
      <c r="V2500" s="6" t="s">
        <v>2729</v>
      </c>
      <c r="W2500">
        <v>7</v>
      </c>
      <c r="X2500" s="6">
        <v>25</v>
      </c>
      <c r="Y2500" t="s">
        <v>3172</v>
      </c>
      <c r="Z2500" s="6" t="s">
        <v>39</v>
      </c>
      <c r="AA2500" t="s">
        <v>39</v>
      </c>
      <c r="AB2500" t="s">
        <v>39</v>
      </c>
      <c r="AC2500" t="s">
        <v>39</v>
      </c>
      <c r="AD2500" t="s">
        <v>40</v>
      </c>
      <c r="AE2500" t="s">
        <v>39</v>
      </c>
      <c r="AF2500" t="s">
        <v>40</v>
      </c>
      <c r="AG2500" t="s">
        <v>39</v>
      </c>
      <c r="AH2500" t="s">
        <v>39</v>
      </c>
      <c r="AI2500" t="s">
        <v>39</v>
      </c>
      <c r="AJ2500" s="6" t="s">
        <v>3129</v>
      </c>
      <c r="AK2500">
        <v>9.33</v>
      </c>
      <c r="AL2500" t="s">
        <v>39</v>
      </c>
      <c r="AM2500" t="s">
        <v>39</v>
      </c>
      <c r="AN2500">
        <v>4</v>
      </c>
      <c r="AO2500">
        <v>25</v>
      </c>
      <c r="AP2500">
        <v>30</v>
      </c>
      <c r="AQ2500" t="s">
        <v>39</v>
      </c>
      <c r="AR2500" t="s">
        <v>2692</v>
      </c>
    </row>
    <row r="2501" spans="1:44" x14ac:dyDescent="0.35">
      <c r="A2501" t="s">
        <v>2131</v>
      </c>
      <c r="B2501" t="s">
        <v>2672</v>
      </c>
      <c r="C2501" t="s">
        <v>2592</v>
      </c>
      <c r="D2501" t="s">
        <v>3145</v>
      </c>
      <c r="E2501" t="s">
        <v>3146</v>
      </c>
      <c r="F2501" t="s">
        <v>39</v>
      </c>
      <c r="G2501" t="s">
        <v>40</v>
      </c>
      <c r="H2501" t="s">
        <v>40</v>
      </c>
      <c r="I2501" t="s">
        <v>3150</v>
      </c>
      <c r="J2501" t="s">
        <v>3147</v>
      </c>
      <c r="K2501" t="s">
        <v>3148</v>
      </c>
      <c r="L2501" t="s">
        <v>3149</v>
      </c>
      <c r="M2501" t="s">
        <v>2632</v>
      </c>
      <c r="N2501" t="s">
        <v>39</v>
      </c>
      <c r="O2501">
        <v>2011</v>
      </c>
      <c r="P2501">
        <v>2011</v>
      </c>
      <c r="Q2501" t="s">
        <v>39</v>
      </c>
      <c r="R2501" t="s">
        <v>39</v>
      </c>
      <c r="S2501" t="s">
        <v>39</v>
      </c>
      <c r="T2501" t="s">
        <v>39</v>
      </c>
      <c r="U2501" t="s">
        <v>3176</v>
      </c>
      <c r="V2501" s="6" t="s">
        <v>2729</v>
      </c>
      <c r="W2501">
        <v>7</v>
      </c>
      <c r="X2501" s="6">
        <v>25</v>
      </c>
      <c r="Y2501" t="s">
        <v>3172</v>
      </c>
      <c r="Z2501" s="6" t="s">
        <v>39</v>
      </c>
      <c r="AA2501" t="s">
        <v>39</v>
      </c>
      <c r="AB2501" t="s">
        <v>39</v>
      </c>
      <c r="AC2501" t="s">
        <v>39</v>
      </c>
      <c r="AD2501" t="s">
        <v>40</v>
      </c>
      <c r="AE2501" t="s">
        <v>39</v>
      </c>
      <c r="AF2501" t="s">
        <v>40</v>
      </c>
      <c r="AG2501" t="s">
        <v>39</v>
      </c>
      <c r="AH2501" t="s">
        <v>39</v>
      </c>
      <c r="AI2501" t="s">
        <v>39</v>
      </c>
      <c r="AJ2501" s="6" t="s">
        <v>3129</v>
      </c>
      <c r="AK2501">
        <v>14.2</v>
      </c>
      <c r="AL2501" t="s">
        <v>39</v>
      </c>
      <c r="AM2501" t="s">
        <v>39</v>
      </c>
      <c r="AN2501">
        <v>4</v>
      </c>
      <c r="AO2501">
        <v>25</v>
      </c>
      <c r="AP2501">
        <v>30</v>
      </c>
      <c r="AQ2501" t="s">
        <v>39</v>
      </c>
      <c r="AR2501" t="s">
        <v>2692</v>
      </c>
    </row>
    <row r="2502" spans="1:44" x14ac:dyDescent="0.35">
      <c r="A2502" t="s">
        <v>2131</v>
      </c>
      <c r="B2502" t="s">
        <v>2672</v>
      </c>
      <c r="C2502" t="s">
        <v>2592</v>
      </c>
      <c r="D2502" t="s">
        <v>3145</v>
      </c>
      <c r="E2502" t="s">
        <v>3146</v>
      </c>
      <c r="F2502" t="s">
        <v>39</v>
      </c>
      <c r="G2502" t="s">
        <v>40</v>
      </c>
      <c r="H2502" t="s">
        <v>40</v>
      </c>
      <c r="I2502" t="s">
        <v>3150</v>
      </c>
      <c r="J2502" t="s">
        <v>3147</v>
      </c>
      <c r="K2502" t="s">
        <v>3148</v>
      </c>
      <c r="L2502" t="s">
        <v>3149</v>
      </c>
      <c r="M2502" t="s">
        <v>2632</v>
      </c>
      <c r="N2502" t="s">
        <v>39</v>
      </c>
      <c r="O2502">
        <v>2011</v>
      </c>
      <c r="P2502">
        <v>2011</v>
      </c>
      <c r="Q2502" t="s">
        <v>39</v>
      </c>
      <c r="R2502" t="s">
        <v>39</v>
      </c>
      <c r="S2502" t="s">
        <v>39</v>
      </c>
      <c r="T2502" t="s">
        <v>39</v>
      </c>
      <c r="U2502" t="s">
        <v>3177</v>
      </c>
      <c r="V2502" s="6" t="s">
        <v>2729</v>
      </c>
      <c r="W2502">
        <v>7</v>
      </c>
      <c r="X2502" s="6">
        <v>25</v>
      </c>
      <c r="Y2502" t="s">
        <v>3172</v>
      </c>
      <c r="Z2502" s="6" t="s">
        <v>39</v>
      </c>
      <c r="AA2502" t="s">
        <v>39</v>
      </c>
      <c r="AB2502" t="s">
        <v>39</v>
      </c>
      <c r="AC2502" t="s">
        <v>39</v>
      </c>
      <c r="AD2502" t="s">
        <v>40</v>
      </c>
      <c r="AE2502" t="s">
        <v>39</v>
      </c>
      <c r="AF2502" t="s">
        <v>40</v>
      </c>
      <c r="AG2502" t="s">
        <v>39</v>
      </c>
      <c r="AH2502" t="s">
        <v>39</v>
      </c>
      <c r="AI2502" t="s">
        <v>39</v>
      </c>
      <c r="AJ2502" s="6" t="s">
        <v>3129</v>
      </c>
      <c r="AK2502">
        <v>12.67</v>
      </c>
      <c r="AL2502" t="s">
        <v>39</v>
      </c>
      <c r="AM2502" t="s">
        <v>39</v>
      </c>
      <c r="AN2502">
        <v>4</v>
      </c>
      <c r="AO2502">
        <v>25</v>
      </c>
      <c r="AP2502">
        <v>30</v>
      </c>
      <c r="AQ2502" t="s">
        <v>39</v>
      </c>
      <c r="AR2502" t="s">
        <v>2692</v>
      </c>
    </row>
    <row r="2503" spans="1:44" x14ac:dyDescent="0.35">
      <c r="A2503" t="s">
        <v>2131</v>
      </c>
      <c r="B2503" t="s">
        <v>2672</v>
      </c>
      <c r="C2503" t="s">
        <v>2592</v>
      </c>
      <c r="D2503" t="s">
        <v>3145</v>
      </c>
      <c r="E2503" t="s">
        <v>3146</v>
      </c>
      <c r="F2503" t="s">
        <v>39</v>
      </c>
      <c r="G2503" t="s">
        <v>40</v>
      </c>
      <c r="H2503" t="s">
        <v>40</v>
      </c>
      <c r="I2503" t="s">
        <v>3150</v>
      </c>
      <c r="J2503" t="s">
        <v>3147</v>
      </c>
      <c r="K2503" t="s">
        <v>3148</v>
      </c>
      <c r="L2503" t="s">
        <v>3149</v>
      </c>
      <c r="M2503" t="s">
        <v>2632</v>
      </c>
      <c r="N2503" t="s">
        <v>39</v>
      </c>
      <c r="O2503">
        <v>2011</v>
      </c>
      <c r="P2503">
        <v>2011</v>
      </c>
      <c r="Q2503" t="s">
        <v>39</v>
      </c>
      <c r="R2503" t="s">
        <v>39</v>
      </c>
      <c r="S2503" t="s">
        <v>39</v>
      </c>
      <c r="T2503" t="s">
        <v>39</v>
      </c>
      <c r="U2503" t="s">
        <v>3178</v>
      </c>
      <c r="V2503" s="6" t="s">
        <v>2729</v>
      </c>
      <c r="W2503">
        <v>7</v>
      </c>
      <c r="X2503" s="6">
        <v>25</v>
      </c>
      <c r="Y2503" t="s">
        <v>3172</v>
      </c>
      <c r="Z2503" s="6" t="s">
        <v>39</v>
      </c>
      <c r="AA2503" t="s">
        <v>39</v>
      </c>
      <c r="AB2503" t="s">
        <v>39</v>
      </c>
      <c r="AC2503" t="s">
        <v>39</v>
      </c>
      <c r="AD2503" t="s">
        <v>40</v>
      </c>
      <c r="AE2503" t="s">
        <v>39</v>
      </c>
      <c r="AF2503" t="s">
        <v>40</v>
      </c>
      <c r="AG2503" t="s">
        <v>39</v>
      </c>
      <c r="AH2503" t="s">
        <v>39</v>
      </c>
      <c r="AI2503" t="s">
        <v>39</v>
      </c>
      <c r="AJ2503" s="6" t="s">
        <v>3129</v>
      </c>
      <c r="AK2503">
        <v>12.4</v>
      </c>
      <c r="AL2503" t="s">
        <v>39</v>
      </c>
      <c r="AM2503" t="s">
        <v>39</v>
      </c>
      <c r="AN2503">
        <v>4</v>
      </c>
      <c r="AO2503">
        <v>25</v>
      </c>
      <c r="AP2503">
        <v>30</v>
      </c>
      <c r="AQ2503" t="s">
        <v>39</v>
      </c>
      <c r="AR2503" t="s">
        <v>2692</v>
      </c>
    </row>
    <row r="2504" spans="1:44" x14ac:dyDescent="0.35">
      <c r="A2504" t="s">
        <v>2131</v>
      </c>
      <c r="B2504" t="s">
        <v>2672</v>
      </c>
      <c r="C2504" t="s">
        <v>2592</v>
      </c>
      <c r="D2504" t="s">
        <v>3145</v>
      </c>
      <c r="E2504" t="s">
        <v>3146</v>
      </c>
      <c r="F2504" t="s">
        <v>39</v>
      </c>
      <c r="G2504" t="s">
        <v>40</v>
      </c>
      <c r="H2504" t="s">
        <v>40</v>
      </c>
      <c r="I2504" t="s">
        <v>3150</v>
      </c>
      <c r="J2504" t="s">
        <v>3147</v>
      </c>
      <c r="K2504" t="s">
        <v>3148</v>
      </c>
      <c r="L2504" t="s">
        <v>3149</v>
      </c>
      <c r="M2504" t="s">
        <v>2632</v>
      </c>
      <c r="N2504" t="s">
        <v>39</v>
      </c>
      <c r="O2504">
        <v>2011</v>
      </c>
      <c r="P2504">
        <v>2011</v>
      </c>
      <c r="Q2504" t="s">
        <v>39</v>
      </c>
      <c r="R2504" t="s">
        <v>39</v>
      </c>
      <c r="S2504" t="s">
        <v>39</v>
      </c>
      <c r="T2504" t="s">
        <v>39</v>
      </c>
      <c r="U2504" t="s">
        <v>3179</v>
      </c>
      <c r="V2504" s="6" t="s">
        <v>2729</v>
      </c>
      <c r="W2504">
        <v>7</v>
      </c>
      <c r="X2504" s="6">
        <v>25</v>
      </c>
      <c r="Y2504" t="s">
        <v>3172</v>
      </c>
      <c r="Z2504" s="6" t="s">
        <v>39</v>
      </c>
      <c r="AA2504" t="s">
        <v>39</v>
      </c>
      <c r="AB2504" t="s">
        <v>39</v>
      </c>
      <c r="AC2504" t="s">
        <v>39</v>
      </c>
      <c r="AD2504" t="s">
        <v>40</v>
      </c>
      <c r="AE2504" t="s">
        <v>39</v>
      </c>
      <c r="AF2504" t="s">
        <v>40</v>
      </c>
      <c r="AG2504" t="s">
        <v>39</v>
      </c>
      <c r="AH2504" t="s">
        <v>39</v>
      </c>
      <c r="AI2504" t="s">
        <v>39</v>
      </c>
      <c r="AJ2504" s="6" t="s">
        <v>3129</v>
      </c>
      <c r="AK2504">
        <v>14</v>
      </c>
      <c r="AL2504" t="s">
        <v>39</v>
      </c>
      <c r="AM2504" t="s">
        <v>39</v>
      </c>
      <c r="AN2504">
        <v>4</v>
      </c>
      <c r="AO2504">
        <v>25</v>
      </c>
      <c r="AP2504">
        <v>30</v>
      </c>
      <c r="AQ2504" t="s">
        <v>39</v>
      </c>
      <c r="AR2504" t="s">
        <v>2692</v>
      </c>
    </row>
    <row r="2505" spans="1:44" x14ac:dyDescent="0.35">
      <c r="A2505" t="s">
        <v>2131</v>
      </c>
      <c r="B2505" t="s">
        <v>2672</v>
      </c>
      <c r="C2505" t="s">
        <v>2592</v>
      </c>
      <c r="D2505" t="s">
        <v>3145</v>
      </c>
      <c r="E2505" t="s">
        <v>3146</v>
      </c>
      <c r="F2505" t="s">
        <v>39</v>
      </c>
      <c r="G2505" t="s">
        <v>40</v>
      </c>
      <c r="H2505" t="s">
        <v>40</v>
      </c>
      <c r="I2505" t="s">
        <v>3150</v>
      </c>
      <c r="J2505" t="s">
        <v>3147</v>
      </c>
      <c r="K2505" t="s">
        <v>3148</v>
      </c>
      <c r="L2505" t="s">
        <v>3149</v>
      </c>
      <c r="M2505" t="s">
        <v>2632</v>
      </c>
      <c r="N2505" t="s">
        <v>39</v>
      </c>
      <c r="O2505">
        <v>2011</v>
      </c>
      <c r="P2505">
        <v>2011</v>
      </c>
      <c r="Q2505" t="s">
        <v>39</v>
      </c>
      <c r="R2505" t="s">
        <v>39</v>
      </c>
      <c r="S2505" t="s">
        <v>39</v>
      </c>
      <c r="T2505" t="s">
        <v>39</v>
      </c>
      <c r="U2505" t="s">
        <v>3180</v>
      </c>
      <c r="V2505" s="6" t="s">
        <v>2729</v>
      </c>
      <c r="W2505">
        <v>7</v>
      </c>
      <c r="X2505" s="6">
        <v>25</v>
      </c>
      <c r="Y2505" t="s">
        <v>3172</v>
      </c>
      <c r="Z2505" s="6" t="s">
        <v>39</v>
      </c>
      <c r="AA2505" t="s">
        <v>39</v>
      </c>
      <c r="AB2505" t="s">
        <v>39</v>
      </c>
      <c r="AC2505" t="s">
        <v>39</v>
      </c>
      <c r="AD2505" t="s">
        <v>40</v>
      </c>
      <c r="AE2505" t="s">
        <v>39</v>
      </c>
      <c r="AF2505" t="s">
        <v>40</v>
      </c>
      <c r="AG2505" t="s">
        <v>39</v>
      </c>
      <c r="AH2505" t="s">
        <v>39</v>
      </c>
      <c r="AI2505" t="s">
        <v>39</v>
      </c>
      <c r="AJ2505" s="6" t="s">
        <v>3129</v>
      </c>
      <c r="AK2505">
        <v>12</v>
      </c>
      <c r="AL2505" t="s">
        <v>39</v>
      </c>
      <c r="AM2505" t="s">
        <v>39</v>
      </c>
      <c r="AN2505">
        <v>4</v>
      </c>
      <c r="AO2505">
        <v>25</v>
      </c>
      <c r="AP2505">
        <v>30</v>
      </c>
      <c r="AQ2505" t="s">
        <v>39</v>
      </c>
      <c r="AR2505" t="s">
        <v>2692</v>
      </c>
    </row>
    <row r="2506" spans="1:44" x14ac:dyDescent="0.35">
      <c r="A2506" t="s">
        <v>2131</v>
      </c>
      <c r="B2506" t="s">
        <v>2672</v>
      </c>
      <c r="C2506" t="s">
        <v>2592</v>
      </c>
      <c r="D2506" t="s">
        <v>3145</v>
      </c>
      <c r="E2506" t="s">
        <v>3146</v>
      </c>
      <c r="F2506" t="s">
        <v>39</v>
      </c>
      <c r="G2506" t="s">
        <v>40</v>
      </c>
      <c r="H2506" t="s">
        <v>40</v>
      </c>
      <c r="I2506" t="s">
        <v>3150</v>
      </c>
      <c r="J2506" t="s">
        <v>3147</v>
      </c>
      <c r="K2506" t="s">
        <v>3148</v>
      </c>
      <c r="L2506" t="s">
        <v>3149</v>
      </c>
      <c r="M2506" t="s">
        <v>2632</v>
      </c>
      <c r="N2506" t="s">
        <v>39</v>
      </c>
      <c r="O2506">
        <v>2011</v>
      </c>
      <c r="P2506">
        <v>2011</v>
      </c>
      <c r="Q2506" t="s">
        <v>39</v>
      </c>
      <c r="R2506" t="s">
        <v>39</v>
      </c>
      <c r="S2506" t="s">
        <v>39</v>
      </c>
      <c r="T2506" t="s">
        <v>39</v>
      </c>
      <c r="U2506" t="s">
        <v>3181</v>
      </c>
      <c r="V2506" s="6" t="s">
        <v>2729</v>
      </c>
      <c r="W2506">
        <v>7</v>
      </c>
      <c r="X2506" s="6">
        <v>25</v>
      </c>
      <c r="Y2506" t="s">
        <v>3172</v>
      </c>
      <c r="Z2506" s="6" t="s">
        <v>39</v>
      </c>
      <c r="AA2506" t="s">
        <v>39</v>
      </c>
      <c r="AB2506" t="s">
        <v>39</v>
      </c>
      <c r="AC2506" t="s">
        <v>39</v>
      </c>
      <c r="AD2506" t="s">
        <v>40</v>
      </c>
      <c r="AE2506" t="s">
        <v>39</v>
      </c>
      <c r="AF2506" t="s">
        <v>40</v>
      </c>
      <c r="AG2506" t="s">
        <v>39</v>
      </c>
      <c r="AH2506" t="s">
        <v>39</v>
      </c>
      <c r="AI2506" t="s">
        <v>39</v>
      </c>
      <c r="AJ2506" s="6" t="s">
        <v>3129</v>
      </c>
      <c r="AK2506">
        <v>9.14</v>
      </c>
      <c r="AL2506" t="s">
        <v>39</v>
      </c>
      <c r="AM2506" t="s">
        <v>39</v>
      </c>
      <c r="AN2506">
        <v>4</v>
      </c>
      <c r="AO2506">
        <v>25</v>
      </c>
      <c r="AP2506">
        <v>30</v>
      </c>
      <c r="AQ2506" t="s">
        <v>39</v>
      </c>
      <c r="AR2506" t="s">
        <v>2692</v>
      </c>
    </row>
    <row r="2507" spans="1:44" x14ac:dyDescent="0.35">
      <c r="A2507" t="s">
        <v>2131</v>
      </c>
      <c r="B2507" t="s">
        <v>2672</v>
      </c>
      <c r="C2507" t="s">
        <v>2592</v>
      </c>
      <c r="D2507" t="s">
        <v>3145</v>
      </c>
      <c r="E2507" t="s">
        <v>3146</v>
      </c>
      <c r="F2507" t="s">
        <v>39</v>
      </c>
      <c r="G2507" t="s">
        <v>40</v>
      </c>
      <c r="H2507" t="s">
        <v>40</v>
      </c>
      <c r="I2507" t="s">
        <v>3150</v>
      </c>
      <c r="J2507" t="s">
        <v>3147</v>
      </c>
      <c r="K2507" t="s">
        <v>3148</v>
      </c>
      <c r="L2507" t="s">
        <v>3149</v>
      </c>
      <c r="M2507" t="s">
        <v>2632</v>
      </c>
      <c r="N2507" t="s">
        <v>39</v>
      </c>
      <c r="O2507">
        <v>2011</v>
      </c>
      <c r="P2507">
        <v>2011</v>
      </c>
      <c r="Q2507" t="s">
        <v>39</v>
      </c>
      <c r="R2507" t="s">
        <v>39</v>
      </c>
      <c r="S2507" t="s">
        <v>39</v>
      </c>
      <c r="T2507" t="s">
        <v>39</v>
      </c>
      <c r="U2507" t="s">
        <v>3182</v>
      </c>
      <c r="V2507" s="6" t="s">
        <v>2729</v>
      </c>
      <c r="W2507">
        <v>7</v>
      </c>
      <c r="X2507" s="6">
        <v>25</v>
      </c>
      <c r="Y2507" t="s">
        <v>3172</v>
      </c>
      <c r="Z2507" s="6" t="s">
        <v>39</v>
      </c>
      <c r="AA2507" t="s">
        <v>39</v>
      </c>
      <c r="AB2507" t="s">
        <v>39</v>
      </c>
      <c r="AC2507" t="s">
        <v>39</v>
      </c>
      <c r="AD2507" t="s">
        <v>40</v>
      </c>
      <c r="AE2507" t="s">
        <v>39</v>
      </c>
      <c r="AF2507" t="s">
        <v>40</v>
      </c>
      <c r="AG2507" t="s">
        <v>39</v>
      </c>
      <c r="AH2507" t="s">
        <v>39</v>
      </c>
      <c r="AI2507" t="s">
        <v>39</v>
      </c>
      <c r="AJ2507" s="6" t="s">
        <v>3129</v>
      </c>
      <c r="AK2507">
        <v>10.5</v>
      </c>
      <c r="AL2507" t="s">
        <v>39</v>
      </c>
      <c r="AM2507" t="s">
        <v>39</v>
      </c>
      <c r="AN2507">
        <v>4</v>
      </c>
      <c r="AO2507">
        <v>25</v>
      </c>
      <c r="AP2507">
        <v>30</v>
      </c>
      <c r="AQ2507" t="s">
        <v>39</v>
      </c>
      <c r="AR2507" t="s">
        <v>2692</v>
      </c>
    </row>
    <row r="2508" spans="1:44" x14ac:dyDescent="0.35">
      <c r="A2508" t="s">
        <v>2131</v>
      </c>
      <c r="B2508" t="s">
        <v>2672</v>
      </c>
      <c r="C2508" t="s">
        <v>2592</v>
      </c>
      <c r="D2508" t="s">
        <v>3145</v>
      </c>
      <c r="E2508" t="s">
        <v>3146</v>
      </c>
      <c r="F2508" t="s">
        <v>39</v>
      </c>
      <c r="G2508" t="s">
        <v>40</v>
      </c>
      <c r="H2508" t="s">
        <v>40</v>
      </c>
      <c r="I2508" t="s">
        <v>3150</v>
      </c>
      <c r="J2508" t="s">
        <v>3147</v>
      </c>
      <c r="K2508" t="s">
        <v>3148</v>
      </c>
      <c r="L2508" t="s">
        <v>3149</v>
      </c>
      <c r="M2508" t="s">
        <v>2632</v>
      </c>
      <c r="N2508" t="s">
        <v>39</v>
      </c>
      <c r="O2508">
        <v>2011</v>
      </c>
      <c r="P2508">
        <v>2011</v>
      </c>
      <c r="Q2508" t="s">
        <v>39</v>
      </c>
      <c r="R2508" t="s">
        <v>39</v>
      </c>
      <c r="S2508" t="s">
        <v>39</v>
      </c>
      <c r="T2508" t="s">
        <v>39</v>
      </c>
      <c r="U2508" t="s">
        <v>3183</v>
      </c>
      <c r="V2508" s="6" t="s">
        <v>2729</v>
      </c>
      <c r="W2508">
        <v>7</v>
      </c>
      <c r="X2508" s="6">
        <v>25</v>
      </c>
      <c r="Y2508" t="s">
        <v>3172</v>
      </c>
      <c r="Z2508" s="6" t="s">
        <v>39</v>
      </c>
      <c r="AA2508" t="s">
        <v>39</v>
      </c>
      <c r="AB2508" t="s">
        <v>39</v>
      </c>
      <c r="AC2508" t="s">
        <v>39</v>
      </c>
      <c r="AD2508" t="s">
        <v>40</v>
      </c>
      <c r="AE2508" t="s">
        <v>39</v>
      </c>
      <c r="AF2508" t="s">
        <v>40</v>
      </c>
      <c r="AG2508" t="s">
        <v>39</v>
      </c>
      <c r="AH2508" t="s">
        <v>39</v>
      </c>
      <c r="AI2508" t="s">
        <v>39</v>
      </c>
      <c r="AJ2508" s="6" t="s">
        <v>3129</v>
      </c>
      <c r="AK2508">
        <v>10.039999999999999</v>
      </c>
      <c r="AL2508" t="s">
        <v>39</v>
      </c>
      <c r="AM2508" t="s">
        <v>39</v>
      </c>
      <c r="AN2508">
        <v>4</v>
      </c>
      <c r="AO2508">
        <v>25</v>
      </c>
      <c r="AP2508">
        <v>30</v>
      </c>
      <c r="AQ2508" t="s">
        <v>39</v>
      </c>
      <c r="AR2508" t="s">
        <v>2692</v>
      </c>
    </row>
    <row r="2509" spans="1:44" x14ac:dyDescent="0.35">
      <c r="A2509" t="s">
        <v>2131</v>
      </c>
      <c r="B2509" t="s">
        <v>2672</v>
      </c>
      <c r="C2509" t="s">
        <v>2592</v>
      </c>
      <c r="D2509" t="s">
        <v>3145</v>
      </c>
      <c r="E2509" t="s">
        <v>3146</v>
      </c>
      <c r="F2509" t="s">
        <v>39</v>
      </c>
      <c r="G2509" t="s">
        <v>40</v>
      </c>
      <c r="H2509" t="s">
        <v>40</v>
      </c>
      <c r="I2509" t="s">
        <v>3150</v>
      </c>
      <c r="J2509" t="s">
        <v>3147</v>
      </c>
      <c r="K2509" t="s">
        <v>3148</v>
      </c>
      <c r="L2509" t="s">
        <v>3149</v>
      </c>
      <c r="M2509" t="s">
        <v>2632</v>
      </c>
      <c r="N2509" t="s">
        <v>39</v>
      </c>
      <c r="O2509">
        <v>2011</v>
      </c>
      <c r="P2509">
        <v>2011</v>
      </c>
      <c r="Q2509" t="s">
        <v>39</v>
      </c>
      <c r="R2509" t="s">
        <v>39</v>
      </c>
      <c r="S2509" t="s">
        <v>39</v>
      </c>
      <c r="T2509" t="s">
        <v>39</v>
      </c>
      <c r="U2509" t="s">
        <v>3184</v>
      </c>
      <c r="V2509" s="6" t="s">
        <v>2729</v>
      </c>
      <c r="W2509">
        <v>7</v>
      </c>
      <c r="X2509" s="6">
        <v>25</v>
      </c>
      <c r="Y2509" t="s">
        <v>3172</v>
      </c>
      <c r="Z2509" s="6" t="s">
        <v>39</v>
      </c>
      <c r="AA2509" t="s">
        <v>39</v>
      </c>
      <c r="AB2509" t="s">
        <v>39</v>
      </c>
      <c r="AC2509" t="s">
        <v>39</v>
      </c>
      <c r="AD2509" t="s">
        <v>40</v>
      </c>
      <c r="AE2509" t="s">
        <v>39</v>
      </c>
      <c r="AF2509" t="s">
        <v>40</v>
      </c>
      <c r="AG2509" t="s">
        <v>39</v>
      </c>
      <c r="AH2509" t="s">
        <v>39</v>
      </c>
      <c r="AI2509" t="s">
        <v>39</v>
      </c>
      <c r="AJ2509" s="6" t="s">
        <v>3129</v>
      </c>
      <c r="AK2509">
        <v>10.72</v>
      </c>
      <c r="AL2509" t="s">
        <v>39</v>
      </c>
      <c r="AM2509" t="s">
        <v>39</v>
      </c>
      <c r="AN2509">
        <v>4</v>
      </c>
      <c r="AO2509">
        <v>25</v>
      </c>
      <c r="AP2509">
        <v>30</v>
      </c>
      <c r="AQ2509" t="s">
        <v>39</v>
      </c>
      <c r="AR2509" t="s">
        <v>2692</v>
      </c>
    </row>
    <row r="2510" spans="1:44" x14ac:dyDescent="0.35">
      <c r="A2510" t="s">
        <v>2131</v>
      </c>
      <c r="B2510" t="s">
        <v>2672</v>
      </c>
      <c r="C2510" t="s">
        <v>2592</v>
      </c>
      <c r="D2510" t="s">
        <v>3145</v>
      </c>
      <c r="E2510" t="s">
        <v>3146</v>
      </c>
      <c r="F2510" t="s">
        <v>39</v>
      </c>
      <c r="G2510" t="s">
        <v>40</v>
      </c>
      <c r="H2510" t="s">
        <v>40</v>
      </c>
      <c r="I2510" t="s">
        <v>3150</v>
      </c>
      <c r="J2510" t="s">
        <v>3147</v>
      </c>
      <c r="K2510" t="s">
        <v>3148</v>
      </c>
      <c r="L2510" t="s">
        <v>3149</v>
      </c>
      <c r="M2510" t="s">
        <v>2632</v>
      </c>
      <c r="N2510" t="s">
        <v>39</v>
      </c>
      <c r="O2510">
        <v>2011</v>
      </c>
      <c r="P2510">
        <v>2011</v>
      </c>
      <c r="Q2510" t="s">
        <v>39</v>
      </c>
      <c r="R2510" t="s">
        <v>39</v>
      </c>
      <c r="S2510" t="s">
        <v>39</v>
      </c>
      <c r="T2510" t="s">
        <v>39</v>
      </c>
      <c r="U2510" t="s">
        <v>3187</v>
      </c>
      <c r="V2510" s="6" t="s">
        <v>2729</v>
      </c>
      <c r="W2510">
        <v>7</v>
      </c>
      <c r="X2510" s="6">
        <v>25</v>
      </c>
      <c r="Y2510" t="s">
        <v>3172</v>
      </c>
      <c r="Z2510" s="6" t="s">
        <v>39</v>
      </c>
      <c r="AA2510" t="s">
        <v>39</v>
      </c>
      <c r="AB2510" t="s">
        <v>39</v>
      </c>
      <c r="AC2510" t="s">
        <v>39</v>
      </c>
      <c r="AD2510" t="s">
        <v>40</v>
      </c>
      <c r="AE2510" t="s">
        <v>39</v>
      </c>
      <c r="AF2510" t="s">
        <v>40</v>
      </c>
      <c r="AG2510" t="s">
        <v>39</v>
      </c>
      <c r="AH2510" t="s">
        <v>39</v>
      </c>
      <c r="AI2510" t="s">
        <v>39</v>
      </c>
      <c r="AJ2510" s="6" t="s">
        <v>3129</v>
      </c>
      <c r="AK2510">
        <v>8.6999999999999993</v>
      </c>
      <c r="AL2510" t="s">
        <v>39</v>
      </c>
      <c r="AM2510" t="s">
        <v>39</v>
      </c>
      <c r="AN2510">
        <v>4</v>
      </c>
      <c r="AO2510">
        <v>25</v>
      </c>
      <c r="AP2510">
        <v>30</v>
      </c>
      <c r="AQ2510" t="s">
        <v>39</v>
      </c>
      <c r="AR2510" t="s">
        <v>2692</v>
      </c>
    </row>
    <row r="2511" spans="1:44" x14ac:dyDescent="0.35">
      <c r="A2511" t="s">
        <v>2131</v>
      </c>
      <c r="B2511" t="s">
        <v>2672</v>
      </c>
      <c r="C2511" t="s">
        <v>2592</v>
      </c>
      <c r="D2511" t="s">
        <v>3145</v>
      </c>
      <c r="E2511" t="s">
        <v>3146</v>
      </c>
      <c r="F2511" t="s">
        <v>39</v>
      </c>
      <c r="G2511" t="s">
        <v>40</v>
      </c>
      <c r="H2511" t="s">
        <v>40</v>
      </c>
      <c r="I2511" t="s">
        <v>3150</v>
      </c>
      <c r="J2511" t="s">
        <v>3147</v>
      </c>
      <c r="K2511" t="s">
        <v>3148</v>
      </c>
      <c r="L2511" t="s">
        <v>3149</v>
      </c>
      <c r="M2511" t="s">
        <v>2632</v>
      </c>
      <c r="N2511" t="s">
        <v>39</v>
      </c>
      <c r="O2511">
        <v>2011</v>
      </c>
      <c r="P2511">
        <v>2011</v>
      </c>
      <c r="Q2511" t="s">
        <v>39</v>
      </c>
      <c r="R2511" t="s">
        <v>39</v>
      </c>
      <c r="S2511" t="s">
        <v>39</v>
      </c>
      <c r="T2511" t="s">
        <v>39</v>
      </c>
      <c r="U2511" t="s">
        <v>3185</v>
      </c>
      <c r="V2511" s="6" t="s">
        <v>2729</v>
      </c>
      <c r="W2511">
        <v>7</v>
      </c>
      <c r="X2511" s="6">
        <v>25</v>
      </c>
      <c r="Y2511" t="s">
        <v>3172</v>
      </c>
      <c r="Z2511" s="6" t="s">
        <v>39</v>
      </c>
      <c r="AA2511" t="s">
        <v>39</v>
      </c>
      <c r="AB2511" t="s">
        <v>39</v>
      </c>
      <c r="AC2511" t="s">
        <v>39</v>
      </c>
      <c r="AD2511" t="s">
        <v>40</v>
      </c>
      <c r="AE2511" t="s">
        <v>39</v>
      </c>
      <c r="AF2511" t="s">
        <v>40</v>
      </c>
      <c r="AG2511" t="s">
        <v>39</v>
      </c>
      <c r="AH2511" t="s">
        <v>39</v>
      </c>
      <c r="AI2511" t="s">
        <v>39</v>
      </c>
      <c r="AJ2511" s="6" t="s">
        <v>3129</v>
      </c>
      <c r="AK2511">
        <v>10.11</v>
      </c>
      <c r="AL2511" t="s">
        <v>39</v>
      </c>
      <c r="AM2511" t="s">
        <v>39</v>
      </c>
      <c r="AN2511">
        <v>4</v>
      </c>
      <c r="AO2511">
        <v>25</v>
      </c>
      <c r="AP2511">
        <v>30</v>
      </c>
      <c r="AQ2511" t="s">
        <v>39</v>
      </c>
      <c r="AR2511" t="s">
        <v>2692</v>
      </c>
    </row>
    <row r="2512" spans="1:44" s="13" customFormat="1" x14ac:dyDescent="0.35">
      <c r="A2512" s="13" t="s">
        <v>2131</v>
      </c>
      <c r="B2512" s="13" t="s">
        <v>2672</v>
      </c>
      <c r="C2512" s="13" t="s">
        <v>2592</v>
      </c>
      <c r="D2512" s="13" t="s">
        <v>3145</v>
      </c>
      <c r="E2512" s="13" t="s">
        <v>3146</v>
      </c>
      <c r="F2512" s="13" t="s">
        <v>39</v>
      </c>
      <c r="G2512" s="13" t="s">
        <v>40</v>
      </c>
      <c r="H2512" s="13" t="s">
        <v>40</v>
      </c>
      <c r="I2512" s="13" t="s">
        <v>3150</v>
      </c>
      <c r="J2512" s="13" t="s">
        <v>3147</v>
      </c>
      <c r="K2512" s="13" t="s">
        <v>3148</v>
      </c>
      <c r="L2512" s="13" t="s">
        <v>3149</v>
      </c>
      <c r="M2512" s="13" t="s">
        <v>2632</v>
      </c>
      <c r="N2512" s="13" t="s">
        <v>39</v>
      </c>
      <c r="O2512" s="13">
        <v>2011</v>
      </c>
      <c r="P2512" s="13">
        <v>2011</v>
      </c>
      <c r="Q2512" s="13" t="s">
        <v>39</v>
      </c>
      <c r="R2512" s="13" t="s">
        <v>39</v>
      </c>
      <c r="S2512" s="13" t="s">
        <v>39</v>
      </c>
      <c r="T2512" s="13" t="s">
        <v>39</v>
      </c>
      <c r="U2512" s="13" t="s">
        <v>3186</v>
      </c>
      <c r="V2512" s="16" t="s">
        <v>2729</v>
      </c>
      <c r="W2512" s="13">
        <v>7</v>
      </c>
      <c r="X2512" s="16">
        <v>25</v>
      </c>
      <c r="Y2512" s="13" t="s">
        <v>3172</v>
      </c>
      <c r="Z2512" s="16" t="s">
        <v>39</v>
      </c>
      <c r="AA2512" s="13" t="s">
        <v>39</v>
      </c>
      <c r="AB2512" s="13" t="s">
        <v>39</v>
      </c>
      <c r="AC2512" s="13" t="s">
        <v>39</v>
      </c>
      <c r="AD2512" s="13" t="s">
        <v>40</v>
      </c>
      <c r="AE2512" s="13" t="s">
        <v>39</v>
      </c>
      <c r="AF2512" s="13" t="s">
        <v>40</v>
      </c>
      <c r="AG2512" s="13" t="s">
        <v>39</v>
      </c>
      <c r="AH2512" s="13" t="s">
        <v>39</v>
      </c>
      <c r="AI2512" s="13" t="s">
        <v>39</v>
      </c>
      <c r="AJ2512" s="16" t="s">
        <v>3129</v>
      </c>
      <c r="AK2512" s="13">
        <v>10.67</v>
      </c>
      <c r="AL2512" s="13" t="s">
        <v>39</v>
      </c>
      <c r="AM2512" s="13" t="s">
        <v>39</v>
      </c>
      <c r="AN2512" s="13">
        <v>4</v>
      </c>
      <c r="AO2512" s="13">
        <v>25</v>
      </c>
      <c r="AP2512" s="13">
        <v>30</v>
      </c>
      <c r="AQ2512" s="13" t="s">
        <v>39</v>
      </c>
      <c r="AR2512" s="13" t="s">
        <v>2692</v>
      </c>
    </row>
    <row r="2513" spans="1:45" x14ac:dyDescent="0.35">
      <c r="A2513" t="s">
        <v>2142</v>
      </c>
      <c r="B2513" t="s">
        <v>2672</v>
      </c>
      <c r="C2513" t="s">
        <v>2592</v>
      </c>
      <c r="D2513" t="s">
        <v>1491</v>
      </c>
      <c r="E2513" t="s">
        <v>1509</v>
      </c>
      <c r="F2513" t="s">
        <v>3065</v>
      </c>
      <c r="G2513" t="s">
        <v>42</v>
      </c>
      <c r="H2513" t="s">
        <v>40</v>
      </c>
      <c r="I2513" t="s">
        <v>3189</v>
      </c>
      <c r="J2513" t="s">
        <v>39</v>
      </c>
      <c r="K2513" t="s">
        <v>39</v>
      </c>
      <c r="L2513" t="s">
        <v>39</v>
      </c>
      <c r="M2513" t="s">
        <v>41</v>
      </c>
      <c r="N2513" t="s">
        <v>39</v>
      </c>
      <c r="O2513">
        <v>1993</v>
      </c>
      <c r="P2513" t="s">
        <v>39</v>
      </c>
      <c r="Q2513" t="s">
        <v>39</v>
      </c>
      <c r="R2513" t="s">
        <v>39</v>
      </c>
      <c r="S2513" t="s">
        <v>39</v>
      </c>
      <c r="T2513" t="s">
        <v>39</v>
      </c>
      <c r="U2513" t="s">
        <v>39</v>
      </c>
      <c r="V2513" s="6" t="s">
        <v>39</v>
      </c>
      <c r="W2513" t="s">
        <v>39</v>
      </c>
      <c r="X2513" s="6">
        <v>5</v>
      </c>
      <c r="Y2513" t="s">
        <v>39</v>
      </c>
      <c r="Z2513" s="6">
        <v>0</v>
      </c>
      <c r="AA2513" t="s">
        <v>39</v>
      </c>
      <c r="AB2513" t="s">
        <v>39</v>
      </c>
      <c r="AC2513" t="s">
        <v>39</v>
      </c>
      <c r="AD2513" t="s">
        <v>40</v>
      </c>
      <c r="AE2513" t="s">
        <v>39</v>
      </c>
      <c r="AF2513" t="s">
        <v>40</v>
      </c>
      <c r="AG2513" t="s">
        <v>39</v>
      </c>
      <c r="AH2513" t="s">
        <v>39</v>
      </c>
      <c r="AI2513">
        <v>0.2</v>
      </c>
      <c r="AJ2513" s="6" t="s">
        <v>43</v>
      </c>
      <c r="AK2513">
        <v>68.326999999999998</v>
      </c>
      <c r="AL2513" t="s">
        <v>39</v>
      </c>
      <c r="AM2513" t="s">
        <v>39</v>
      </c>
      <c r="AN2513">
        <v>4</v>
      </c>
      <c r="AO2513">
        <v>25</v>
      </c>
      <c r="AP2513" t="s">
        <v>39</v>
      </c>
      <c r="AQ2513" t="s">
        <v>39</v>
      </c>
      <c r="AR2513" t="s">
        <v>2686</v>
      </c>
      <c r="AS2513" t="s">
        <v>3190</v>
      </c>
    </row>
    <row r="2514" spans="1:45" x14ac:dyDescent="0.35">
      <c r="A2514" t="s">
        <v>2142</v>
      </c>
      <c r="B2514" t="s">
        <v>2672</v>
      </c>
      <c r="C2514" t="s">
        <v>2592</v>
      </c>
      <c r="D2514" t="s">
        <v>1491</v>
      </c>
      <c r="E2514" t="s">
        <v>1509</v>
      </c>
      <c r="F2514" t="s">
        <v>3065</v>
      </c>
      <c r="G2514" t="s">
        <v>42</v>
      </c>
      <c r="H2514" t="s">
        <v>40</v>
      </c>
      <c r="I2514" t="s">
        <v>3189</v>
      </c>
      <c r="J2514" t="s">
        <v>39</v>
      </c>
      <c r="K2514" t="s">
        <v>39</v>
      </c>
      <c r="L2514" t="s">
        <v>39</v>
      </c>
      <c r="M2514" t="s">
        <v>41</v>
      </c>
      <c r="N2514" t="s">
        <v>39</v>
      </c>
      <c r="O2514">
        <v>1993</v>
      </c>
      <c r="P2514" t="s">
        <v>39</v>
      </c>
      <c r="Q2514" t="s">
        <v>39</v>
      </c>
      <c r="R2514" t="s">
        <v>39</v>
      </c>
      <c r="S2514" t="s">
        <v>39</v>
      </c>
      <c r="T2514" t="s">
        <v>39</v>
      </c>
      <c r="U2514" t="s">
        <v>39</v>
      </c>
      <c r="V2514" s="6" t="s">
        <v>39</v>
      </c>
      <c r="W2514" t="s">
        <v>39</v>
      </c>
      <c r="X2514" s="6">
        <v>5</v>
      </c>
      <c r="Y2514" t="s">
        <v>39</v>
      </c>
      <c r="Z2514" s="6">
        <v>0</v>
      </c>
      <c r="AA2514" t="s">
        <v>39</v>
      </c>
      <c r="AB2514" t="s">
        <v>39</v>
      </c>
      <c r="AC2514" t="s">
        <v>39</v>
      </c>
      <c r="AD2514" t="s">
        <v>40</v>
      </c>
      <c r="AE2514" t="s">
        <v>39</v>
      </c>
      <c r="AF2514" t="s">
        <v>40</v>
      </c>
      <c r="AG2514" t="s">
        <v>39</v>
      </c>
      <c r="AH2514" t="s">
        <v>39</v>
      </c>
      <c r="AI2514">
        <v>0.2</v>
      </c>
      <c r="AJ2514" s="6" t="s">
        <v>43</v>
      </c>
      <c r="AK2514">
        <v>53.49</v>
      </c>
      <c r="AL2514" t="s">
        <v>39</v>
      </c>
      <c r="AM2514" t="s">
        <v>39</v>
      </c>
      <c r="AN2514">
        <v>4</v>
      </c>
      <c r="AO2514">
        <v>25</v>
      </c>
      <c r="AP2514" t="s">
        <v>39</v>
      </c>
      <c r="AQ2514" t="s">
        <v>39</v>
      </c>
      <c r="AR2514" t="s">
        <v>2686</v>
      </c>
      <c r="AS2514" t="s">
        <v>3190</v>
      </c>
    </row>
    <row r="2515" spans="1:45" x14ac:dyDescent="0.35">
      <c r="A2515" t="s">
        <v>2142</v>
      </c>
      <c r="B2515" t="s">
        <v>2672</v>
      </c>
      <c r="C2515" t="s">
        <v>2592</v>
      </c>
      <c r="D2515" t="s">
        <v>1491</v>
      </c>
      <c r="E2515" t="s">
        <v>1509</v>
      </c>
      <c r="F2515" t="s">
        <v>3065</v>
      </c>
      <c r="G2515" t="s">
        <v>42</v>
      </c>
      <c r="H2515" t="s">
        <v>40</v>
      </c>
      <c r="I2515" t="s">
        <v>3189</v>
      </c>
      <c r="J2515" t="s">
        <v>39</v>
      </c>
      <c r="K2515" t="s">
        <v>39</v>
      </c>
      <c r="L2515" t="s">
        <v>39</v>
      </c>
      <c r="M2515" t="s">
        <v>41</v>
      </c>
      <c r="N2515" t="s">
        <v>39</v>
      </c>
      <c r="O2515">
        <v>1993</v>
      </c>
      <c r="P2515" t="s">
        <v>39</v>
      </c>
      <c r="Q2515" t="s">
        <v>39</v>
      </c>
      <c r="R2515" t="s">
        <v>39</v>
      </c>
      <c r="S2515" t="s">
        <v>39</v>
      </c>
      <c r="T2515" t="s">
        <v>39</v>
      </c>
      <c r="U2515" t="s">
        <v>39</v>
      </c>
      <c r="V2515" s="6" t="s">
        <v>39</v>
      </c>
      <c r="W2515" t="s">
        <v>39</v>
      </c>
      <c r="X2515" s="6">
        <v>5</v>
      </c>
      <c r="Y2515" t="s">
        <v>39</v>
      </c>
      <c r="Z2515" s="6">
        <v>0</v>
      </c>
      <c r="AA2515" t="s">
        <v>39</v>
      </c>
      <c r="AB2515" t="s">
        <v>39</v>
      </c>
      <c r="AC2515" t="s">
        <v>39</v>
      </c>
      <c r="AD2515" t="s">
        <v>40</v>
      </c>
      <c r="AE2515" t="s">
        <v>39</v>
      </c>
      <c r="AF2515" t="s">
        <v>40</v>
      </c>
      <c r="AG2515" t="s">
        <v>39</v>
      </c>
      <c r="AH2515" t="s">
        <v>39</v>
      </c>
      <c r="AI2515">
        <v>0.2</v>
      </c>
      <c r="AJ2515" s="6" t="s">
        <v>43</v>
      </c>
      <c r="AK2515" s="19">
        <v>67.953000000000003</v>
      </c>
      <c r="AL2515" t="s">
        <v>39</v>
      </c>
      <c r="AM2515" t="s">
        <v>39</v>
      </c>
      <c r="AN2515">
        <v>4</v>
      </c>
      <c r="AO2515">
        <v>25</v>
      </c>
      <c r="AP2515" t="s">
        <v>39</v>
      </c>
      <c r="AQ2515" t="s">
        <v>39</v>
      </c>
      <c r="AR2515" t="s">
        <v>2686</v>
      </c>
      <c r="AS2515" t="s">
        <v>3190</v>
      </c>
    </row>
    <row r="2516" spans="1:45" x14ac:dyDescent="0.35">
      <c r="A2516" t="s">
        <v>2142</v>
      </c>
      <c r="B2516" t="s">
        <v>2672</v>
      </c>
      <c r="C2516" t="s">
        <v>2592</v>
      </c>
      <c r="D2516" t="s">
        <v>1491</v>
      </c>
      <c r="E2516" t="s">
        <v>1509</v>
      </c>
      <c r="F2516" t="s">
        <v>3065</v>
      </c>
      <c r="G2516" t="s">
        <v>42</v>
      </c>
      <c r="H2516" t="s">
        <v>40</v>
      </c>
      <c r="I2516" t="s">
        <v>3189</v>
      </c>
      <c r="J2516" t="s">
        <v>39</v>
      </c>
      <c r="K2516" t="s">
        <v>39</v>
      </c>
      <c r="L2516" t="s">
        <v>39</v>
      </c>
      <c r="M2516" t="s">
        <v>41</v>
      </c>
      <c r="N2516" t="s">
        <v>39</v>
      </c>
      <c r="O2516">
        <v>1993</v>
      </c>
      <c r="P2516" t="s">
        <v>39</v>
      </c>
      <c r="Q2516" t="s">
        <v>39</v>
      </c>
      <c r="R2516" t="s">
        <v>39</v>
      </c>
      <c r="S2516" t="s">
        <v>39</v>
      </c>
      <c r="T2516" t="s">
        <v>39</v>
      </c>
      <c r="U2516" t="s">
        <v>39</v>
      </c>
      <c r="V2516" s="6" t="s">
        <v>39</v>
      </c>
      <c r="W2516" t="s">
        <v>39</v>
      </c>
      <c r="X2516" s="6">
        <v>5</v>
      </c>
      <c r="Y2516" t="s">
        <v>39</v>
      </c>
      <c r="Z2516" s="6">
        <v>0</v>
      </c>
      <c r="AA2516" t="s">
        <v>39</v>
      </c>
      <c r="AB2516" t="s">
        <v>39</v>
      </c>
      <c r="AC2516" t="s">
        <v>39</v>
      </c>
      <c r="AD2516" t="s">
        <v>40</v>
      </c>
      <c r="AE2516" t="s">
        <v>39</v>
      </c>
      <c r="AF2516" t="s">
        <v>40</v>
      </c>
      <c r="AG2516" t="s">
        <v>39</v>
      </c>
      <c r="AH2516" t="s">
        <v>39</v>
      </c>
      <c r="AI2516">
        <v>0.2</v>
      </c>
      <c r="AJ2516" s="6" t="s">
        <v>43</v>
      </c>
      <c r="AK2516" s="19">
        <v>57.48</v>
      </c>
      <c r="AL2516" t="s">
        <v>39</v>
      </c>
      <c r="AM2516" t="s">
        <v>39</v>
      </c>
      <c r="AN2516">
        <v>4</v>
      </c>
      <c r="AO2516">
        <v>25</v>
      </c>
      <c r="AP2516" t="s">
        <v>39</v>
      </c>
      <c r="AQ2516" t="s">
        <v>39</v>
      </c>
      <c r="AR2516" t="s">
        <v>2686</v>
      </c>
      <c r="AS2516" t="s">
        <v>3190</v>
      </c>
    </row>
    <row r="2517" spans="1:45" x14ac:dyDescent="0.35">
      <c r="A2517" t="s">
        <v>2142</v>
      </c>
      <c r="B2517" t="s">
        <v>2672</v>
      </c>
      <c r="C2517" t="s">
        <v>2592</v>
      </c>
      <c r="D2517" t="s">
        <v>1491</v>
      </c>
      <c r="E2517" t="s">
        <v>1509</v>
      </c>
      <c r="F2517" t="s">
        <v>3065</v>
      </c>
      <c r="G2517" t="s">
        <v>42</v>
      </c>
      <c r="H2517" t="s">
        <v>40</v>
      </c>
      <c r="I2517" t="s">
        <v>3189</v>
      </c>
      <c r="J2517" t="s">
        <v>39</v>
      </c>
      <c r="K2517" t="s">
        <v>39</v>
      </c>
      <c r="L2517" t="s">
        <v>39</v>
      </c>
      <c r="M2517" t="s">
        <v>41</v>
      </c>
      <c r="N2517" t="s">
        <v>39</v>
      </c>
      <c r="O2517">
        <v>1993</v>
      </c>
      <c r="P2517" t="s">
        <v>39</v>
      </c>
      <c r="Q2517" t="s">
        <v>39</v>
      </c>
      <c r="R2517" t="s">
        <v>39</v>
      </c>
      <c r="S2517" t="s">
        <v>39</v>
      </c>
      <c r="T2517" t="s">
        <v>39</v>
      </c>
      <c r="U2517" t="s">
        <v>39</v>
      </c>
      <c r="V2517" s="6" t="s">
        <v>39</v>
      </c>
      <c r="W2517" t="s">
        <v>39</v>
      </c>
      <c r="X2517" s="6">
        <v>5</v>
      </c>
      <c r="Y2517" t="s">
        <v>39</v>
      </c>
      <c r="Z2517" s="6">
        <v>0</v>
      </c>
      <c r="AA2517" t="s">
        <v>39</v>
      </c>
      <c r="AB2517" t="s">
        <v>39</v>
      </c>
      <c r="AC2517" t="s">
        <v>39</v>
      </c>
      <c r="AD2517" t="s">
        <v>40</v>
      </c>
      <c r="AE2517" t="s">
        <v>39</v>
      </c>
      <c r="AF2517" t="s">
        <v>40</v>
      </c>
      <c r="AG2517" t="s">
        <v>39</v>
      </c>
      <c r="AH2517" t="s">
        <v>39</v>
      </c>
      <c r="AI2517">
        <v>0.2</v>
      </c>
      <c r="AJ2517" s="6" t="s">
        <v>43</v>
      </c>
      <c r="AK2517" s="19">
        <v>64.212999999999994</v>
      </c>
      <c r="AL2517" t="s">
        <v>39</v>
      </c>
      <c r="AM2517" t="s">
        <v>39</v>
      </c>
      <c r="AN2517">
        <v>4</v>
      </c>
      <c r="AO2517">
        <v>25</v>
      </c>
      <c r="AP2517" t="s">
        <v>39</v>
      </c>
      <c r="AQ2517" t="s">
        <v>39</v>
      </c>
      <c r="AR2517" t="s">
        <v>2686</v>
      </c>
      <c r="AS2517" t="s">
        <v>3190</v>
      </c>
    </row>
    <row r="2518" spans="1:45" x14ac:dyDescent="0.35">
      <c r="A2518" t="s">
        <v>2142</v>
      </c>
      <c r="B2518" t="s">
        <v>2672</v>
      </c>
      <c r="C2518" t="s">
        <v>2592</v>
      </c>
      <c r="D2518" t="s">
        <v>1491</v>
      </c>
      <c r="E2518" t="s">
        <v>1509</v>
      </c>
      <c r="F2518" t="s">
        <v>3065</v>
      </c>
      <c r="G2518" t="s">
        <v>42</v>
      </c>
      <c r="H2518" t="s">
        <v>40</v>
      </c>
      <c r="I2518" t="s">
        <v>3189</v>
      </c>
      <c r="J2518" t="s">
        <v>39</v>
      </c>
      <c r="K2518" t="s">
        <v>39</v>
      </c>
      <c r="L2518" t="s">
        <v>39</v>
      </c>
      <c r="M2518" t="s">
        <v>41</v>
      </c>
      <c r="N2518" t="s">
        <v>39</v>
      </c>
      <c r="O2518">
        <v>1993</v>
      </c>
      <c r="P2518" t="s">
        <v>39</v>
      </c>
      <c r="Q2518" t="s">
        <v>39</v>
      </c>
      <c r="R2518" t="s">
        <v>39</v>
      </c>
      <c r="S2518" t="s">
        <v>39</v>
      </c>
      <c r="T2518" t="s">
        <v>39</v>
      </c>
      <c r="U2518" t="s">
        <v>39</v>
      </c>
      <c r="V2518" s="6" t="s">
        <v>39</v>
      </c>
      <c r="W2518" t="s">
        <v>39</v>
      </c>
      <c r="X2518" s="6">
        <v>5</v>
      </c>
      <c r="Y2518" t="s">
        <v>39</v>
      </c>
      <c r="Z2518" s="6">
        <v>0</v>
      </c>
      <c r="AA2518" t="s">
        <v>39</v>
      </c>
      <c r="AB2518" t="s">
        <v>39</v>
      </c>
      <c r="AC2518" t="s">
        <v>39</v>
      </c>
      <c r="AD2518" t="s">
        <v>40</v>
      </c>
      <c r="AE2518" t="s">
        <v>39</v>
      </c>
      <c r="AF2518" t="s">
        <v>40</v>
      </c>
      <c r="AG2518" t="s">
        <v>39</v>
      </c>
      <c r="AH2518" t="s">
        <v>39</v>
      </c>
      <c r="AI2518">
        <v>0.2</v>
      </c>
      <c r="AJ2518" s="6" t="s">
        <v>43</v>
      </c>
      <c r="AK2518" s="19">
        <v>64.960999999999999</v>
      </c>
      <c r="AL2518" t="s">
        <v>39</v>
      </c>
      <c r="AM2518" t="s">
        <v>39</v>
      </c>
      <c r="AN2518">
        <v>4</v>
      </c>
      <c r="AO2518">
        <v>25</v>
      </c>
      <c r="AP2518" t="s">
        <v>39</v>
      </c>
      <c r="AQ2518" t="s">
        <v>39</v>
      </c>
      <c r="AR2518" t="s">
        <v>2686</v>
      </c>
      <c r="AS2518" t="s">
        <v>3190</v>
      </c>
    </row>
    <row r="2519" spans="1:45" x14ac:dyDescent="0.35">
      <c r="A2519" t="s">
        <v>2142</v>
      </c>
      <c r="B2519" t="s">
        <v>2672</v>
      </c>
      <c r="C2519" t="s">
        <v>2592</v>
      </c>
      <c r="D2519" t="s">
        <v>1491</v>
      </c>
      <c r="E2519" t="s">
        <v>1509</v>
      </c>
      <c r="F2519" t="s">
        <v>3065</v>
      </c>
      <c r="G2519" t="s">
        <v>42</v>
      </c>
      <c r="H2519" t="s">
        <v>40</v>
      </c>
      <c r="I2519" t="s">
        <v>3189</v>
      </c>
      <c r="J2519" t="s">
        <v>39</v>
      </c>
      <c r="K2519" t="s">
        <v>39</v>
      </c>
      <c r="L2519" t="s">
        <v>39</v>
      </c>
      <c r="M2519" t="s">
        <v>41</v>
      </c>
      <c r="N2519" t="s">
        <v>39</v>
      </c>
      <c r="O2519">
        <v>1993</v>
      </c>
      <c r="P2519" t="s">
        <v>39</v>
      </c>
      <c r="Q2519" t="s">
        <v>39</v>
      </c>
      <c r="R2519" t="s">
        <v>39</v>
      </c>
      <c r="S2519" t="s">
        <v>39</v>
      </c>
      <c r="T2519" t="s">
        <v>39</v>
      </c>
      <c r="U2519" t="s">
        <v>39</v>
      </c>
      <c r="V2519" s="6" t="s">
        <v>39</v>
      </c>
      <c r="W2519" t="s">
        <v>39</v>
      </c>
      <c r="X2519" s="6">
        <v>5</v>
      </c>
      <c r="Y2519" t="s">
        <v>39</v>
      </c>
      <c r="Z2519" s="6">
        <v>0</v>
      </c>
      <c r="AA2519" t="s">
        <v>39</v>
      </c>
      <c r="AB2519" t="s">
        <v>39</v>
      </c>
      <c r="AC2519" t="s">
        <v>39</v>
      </c>
      <c r="AD2519" t="s">
        <v>40</v>
      </c>
      <c r="AE2519" t="s">
        <v>39</v>
      </c>
      <c r="AF2519" t="s">
        <v>40</v>
      </c>
      <c r="AG2519" t="s">
        <v>39</v>
      </c>
      <c r="AH2519" t="s">
        <v>39</v>
      </c>
      <c r="AI2519">
        <v>0.2</v>
      </c>
      <c r="AJ2519" s="6" t="s">
        <v>43</v>
      </c>
      <c r="AK2519" s="19">
        <v>60.222999999999999</v>
      </c>
      <c r="AL2519" t="s">
        <v>39</v>
      </c>
      <c r="AM2519" t="s">
        <v>39</v>
      </c>
      <c r="AN2519">
        <v>4</v>
      </c>
      <c r="AO2519">
        <v>25</v>
      </c>
      <c r="AP2519" t="s">
        <v>39</v>
      </c>
      <c r="AQ2519" t="s">
        <v>39</v>
      </c>
      <c r="AR2519" t="s">
        <v>2686</v>
      </c>
      <c r="AS2519" t="s">
        <v>3190</v>
      </c>
    </row>
    <row r="2520" spans="1:45" x14ac:dyDescent="0.35">
      <c r="A2520" t="s">
        <v>2142</v>
      </c>
      <c r="B2520" t="s">
        <v>2672</v>
      </c>
      <c r="C2520" t="s">
        <v>2592</v>
      </c>
      <c r="D2520" t="s">
        <v>1491</v>
      </c>
      <c r="E2520" t="s">
        <v>1509</v>
      </c>
      <c r="F2520" t="s">
        <v>3065</v>
      </c>
      <c r="G2520" t="s">
        <v>42</v>
      </c>
      <c r="H2520" t="s">
        <v>40</v>
      </c>
      <c r="I2520" t="s">
        <v>3189</v>
      </c>
      <c r="J2520" t="s">
        <v>39</v>
      </c>
      <c r="K2520" t="s">
        <v>39</v>
      </c>
      <c r="L2520" t="s">
        <v>39</v>
      </c>
      <c r="M2520" t="s">
        <v>41</v>
      </c>
      <c r="N2520" t="s">
        <v>39</v>
      </c>
      <c r="O2520">
        <v>1993</v>
      </c>
      <c r="P2520" t="s">
        <v>39</v>
      </c>
      <c r="Q2520" t="s">
        <v>39</v>
      </c>
      <c r="R2520" t="s">
        <v>39</v>
      </c>
      <c r="S2520" t="s">
        <v>39</v>
      </c>
      <c r="T2520" t="s">
        <v>39</v>
      </c>
      <c r="U2520" t="s">
        <v>39</v>
      </c>
      <c r="V2520" s="6" t="s">
        <v>39</v>
      </c>
      <c r="W2520" t="s">
        <v>39</v>
      </c>
      <c r="X2520" s="6">
        <v>5</v>
      </c>
      <c r="Y2520" t="s">
        <v>39</v>
      </c>
      <c r="Z2520" s="6">
        <v>0</v>
      </c>
      <c r="AA2520" t="s">
        <v>39</v>
      </c>
      <c r="AB2520" t="s">
        <v>39</v>
      </c>
      <c r="AC2520" t="s">
        <v>39</v>
      </c>
      <c r="AD2520" t="s">
        <v>40</v>
      </c>
      <c r="AE2520" t="s">
        <v>39</v>
      </c>
      <c r="AF2520" t="s">
        <v>40</v>
      </c>
      <c r="AG2520" t="s">
        <v>39</v>
      </c>
      <c r="AH2520" t="s">
        <v>39</v>
      </c>
      <c r="AI2520">
        <v>0.2</v>
      </c>
      <c r="AJ2520" s="6" t="s">
        <v>43</v>
      </c>
      <c r="AK2520" s="19">
        <v>74.686000000000007</v>
      </c>
      <c r="AL2520" t="s">
        <v>39</v>
      </c>
      <c r="AM2520" t="s">
        <v>39</v>
      </c>
      <c r="AN2520">
        <v>4</v>
      </c>
      <c r="AO2520">
        <v>25</v>
      </c>
      <c r="AP2520" t="s">
        <v>39</v>
      </c>
      <c r="AQ2520" t="s">
        <v>39</v>
      </c>
      <c r="AR2520" t="s">
        <v>2686</v>
      </c>
      <c r="AS2520" t="s">
        <v>3190</v>
      </c>
    </row>
    <row r="2521" spans="1:45" x14ac:dyDescent="0.35">
      <c r="A2521" t="s">
        <v>2142</v>
      </c>
      <c r="B2521" t="s">
        <v>2672</v>
      </c>
      <c r="C2521" t="s">
        <v>2592</v>
      </c>
      <c r="D2521" t="s">
        <v>1491</v>
      </c>
      <c r="E2521" t="s">
        <v>1509</v>
      </c>
      <c r="F2521" t="s">
        <v>3065</v>
      </c>
      <c r="G2521" t="s">
        <v>42</v>
      </c>
      <c r="H2521" t="s">
        <v>40</v>
      </c>
      <c r="I2521" t="s">
        <v>3189</v>
      </c>
      <c r="J2521" t="s">
        <v>39</v>
      </c>
      <c r="K2521" t="s">
        <v>39</v>
      </c>
      <c r="L2521" t="s">
        <v>39</v>
      </c>
      <c r="M2521" t="s">
        <v>41</v>
      </c>
      <c r="N2521" t="s">
        <v>39</v>
      </c>
      <c r="O2521">
        <v>1993</v>
      </c>
      <c r="P2521" t="s">
        <v>39</v>
      </c>
      <c r="Q2521" t="s">
        <v>39</v>
      </c>
      <c r="R2521" t="s">
        <v>39</v>
      </c>
      <c r="S2521" t="s">
        <v>39</v>
      </c>
      <c r="T2521" t="s">
        <v>39</v>
      </c>
      <c r="U2521" t="s">
        <v>39</v>
      </c>
      <c r="V2521" s="6" t="s">
        <v>39</v>
      </c>
      <c r="W2521" t="s">
        <v>39</v>
      </c>
      <c r="X2521" s="6">
        <v>5</v>
      </c>
      <c r="Y2521" t="s">
        <v>39</v>
      </c>
      <c r="Z2521" s="6">
        <v>0</v>
      </c>
      <c r="AA2521" t="s">
        <v>39</v>
      </c>
      <c r="AB2521" t="s">
        <v>39</v>
      </c>
      <c r="AC2521" t="s">
        <v>39</v>
      </c>
      <c r="AD2521" t="s">
        <v>40</v>
      </c>
      <c r="AE2521" t="s">
        <v>39</v>
      </c>
      <c r="AF2521" t="s">
        <v>40</v>
      </c>
      <c r="AG2521" t="s">
        <v>39</v>
      </c>
      <c r="AH2521" t="s">
        <v>39</v>
      </c>
      <c r="AI2521">
        <v>0.2</v>
      </c>
      <c r="AJ2521" s="6" t="s">
        <v>43</v>
      </c>
      <c r="AK2521" s="19">
        <v>73.688999999999993</v>
      </c>
      <c r="AL2521" t="s">
        <v>39</v>
      </c>
      <c r="AM2521" t="s">
        <v>39</v>
      </c>
      <c r="AN2521">
        <v>4</v>
      </c>
      <c r="AO2521">
        <v>25</v>
      </c>
      <c r="AP2521" t="s">
        <v>39</v>
      </c>
      <c r="AQ2521" t="s">
        <v>39</v>
      </c>
      <c r="AR2521" t="s">
        <v>2686</v>
      </c>
      <c r="AS2521" t="s">
        <v>3190</v>
      </c>
    </row>
    <row r="2522" spans="1:45" x14ac:dyDescent="0.35">
      <c r="A2522" t="s">
        <v>2142</v>
      </c>
      <c r="B2522" t="s">
        <v>2672</v>
      </c>
      <c r="C2522" t="s">
        <v>2592</v>
      </c>
      <c r="D2522" t="s">
        <v>1491</v>
      </c>
      <c r="E2522" t="s">
        <v>1509</v>
      </c>
      <c r="F2522" t="s">
        <v>3065</v>
      </c>
      <c r="G2522" t="s">
        <v>42</v>
      </c>
      <c r="H2522" t="s">
        <v>40</v>
      </c>
      <c r="I2522" t="s">
        <v>3189</v>
      </c>
      <c r="J2522" t="s">
        <v>39</v>
      </c>
      <c r="K2522" t="s">
        <v>39</v>
      </c>
      <c r="L2522" t="s">
        <v>39</v>
      </c>
      <c r="M2522" t="s">
        <v>41</v>
      </c>
      <c r="N2522" t="s">
        <v>39</v>
      </c>
      <c r="O2522">
        <v>1993</v>
      </c>
      <c r="P2522" t="s">
        <v>39</v>
      </c>
      <c r="Q2522" t="s">
        <v>39</v>
      </c>
      <c r="R2522" t="s">
        <v>39</v>
      </c>
      <c r="S2522" t="s">
        <v>39</v>
      </c>
      <c r="T2522" t="s">
        <v>39</v>
      </c>
      <c r="U2522" t="s">
        <v>39</v>
      </c>
      <c r="V2522" s="6" t="s">
        <v>39</v>
      </c>
      <c r="W2522" t="s">
        <v>39</v>
      </c>
      <c r="X2522" s="6">
        <v>5</v>
      </c>
      <c r="Y2522" t="s">
        <v>39</v>
      </c>
      <c r="Z2522" s="6">
        <v>0</v>
      </c>
      <c r="AA2522" t="s">
        <v>39</v>
      </c>
      <c r="AB2522" t="s">
        <v>39</v>
      </c>
      <c r="AC2522" t="s">
        <v>39</v>
      </c>
      <c r="AD2522" t="s">
        <v>40</v>
      </c>
      <c r="AE2522" t="s">
        <v>39</v>
      </c>
      <c r="AF2522" t="s">
        <v>40</v>
      </c>
      <c r="AG2522" t="s">
        <v>39</v>
      </c>
      <c r="AH2522" t="s">
        <v>39</v>
      </c>
      <c r="AI2522">
        <v>0.2</v>
      </c>
      <c r="AJ2522" s="6" t="s">
        <v>43</v>
      </c>
      <c r="AK2522" s="19">
        <v>70.197999999999993</v>
      </c>
      <c r="AL2522" t="s">
        <v>39</v>
      </c>
      <c r="AM2522" t="s">
        <v>39</v>
      </c>
      <c r="AN2522">
        <v>4</v>
      </c>
      <c r="AO2522">
        <v>25</v>
      </c>
      <c r="AP2522" t="s">
        <v>39</v>
      </c>
      <c r="AQ2522" t="s">
        <v>39</v>
      </c>
      <c r="AR2522" t="s">
        <v>2686</v>
      </c>
      <c r="AS2522" t="s">
        <v>3190</v>
      </c>
    </row>
    <row r="2523" spans="1:45" x14ac:dyDescent="0.35">
      <c r="A2523" t="s">
        <v>2142</v>
      </c>
      <c r="B2523" t="s">
        <v>2672</v>
      </c>
      <c r="C2523" t="s">
        <v>2592</v>
      </c>
      <c r="D2523" t="s">
        <v>1491</v>
      </c>
      <c r="E2523" t="s">
        <v>1509</v>
      </c>
      <c r="F2523" t="s">
        <v>3065</v>
      </c>
      <c r="G2523" t="s">
        <v>42</v>
      </c>
      <c r="H2523" t="s">
        <v>40</v>
      </c>
      <c r="I2523" t="s">
        <v>3189</v>
      </c>
      <c r="J2523" t="s">
        <v>39</v>
      </c>
      <c r="K2523" t="s">
        <v>39</v>
      </c>
      <c r="L2523" t="s">
        <v>39</v>
      </c>
      <c r="M2523" t="s">
        <v>41</v>
      </c>
      <c r="N2523" t="s">
        <v>39</v>
      </c>
      <c r="O2523">
        <v>1993</v>
      </c>
      <c r="P2523" t="s">
        <v>39</v>
      </c>
      <c r="Q2523" t="s">
        <v>39</v>
      </c>
      <c r="R2523" t="s">
        <v>39</v>
      </c>
      <c r="S2523" t="s">
        <v>39</v>
      </c>
      <c r="T2523" t="s">
        <v>39</v>
      </c>
      <c r="U2523" t="s">
        <v>39</v>
      </c>
      <c r="V2523" s="6" t="s">
        <v>39</v>
      </c>
      <c r="W2523" t="s">
        <v>39</v>
      </c>
      <c r="X2523" s="6">
        <v>5</v>
      </c>
      <c r="Y2523" t="s">
        <v>39</v>
      </c>
      <c r="Z2523" s="6">
        <v>0</v>
      </c>
      <c r="AA2523" t="s">
        <v>39</v>
      </c>
      <c r="AB2523" t="s">
        <v>39</v>
      </c>
      <c r="AC2523" t="s">
        <v>39</v>
      </c>
      <c r="AD2523" t="s">
        <v>40</v>
      </c>
      <c r="AE2523" t="s">
        <v>39</v>
      </c>
      <c r="AF2523" t="s">
        <v>40</v>
      </c>
      <c r="AG2523" t="s">
        <v>39</v>
      </c>
      <c r="AH2523" t="s">
        <v>39</v>
      </c>
      <c r="AI2523">
        <v>0.2</v>
      </c>
      <c r="AJ2523" s="6" t="s">
        <v>43</v>
      </c>
      <c r="AK2523" s="19">
        <v>89.399000000000001</v>
      </c>
      <c r="AL2523" t="s">
        <v>39</v>
      </c>
      <c r="AM2523" t="s">
        <v>39</v>
      </c>
      <c r="AN2523">
        <v>4</v>
      </c>
      <c r="AO2523">
        <v>25</v>
      </c>
      <c r="AP2523" t="s">
        <v>39</v>
      </c>
      <c r="AQ2523" t="s">
        <v>39</v>
      </c>
      <c r="AR2523" t="s">
        <v>2686</v>
      </c>
      <c r="AS2523" t="s">
        <v>3190</v>
      </c>
    </row>
    <row r="2524" spans="1:45" x14ac:dyDescent="0.35">
      <c r="A2524" t="s">
        <v>2142</v>
      </c>
      <c r="B2524" t="s">
        <v>2672</v>
      </c>
      <c r="C2524" t="s">
        <v>2592</v>
      </c>
      <c r="D2524" t="s">
        <v>1491</v>
      </c>
      <c r="E2524" t="s">
        <v>1509</v>
      </c>
      <c r="F2524" t="s">
        <v>3065</v>
      </c>
      <c r="G2524" t="s">
        <v>42</v>
      </c>
      <c r="H2524" t="s">
        <v>40</v>
      </c>
      <c r="I2524" t="s">
        <v>3189</v>
      </c>
      <c r="J2524" t="s">
        <v>39</v>
      </c>
      <c r="K2524" t="s">
        <v>39</v>
      </c>
      <c r="L2524" t="s">
        <v>39</v>
      </c>
      <c r="M2524" t="s">
        <v>41</v>
      </c>
      <c r="N2524" t="s">
        <v>39</v>
      </c>
      <c r="O2524">
        <v>1993</v>
      </c>
      <c r="P2524" t="s">
        <v>39</v>
      </c>
      <c r="Q2524" t="s">
        <v>39</v>
      </c>
      <c r="R2524" t="s">
        <v>39</v>
      </c>
      <c r="S2524" t="s">
        <v>39</v>
      </c>
      <c r="T2524" t="s">
        <v>39</v>
      </c>
      <c r="U2524" t="s">
        <v>39</v>
      </c>
      <c r="V2524" s="6" t="s">
        <v>39</v>
      </c>
      <c r="W2524" t="s">
        <v>39</v>
      </c>
      <c r="X2524" s="6">
        <v>5</v>
      </c>
      <c r="Y2524" t="s">
        <v>39</v>
      </c>
      <c r="Z2524" s="6">
        <v>0</v>
      </c>
      <c r="AA2524" t="s">
        <v>39</v>
      </c>
      <c r="AB2524" t="s">
        <v>39</v>
      </c>
      <c r="AC2524" t="s">
        <v>39</v>
      </c>
      <c r="AD2524" t="s">
        <v>40</v>
      </c>
      <c r="AE2524" t="s">
        <v>39</v>
      </c>
      <c r="AF2524" t="s">
        <v>40</v>
      </c>
      <c r="AG2524" t="s">
        <v>39</v>
      </c>
      <c r="AH2524" t="s">
        <v>39</v>
      </c>
      <c r="AI2524">
        <v>0.2</v>
      </c>
      <c r="AJ2524" s="6" t="s">
        <v>43</v>
      </c>
      <c r="AK2524" s="19">
        <v>73.938000000000002</v>
      </c>
      <c r="AL2524" t="s">
        <v>39</v>
      </c>
      <c r="AM2524" t="s">
        <v>39</v>
      </c>
      <c r="AN2524">
        <v>4</v>
      </c>
      <c r="AO2524">
        <v>25</v>
      </c>
      <c r="AP2524" t="s">
        <v>39</v>
      </c>
      <c r="AQ2524" t="s">
        <v>39</v>
      </c>
      <c r="AR2524" t="s">
        <v>2686</v>
      </c>
      <c r="AS2524" t="s">
        <v>3190</v>
      </c>
    </row>
    <row r="2525" spans="1:45" x14ac:dyDescent="0.35">
      <c r="A2525" t="s">
        <v>2142</v>
      </c>
      <c r="B2525" t="s">
        <v>2672</v>
      </c>
      <c r="C2525" t="s">
        <v>2592</v>
      </c>
      <c r="D2525" t="s">
        <v>1491</v>
      </c>
      <c r="E2525" t="s">
        <v>1509</v>
      </c>
      <c r="F2525" t="s">
        <v>3065</v>
      </c>
      <c r="G2525" t="s">
        <v>42</v>
      </c>
      <c r="H2525" t="s">
        <v>40</v>
      </c>
      <c r="I2525" t="s">
        <v>3189</v>
      </c>
      <c r="J2525" t="s">
        <v>39</v>
      </c>
      <c r="K2525" t="s">
        <v>39</v>
      </c>
      <c r="L2525" t="s">
        <v>39</v>
      </c>
      <c r="M2525" t="s">
        <v>41</v>
      </c>
      <c r="N2525" t="s">
        <v>39</v>
      </c>
      <c r="O2525">
        <v>1993</v>
      </c>
      <c r="P2525" t="s">
        <v>39</v>
      </c>
      <c r="Q2525" t="s">
        <v>39</v>
      </c>
      <c r="R2525" t="s">
        <v>39</v>
      </c>
      <c r="S2525" t="s">
        <v>39</v>
      </c>
      <c r="T2525" t="s">
        <v>39</v>
      </c>
      <c r="U2525" t="s">
        <v>39</v>
      </c>
      <c r="V2525" s="6" t="s">
        <v>39</v>
      </c>
      <c r="W2525" t="s">
        <v>39</v>
      </c>
      <c r="X2525" s="6">
        <v>5</v>
      </c>
      <c r="Y2525" t="s">
        <v>39</v>
      </c>
      <c r="Z2525" s="6">
        <v>0</v>
      </c>
      <c r="AA2525" t="s">
        <v>39</v>
      </c>
      <c r="AB2525" t="s">
        <v>39</v>
      </c>
      <c r="AC2525" t="s">
        <v>39</v>
      </c>
      <c r="AD2525" t="s">
        <v>40</v>
      </c>
      <c r="AE2525" t="s">
        <v>39</v>
      </c>
      <c r="AF2525" t="s">
        <v>40</v>
      </c>
      <c r="AG2525" t="s">
        <v>39</v>
      </c>
      <c r="AH2525" t="s">
        <v>39</v>
      </c>
      <c r="AI2525">
        <v>0.2</v>
      </c>
      <c r="AJ2525" s="6" t="s">
        <v>43</v>
      </c>
      <c r="AK2525" s="19">
        <v>79.424000000000007</v>
      </c>
      <c r="AL2525" t="s">
        <v>39</v>
      </c>
      <c r="AM2525" t="s">
        <v>39</v>
      </c>
      <c r="AN2525">
        <v>4</v>
      </c>
      <c r="AO2525">
        <v>25</v>
      </c>
      <c r="AP2525" t="s">
        <v>39</v>
      </c>
      <c r="AQ2525" t="s">
        <v>39</v>
      </c>
      <c r="AR2525" t="s">
        <v>2686</v>
      </c>
      <c r="AS2525" t="s">
        <v>3190</v>
      </c>
    </row>
    <row r="2526" spans="1:45" x14ac:dyDescent="0.35">
      <c r="A2526" t="s">
        <v>2142</v>
      </c>
      <c r="B2526" t="s">
        <v>2672</v>
      </c>
      <c r="C2526" t="s">
        <v>2592</v>
      </c>
      <c r="D2526" t="s">
        <v>1491</v>
      </c>
      <c r="E2526" t="s">
        <v>1509</v>
      </c>
      <c r="F2526" t="s">
        <v>3065</v>
      </c>
      <c r="G2526" t="s">
        <v>42</v>
      </c>
      <c r="H2526" t="s">
        <v>40</v>
      </c>
      <c r="I2526" t="s">
        <v>3189</v>
      </c>
      <c r="J2526" t="s">
        <v>39</v>
      </c>
      <c r="K2526" t="s">
        <v>39</v>
      </c>
      <c r="L2526" t="s">
        <v>39</v>
      </c>
      <c r="M2526" t="s">
        <v>41</v>
      </c>
      <c r="N2526" t="s">
        <v>39</v>
      </c>
      <c r="O2526">
        <v>1993</v>
      </c>
      <c r="P2526" t="s">
        <v>39</v>
      </c>
      <c r="Q2526" t="s">
        <v>39</v>
      </c>
      <c r="R2526" t="s">
        <v>39</v>
      </c>
      <c r="S2526" t="s">
        <v>39</v>
      </c>
      <c r="T2526" t="s">
        <v>39</v>
      </c>
      <c r="U2526" t="s">
        <v>39</v>
      </c>
      <c r="V2526" s="6" t="s">
        <v>39</v>
      </c>
      <c r="W2526" t="s">
        <v>39</v>
      </c>
      <c r="X2526" s="6">
        <v>5</v>
      </c>
      <c r="Y2526" t="s">
        <v>39</v>
      </c>
      <c r="Z2526" s="6">
        <v>0</v>
      </c>
      <c r="AA2526" t="s">
        <v>39</v>
      </c>
      <c r="AB2526" t="s">
        <v>39</v>
      </c>
      <c r="AC2526" t="s">
        <v>39</v>
      </c>
      <c r="AD2526" t="s">
        <v>40</v>
      </c>
      <c r="AE2526" t="s">
        <v>39</v>
      </c>
      <c r="AF2526" t="s">
        <v>40</v>
      </c>
      <c r="AG2526" t="s">
        <v>39</v>
      </c>
      <c r="AH2526" t="s">
        <v>39</v>
      </c>
      <c r="AI2526">
        <v>0.2</v>
      </c>
      <c r="AJ2526" s="6" t="s">
        <v>43</v>
      </c>
      <c r="AK2526" s="19">
        <v>90.396000000000001</v>
      </c>
      <c r="AL2526" t="s">
        <v>39</v>
      </c>
      <c r="AM2526" t="s">
        <v>39</v>
      </c>
      <c r="AN2526">
        <v>4</v>
      </c>
      <c r="AO2526">
        <v>25</v>
      </c>
      <c r="AP2526" t="s">
        <v>39</v>
      </c>
      <c r="AQ2526" t="s">
        <v>39</v>
      </c>
      <c r="AR2526" t="s">
        <v>2686</v>
      </c>
      <c r="AS2526" t="s">
        <v>3190</v>
      </c>
    </row>
    <row r="2527" spans="1:45" x14ac:dyDescent="0.35">
      <c r="A2527" t="s">
        <v>2142</v>
      </c>
      <c r="B2527" t="s">
        <v>2672</v>
      </c>
      <c r="C2527" t="s">
        <v>2592</v>
      </c>
      <c r="D2527" t="s">
        <v>1491</v>
      </c>
      <c r="E2527" t="s">
        <v>1509</v>
      </c>
      <c r="F2527" t="s">
        <v>3065</v>
      </c>
      <c r="G2527" t="s">
        <v>42</v>
      </c>
      <c r="H2527" t="s">
        <v>40</v>
      </c>
      <c r="I2527" t="s">
        <v>3189</v>
      </c>
      <c r="J2527" t="s">
        <v>39</v>
      </c>
      <c r="K2527" t="s">
        <v>39</v>
      </c>
      <c r="L2527" t="s">
        <v>39</v>
      </c>
      <c r="M2527" t="s">
        <v>41</v>
      </c>
      <c r="N2527" t="s">
        <v>39</v>
      </c>
      <c r="O2527">
        <v>1993</v>
      </c>
      <c r="P2527" t="s">
        <v>39</v>
      </c>
      <c r="Q2527" t="s">
        <v>39</v>
      </c>
      <c r="R2527" t="s">
        <v>39</v>
      </c>
      <c r="S2527" t="s">
        <v>39</v>
      </c>
      <c r="T2527" t="s">
        <v>39</v>
      </c>
      <c r="U2527" t="s">
        <v>39</v>
      </c>
      <c r="V2527" s="6" t="s">
        <v>39</v>
      </c>
      <c r="W2527" t="s">
        <v>39</v>
      </c>
      <c r="X2527" s="6">
        <v>5</v>
      </c>
      <c r="Y2527" t="s">
        <v>39</v>
      </c>
      <c r="Z2527" s="6">
        <v>0</v>
      </c>
      <c r="AA2527" t="s">
        <v>39</v>
      </c>
      <c r="AB2527" t="s">
        <v>39</v>
      </c>
      <c r="AC2527" t="s">
        <v>39</v>
      </c>
      <c r="AD2527" t="s">
        <v>40</v>
      </c>
      <c r="AE2527" t="s">
        <v>39</v>
      </c>
      <c r="AF2527" t="s">
        <v>40</v>
      </c>
      <c r="AG2527" t="s">
        <v>39</v>
      </c>
      <c r="AH2527" t="s">
        <v>39</v>
      </c>
      <c r="AI2527">
        <v>0.2</v>
      </c>
      <c r="AJ2527" s="6" t="s">
        <v>43</v>
      </c>
      <c r="AK2527" s="19">
        <v>74.436999999999998</v>
      </c>
      <c r="AL2527" t="s">
        <v>39</v>
      </c>
      <c r="AM2527" t="s">
        <v>39</v>
      </c>
      <c r="AN2527">
        <v>4</v>
      </c>
      <c r="AO2527">
        <v>25</v>
      </c>
      <c r="AP2527" t="s">
        <v>39</v>
      </c>
      <c r="AQ2527" t="s">
        <v>39</v>
      </c>
      <c r="AR2527" t="s">
        <v>2686</v>
      </c>
      <c r="AS2527" t="s">
        <v>3190</v>
      </c>
    </row>
    <row r="2528" spans="1:45" x14ac:dyDescent="0.35">
      <c r="A2528" t="s">
        <v>2142</v>
      </c>
      <c r="B2528" t="s">
        <v>2672</v>
      </c>
      <c r="C2528" t="s">
        <v>2592</v>
      </c>
      <c r="D2528" t="s">
        <v>1491</v>
      </c>
      <c r="E2528" t="s">
        <v>1509</v>
      </c>
      <c r="F2528" t="s">
        <v>3065</v>
      </c>
      <c r="G2528" t="s">
        <v>42</v>
      </c>
      <c r="H2528" t="s">
        <v>40</v>
      </c>
      <c r="I2528" t="s">
        <v>3189</v>
      </c>
      <c r="J2528" t="s">
        <v>39</v>
      </c>
      <c r="K2528" t="s">
        <v>39</v>
      </c>
      <c r="L2528" t="s">
        <v>39</v>
      </c>
      <c r="M2528" t="s">
        <v>41</v>
      </c>
      <c r="N2528" t="s">
        <v>39</v>
      </c>
      <c r="O2528">
        <v>1993</v>
      </c>
      <c r="P2528" t="s">
        <v>39</v>
      </c>
      <c r="Q2528" t="s">
        <v>39</v>
      </c>
      <c r="R2528" t="s">
        <v>39</v>
      </c>
      <c r="S2528" t="s">
        <v>39</v>
      </c>
      <c r="T2528" t="s">
        <v>39</v>
      </c>
      <c r="U2528" t="s">
        <v>39</v>
      </c>
      <c r="V2528" s="6" t="s">
        <v>39</v>
      </c>
      <c r="W2528" t="s">
        <v>39</v>
      </c>
      <c r="X2528" s="6">
        <v>5</v>
      </c>
      <c r="Y2528" t="s">
        <v>39</v>
      </c>
      <c r="Z2528" s="6">
        <v>0</v>
      </c>
      <c r="AA2528" t="s">
        <v>39</v>
      </c>
      <c r="AB2528" t="s">
        <v>39</v>
      </c>
      <c r="AC2528" t="s">
        <v>39</v>
      </c>
      <c r="AD2528" t="s">
        <v>40</v>
      </c>
      <c r="AE2528" t="s">
        <v>39</v>
      </c>
      <c r="AF2528" t="s">
        <v>40</v>
      </c>
      <c r="AG2528" t="s">
        <v>39</v>
      </c>
      <c r="AH2528" t="s">
        <v>39</v>
      </c>
      <c r="AI2528">
        <v>0.2</v>
      </c>
      <c r="AJ2528" s="6" t="s">
        <v>43</v>
      </c>
      <c r="AK2528">
        <v>77.927999999999997</v>
      </c>
      <c r="AL2528" t="s">
        <v>39</v>
      </c>
      <c r="AM2528" t="s">
        <v>39</v>
      </c>
      <c r="AN2528">
        <v>4</v>
      </c>
      <c r="AO2528">
        <v>25</v>
      </c>
      <c r="AP2528" t="s">
        <v>39</v>
      </c>
      <c r="AQ2528" t="s">
        <v>39</v>
      </c>
      <c r="AR2528" t="s">
        <v>2686</v>
      </c>
      <c r="AS2528" t="s">
        <v>3190</v>
      </c>
    </row>
    <row r="2529" spans="1:45" x14ac:dyDescent="0.35">
      <c r="A2529" t="s">
        <v>2142</v>
      </c>
      <c r="B2529" t="s">
        <v>2672</v>
      </c>
      <c r="C2529" t="s">
        <v>2592</v>
      </c>
      <c r="D2529" t="s">
        <v>1491</v>
      </c>
      <c r="E2529" t="s">
        <v>1509</v>
      </c>
      <c r="F2529" t="s">
        <v>3065</v>
      </c>
      <c r="G2529" t="s">
        <v>42</v>
      </c>
      <c r="H2529" t="s">
        <v>40</v>
      </c>
      <c r="I2529" t="s">
        <v>3189</v>
      </c>
      <c r="J2529" t="s">
        <v>39</v>
      </c>
      <c r="K2529" t="s">
        <v>39</v>
      </c>
      <c r="L2529" t="s">
        <v>39</v>
      </c>
      <c r="M2529" t="s">
        <v>41</v>
      </c>
      <c r="N2529" t="s">
        <v>39</v>
      </c>
      <c r="O2529">
        <v>1993</v>
      </c>
      <c r="P2529" t="s">
        <v>39</v>
      </c>
      <c r="Q2529" t="s">
        <v>39</v>
      </c>
      <c r="R2529" t="s">
        <v>39</v>
      </c>
      <c r="S2529" t="s">
        <v>39</v>
      </c>
      <c r="T2529" t="s">
        <v>39</v>
      </c>
      <c r="U2529" t="s">
        <v>39</v>
      </c>
      <c r="V2529" s="6" t="s">
        <v>39</v>
      </c>
      <c r="W2529" t="s">
        <v>39</v>
      </c>
      <c r="X2529" s="6">
        <v>5</v>
      </c>
      <c r="Y2529" t="s">
        <v>39</v>
      </c>
      <c r="Z2529" s="6">
        <v>0</v>
      </c>
      <c r="AA2529" t="s">
        <v>39</v>
      </c>
      <c r="AB2529" t="s">
        <v>39</v>
      </c>
      <c r="AC2529" t="s">
        <v>39</v>
      </c>
      <c r="AD2529" t="s">
        <v>40</v>
      </c>
      <c r="AE2529" t="s">
        <v>39</v>
      </c>
      <c r="AF2529" t="s">
        <v>40</v>
      </c>
      <c r="AG2529" t="s">
        <v>39</v>
      </c>
      <c r="AH2529" t="s">
        <v>39</v>
      </c>
      <c r="AI2529">
        <v>0.2</v>
      </c>
      <c r="AJ2529" s="6" t="s">
        <v>43</v>
      </c>
      <c r="AK2529">
        <v>78.427000000000007</v>
      </c>
      <c r="AL2529" t="s">
        <v>39</v>
      </c>
      <c r="AM2529" t="s">
        <v>39</v>
      </c>
      <c r="AN2529">
        <v>4</v>
      </c>
      <c r="AO2529">
        <v>25</v>
      </c>
      <c r="AP2529" t="s">
        <v>39</v>
      </c>
      <c r="AQ2529" t="s">
        <v>39</v>
      </c>
      <c r="AR2529" t="s">
        <v>2686</v>
      </c>
      <c r="AS2529" t="s">
        <v>3190</v>
      </c>
    </row>
    <row r="2530" spans="1:45" x14ac:dyDescent="0.35">
      <c r="A2530" t="s">
        <v>2142</v>
      </c>
      <c r="B2530" t="s">
        <v>2672</v>
      </c>
      <c r="C2530" t="s">
        <v>2592</v>
      </c>
      <c r="D2530" t="s">
        <v>1491</v>
      </c>
      <c r="E2530" t="s">
        <v>1509</v>
      </c>
      <c r="F2530" t="s">
        <v>3065</v>
      </c>
      <c r="G2530" t="s">
        <v>42</v>
      </c>
      <c r="H2530" t="s">
        <v>40</v>
      </c>
      <c r="I2530" t="s">
        <v>3189</v>
      </c>
      <c r="J2530" t="s">
        <v>39</v>
      </c>
      <c r="K2530" t="s">
        <v>39</v>
      </c>
      <c r="L2530" t="s">
        <v>39</v>
      </c>
      <c r="M2530" t="s">
        <v>41</v>
      </c>
      <c r="N2530" t="s">
        <v>39</v>
      </c>
      <c r="O2530">
        <v>1993</v>
      </c>
      <c r="P2530" t="s">
        <v>39</v>
      </c>
      <c r="Q2530" t="s">
        <v>39</v>
      </c>
      <c r="R2530" t="s">
        <v>39</v>
      </c>
      <c r="S2530" t="s">
        <v>39</v>
      </c>
      <c r="T2530" t="s">
        <v>39</v>
      </c>
      <c r="U2530" t="s">
        <v>39</v>
      </c>
      <c r="V2530" s="6" t="s">
        <v>39</v>
      </c>
      <c r="W2530" t="s">
        <v>39</v>
      </c>
      <c r="X2530" s="6">
        <v>5</v>
      </c>
      <c r="Y2530" t="s">
        <v>39</v>
      </c>
      <c r="Z2530" s="6">
        <v>0</v>
      </c>
      <c r="AA2530" t="s">
        <v>39</v>
      </c>
      <c r="AB2530" t="s">
        <v>39</v>
      </c>
      <c r="AC2530" t="s">
        <v>39</v>
      </c>
      <c r="AD2530" t="s">
        <v>40</v>
      </c>
      <c r="AE2530" t="s">
        <v>39</v>
      </c>
      <c r="AF2530" t="s">
        <v>40</v>
      </c>
      <c r="AG2530" t="s">
        <v>39</v>
      </c>
      <c r="AH2530" t="s">
        <v>39</v>
      </c>
      <c r="AI2530">
        <v>0.2</v>
      </c>
      <c r="AJ2530" s="6" t="s">
        <v>43</v>
      </c>
      <c r="AK2530" s="17">
        <v>53.49</v>
      </c>
      <c r="AL2530" t="s">
        <v>39</v>
      </c>
      <c r="AM2530" t="s">
        <v>39</v>
      </c>
      <c r="AN2530">
        <v>4</v>
      </c>
      <c r="AO2530">
        <v>25</v>
      </c>
      <c r="AP2530" t="s">
        <v>39</v>
      </c>
      <c r="AQ2530" t="s">
        <v>39</v>
      </c>
      <c r="AR2530" t="s">
        <v>2686</v>
      </c>
      <c r="AS2530" t="s">
        <v>3190</v>
      </c>
    </row>
    <row r="2531" spans="1:45" x14ac:dyDescent="0.35">
      <c r="A2531" t="s">
        <v>2142</v>
      </c>
      <c r="B2531" t="s">
        <v>2672</v>
      </c>
      <c r="C2531" t="s">
        <v>2592</v>
      </c>
      <c r="D2531" t="s">
        <v>1491</v>
      </c>
      <c r="E2531" t="s">
        <v>1509</v>
      </c>
      <c r="F2531" t="s">
        <v>3065</v>
      </c>
      <c r="G2531" t="s">
        <v>42</v>
      </c>
      <c r="H2531" t="s">
        <v>40</v>
      </c>
      <c r="I2531" t="s">
        <v>3189</v>
      </c>
      <c r="J2531" t="s">
        <v>39</v>
      </c>
      <c r="K2531" t="s">
        <v>39</v>
      </c>
      <c r="L2531" t="s">
        <v>39</v>
      </c>
      <c r="M2531" t="s">
        <v>41</v>
      </c>
      <c r="N2531" t="s">
        <v>39</v>
      </c>
      <c r="O2531">
        <v>1993</v>
      </c>
      <c r="P2531" t="s">
        <v>39</v>
      </c>
      <c r="Q2531" t="s">
        <v>39</v>
      </c>
      <c r="R2531" t="s">
        <v>39</v>
      </c>
      <c r="S2531" t="s">
        <v>39</v>
      </c>
      <c r="T2531" t="s">
        <v>39</v>
      </c>
      <c r="U2531" t="s">
        <v>39</v>
      </c>
      <c r="V2531" s="6" t="s">
        <v>39</v>
      </c>
      <c r="W2531" t="s">
        <v>39</v>
      </c>
      <c r="X2531" s="6">
        <v>5</v>
      </c>
      <c r="Y2531" t="s">
        <v>39</v>
      </c>
      <c r="Z2531" s="6">
        <v>0</v>
      </c>
      <c r="AA2531" t="s">
        <v>39</v>
      </c>
      <c r="AB2531" t="s">
        <v>39</v>
      </c>
      <c r="AC2531" t="s">
        <v>39</v>
      </c>
      <c r="AD2531" t="s">
        <v>40</v>
      </c>
      <c r="AE2531" t="s">
        <v>39</v>
      </c>
      <c r="AF2531" t="s">
        <v>40</v>
      </c>
      <c r="AG2531" t="s">
        <v>39</v>
      </c>
      <c r="AH2531" t="s">
        <v>39</v>
      </c>
      <c r="AI2531">
        <v>0.2</v>
      </c>
      <c r="AJ2531" s="6" t="s">
        <v>43</v>
      </c>
      <c r="AK2531" s="17">
        <v>56.981000000000002</v>
      </c>
      <c r="AL2531" t="s">
        <v>39</v>
      </c>
      <c r="AM2531" t="s">
        <v>39</v>
      </c>
      <c r="AN2531">
        <v>4</v>
      </c>
      <c r="AO2531">
        <v>25</v>
      </c>
      <c r="AP2531" t="s">
        <v>39</v>
      </c>
      <c r="AQ2531" t="s">
        <v>39</v>
      </c>
      <c r="AR2531" t="s">
        <v>2686</v>
      </c>
      <c r="AS2531" t="s">
        <v>3190</v>
      </c>
    </row>
    <row r="2532" spans="1:45" x14ac:dyDescent="0.35">
      <c r="A2532" t="s">
        <v>2142</v>
      </c>
      <c r="B2532" t="s">
        <v>2672</v>
      </c>
      <c r="C2532" t="s">
        <v>2592</v>
      </c>
      <c r="D2532" t="s">
        <v>1491</v>
      </c>
      <c r="E2532" t="s">
        <v>1509</v>
      </c>
      <c r="F2532" t="s">
        <v>3065</v>
      </c>
      <c r="G2532" t="s">
        <v>42</v>
      </c>
      <c r="H2532" t="s">
        <v>40</v>
      </c>
      <c r="I2532" t="s">
        <v>3189</v>
      </c>
      <c r="J2532" t="s">
        <v>39</v>
      </c>
      <c r="K2532" t="s">
        <v>39</v>
      </c>
      <c r="L2532" t="s">
        <v>39</v>
      </c>
      <c r="M2532" t="s">
        <v>41</v>
      </c>
      <c r="N2532" t="s">
        <v>39</v>
      </c>
      <c r="O2532">
        <v>1993</v>
      </c>
      <c r="P2532" t="s">
        <v>39</v>
      </c>
      <c r="Q2532" t="s">
        <v>39</v>
      </c>
      <c r="R2532" t="s">
        <v>39</v>
      </c>
      <c r="S2532" t="s">
        <v>39</v>
      </c>
      <c r="T2532" t="s">
        <v>39</v>
      </c>
      <c r="U2532" t="s">
        <v>39</v>
      </c>
      <c r="V2532" s="6" t="s">
        <v>39</v>
      </c>
      <c r="W2532" t="s">
        <v>39</v>
      </c>
      <c r="X2532" s="6">
        <v>5</v>
      </c>
      <c r="Y2532" t="s">
        <v>39</v>
      </c>
      <c r="Z2532" s="6">
        <v>0</v>
      </c>
      <c r="AA2532" t="s">
        <v>39</v>
      </c>
      <c r="AB2532" t="s">
        <v>39</v>
      </c>
      <c r="AC2532" t="s">
        <v>39</v>
      </c>
      <c r="AD2532" t="s">
        <v>40</v>
      </c>
      <c r="AE2532" t="s">
        <v>39</v>
      </c>
      <c r="AF2532" t="s">
        <v>40</v>
      </c>
      <c r="AG2532" t="s">
        <v>39</v>
      </c>
      <c r="AH2532" t="s">
        <v>39</v>
      </c>
      <c r="AI2532">
        <v>0.2</v>
      </c>
      <c r="AJ2532" s="6" t="s">
        <v>43</v>
      </c>
      <c r="AK2532" s="17">
        <v>81.668999999999997</v>
      </c>
      <c r="AL2532" t="s">
        <v>39</v>
      </c>
      <c r="AM2532" t="s">
        <v>39</v>
      </c>
      <c r="AN2532">
        <v>4</v>
      </c>
      <c r="AO2532">
        <v>25</v>
      </c>
      <c r="AP2532" t="s">
        <v>39</v>
      </c>
      <c r="AQ2532" t="s">
        <v>39</v>
      </c>
      <c r="AR2532" t="s">
        <v>2686</v>
      </c>
      <c r="AS2532" t="s">
        <v>3190</v>
      </c>
    </row>
    <row r="2533" spans="1:45" x14ac:dyDescent="0.35">
      <c r="A2533" t="s">
        <v>2142</v>
      </c>
      <c r="B2533" t="s">
        <v>2672</v>
      </c>
      <c r="C2533" t="s">
        <v>2592</v>
      </c>
      <c r="D2533" t="s">
        <v>1491</v>
      </c>
      <c r="E2533" t="s">
        <v>1509</v>
      </c>
      <c r="F2533" t="s">
        <v>3065</v>
      </c>
      <c r="G2533" t="s">
        <v>42</v>
      </c>
      <c r="H2533" t="s">
        <v>40</v>
      </c>
      <c r="I2533" t="s">
        <v>3189</v>
      </c>
      <c r="J2533" t="s">
        <v>39</v>
      </c>
      <c r="K2533" t="s">
        <v>39</v>
      </c>
      <c r="L2533" t="s">
        <v>39</v>
      </c>
      <c r="M2533" t="s">
        <v>41</v>
      </c>
      <c r="N2533" t="s">
        <v>39</v>
      </c>
      <c r="O2533">
        <v>1993</v>
      </c>
      <c r="P2533" t="s">
        <v>39</v>
      </c>
      <c r="Q2533" t="s">
        <v>39</v>
      </c>
      <c r="R2533" t="s">
        <v>39</v>
      </c>
      <c r="S2533" t="s">
        <v>39</v>
      </c>
      <c r="T2533" t="s">
        <v>39</v>
      </c>
      <c r="U2533" t="s">
        <v>39</v>
      </c>
      <c r="V2533" s="6" t="s">
        <v>39</v>
      </c>
      <c r="W2533" t="s">
        <v>39</v>
      </c>
      <c r="X2533" s="6">
        <v>5</v>
      </c>
      <c r="Y2533" t="s">
        <v>39</v>
      </c>
      <c r="Z2533" s="6">
        <v>0</v>
      </c>
      <c r="AA2533" t="s">
        <v>39</v>
      </c>
      <c r="AB2533" t="s">
        <v>39</v>
      </c>
      <c r="AC2533" t="s">
        <v>39</v>
      </c>
      <c r="AD2533" t="s">
        <v>42</v>
      </c>
      <c r="AE2533" t="s">
        <v>3194</v>
      </c>
      <c r="AF2533" t="s">
        <v>42</v>
      </c>
      <c r="AG2533" t="s">
        <v>3192</v>
      </c>
      <c r="AH2533">
        <f>24*60</f>
        <v>1440</v>
      </c>
      <c r="AI2533">
        <v>0.2</v>
      </c>
      <c r="AJ2533" s="6" t="s">
        <v>43</v>
      </c>
      <c r="AK2533">
        <v>76.058000000000007</v>
      </c>
      <c r="AL2533" t="s">
        <v>39</v>
      </c>
      <c r="AM2533" t="s">
        <v>39</v>
      </c>
      <c r="AN2533">
        <v>4</v>
      </c>
      <c r="AO2533">
        <v>25</v>
      </c>
      <c r="AP2533" t="s">
        <v>39</v>
      </c>
      <c r="AQ2533" t="s">
        <v>39</v>
      </c>
      <c r="AR2533" t="s">
        <v>2686</v>
      </c>
      <c r="AS2533" t="s">
        <v>3191</v>
      </c>
    </row>
    <row r="2534" spans="1:45" x14ac:dyDescent="0.35">
      <c r="A2534" t="s">
        <v>2142</v>
      </c>
      <c r="B2534" t="s">
        <v>2672</v>
      </c>
      <c r="C2534" t="s">
        <v>2592</v>
      </c>
      <c r="D2534" t="s">
        <v>1491</v>
      </c>
      <c r="E2534" t="s">
        <v>1509</v>
      </c>
      <c r="F2534" t="s">
        <v>3065</v>
      </c>
      <c r="G2534" t="s">
        <v>42</v>
      </c>
      <c r="H2534" t="s">
        <v>40</v>
      </c>
      <c r="I2534" t="s">
        <v>3189</v>
      </c>
      <c r="J2534" t="s">
        <v>39</v>
      </c>
      <c r="K2534" t="s">
        <v>39</v>
      </c>
      <c r="L2534" t="s">
        <v>39</v>
      </c>
      <c r="M2534" t="s">
        <v>41</v>
      </c>
      <c r="N2534" t="s">
        <v>39</v>
      </c>
      <c r="O2534">
        <v>1993</v>
      </c>
      <c r="P2534" t="s">
        <v>39</v>
      </c>
      <c r="Q2534" t="s">
        <v>39</v>
      </c>
      <c r="R2534" t="s">
        <v>39</v>
      </c>
      <c r="S2534" t="s">
        <v>39</v>
      </c>
      <c r="T2534" t="s">
        <v>39</v>
      </c>
      <c r="U2534" t="s">
        <v>39</v>
      </c>
      <c r="V2534" s="6" t="s">
        <v>39</v>
      </c>
      <c r="W2534" t="s">
        <v>39</v>
      </c>
      <c r="X2534" s="6">
        <v>5</v>
      </c>
      <c r="Y2534" t="s">
        <v>39</v>
      </c>
      <c r="Z2534" s="6">
        <v>0</v>
      </c>
      <c r="AA2534" t="s">
        <v>39</v>
      </c>
      <c r="AB2534" t="s">
        <v>39</v>
      </c>
      <c r="AC2534" t="s">
        <v>39</v>
      </c>
      <c r="AD2534" t="s">
        <v>42</v>
      </c>
      <c r="AE2534" t="s">
        <v>3194</v>
      </c>
      <c r="AF2534" t="s">
        <v>42</v>
      </c>
      <c r="AG2534" t="s">
        <v>3192</v>
      </c>
      <c r="AH2534">
        <f t="shared" ref="AH2534:AH2557" si="17">24*60</f>
        <v>1440</v>
      </c>
      <c r="AI2534">
        <v>0.2</v>
      </c>
      <c r="AJ2534" s="6" t="s">
        <v>43</v>
      </c>
      <c r="AK2534">
        <v>43.515000000000001</v>
      </c>
      <c r="AL2534" t="s">
        <v>39</v>
      </c>
      <c r="AM2534" t="s">
        <v>39</v>
      </c>
      <c r="AN2534">
        <v>4</v>
      </c>
      <c r="AO2534">
        <v>25</v>
      </c>
      <c r="AP2534" t="s">
        <v>39</v>
      </c>
      <c r="AQ2534" t="s">
        <v>39</v>
      </c>
      <c r="AR2534" t="s">
        <v>2686</v>
      </c>
      <c r="AS2534" t="s">
        <v>3191</v>
      </c>
    </row>
    <row r="2535" spans="1:45" x14ac:dyDescent="0.35">
      <c r="A2535" t="s">
        <v>2142</v>
      </c>
      <c r="B2535" t="s">
        <v>2672</v>
      </c>
      <c r="C2535" t="s">
        <v>2592</v>
      </c>
      <c r="D2535" t="s">
        <v>1491</v>
      </c>
      <c r="E2535" t="s">
        <v>1509</v>
      </c>
      <c r="F2535" t="s">
        <v>3065</v>
      </c>
      <c r="G2535" t="s">
        <v>42</v>
      </c>
      <c r="H2535" t="s">
        <v>40</v>
      </c>
      <c r="I2535" t="s">
        <v>3189</v>
      </c>
      <c r="J2535" t="s">
        <v>39</v>
      </c>
      <c r="K2535" t="s">
        <v>39</v>
      </c>
      <c r="L2535" t="s">
        <v>39</v>
      </c>
      <c r="M2535" t="s">
        <v>41</v>
      </c>
      <c r="N2535" t="s">
        <v>39</v>
      </c>
      <c r="O2535">
        <v>1993</v>
      </c>
      <c r="P2535" t="s">
        <v>39</v>
      </c>
      <c r="Q2535" t="s">
        <v>39</v>
      </c>
      <c r="R2535" t="s">
        <v>39</v>
      </c>
      <c r="S2535" t="s">
        <v>39</v>
      </c>
      <c r="T2535" t="s">
        <v>39</v>
      </c>
      <c r="U2535" t="s">
        <v>39</v>
      </c>
      <c r="V2535" s="6" t="s">
        <v>39</v>
      </c>
      <c r="W2535" t="s">
        <v>39</v>
      </c>
      <c r="X2535" s="6">
        <v>5</v>
      </c>
      <c r="Y2535" t="s">
        <v>39</v>
      </c>
      <c r="Z2535" s="6">
        <v>0</v>
      </c>
      <c r="AA2535" t="s">
        <v>39</v>
      </c>
      <c r="AB2535" t="s">
        <v>39</v>
      </c>
      <c r="AC2535" t="s">
        <v>39</v>
      </c>
      <c r="AD2535" t="s">
        <v>42</v>
      </c>
      <c r="AE2535" t="s">
        <v>3194</v>
      </c>
      <c r="AF2535" t="s">
        <v>42</v>
      </c>
      <c r="AG2535" t="s">
        <v>3192</v>
      </c>
      <c r="AH2535">
        <f t="shared" si="17"/>
        <v>1440</v>
      </c>
      <c r="AI2535">
        <v>0.2</v>
      </c>
      <c r="AJ2535" s="6" t="s">
        <v>43</v>
      </c>
      <c r="AK2535" s="19">
        <v>80.421999999999997</v>
      </c>
      <c r="AL2535" t="s">
        <v>39</v>
      </c>
      <c r="AM2535" t="s">
        <v>39</v>
      </c>
      <c r="AN2535">
        <v>4</v>
      </c>
      <c r="AO2535">
        <v>25</v>
      </c>
      <c r="AP2535" t="s">
        <v>39</v>
      </c>
      <c r="AQ2535" t="s">
        <v>39</v>
      </c>
      <c r="AR2535" t="s">
        <v>2686</v>
      </c>
      <c r="AS2535" t="s">
        <v>3191</v>
      </c>
    </row>
    <row r="2536" spans="1:45" x14ac:dyDescent="0.35">
      <c r="A2536" t="s">
        <v>2142</v>
      </c>
      <c r="B2536" t="s">
        <v>2672</v>
      </c>
      <c r="C2536" t="s">
        <v>2592</v>
      </c>
      <c r="D2536" t="s">
        <v>1491</v>
      </c>
      <c r="E2536" t="s">
        <v>1509</v>
      </c>
      <c r="F2536" t="s">
        <v>3065</v>
      </c>
      <c r="G2536" t="s">
        <v>42</v>
      </c>
      <c r="H2536" t="s">
        <v>40</v>
      </c>
      <c r="I2536" t="s">
        <v>3189</v>
      </c>
      <c r="J2536" t="s">
        <v>39</v>
      </c>
      <c r="K2536" t="s">
        <v>39</v>
      </c>
      <c r="L2536" t="s">
        <v>39</v>
      </c>
      <c r="M2536" t="s">
        <v>41</v>
      </c>
      <c r="N2536" t="s">
        <v>39</v>
      </c>
      <c r="O2536">
        <v>1993</v>
      </c>
      <c r="P2536" t="s">
        <v>39</v>
      </c>
      <c r="Q2536" t="s">
        <v>39</v>
      </c>
      <c r="R2536" t="s">
        <v>39</v>
      </c>
      <c r="S2536" t="s">
        <v>39</v>
      </c>
      <c r="T2536" t="s">
        <v>39</v>
      </c>
      <c r="U2536" t="s">
        <v>39</v>
      </c>
      <c r="V2536" s="6" t="s">
        <v>39</v>
      </c>
      <c r="W2536" t="s">
        <v>39</v>
      </c>
      <c r="X2536" s="6">
        <v>5</v>
      </c>
      <c r="Y2536" t="s">
        <v>39</v>
      </c>
      <c r="Z2536" s="6">
        <v>0</v>
      </c>
      <c r="AA2536" t="s">
        <v>39</v>
      </c>
      <c r="AB2536" t="s">
        <v>39</v>
      </c>
      <c r="AC2536" t="s">
        <v>39</v>
      </c>
      <c r="AD2536" t="s">
        <v>42</v>
      </c>
      <c r="AE2536" t="s">
        <v>3194</v>
      </c>
      <c r="AF2536" t="s">
        <v>42</v>
      </c>
      <c r="AG2536" t="s">
        <v>3192</v>
      </c>
      <c r="AH2536">
        <f t="shared" si="17"/>
        <v>1440</v>
      </c>
      <c r="AI2536">
        <v>0.2</v>
      </c>
      <c r="AJ2536" s="6" t="s">
        <v>43</v>
      </c>
      <c r="AK2536" s="19">
        <v>67.703999999999994</v>
      </c>
      <c r="AL2536" t="s">
        <v>39</v>
      </c>
      <c r="AM2536" t="s">
        <v>39</v>
      </c>
      <c r="AN2536">
        <v>4</v>
      </c>
      <c r="AO2536">
        <v>25</v>
      </c>
      <c r="AP2536" t="s">
        <v>39</v>
      </c>
      <c r="AQ2536" t="s">
        <v>39</v>
      </c>
      <c r="AR2536" t="s">
        <v>2686</v>
      </c>
      <c r="AS2536" t="s">
        <v>3191</v>
      </c>
    </row>
    <row r="2537" spans="1:45" x14ac:dyDescent="0.35">
      <c r="A2537" t="s">
        <v>2142</v>
      </c>
      <c r="B2537" t="s">
        <v>2672</v>
      </c>
      <c r="C2537" t="s">
        <v>2592</v>
      </c>
      <c r="D2537" t="s">
        <v>1491</v>
      </c>
      <c r="E2537" t="s">
        <v>1509</v>
      </c>
      <c r="F2537" t="s">
        <v>3065</v>
      </c>
      <c r="G2537" t="s">
        <v>42</v>
      </c>
      <c r="H2537" t="s">
        <v>40</v>
      </c>
      <c r="I2537" t="s">
        <v>3189</v>
      </c>
      <c r="J2537" t="s">
        <v>39</v>
      </c>
      <c r="K2537" t="s">
        <v>39</v>
      </c>
      <c r="L2537" t="s">
        <v>39</v>
      </c>
      <c r="M2537" t="s">
        <v>41</v>
      </c>
      <c r="N2537" t="s">
        <v>39</v>
      </c>
      <c r="O2537">
        <v>1993</v>
      </c>
      <c r="P2537" t="s">
        <v>39</v>
      </c>
      <c r="Q2537" t="s">
        <v>39</v>
      </c>
      <c r="R2537" t="s">
        <v>39</v>
      </c>
      <c r="S2537" t="s">
        <v>39</v>
      </c>
      <c r="T2537" t="s">
        <v>39</v>
      </c>
      <c r="U2537" t="s">
        <v>39</v>
      </c>
      <c r="V2537" s="6" t="s">
        <v>39</v>
      </c>
      <c r="W2537" t="s">
        <v>39</v>
      </c>
      <c r="X2537" s="6">
        <v>5</v>
      </c>
      <c r="Y2537" t="s">
        <v>39</v>
      </c>
      <c r="Z2537" s="6">
        <v>0</v>
      </c>
      <c r="AA2537" t="s">
        <v>39</v>
      </c>
      <c r="AB2537" t="s">
        <v>39</v>
      </c>
      <c r="AC2537" t="s">
        <v>39</v>
      </c>
      <c r="AD2537" t="s">
        <v>42</v>
      </c>
      <c r="AE2537" t="s">
        <v>3194</v>
      </c>
      <c r="AF2537" t="s">
        <v>42</v>
      </c>
      <c r="AG2537" t="s">
        <v>3192</v>
      </c>
      <c r="AH2537">
        <f t="shared" si="17"/>
        <v>1440</v>
      </c>
      <c r="AI2537">
        <v>0.2</v>
      </c>
      <c r="AJ2537" s="6" t="s">
        <v>43</v>
      </c>
      <c r="AK2537" s="19">
        <v>73.438999999999993</v>
      </c>
      <c r="AL2537" t="s">
        <v>39</v>
      </c>
      <c r="AM2537" t="s">
        <v>39</v>
      </c>
      <c r="AN2537">
        <v>4</v>
      </c>
      <c r="AO2537">
        <v>25</v>
      </c>
      <c r="AP2537" t="s">
        <v>39</v>
      </c>
      <c r="AQ2537" t="s">
        <v>39</v>
      </c>
      <c r="AR2537" t="s">
        <v>2686</v>
      </c>
      <c r="AS2537" t="s">
        <v>3191</v>
      </c>
    </row>
    <row r="2538" spans="1:45" x14ac:dyDescent="0.35">
      <c r="A2538" t="s">
        <v>2142</v>
      </c>
      <c r="B2538" t="s">
        <v>2672</v>
      </c>
      <c r="C2538" t="s">
        <v>2592</v>
      </c>
      <c r="D2538" t="s">
        <v>1491</v>
      </c>
      <c r="E2538" t="s">
        <v>1509</v>
      </c>
      <c r="F2538" t="s">
        <v>3065</v>
      </c>
      <c r="G2538" t="s">
        <v>42</v>
      </c>
      <c r="H2538" t="s">
        <v>40</v>
      </c>
      <c r="I2538" t="s">
        <v>3189</v>
      </c>
      <c r="J2538" t="s">
        <v>39</v>
      </c>
      <c r="K2538" t="s">
        <v>39</v>
      </c>
      <c r="L2538" t="s">
        <v>39</v>
      </c>
      <c r="M2538" t="s">
        <v>41</v>
      </c>
      <c r="N2538" t="s">
        <v>39</v>
      </c>
      <c r="O2538">
        <v>1993</v>
      </c>
      <c r="P2538" t="s">
        <v>39</v>
      </c>
      <c r="Q2538" t="s">
        <v>39</v>
      </c>
      <c r="R2538" t="s">
        <v>39</v>
      </c>
      <c r="S2538" t="s">
        <v>39</v>
      </c>
      <c r="T2538" t="s">
        <v>39</v>
      </c>
      <c r="U2538" t="s">
        <v>39</v>
      </c>
      <c r="V2538" s="6" t="s">
        <v>39</v>
      </c>
      <c r="W2538" t="s">
        <v>39</v>
      </c>
      <c r="X2538" s="6">
        <v>5</v>
      </c>
      <c r="Y2538" t="s">
        <v>39</v>
      </c>
      <c r="Z2538" s="6">
        <v>0</v>
      </c>
      <c r="AA2538" t="s">
        <v>39</v>
      </c>
      <c r="AB2538" t="s">
        <v>39</v>
      </c>
      <c r="AC2538" t="s">
        <v>39</v>
      </c>
      <c r="AD2538" t="s">
        <v>42</v>
      </c>
      <c r="AE2538" t="s">
        <v>3194</v>
      </c>
      <c r="AF2538" t="s">
        <v>42</v>
      </c>
      <c r="AG2538" t="s">
        <v>3192</v>
      </c>
      <c r="AH2538">
        <f t="shared" si="17"/>
        <v>1440</v>
      </c>
      <c r="AI2538">
        <v>0.2</v>
      </c>
      <c r="AJ2538" s="6" t="s">
        <v>43</v>
      </c>
      <c r="AK2538" s="19">
        <v>77.679000000000002</v>
      </c>
      <c r="AL2538" t="s">
        <v>39</v>
      </c>
      <c r="AM2538" t="s">
        <v>39</v>
      </c>
      <c r="AN2538">
        <v>4</v>
      </c>
      <c r="AO2538">
        <v>25</v>
      </c>
      <c r="AP2538" t="s">
        <v>39</v>
      </c>
      <c r="AQ2538" t="s">
        <v>39</v>
      </c>
      <c r="AR2538" t="s">
        <v>2686</v>
      </c>
      <c r="AS2538" t="s">
        <v>3191</v>
      </c>
    </row>
    <row r="2539" spans="1:45" x14ac:dyDescent="0.35">
      <c r="A2539" t="s">
        <v>2142</v>
      </c>
      <c r="B2539" t="s">
        <v>2672</v>
      </c>
      <c r="C2539" t="s">
        <v>2592</v>
      </c>
      <c r="D2539" t="s">
        <v>1491</v>
      </c>
      <c r="E2539" t="s">
        <v>1509</v>
      </c>
      <c r="F2539" t="s">
        <v>3065</v>
      </c>
      <c r="G2539" t="s">
        <v>42</v>
      </c>
      <c r="H2539" t="s">
        <v>40</v>
      </c>
      <c r="I2539" t="s">
        <v>3189</v>
      </c>
      <c r="J2539" t="s">
        <v>39</v>
      </c>
      <c r="K2539" t="s">
        <v>39</v>
      </c>
      <c r="L2539" t="s">
        <v>39</v>
      </c>
      <c r="M2539" t="s">
        <v>41</v>
      </c>
      <c r="N2539" t="s">
        <v>39</v>
      </c>
      <c r="O2539">
        <v>1993</v>
      </c>
      <c r="P2539" t="s">
        <v>39</v>
      </c>
      <c r="Q2539" t="s">
        <v>39</v>
      </c>
      <c r="R2539" t="s">
        <v>39</v>
      </c>
      <c r="S2539" t="s">
        <v>39</v>
      </c>
      <c r="T2539" t="s">
        <v>39</v>
      </c>
      <c r="U2539" t="s">
        <v>39</v>
      </c>
      <c r="V2539" s="6" t="s">
        <v>39</v>
      </c>
      <c r="W2539" t="s">
        <v>39</v>
      </c>
      <c r="X2539" s="6">
        <v>5</v>
      </c>
      <c r="Y2539" t="s">
        <v>39</v>
      </c>
      <c r="Z2539" s="6">
        <v>0</v>
      </c>
      <c r="AA2539" t="s">
        <v>39</v>
      </c>
      <c r="AB2539" t="s">
        <v>39</v>
      </c>
      <c r="AC2539" t="s">
        <v>39</v>
      </c>
      <c r="AD2539" t="s">
        <v>42</v>
      </c>
      <c r="AE2539" t="s">
        <v>3194</v>
      </c>
      <c r="AF2539" t="s">
        <v>42</v>
      </c>
      <c r="AG2539" t="s">
        <v>3192</v>
      </c>
      <c r="AH2539">
        <f t="shared" si="17"/>
        <v>1440</v>
      </c>
      <c r="AI2539">
        <v>0.2</v>
      </c>
      <c r="AJ2539" s="6" t="s">
        <v>43</v>
      </c>
      <c r="AK2539" s="19">
        <v>73.438999999999993</v>
      </c>
      <c r="AL2539" t="s">
        <v>39</v>
      </c>
      <c r="AM2539" t="s">
        <v>39</v>
      </c>
      <c r="AN2539">
        <v>4</v>
      </c>
      <c r="AO2539">
        <v>25</v>
      </c>
      <c r="AP2539" t="s">
        <v>39</v>
      </c>
      <c r="AQ2539" t="s">
        <v>39</v>
      </c>
      <c r="AR2539" t="s">
        <v>2686</v>
      </c>
      <c r="AS2539" t="s">
        <v>3191</v>
      </c>
    </row>
    <row r="2540" spans="1:45" x14ac:dyDescent="0.35">
      <c r="A2540" t="s">
        <v>2142</v>
      </c>
      <c r="B2540" t="s">
        <v>2672</v>
      </c>
      <c r="C2540" t="s">
        <v>2592</v>
      </c>
      <c r="D2540" t="s">
        <v>1491</v>
      </c>
      <c r="E2540" t="s">
        <v>1509</v>
      </c>
      <c r="F2540" t="s">
        <v>3065</v>
      </c>
      <c r="G2540" t="s">
        <v>42</v>
      </c>
      <c r="H2540" t="s">
        <v>40</v>
      </c>
      <c r="I2540" t="s">
        <v>3189</v>
      </c>
      <c r="J2540" t="s">
        <v>39</v>
      </c>
      <c r="K2540" t="s">
        <v>39</v>
      </c>
      <c r="L2540" t="s">
        <v>39</v>
      </c>
      <c r="M2540" t="s">
        <v>41</v>
      </c>
      <c r="N2540" t="s">
        <v>39</v>
      </c>
      <c r="O2540">
        <v>1993</v>
      </c>
      <c r="P2540" t="s">
        <v>39</v>
      </c>
      <c r="Q2540" t="s">
        <v>39</v>
      </c>
      <c r="R2540" t="s">
        <v>39</v>
      </c>
      <c r="S2540" t="s">
        <v>39</v>
      </c>
      <c r="T2540" t="s">
        <v>39</v>
      </c>
      <c r="U2540" t="s">
        <v>39</v>
      </c>
      <c r="V2540" s="6" t="s">
        <v>39</v>
      </c>
      <c r="W2540" t="s">
        <v>39</v>
      </c>
      <c r="X2540" s="6">
        <v>5</v>
      </c>
      <c r="Y2540" t="s">
        <v>39</v>
      </c>
      <c r="Z2540" s="6">
        <v>0</v>
      </c>
      <c r="AA2540" t="s">
        <v>39</v>
      </c>
      <c r="AB2540" t="s">
        <v>39</v>
      </c>
      <c r="AC2540" t="s">
        <v>39</v>
      </c>
      <c r="AD2540" t="s">
        <v>42</v>
      </c>
      <c r="AE2540" t="s">
        <v>3194</v>
      </c>
      <c r="AF2540" t="s">
        <v>42</v>
      </c>
      <c r="AG2540" t="s">
        <v>3192</v>
      </c>
      <c r="AH2540">
        <f t="shared" si="17"/>
        <v>1440</v>
      </c>
      <c r="AI2540">
        <v>0.2</v>
      </c>
      <c r="AJ2540" s="6" t="s">
        <v>43</v>
      </c>
      <c r="AK2540" s="19">
        <v>78.924999999999997</v>
      </c>
      <c r="AL2540" t="s">
        <v>39</v>
      </c>
      <c r="AM2540" t="s">
        <v>39</v>
      </c>
      <c r="AN2540">
        <v>4</v>
      </c>
      <c r="AO2540">
        <v>25</v>
      </c>
      <c r="AP2540" t="s">
        <v>39</v>
      </c>
      <c r="AQ2540" t="s">
        <v>39</v>
      </c>
      <c r="AR2540" t="s">
        <v>2686</v>
      </c>
      <c r="AS2540" t="s">
        <v>3191</v>
      </c>
    </row>
    <row r="2541" spans="1:45" x14ac:dyDescent="0.35">
      <c r="A2541" t="s">
        <v>2142</v>
      </c>
      <c r="B2541" t="s">
        <v>2672</v>
      </c>
      <c r="C2541" t="s">
        <v>2592</v>
      </c>
      <c r="D2541" t="s">
        <v>1491</v>
      </c>
      <c r="E2541" t="s">
        <v>1509</v>
      </c>
      <c r="F2541" t="s">
        <v>3065</v>
      </c>
      <c r="G2541" t="s">
        <v>42</v>
      </c>
      <c r="H2541" t="s">
        <v>40</v>
      </c>
      <c r="I2541" t="s">
        <v>3189</v>
      </c>
      <c r="J2541" t="s">
        <v>39</v>
      </c>
      <c r="K2541" t="s">
        <v>39</v>
      </c>
      <c r="L2541" t="s">
        <v>39</v>
      </c>
      <c r="M2541" t="s">
        <v>41</v>
      </c>
      <c r="N2541" t="s">
        <v>39</v>
      </c>
      <c r="O2541">
        <v>1993</v>
      </c>
      <c r="P2541" t="s">
        <v>39</v>
      </c>
      <c r="Q2541" t="s">
        <v>39</v>
      </c>
      <c r="R2541" t="s">
        <v>39</v>
      </c>
      <c r="S2541" t="s">
        <v>39</v>
      </c>
      <c r="T2541" t="s">
        <v>39</v>
      </c>
      <c r="U2541" t="s">
        <v>39</v>
      </c>
      <c r="V2541" s="6" t="s">
        <v>39</v>
      </c>
      <c r="W2541" t="s">
        <v>39</v>
      </c>
      <c r="X2541" s="6">
        <v>5</v>
      </c>
      <c r="Y2541" t="s">
        <v>39</v>
      </c>
      <c r="Z2541" s="6">
        <v>0</v>
      </c>
      <c r="AA2541" t="s">
        <v>39</v>
      </c>
      <c r="AB2541" t="s">
        <v>39</v>
      </c>
      <c r="AC2541" t="s">
        <v>39</v>
      </c>
      <c r="AD2541" t="s">
        <v>42</v>
      </c>
      <c r="AE2541" t="s">
        <v>3194</v>
      </c>
      <c r="AF2541" t="s">
        <v>42</v>
      </c>
      <c r="AG2541" t="s">
        <v>3192</v>
      </c>
      <c r="AH2541">
        <f t="shared" si="17"/>
        <v>1440</v>
      </c>
      <c r="AI2541">
        <v>0.2</v>
      </c>
      <c r="AJ2541" s="6" t="s">
        <v>43</v>
      </c>
      <c r="AK2541" s="19">
        <v>79.174999999999997</v>
      </c>
      <c r="AL2541" t="s">
        <v>39</v>
      </c>
      <c r="AM2541" t="s">
        <v>39</v>
      </c>
      <c r="AN2541">
        <v>4</v>
      </c>
      <c r="AO2541">
        <v>25</v>
      </c>
      <c r="AP2541" t="s">
        <v>39</v>
      </c>
      <c r="AQ2541" t="s">
        <v>39</v>
      </c>
      <c r="AR2541" t="s">
        <v>2686</v>
      </c>
      <c r="AS2541" t="s">
        <v>3191</v>
      </c>
    </row>
    <row r="2542" spans="1:45" x14ac:dyDescent="0.35">
      <c r="A2542" t="s">
        <v>2142</v>
      </c>
      <c r="B2542" t="s">
        <v>2672</v>
      </c>
      <c r="C2542" t="s">
        <v>2592</v>
      </c>
      <c r="D2542" t="s">
        <v>1491</v>
      </c>
      <c r="E2542" t="s">
        <v>1509</v>
      </c>
      <c r="F2542" t="s">
        <v>3065</v>
      </c>
      <c r="G2542" t="s">
        <v>42</v>
      </c>
      <c r="H2542" t="s">
        <v>40</v>
      </c>
      <c r="I2542" t="s">
        <v>3189</v>
      </c>
      <c r="J2542" t="s">
        <v>39</v>
      </c>
      <c r="K2542" t="s">
        <v>39</v>
      </c>
      <c r="L2542" t="s">
        <v>39</v>
      </c>
      <c r="M2542" t="s">
        <v>41</v>
      </c>
      <c r="N2542" t="s">
        <v>39</v>
      </c>
      <c r="O2542">
        <v>1993</v>
      </c>
      <c r="P2542" t="s">
        <v>39</v>
      </c>
      <c r="Q2542" t="s">
        <v>39</v>
      </c>
      <c r="R2542" t="s">
        <v>39</v>
      </c>
      <c r="S2542" t="s">
        <v>39</v>
      </c>
      <c r="T2542" t="s">
        <v>39</v>
      </c>
      <c r="U2542" t="s">
        <v>39</v>
      </c>
      <c r="V2542" s="6" t="s">
        <v>39</v>
      </c>
      <c r="W2542" t="s">
        <v>39</v>
      </c>
      <c r="X2542" s="6">
        <v>5</v>
      </c>
      <c r="Y2542" t="s">
        <v>39</v>
      </c>
      <c r="Z2542" s="6">
        <v>0</v>
      </c>
      <c r="AA2542" t="s">
        <v>39</v>
      </c>
      <c r="AB2542" t="s">
        <v>39</v>
      </c>
      <c r="AC2542" t="s">
        <v>39</v>
      </c>
      <c r="AD2542" t="s">
        <v>42</v>
      </c>
      <c r="AE2542" t="s">
        <v>3194</v>
      </c>
      <c r="AF2542" t="s">
        <v>42</v>
      </c>
      <c r="AG2542" t="s">
        <v>3192</v>
      </c>
      <c r="AH2542">
        <f t="shared" si="17"/>
        <v>1440</v>
      </c>
      <c r="AI2542">
        <v>0.2</v>
      </c>
      <c r="AJ2542" s="6" t="s">
        <v>43</v>
      </c>
      <c r="AK2542" s="19">
        <v>76.432000000000002</v>
      </c>
      <c r="AL2542" t="s">
        <v>39</v>
      </c>
      <c r="AM2542" t="s">
        <v>39</v>
      </c>
      <c r="AN2542">
        <v>4</v>
      </c>
      <c r="AO2542">
        <v>25</v>
      </c>
      <c r="AP2542" t="s">
        <v>39</v>
      </c>
      <c r="AQ2542" t="s">
        <v>39</v>
      </c>
      <c r="AR2542" t="s">
        <v>2686</v>
      </c>
      <c r="AS2542" t="s">
        <v>3191</v>
      </c>
    </row>
    <row r="2543" spans="1:45" x14ac:dyDescent="0.35">
      <c r="A2543" t="s">
        <v>2142</v>
      </c>
      <c r="B2543" t="s">
        <v>2672</v>
      </c>
      <c r="C2543" t="s">
        <v>2592</v>
      </c>
      <c r="D2543" t="s">
        <v>1491</v>
      </c>
      <c r="E2543" t="s">
        <v>1509</v>
      </c>
      <c r="F2543" t="s">
        <v>3065</v>
      </c>
      <c r="G2543" t="s">
        <v>42</v>
      </c>
      <c r="H2543" t="s">
        <v>40</v>
      </c>
      <c r="I2543" t="s">
        <v>3189</v>
      </c>
      <c r="J2543" t="s">
        <v>39</v>
      </c>
      <c r="K2543" t="s">
        <v>39</v>
      </c>
      <c r="L2543" t="s">
        <v>39</v>
      </c>
      <c r="M2543" t="s">
        <v>41</v>
      </c>
      <c r="N2543" t="s">
        <v>39</v>
      </c>
      <c r="O2543">
        <v>1993</v>
      </c>
      <c r="P2543" t="s">
        <v>39</v>
      </c>
      <c r="Q2543" t="s">
        <v>39</v>
      </c>
      <c r="R2543" t="s">
        <v>39</v>
      </c>
      <c r="S2543" t="s">
        <v>39</v>
      </c>
      <c r="T2543" t="s">
        <v>39</v>
      </c>
      <c r="U2543" t="s">
        <v>39</v>
      </c>
      <c r="V2543" s="6" t="s">
        <v>39</v>
      </c>
      <c r="W2543" t="s">
        <v>39</v>
      </c>
      <c r="X2543" s="6">
        <v>5</v>
      </c>
      <c r="Y2543" t="s">
        <v>39</v>
      </c>
      <c r="Z2543" s="6">
        <v>0</v>
      </c>
      <c r="AA2543" t="s">
        <v>39</v>
      </c>
      <c r="AB2543" t="s">
        <v>39</v>
      </c>
      <c r="AC2543" t="s">
        <v>39</v>
      </c>
      <c r="AD2543" t="s">
        <v>42</v>
      </c>
      <c r="AE2543" t="s">
        <v>3194</v>
      </c>
      <c r="AF2543" t="s">
        <v>42</v>
      </c>
      <c r="AG2543" t="s">
        <v>3192</v>
      </c>
      <c r="AH2543">
        <f t="shared" si="17"/>
        <v>1440</v>
      </c>
      <c r="AI2543">
        <v>0.2</v>
      </c>
      <c r="AJ2543" s="6" t="s">
        <v>43</v>
      </c>
      <c r="AK2543" s="19">
        <v>80.92</v>
      </c>
      <c r="AL2543" t="s">
        <v>39</v>
      </c>
      <c r="AM2543" t="s">
        <v>39</v>
      </c>
      <c r="AN2543">
        <v>4</v>
      </c>
      <c r="AO2543">
        <v>25</v>
      </c>
      <c r="AP2543" t="s">
        <v>39</v>
      </c>
      <c r="AQ2543" t="s">
        <v>39</v>
      </c>
      <c r="AR2543" t="s">
        <v>2686</v>
      </c>
      <c r="AS2543" t="s">
        <v>3191</v>
      </c>
    </row>
    <row r="2544" spans="1:45" x14ac:dyDescent="0.35">
      <c r="A2544" t="s">
        <v>2142</v>
      </c>
      <c r="B2544" t="s">
        <v>2672</v>
      </c>
      <c r="C2544" t="s">
        <v>2592</v>
      </c>
      <c r="D2544" t="s">
        <v>1491</v>
      </c>
      <c r="E2544" t="s">
        <v>1509</v>
      </c>
      <c r="F2544" t="s">
        <v>3065</v>
      </c>
      <c r="G2544" t="s">
        <v>42</v>
      </c>
      <c r="H2544" t="s">
        <v>40</v>
      </c>
      <c r="I2544" t="s">
        <v>3189</v>
      </c>
      <c r="J2544" t="s">
        <v>39</v>
      </c>
      <c r="K2544" t="s">
        <v>39</v>
      </c>
      <c r="L2544" t="s">
        <v>39</v>
      </c>
      <c r="M2544" t="s">
        <v>41</v>
      </c>
      <c r="N2544" t="s">
        <v>39</v>
      </c>
      <c r="O2544">
        <v>1993</v>
      </c>
      <c r="P2544" t="s">
        <v>39</v>
      </c>
      <c r="Q2544" t="s">
        <v>39</v>
      </c>
      <c r="R2544" t="s">
        <v>39</v>
      </c>
      <c r="S2544" t="s">
        <v>39</v>
      </c>
      <c r="T2544" t="s">
        <v>39</v>
      </c>
      <c r="U2544" t="s">
        <v>39</v>
      </c>
      <c r="V2544" s="6" t="s">
        <v>39</v>
      </c>
      <c r="W2544" t="s">
        <v>39</v>
      </c>
      <c r="X2544" s="6">
        <v>5</v>
      </c>
      <c r="Y2544" t="s">
        <v>39</v>
      </c>
      <c r="Z2544" s="6">
        <v>0</v>
      </c>
      <c r="AA2544" t="s">
        <v>39</v>
      </c>
      <c r="AB2544" t="s">
        <v>39</v>
      </c>
      <c r="AC2544" t="s">
        <v>39</v>
      </c>
      <c r="AD2544" t="s">
        <v>42</v>
      </c>
      <c r="AE2544" t="s">
        <v>3194</v>
      </c>
      <c r="AF2544" t="s">
        <v>42</v>
      </c>
      <c r="AG2544" t="s">
        <v>3192</v>
      </c>
      <c r="AH2544">
        <f t="shared" si="17"/>
        <v>1440</v>
      </c>
      <c r="AI2544">
        <v>0.2</v>
      </c>
      <c r="AJ2544" s="6" t="s">
        <v>43</v>
      </c>
      <c r="AK2544" s="19">
        <v>89.647999999999996</v>
      </c>
      <c r="AL2544" t="s">
        <v>39</v>
      </c>
      <c r="AM2544" t="s">
        <v>39</v>
      </c>
      <c r="AN2544">
        <v>4</v>
      </c>
      <c r="AO2544">
        <v>25</v>
      </c>
      <c r="AP2544" t="s">
        <v>39</v>
      </c>
      <c r="AQ2544" t="s">
        <v>39</v>
      </c>
      <c r="AR2544" t="s">
        <v>2686</v>
      </c>
      <c r="AS2544" t="s">
        <v>3191</v>
      </c>
    </row>
    <row r="2545" spans="1:45" x14ac:dyDescent="0.35">
      <c r="A2545" t="s">
        <v>2142</v>
      </c>
      <c r="B2545" t="s">
        <v>2672</v>
      </c>
      <c r="C2545" t="s">
        <v>2592</v>
      </c>
      <c r="D2545" t="s">
        <v>1491</v>
      </c>
      <c r="E2545" t="s">
        <v>1509</v>
      </c>
      <c r="F2545" t="s">
        <v>3065</v>
      </c>
      <c r="G2545" t="s">
        <v>42</v>
      </c>
      <c r="H2545" t="s">
        <v>40</v>
      </c>
      <c r="I2545" t="s">
        <v>3189</v>
      </c>
      <c r="J2545" t="s">
        <v>39</v>
      </c>
      <c r="K2545" t="s">
        <v>39</v>
      </c>
      <c r="L2545" t="s">
        <v>39</v>
      </c>
      <c r="M2545" t="s">
        <v>41</v>
      </c>
      <c r="N2545" t="s">
        <v>39</v>
      </c>
      <c r="O2545">
        <v>1993</v>
      </c>
      <c r="P2545" t="s">
        <v>39</v>
      </c>
      <c r="Q2545" t="s">
        <v>39</v>
      </c>
      <c r="R2545" t="s">
        <v>39</v>
      </c>
      <c r="S2545" t="s">
        <v>39</v>
      </c>
      <c r="T2545" t="s">
        <v>39</v>
      </c>
      <c r="U2545" t="s">
        <v>39</v>
      </c>
      <c r="V2545" s="6" t="s">
        <v>39</v>
      </c>
      <c r="W2545" t="s">
        <v>39</v>
      </c>
      <c r="X2545" s="6">
        <v>5</v>
      </c>
      <c r="Y2545" t="s">
        <v>39</v>
      </c>
      <c r="Z2545" s="6">
        <v>0</v>
      </c>
      <c r="AA2545" t="s">
        <v>39</v>
      </c>
      <c r="AB2545" t="s">
        <v>39</v>
      </c>
      <c r="AC2545" t="s">
        <v>39</v>
      </c>
      <c r="AD2545" t="s">
        <v>42</v>
      </c>
      <c r="AE2545" t="s">
        <v>3194</v>
      </c>
      <c r="AF2545" t="s">
        <v>42</v>
      </c>
      <c r="AG2545" t="s">
        <v>3192</v>
      </c>
      <c r="AH2545">
        <f t="shared" si="17"/>
        <v>1440</v>
      </c>
      <c r="AI2545">
        <v>0.2</v>
      </c>
      <c r="AJ2545" s="6" t="s">
        <v>43</v>
      </c>
      <c r="AK2545" s="19">
        <v>93.14</v>
      </c>
      <c r="AL2545" t="s">
        <v>39</v>
      </c>
      <c r="AM2545" t="s">
        <v>39</v>
      </c>
      <c r="AN2545">
        <v>4</v>
      </c>
      <c r="AO2545">
        <v>25</v>
      </c>
      <c r="AP2545" t="s">
        <v>39</v>
      </c>
      <c r="AQ2545" t="s">
        <v>39</v>
      </c>
      <c r="AR2545" t="s">
        <v>2686</v>
      </c>
      <c r="AS2545" t="s">
        <v>3191</v>
      </c>
    </row>
    <row r="2546" spans="1:45" x14ac:dyDescent="0.35">
      <c r="A2546" t="s">
        <v>2142</v>
      </c>
      <c r="B2546" t="s">
        <v>2672</v>
      </c>
      <c r="C2546" t="s">
        <v>2592</v>
      </c>
      <c r="D2546" t="s">
        <v>1491</v>
      </c>
      <c r="E2546" t="s">
        <v>1509</v>
      </c>
      <c r="F2546" t="s">
        <v>3065</v>
      </c>
      <c r="G2546" t="s">
        <v>42</v>
      </c>
      <c r="H2546" t="s">
        <v>40</v>
      </c>
      <c r="I2546" t="s">
        <v>3189</v>
      </c>
      <c r="J2546" t="s">
        <v>39</v>
      </c>
      <c r="K2546" t="s">
        <v>39</v>
      </c>
      <c r="L2546" t="s">
        <v>39</v>
      </c>
      <c r="M2546" t="s">
        <v>41</v>
      </c>
      <c r="N2546" t="s">
        <v>39</v>
      </c>
      <c r="O2546">
        <v>1993</v>
      </c>
      <c r="P2546" t="s">
        <v>39</v>
      </c>
      <c r="Q2546" t="s">
        <v>39</v>
      </c>
      <c r="R2546" t="s">
        <v>39</v>
      </c>
      <c r="S2546" t="s">
        <v>39</v>
      </c>
      <c r="T2546" t="s">
        <v>39</v>
      </c>
      <c r="U2546" t="s">
        <v>39</v>
      </c>
      <c r="V2546" s="6" t="s">
        <v>39</v>
      </c>
      <c r="W2546" t="s">
        <v>39</v>
      </c>
      <c r="X2546" s="6">
        <v>5</v>
      </c>
      <c r="Y2546" t="s">
        <v>39</v>
      </c>
      <c r="Z2546" s="6">
        <v>0</v>
      </c>
      <c r="AA2546" t="s">
        <v>39</v>
      </c>
      <c r="AB2546" t="s">
        <v>39</v>
      </c>
      <c r="AC2546" t="s">
        <v>39</v>
      </c>
      <c r="AD2546" t="s">
        <v>42</v>
      </c>
      <c r="AE2546" t="s">
        <v>3194</v>
      </c>
      <c r="AF2546" t="s">
        <v>42</v>
      </c>
      <c r="AG2546" t="s">
        <v>3192</v>
      </c>
      <c r="AH2546">
        <f t="shared" si="17"/>
        <v>1440</v>
      </c>
      <c r="AI2546">
        <v>0.2</v>
      </c>
      <c r="AJ2546" s="6" t="s">
        <v>43</v>
      </c>
      <c r="AK2546" s="19">
        <v>84.162000000000006</v>
      </c>
      <c r="AL2546" t="s">
        <v>39</v>
      </c>
      <c r="AM2546" t="s">
        <v>39</v>
      </c>
      <c r="AN2546">
        <v>4</v>
      </c>
      <c r="AO2546">
        <v>25</v>
      </c>
      <c r="AP2546" t="s">
        <v>39</v>
      </c>
      <c r="AQ2546" t="s">
        <v>39</v>
      </c>
      <c r="AR2546" t="s">
        <v>2686</v>
      </c>
      <c r="AS2546" t="s">
        <v>3191</v>
      </c>
    </row>
    <row r="2547" spans="1:45" x14ac:dyDescent="0.35">
      <c r="A2547" t="s">
        <v>2142</v>
      </c>
      <c r="B2547" t="s">
        <v>2672</v>
      </c>
      <c r="C2547" t="s">
        <v>2592</v>
      </c>
      <c r="D2547" t="s">
        <v>1491</v>
      </c>
      <c r="E2547" t="s">
        <v>1509</v>
      </c>
      <c r="F2547" t="s">
        <v>3065</v>
      </c>
      <c r="G2547" t="s">
        <v>42</v>
      </c>
      <c r="H2547" t="s">
        <v>40</v>
      </c>
      <c r="I2547" t="s">
        <v>3189</v>
      </c>
      <c r="J2547" t="s">
        <v>39</v>
      </c>
      <c r="K2547" t="s">
        <v>39</v>
      </c>
      <c r="L2547" t="s">
        <v>39</v>
      </c>
      <c r="M2547" t="s">
        <v>41</v>
      </c>
      <c r="N2547" t="s">
        <v>39</v>
      </c>
      <c r="O2547">
        <v>1993</v>
      </c>
      <c r="P2547" t="s">
        <v>39</v>
      </c>
      <c r="Q2547" t="s">
        <v>39</v>
      </c>
      <c r="R2547" t="s">
        <v>39</v>
      </c>
      <c r="S2547" t="s">
        <v>39</v>
      </c>
      <c r="T2547" t="s">
        <v>39</v>
      </c>
      <c r="U2547" t="s">
        <v>39</v>
      </c>
      <c r="V2547" s="6" t="s">
        <v>39</v>
      </c>
      <c r="W2547" t="s">
        <v>39</v>
      </c>
      <c r="X2547" s="6">
        <v>5</v>
      </c>
      <c r="Y2547" t="s">
        <v>39</v>
      </c>
      <c r="Z2547" s="6">
        <v>0</v>
      </c>
      <c r="AA2547" t="s">
        <v>39</v>
      </c>
      <c r="AB2547" t="s">
        <v>39</v>
      </c>
      <c r="AC2547" t="s">
        <v>39</v>
      </c>
      <c r="AD2547" t="s">
        <v>42</v>
      </c>
      <c r="AE2547" t="s">
        <v>3194</v>
      </c>
      <c r="AF2547" t="s">
        <v>42</v>
      </c>
      <c r="AG2547" t="s">
        <v>3192</v>
      </c>
      <c r="AH2547">
        <f t="shared" si="17"/>
        <v>1440</v>
      </c>
      <c r="AI2547">
        <v>0.2</v>
      </c>
      <c r="AJ2547" s="6" t="s">
        <v>43</v>
      </c>
      <c r="AK2547" s="19">
        <v>89.399000000000001</v>
      </c>
      <c r="AL2547" t="s">
        <v>39</v>
      </c>
      <c r="AM2547" t="s">
        <v>39</v>
      </c>
      <c r="AN2547">
        <v>4</v>
      </c>
      <c r="AO2547">
        <v>25</v>
      </c>
      <c r="AP2547" t="s">
        <v>39</v>
      </c>
      <c r="AQ2547" t="s">
        <v>39</v>
      </c>
      <c r="AR2547" t="s">
        <v>2686</v>
      </c>
      <c r="AS2547" t="s">
        <v>3191</v>
      </c>
    </row>
    <row r="2548" spans="1:45" x14ac:dyDescent="0.35">
      <c r="A2548" t="s">
        <v>2142</v>
      </c>
      <c r="B2548" t="s">
        <v>2672</v>
      </c>
      <c r="C2548" t="s">
        <v>2592</v>
      </c>
      <c r="D2548" t="s">
        <v>1491</v>
      </c>
      <c r="E2548" t="s">
        <v>1509</v>
      </c>
      <c r="F2548" t="s">
        <v>3065</v>
      </c>
      <c r="G2548" t="s">
        <v>42</v>
      </c>
      <c r="H2548" t="s">
        <v>40</v>
      </c>
      <c r="I2548" t="s">
        <v>3189</v>
      </c>
      <c r="J2548" t="s">
        <v>39</v>
      </c>
      <c r="K2548" t="s">
        <v>39</v>
      </c>
      <c r="L2548" t="s">
        <v>39</v>
      </c>
      <c r="M2548" t="s">
        <v>41</v>
      </c>
      <c r="N2548" t="s">
        <v>39</v>
      </c>
      <c r="O2548">
        <v>1993</v>
      </c>
      <c r="P2548" t="s">
        <v>39</v>
      </c>
      <c r="Q2548" t="s">
        <v>39</v>
      </c>
      <c r="R2548" t="s">
        <v>39</v>
      </c>
      <c r="S2548" t="s">
        <v>39</v>
      </c>
      <c r="T2548" t="s">
        <v>39</v>
      </c>
      <c r="U2548" t="s">
        <v>39</v>
      </c>
      <c r="V2548" s="6" t="s">
        <v>39</v>
      </c>
      <c r="W2548" t="s">
        <v>39</v>
      </c>
      <c r="X2548" s="6">
        <v>5</v>
      </c>
      <c r="Y2548" t="s">
        <v>39</v>
      </c>
      <c r="Z2548" s="6">
        <v>0</v>
      </c>
      <c r="AA2548" t="s">
        <v>39</v>
      </c>
      <c r="AB2548" t="s">
        <v>39</v>
      </c>
      <c r="AC2548" t="s">
        <v>39</v>
      </c>
      <c r="AD2548" t="s">
        <v>42</v>
      </c>
      <c r="AE2548" t="s">
        <v>3194</v>
      </c>
      <c r="AF2548" t="s">
        <v>42</v>
      </c>
      <c r="AG2548" t="s">
        <v>3192</v>
      </c>
      <c r="AH2548">
        <f t="shared" si="17"/>
        <v>1440</v>
      </c>
      <c r="AI2548">
        <v>0.2</v>
      </c>
      <c r="AJ2548" s="6" t="s">
        <v>43</v>
      </c>
      <c r="AK2548">
        <v>87.903000000000006</v>
      </c>
      <c r="AL2548" t="s">
        <v>39</v>
      </c>
      <c r="AM2548" t="s">
        <v>39</v>
      </c>
      <c r="AN2548">
        <v>4</v>
      </c>
      <c r="AO2548">
        <v>25</v>
      </c>
      <c r="AP2548" t="s">
        <v>39</v>
      </c>
      <c r="AQ2548" t="s">
        <v>39</v>
      </c>
      <c r="AR2548" t="s">
        <v>2686</v>
      </c>
      <c r="AS2548" t="s">
        <v>3191</v>
      </c>
    </row>
    <row r="2549" spans="1:45" x14ac:dyDescent="0.35">
      <c r="A2549" t="s">
        <v>2142</v>
      </c>
      <c r="B2549" t="s">
        <v>2672</v>
      </c>
      <c r="C2549" t="s">
        <v>2592</v>
      </c>
      <c r="D2549" t="s">
        <v>1491</v>
      </c>
      <c r="E2549" t="s">
        <v>1509</v>
      </c>
      <c r="F2549" t="s">
        <v>3065</v>
      </c>
      <c r="G2549" t="s">
        <v>42</v>
      </c>
      <c r="H2549" t="s">
        <v>40</v>
      </c>
      <c r="I2549" t="s">
        <v>3189</v>
      </c>
      <c r="J2549" t="s">
        <v>39</v>
      </c>
      <c r="K2549" t="s">
        <v>39</v>
      </c>
      <c r="L2549" t="s">
        <v>39</v>
      </c>
      <c r="M2549" t="s">
        <v>41</v>
      </c>
      <c r="N2549" t="s">
        <v>39</v>
      </c>
      <c r="O2549">
        <v>1993</v>
      </c>
      <c r="P2549" t="s">
        <v>39</v>
      </c>
      <c r="Q2549" t="s">
        <v>39</v>
      </c>
      <c r="R2549" t="s">
        <v>39</v>
      </c>
      <c r="S2549" t="s">
        <v>39</v>
      </c>
      <c r="T2549" t="s">
        <v>39</v>
      </c>
      <c r="U2549" t="s">
        <v>39</v>
      </c>
      <c r="V2549" s="6" t="s">
        <v>39</v>
      </c>
      <c r="W2549" t="s">
        <v>39</v>
      </c>
      <c r="X2549" s="6">
        <v>5</v>
      </c>
      <c r="Y2549" t="s">
        <v>39</v>
      </c>
      <c r="Z2549" s="6">
        <v>0</v>
      </c>
      <c r="AA2549" t="s">
        <v>39</v>
      </c>
      <c r="AB2549" t="s">
        <v>39</v>
      </c>
      <c r="AC2549" t="s">
        <v>39</v>
      </c>
      <c r="AD2549" t="s">
        <v>42</v>
      </c>
      <c r="AE2549" t="s">
        <v>3194</v>
      </c>
      <c r="AF2549" t="s">
        <v>42</v>
      </c>
      <c r="AG2549" t="s">
        <v>3192</v>
      </c>
      <c r="AH2549">
        <f t="shared" si="17"/>
        <v>1440</v>
      </c>
      <c r="AI2549">
        <v>0.2</v>
      </c>
      <c r="AJ2549" s="6" t="s">
        <v>43</v>
      </c>
      <c r="AK2549">
        <v>85.908000000000001</v>
      </c>
      <c r="AL2549" t="s">
        <v>39</v>
      </c>
      <c r="AM2549" t="s">
        <v>39</v>
      </c>
      <c r="AN2549">
        <v>4</v>
      </c>
      <c r="AO2549">
        <v>25</v>
      </c>
      <c r="AP2549" t="s">
        <v>39</v>
      </c>
      <c r="AQ2549" t="s">
        <v>39</v>
      </c>
      <c r="AR2549" t="s">
        <v>2686</v>
      </c>
      <c r="AS2549" t="s">
        <v>3191</v>
      </c>
    </row>
    <row r="2550" spans="1:45" x14ac:dyDescent="0.35">
      <c r="A2550" t="s">
        <v>2142</v>
      </c>
      <c r="B2550" t="s">
        <v>2672</v>
      </c>
      <c r="C2550" t="s">
        <v>2592</v>
      </c>
      <c r="D2550" t="s">
        <v>1491</v>
      </c>
      <c r="E2550" t="s">
        <v>1509</v>
      </c>
      <c r="F2550" t="s">
        <v>3065</v>
      </c>
      <c r="G2550" t="s">
        <v>42</v>
      </c>
      <c r="H2550" t="s">
        <v>40</v>
      </c>
      <c r="I2550" t="s">
        <v>3189</v>
      </c>
      <c r="J2550" t="s">
        <v>39</v>
      </c>
      <c r="K2550" t="s">
        <v>39</v>
      </c>
      <c r="L2550" t="s">
        <v>39</v>
      </c>
      <c r="M2550" t="s">
        <v>41</v>
      </c>
      <c r="N2550" t="s">
        <v>39</v>
      </c>
      <c r="O2550">
        <v>1993</v>
      </c>
      <c r="P2550" t="s">
        <v>39</v>
      </c>
      <c r="Q2550" t="s">
        <v>39</v>
      </c>
      <c r="R2550" t="s">
        <v>39</v>
      </c>
      <c r="S2550" t="s">
        <v>39</v>
      </c>
      <c r="T2550" t="s">
        <v>39</v>
      </c>
      <c r="U2550" t="s">
        <v>39</v>
      </c>
      <c r="V2550" s="6" t="s">
        <v>39</v>
      </c>
      <c r="W2550" t="s">
        <v>39</v>
      </c>
      <c r="X2550" s="6">
        <v>5</v>
      </c>
      <c r="Y2550" t="s">
        <v>39</v>
      </c>
      <c r="Z2550" s="6">
        <v>0</v>
      </c>
      <c r="AA2550" t="s">
        <v>39</v>
      </c>
      <c r="AB2550" t="s">
        <v>39</v>
      </c>
      <c r="AC2550" t="s">
        <v>39</v>
      </c>
      <c r="AD2550" t="s">
        <v>42</v>
      </c>
      <c r="AE2550" t="s">
        <v>3194</v>
      </c>
      <c r="AF2550" t="s">
        <v>42</v>
      </c>
      <c r="AG2550" t="s">
        <v>3192</v>
      </c>
      <c r="AH2550">
        <f t="shared" si="17"/>
        <v>1440</v>
      </c>
      <c r="AI2550">
        <v>0.2</v>
      </c>
      <c r="AJ2550" s="6" t="s">
        <v>43</v>
      </c>
      <c r="AK2550">
        <v>62.966000000000001</v>
      </c>
      <c r="AL2550" t="s">
        <v>39</v>
      </c>
      <c r="AM2550" t="s">
        <v>39</v>
      </c>
      <c r="AN2550">
        <v>4</v>
      </c>
      <c r="AO2550">
        <v>25</v>
      </c>
      <c r="AP2550" t="s">
        <v>39</v>
      </c>
      <c r="AQ2550" t="s">
        <v>39</v>
      </c>
      <c r="AR2550" t="s">
        <v>2686</v>
      </c>
      <c r="AS2550" t="s">
        <v>3191</v>
      </c>
    </row>
    <row r="2551" spans="1:45" x14ac:dyDescent="0.35">
      <c r="A2551" t="s">
        <v>2142</v>
      </c>
      <c r="B2551" t="s">
        <v>2672</v>
      </c>
      <c r="C2551" t="s">
        <v>2592</v>
      </c>
      <c r="D2551" t="s">
        <v>1491</v>
      </c>
      <c r="E2551" t="s">
        <v>1509</v>
      </c>
      <c r="F2551" t="s">
        <v>3065</v>
      </c>
      <c r="G2551" t="s">
        <v>42</v>
      </c>
      <c r="H2551" t="s">
        <v>40</v>
      </c>
      <c r="I2551" t="s">
        <v>3189</v>
      </c>
      <c r="J2551" t="s">
        <v>39</v>
      </c>
      <c r="K2551" t="s">
        <v>39</v>
      </c>
      <c r="L2551" t="s">
        <v>39</v>
      </c>
      <c r="M2551" t="s">
        <v>41</v>
      </c>
      <c r="N2551" t="s">
        <v>39</v>
      </c>
      <c r="O2551">
        <v>1993</v>
      </c>
      <c r="P2551" t="s">
        <v>39</v>
      </c>
      <c r="Q2551" t="s">
        <v>39</v>
      </c>
      <c r="R2551" t="s">
        <v>39</v>
      </c>
      <c r="S2551" t="s">
        <v>39</v>
      </c>
      <c r="T2551" t="s">
        <v>39</v>
      </c>
      <c r="U2551" t="s">
        <v>39</v>
      </c>
      <c r="V2551" s="6" t="s">
        <v>39</v>
      </c>
      <c r="W2551" t="s">
        <v>39</v>
      </c>
      <c r="X2551" s="6">
        <v>5</v>
      </c>
      <c r="Y2551" t="s">
        <v>39</v>
      </c>
      <c r="Z2551" s="6">
        <v>0</v>
      </c>
      <c r="AA2551" t="s">
        <v>39</v>
      </c>
      <c r="AB2551" t="s">
        <v>39</v>
      </c>
      <c r="AC2551" t="s">
        <v>39</v>
      </c>
      <c r="AD2551" t="s">
        <v>42</v>
      </c>
      <c r="AE2551" t="s">
        <v>3194</v>
      </c>
      <c r="AF2551" t="s">
        <v>42</v>
      </c>
      <c r="AG2551" t="s">
        <v>3192</v>
      </c>
      <c r="AH2551">
        <f t="shared" si="17"/>
        <v>1440</v>
      </c>
      <c r="AI2551">
        <v>0.2</v>
      </c>
      <c r="AJ2551" s="6" t="s">
        <v>43</v>
      </c>
      <c r="AK2551">
        <v>73.688999999999993</v>
      </c>
      <c r="AL2551" t="s">
        <v>39</v>
      </c>
      <c r="AM2551" t="s">
        <v>39</v>
      </c>
      <c r="AN2551">
        <v>4</v>
      </c>
      <c r="AO2551">
        <v>25</v>
      </c>
      <c r="AP2551" t="s">
        <v>39</v>
      </c>
      <c r="AQ2551" t="s">
        <v>39</v>
      </c>
      <c r="AR2551" t="s">
        <v>2686</v>
      </c>
      <c r="AS2551" t="s">
        <v>3191</v>
      </c>
    </row>
    <row r="2552" spans="1:45" x14ac:dyDescent="0.35">
      <c r="A2552" t="s">
        <v>2142</v>
      </c>
      <c r="B2552" t="s">
        <v>2672</v>
      </c>
      <c r="C2552" t="s">
        <v>2592</v>
      </c>
      <c r="D2552" t="s">
        <v>1491</v>
      </c>
      <c r="E2552" t="s">
        <v>1509</v>
      </c>
      <c r="F2552" t="s">
        <v>3065</v>
      </c>
      <c r="G2552" t="s">
        <v>42</v>
      </c>
      <c r="H2552" t="s">
        <v>40</v>
      </c>
      <c r="I2552" t="s">
        <v>3189</v>
      </c>
      <c r="J2552" t="s">
        <v>39</v>
      </c>
      <c r="K2552" t="s">
        <v>39</v>
      </c>
      <c r="L2552" t="s">
        <v>39</v>
      </c>
      <c r="M2552" t="s">
        <v>41</v>
      </c>
      <c r="N2552" t="s">
        <v>39</v>
      </c>
      <c r="O2552">
        <v>1993</v>
      </c>
      <c r="P2552" t="s">
        <v>39</v>
      </c>
      <c r="Q2552" t="s">
        <v>39</v>
      </c>
      <c r="R2552" t="s">
        <v>39</v>
      </c>
      <c r="S2552" t="s">
        <v>39</v>
      </c>
      <c r="T2552" t="s">
        <v>39</v>
      </c>
      <c r="U2552" t="s">
        <v>39</v>
      </c>
      <c r="V2552" s="6" t="s">
        <v>39</v>
      </c>
      <c r="W2552" t="s">
        <v>39</v>
      </c>
      <c r="X2552" s="6">
        <v>5</v>
      </c>
      <c r="Y2552" t="s">
        <v>39</v>
      </c>
      <c r="Z2552" s="6">
        <v>0</v>
      </c>
      <c r="AA2552" t="s">
        <v>39</v>
      </c>
      <c r="AB2552" t="s">
        <v>39</v>
      </c>
      <c r="AC2552" t="s">
        <v>39</v>
      </c>
      <c r="AD2552" t="s">
        <v>42</v>
      </c>
      <c r="AE2552" t="s">
        <v>3194</v>
      </c>
      <c r="AF2552" t="s">
        <v>42</v>
      </c>
      <c r="AG2552" t="s">
        <v>3192</v>
      </c>
      <c r="AH2552">
        <f t="shared" si="17"/>
        <v>1440</v>
      </c>
      <c r="AI2552">
        <v>0.2</v>
      </c>
      <c r="AJ2552" s="6" t="s">
        <v>43</v>
      </c>
      <c r="AK2552">
        <v>71.817999999999998</v>
      </c>
      <c r="AL2552" t="s">
        <v>39</v>
      </c>
      <c r="AM2552" t="s">
        <v>39</v>
      </c>
      <c r="AN2552">
        <v>4</v>
      </c>
      <c r="AO2552">
        <v>25</v>
      </c>
      <c r="AP2552" t="s">
        <v>39</v>
      </c>
      <c r="AQ2552" t="s">
        <v>39</v>
      </c>
      <c r="AR2552" t="s">
        <v>2686</v>
      </c>
      <c r="AS2552" t="s">
        <v>3193</v>
      </c>
    </row>
    <row r="2553" spans="1:45" x14ac:dyDescent="0.35">
      <c r="A2553" t="s">
        <v>2142</v>
      </c>
      <c r="B2553" t="s">
        <v>2672</v>
      </c>
      <c r="C2553" t="s">
        <v>2592</v>
      </c>
      <c r="D2553" t="s">
        <v>1491</v>
      </c>
      <c r="E2553" t="s">
        <v>1509</v>
      </c>
      <c r="F2553" t="s">
        <v>3065</v>
      </c>
      <c r="G2553" t="s">
        <v>42</v>
      </c>
      <c r="H2553" t="s">
        <v>40</v>
      </c>
      <c r="I2553" t="s">
        <v>3189</v>
      </c>
      <c r="J2553" t="s">
        <v>39</v>
      </c>
      <c r="K2553" t="s">
        <v>39</v>
      </c>
      <c r="L2553" t="s">
        <v>39</v>
      </c>
      <c r="M2553" t="s">
        <v>41</v>
      </c>
      <c r="N2553" t="s">
        <v>39</v>
      </c>
      <c r="O2553">
        <v>1993</v>
      </c>
      <c r="P2553" t="s">
        <v>39</v>
      </c>
      <c r="Q2553" t="s">
        <v>39</v>
      </c>
      <c r="R2553" t="s">
        <v>39</v>
      </c>
      <c r="S2553" t="s">
        <v>39</v>
      </c>
      <c r="T2553" t="s">
        <v>39</v>
      </c>
      <c r="U2553" t="s">
        <v>39</v>
      </c>
      <c r="V2553" s="6" t="s">
        <v>39</v>
      </c>
      <c r="W2553" t="s">
        <v>39</v>
      </c>
      <c r="X2553" s="6">
        <v>5</v>
      </c>
      <c r="Y2553" t="s">
        <v>39</v>
      </c>
      <c r="Z2553" s="6">
        <v>0</v>
      </c>
      <c r="AA2553" t="s">
        <v>39</v>
      </c>
      <c r="AB2553" t="s">
        <v>39</v>
      </c>
      <c r="AC2553" t="s">
        <v>39</v>
      </c>
      <c r="AD2553" t="s">
        <v>42</v>
      </c>
      <c r="AE2553" t="s">
        <v>3194</v>
      </c>
      <c r="AF2553" t="s">
        <v>42</v>
      </c>
      <c r="AG2553" t="s">
        <v>3192</v>
      </c>
      <c r="AH2553">
        <f t="shared" si="17"/>
        <v>1440</v>
      </c>
      <c r="AI2553">
        <v>0.2</v>
      </c>
      <c r="AJ2553" s="6" t="s">
        <v>43</v>
      </c>
      <c r="AK2553">
        <v>74.436999999999998</v>
      </c>
      <c r="AL2553" t="s">
        <v>39</v>
      </c>
      <c r="AM2553" t="s">
        <v>39</v>
      </c>
      <c r="AN2553">
        <v>4</v>
      </c>
      <c r="AO2553">
        <v>25</v>
      </c>
      <c r="AP2553" t="s">
        <v>39</v>
      </c>
      <c r="AQ2553" t="s">
        <v>39</v>
      </c>
      <c r="AR2553" t="s">
        <v>2686</v>
      </c>
      <c r="AS2553" t="s">
        <v>3193</v>
      </c>
    </row>
    <row r="2554" spans="1:45" x14ac:dyDescent="0.35">
      <c r="A2554" t="s">
        <v>2142</v>
      </c>
      <c r="B2554" t="s">
        <v>2672</v>
      </c>
      <c r="C2554" t="s">
        <v>2592</v>
      </c>
      <c r="D2554" t="s">
        <v>1491</v>
      </c>
      <c r="E2554" t="s">
        <v>1509</v>
      </c>
      <c r="F2554" t="s">
        <v>3065</v>
      </c>
      <c r="G2554" t="s">
        <v>42</v>
      </c>
      <c r="H2554" t="s">
        <v>40</v>
      </c>
      <c r="I2554" t="s">
        <v>3189</v>
      </c>
      <c r="J2554" t="s">
        <v>39</v>
      </c>
      <c r="K2554" t="s">
        <v>39</v>
      </c>
      <c r="L2554" t="s">
        <v>39</v>
      </c>
      <c r="M2554" t="s">
        <v>41</v>
      </c>
      <c r="N2554" t="s">
        <v>39</v>
      </c>
      <c r="O2554">
        <v>1993</v>
      </c>
      <c r="P2554" t="s">
        <v>39</v>
      </c>
      <c r="Q2554" t="s">
        <v>39</v>
      </c>
      <c r="R2554" t="s">
        <v>39</v>
      </c>
      <c r="S2554" t="s">
        <v>39</v>
      </c>
      <c r="T2554" t="s">
        <v>39</v>
      </c>
      <c r="U2554" t="s">
        <v>39</v>
      </c>
      <c r="V2554" s="6" t="s">
        <v>39</v>
      </c>
      <c r="W2554" t="s">
        <v>39</v>
      </c>
      <c r="X2554" s="6">
        <v>5</v>
      </c>
      <c r="Y2554" t="s">
        <v>39</v>
      </c>
      <c r="Z2554" s="6">
        <v>0</v>
      </c>
      <c r="AA2554" t="s">
        <v>39</v>
      </c>
      <c r="AB2554" t="s">
        <v>39</v>
      </c>
      <c r="AC2554" t="s">
        <v>39</v>
      </c>
      <c r="AD2554" t="s">
        <v>42</v>
      </c>
      <c r="AE2554" t="s">
        <v>3194</v>
      </c>
      <c r="AF2554" t="s">
        <v>42</v>
      </c>
      <c r="AG2554" t="s">
        <v>3192</v>
      </c>
      <c r="AH2554">
        <f t="shared" si="17"/>
        <v>1440</v>
      </c>
      <c r="AI2554">
        <v>0.2</v>
      </c>
      <c r="AJ2554" s="6" t="s">
        <v>43</v>
      </c>
      <c r="AK2554" s="19">
        <v>94.885000000000005</v>
      </c>
      <c r="AL2554" t="s">
        <v>39</v>
      </c>
      <c r="AM2554" t="s">
        <v>39</v>
      </c>
      <c r="AN2554">
        <v>4</v>
      </c>
      <c r="AO2554">
        <v>25</v>
      </c>
      <c r="AP2554" t="s">
        <v>39</v>
      </c>
      <c r="AQ2554" t="s">
        <v>39</v>
      </c>
      <c r="AR2554" t="s">
        <v>2686</v>
      </c>
      <c r="AS2554" t="s">
        <v>3193</v>
      </c>
    </row>
    <row r="2555" spans="1:45" x14ac:dyDescent="0.35">
      <c r="A2555" t="s">
        <v>2142</v>
      </c>
      <c r="B2555" t="s">
        <v>2672</v>
      </c>
      <c r="C2555" t="s">
        <v>2592</v>
      </c>
      <c r="D2555" t="s">
        <v>1491</v>
      </c>
      <c r="E2555" t="s">
        <v>1509</v>
      </c>
      <c r="F2555" t="s">
        <v>3065</v>
      </c>
      <c r="G2555" t="s">
        <v>42</v>
      </c>
      <c r="H2555" t="s">
        <v>40</v>
      </c>
      <c r="I2555" t="s">
        <v>3189</v>
      </c>
      <c r="J2555" t="s">
        <v>39</v>
      </c>
      <c r="K2555" t="s">
        <v>39</v>
      </c>
      <c r="L2555" t="s">
        <v>39</v>
      </c>
      <c r="M2555" t="s">
        <v>41</v>
      </c>
      <c r="N2555" t="s">
        <v>39</v>
      </c>
      <c r="O2555">
        <v>1993</v>
      </c>
      <c r="P2555" t="s">
        <v>39</v>
      </c>
      <c r="Q2555" t="s">
        <v>39</v>
      </c>
      <c r="R2555" t="s">
        <v>39</v>
      </c>
      <c r="S2555" t="s">
        <v>39</v>
      </c>
      <c r="T2555" t="s">
        <v>39</v>
      </c>
      <c r="U2555" t="s">
        <v>39</v>
      </c>
      <c r="V2555" s="6" t="s">
        <v>39</v>
      </c>
      <c r="W2555" t="s">
        <v>39</v>
      </c>
      <c r="X2555" s="6">
        <v>5</v>
      </c>
      <c r="Y2555" t="s">
        <v>39</v>
      </c>
      <c r="Z2555" s="6">
        <v>0</v>
      </c>
      <c r="AA2555" t="s">
        <v>39</v>
      </c>
      <c r="AB2555" t="s">
        <v>39</v>
      </c>
      <c r="AC2555" t="s">
        <v>39</v>
      </c>
      <c r="AD2555" t="s">
        <v>42</v>
      </c>
      <c r="AE2555" t="s">
        <v>3194</v>
      </c>
      <c r="AF2555" t="s">
        <v>42</v>
      </c>
      <c r="AG2555" t="s">
        <v>3192</v>
      </c>
      <c r="AH2555">
        <f t="shared" si="17"/>
        <v>1440</v>
      </c>
      <c r="AI2555">
        <v>0.2</v>
      </c>
      <c r="AJ2555" s="6" t="s">
        <v>43</v>
      </c>
      <c r="AK2555" s="19">
        <v>82.665999999999997</v>
      </c>
      <c r="AL2555" t="s">
        <v>39</v>
      </c>
      <c r="AM2555" t="s">
        <v>39</v>
      </c>
      <c r="AN2555">
        <v>4</v>
      </c>
      <c r="AO2555">
        <v>25</v>
      </c>
      <c r="AP2555" t="s">
        <v>39</v>
      </c>
      <c r="AQ2555" t="s">
        <v>39</v>
      </c>
      <c r="AR2555" t="s">
        <v>2686</v>
      </c>
      <c r="AS2555" t="s">
        <v>3193</v>
      </c>
    </row>
    <row r="2556" spans="1:45" x14ac:dyDescent="0.35">
      <c r="A2556" t="s">
        <v>2142</v>
      </c>
      <c r="B2556" t="s">
        <v>2672</v>
      </c>
      <c r="C2556" t="s">
        <v>2592</v>
      </c>
      <c r="D2556" t="s">
        <v>1491</v>
      </c>
      <c r="E2556" t="s">
        <v>1509</v>
      </c>
      <c r="F2556" t="s">
        <v>3065</v>
      </c>
      <c r="G2556" t="s">
        <v>42</v>
      </c>
      <c r="H2556" t="s">
        <v>40</v>
      </c>
      <c r="I2556" t="s">
        <v>3189</v>
      </c>
      <c r="J2556" t="s">
        <v>39</v>
      </c>
      <c r="K2556" t="s">
        <v>39</v>
      </c>
      <c r="L2556" t="s">
        <v>39</v>
      </c>
      <c r="M2556" t="s">
        <v>41</v>
      </c>
      <c r="N2556" t="s">
        <v>39</v>
      </c>
      <c r="O2556">
        <v>1993</v>
      </c>
      <c r="P2556" t="s">
        <v>39</v>
      </c>
      <c r="Q2556" t="s">
        <v>39</v>
      </c>
      <c r="R2556" t="s">
        <v>39</v>
      </c>
      <c r="S2556" t="s">
        <v>39</v>
      </c>
      <c r="T2556" t="s">
        <v>39</v>
      </c>
      <c r="U2556" t="s">
        <v>39</v>
      </c>
      <c r="V2556" s="6" t="s">
        <v>39</v>
      </c>
      <c r="W2556" t="s">
        <v>39</v>
      </c>
      <c r="X2556" s="6">
        <v>5</v>
      </c>
      <c r="Y2556" t="s">
        <v>39</v>
      </c>
      <c r="Z2556" s="6">
        <v>0</v>
      </c>
      <c r="AA2556" t="s">
        <v>39</v>
      </c>
      <c r="AB2556" t="s">
        <v>39</v>
      </c>
      <c r="AC2556" t="s">
        <v>39</v>
      </c>
      <c r="AD2556" t="s">
        <v>42</v>
      </c>
      <c r="AE2556" t="s">
        <v>3194</v>
      </c>
      <c r="AF2556" t="s">
        <v>42</v>
      </c>
      <c r="AG2556" t="s">
        <v>3192</v>
      </c>
      <c r="AH2556">
        <f t="shared" si="17"/>
        <v>1440</v>
      </c>
      <c r="AI2556">
        <v>0.2</v>
      </c>
      <c r="AJ2556" s="6" t="s">
        <v>43</v>
      </c>
      <c r="AK2556" s="19">
        <v>89.399000000000001</v>
      </c>
      <c r="AL2556" t="s">
        <v>39</v>
      </c>
      <c r="AM2556" t="s">
        <v>39</v>
      </c>
      <c r="AN2556">
        <v>4</v>
      </c>
      <c r="AO2556">
        <v>25</v>
      </c>
      <c r="AP2556" t="s">
        <v>39</v>
      </c>
      <c r="AQ2556" t="s">
        <v>39</v>
      </c>
      <c r="AR2556" t="s">
        <v>2686</v>
      </c>
      <c r="AS2556" t="s">
        <v>3193</v>
      </c>
    </row>
    <row r="2557" spans="1:45" x14ac:dyDescent="0.35">
      <c r="A2557" t="s">
        <v>2142</v>
      </c>
      <c r="B2557" t="s">
        <v>2672</v>
      </c>
      <c r="C2557" t="s">
        <v>2592</v>
      </c>
      <c r="D2557" t="s">
        <v>1491</v>
      </c>
      <c r="E2557" t="s">
        <v>1509</v>
      </c>
      <c r="F2557" t="s">
        <v>3065</v>
      </c>
      <c r="G2557" t="s">
        <v>42</v>
      </c>
      <c r="H2557" t="s">
        <v>40</v>
      </c>
      <c r="I2557" t="s">
        <v>3189</v>
      </c>
      <c r="J2557" t="s">
        <v>39</v>
      </c>
      <c r="K2557" t="s">
        <v>39</v>
      </c>
      <c r="L2557" t="s">
        <v>39</v>
      </c>
      <c r="M2557" t="s">
        <v>41</v>
      </c>
      <c r="N2557" t="s">
        <v>39</v>
      </c>
      <c r="O2557">
        <v>1993</v>
      </c>
      <c r="P2557" t="s">
        <v>39</v>
      </c>
      <c r="Q2557" t="s">
        <v>39</v>
      </c>
      <c r="R2557" t="s">
        <v>39</v>
      </c>
      <c r="S2557" t="s">
        <v>39</v>
      </c>
      <c r="T2557" t="s">
        <v>39</v>
      </c>
      <c r="U2557" t="s">
        <v>39</v>
      </c>
      <c r="V2557" s="6" t="s">
        <v>39</v>
      </c>
      <c r="W2557" t="s">
        <v>39</v>
      </c>
      <c r="X2557" s="6">
        <v>5</v>
      </c>
      <c r="Y2557" t="s">
        <v>39</v>
      </c>
      <c r="Z2557" s="6">
        <v>0</v>
      </c>
      <c r="AA2557" t="s">
        <v>39</v>
      </c>
      <c r="AB2557" t="s">
        <v>39</v>
      </c>
      <c r="AC2557" t="s">
        <v>39</v>
      </c>
      <c r="AD2557" t="s">
        <v>42</v>
      </c>
      <c r="AE2557" t="s">
        <v>3194</v>
      </c>
      <c r="AF2557" t="s">
        <v>42</v>
      </c>
      <c r="AG2557" t="s">
        <v>3192</v>
      </c>
      <c r="AH2557">
        <f t="shared" si="17"/>
        <v>1440</v>
      </c>
      <c r="AI2557">
        <v>0.2</v>
      </c>
      <c r="AJ2557" s="6" t="s">
        <v>43</v>
      </c>
      <c r="AK2557" s="19">
        <v>63.963000000000001</v>
      </c>
      <c r="AL2557" t="s">
        <v>39</v>
      </c>
      <c r="AM2557" t="s">
        <v>39</v>
      </c>
      <c r="AN2557">
        <v>4</v>
      </c>
      <c r="AO2557">
        <v>25</v>
      </c>
      <c r="AP2557" t="s">
        <v>39</v>
      </c>
      <c r="AQ2557" t="s">
        <v>39</v>
      </c>
      <c r="AR2557" t="s">
        <v>2686</v>
      </c>
      <c r="AS2557" t="s">
        <v>3193</v>
      </c>
    </row>
    <row r="2558" spans="1:45" x14ac:dyDescent="0.35">
      <c r="A2558" t="s">
        <v>2142</v>
      </c>
      <c r="B2558" t="s">
        <v>2672</v>
      </c>
      <c r="C2558" t="s">
        <v>2592</v>
      </c>
      <c r="D2558" t="s">
        <v>1491</v>
      </c>
      <c r="E2558" t="s">
        <v>1509</v>
      </c>
      <c r="F2558" t="s">
        <v>3065</v>
      </c>
      <c r="G2558" t="s">
        <v>42</v>
      </c>
      <c r="H2558" t="s">
        <v>40</v>
      </c>
      <c r="I2558" t="s">
        <v>3189</v>
      </c>
      <c r="J2558" t="s">
        <v>39</v>
      </c>
      <c r="K2558" t="s">
        <v>39</v>
      </c>
      <c r="L2558" t="s">
        <v>39</v>
      </c>
      <c r="M2558" t="s">
        <v>41</v>
      </c>
      <c r="N2558" t="s">
        <v>39</v>
      </c>
      <c r="O2558">
        <v>1993</v>
      </c>
      <c r="P2558" t="s">
        <v>39</v>
      </c>
      <c r="Q2558" t="s">
        <v>39</v>
      </c>
      <c r="R2558" t="s">
        <v>39</v>
      </c>
      <c r="S2558" t="s">
        <v>39</v>
      </c>
      <c r="T2558" t="s">
        <v>39</v>
      </c>
      <c r="U2558" t="s">
        <v>39</v>
      </c>
      <c r="V2558" s="6" t="s">
        <v>39</v>
      </c>
      <c r="W2558" t="s">
        <v>39</v>
      </c>
      <c r="X2558" s="6">
        <v>5</v>
      </c>
      <c r="Y2558" t="s">
        <v>39</v>
      </c>
      <c r="Z2558" s="6">
        <v>0</v>
      </c>
      <c r="AA2558" t="s">
        <v>39</v>
      </c>
      <c r="AB2558" t="s">
        <v>39</v>
      </c>
      <c r="AC2558" t="s">
        <v>39</v>
      </c>
      <c r="AD2558" t="s">
        <v>40</v>
      </c>
      <c r="AE2558" t="s">
        <v>39</v>
      </c>
      <c r="AF2558" t="s">
        <v>40</v>
      </c>
      <c r="AG2558" t="s">
        <v>39</v>
      </c>
      <c r="AH2558" t="s">
        <v>39</v>
      </c>
      <c r="AI2558">
        <v>0.2</v>
      </c>
      <c r="AJ2558" s="6" t="s">
        <v>3129</v>
      </c>
      <c r="AK2558" s="14">
        <v>46.073</v>
      </c>
      <c r="AL2558" t="s">
        <v>39</v>
      </c>
      <c r="AM2558" t="s">
        <v>39</v>
      </c>
      <c r="AN2558">
        <v>4</v>
      </c>
      <c r="AO2558">
        <v>25</v>
      </c>
      <c r="AP2558" t="s">
        <v>39</v>
      </c>
      <c r="AQ2558" t="s">
        <v>39</v>
      </c>
      <c r="AR2558" t="s">
        <v>2686</v>
      </c>
      <c r="AS2558" t="s">
        <v>3190</v>
      </c>
    </row>
    <row r="2559" spans="1:45" x14ac:dyDescent="0.35">
      <c r="A2559" t="s">
        <v>2142</v>
      </c>
      <c r="B2559" t="s">
        <v>2672</v>
      </c>
      <c r="C2559" t="s">
        <v>2592</v>
      </c>
      <c r="D2559" t="s">
        <v>1491</v>
      </c>
      <c r="E2559" t="s">
        <v>1509</v>
      </c>
      <c r="F2559" t="s">
        <v>3065</v>
      </c>
      <c r="G2559" t="s">
        <v>42</v>
      </c>
      <c r="H2559" t="s">
        <v>40</v>
      </c>
      <c r="I2559" t="s">
        <v>3189</v>
      </c>
      <c r="J2559" t="s">
        <v>39</v>
      </c>
      <c r="K2559" t="s">
        <v>39</v>
      </c>
      <c r="L2559" t="s">
        <v>39</v>
      </c>
      <c r="M2559" t="s">
        <v>41</v>
      </c>
      <c r="N2559" t="s">
        <v>39</v>
      </c>
      <c r="O2559">
        <v>1993</v>
      </c>
      <c r="P2559" t="s">
        <v>39</v>
      </c>
      <c r="Q2559" t="s">
        <v>39</v>
      </c>
      <c r="R2559" t="s">
        <v>39</v>
      </c>
      <c r="S2559" t="s">
        <v>39</v>
      </c>
      <c r="T2559" t="s">
        <v>39</v>
      </c>
      <c r="U2559" t="s">
        <v>39</v>
      </c>
      <c r="V2559" s="6" t="s">
        <v>39</v>
      </c>
      <c r="W2559" t="s">
        <v>39</v>
      </c>
      <c r="X2559" s="6">
        <v>5</v>
      </c>
      <c r="Y2559" t="s">
        <v>39</v>
      </c>
      <c r="Z2559" s="6">
        <v>0</v>
      </c>
      <c r="AA2559" t="s">
        <v>39</v>
      </c>
      <c r="AB2559" t="s">
        <v>39</v>
      </c>
      <c r="AC2559" t="s">
        <v>39</v>
      </c>
      <c r="AD2559" t="s">
        <v>40</v>
      </c>
      <c r="AE2559" t="s">
        <v>39</v>
      </c>
      <c r="AF2559" t="s">
        <v>40</v>
      </c>
      <c r="AG2559" t="s">
        <v>39</v>
      </c>
      <c r="AH2559" t="s">
        <v>39</v>
      </c>
      <c r="AI2559">
        <v>0.2</v>
      </c>
      <c r="AJ2559" s="6" t="s">
        <v>3129</v>
      </c>
      <c r="AK2559" s="14">
        <v>40.314</v>
      </c>
      <c r="AL2559" t="s">
        <v>39</v>
      </c>
      <c r="AM2559" t="s">
        <v>39</v>
      </c>
      <c r="AN2559">
        <v>4</v>
      </c>
      <c r="AO2559">
        <v>25</v>
      </c>
      <c r="AP2559" t="s">
        <v>39</v>
      </c>
      <c r="AQ2559" t="s">
        <v>39</v>
      </c>
      <c r="AR2559" t="s">
        <v>2686</v>
      </c>
      <c r="AS2559" t="s">
        <v>3190</v>
      </c>
    </row>
    <row r="2560" spans="1:45" x14ac:dyDescent="0.35">
      <c r="A2560" t="s">
        <v>2142</v>
      </c>
      <c r="B2560" t="s">
        <v>2672</v>
      </c>
      <c r="C2560" t="s">
        <v>2592</v>
      </c>
      <c r="D2560" t="s">
        <v>1491</v>
      </c>
      <c r="E2560" t="s">
        <v>1509</v>
      </c>
      <c r="F2560" t="s">
        <v>3065</v>
      </c>
      <c r="G2560" t="s">
        <v>42</v>
      </c>
      <c r="H2560" t="s">
        <v>40</v>
      </c>
      <c r="I2560" t="s">
        <v>3189</v>
      </c>
      <c r="J2560" t="s">
        <v>39</v>
      </c>
      <c r="K2560" t="s">
        <v>39</v>
      </c>
      <c r="L2560" t="s">
        <v>39</v>
      </c>
      <c r="M2560" t="s">
        <v>41</v>
      </c>
      <c r="N2560" t="s">
        <v>39</v>
      </c>
      <c r="O2560">
        <v>1993</v>
      </c>
      <c r="P2560" t="s">
        <v>39</v>
      </c>
      <c r="Q2560" t="s">
        <v>39</v>
      </c>
      <c r="R2560" t="s">
        <v>39</v>
      </c>
      <c r="S2560" t="s">
        <v>39</v>
      </c>
      <c r="T2560" t="s">
        <v>39</v>
      </c>
      <c r="U2560" t="s">
        <v>39</v>
      </c>
      <c r="V2560" s="6" t="s">
        <v>39</v>
      </c>
      <c r="W2560" t="s">
        <v>39</v>
      </c>
      <c r="X2560" s="6">
        <v>5</v>
      </c>
      <c r="Y2560" t="s">
        <v>39</v>
      </c>
      <c r="Z2560" s="6">
        <v>0</v>
      </c>
      <c r="AA2560" t="s">
        <v>39</v>
      </c>
      <c r="AB2560" t="s">
        <v>39</v>
      </c>
      <c r="AC2560" t="s">
        <v>39</v>
      </c>
      <c r="AD2560" t="s">
        <v>40</v>
      </c>
      <c r="AE2560" t="s">
        <v>39</v>
      </c>
      <c r="AF2560" t="s">
        <v>40</v>
      </c>
      <c r="AG2560" t="s">
        <v>39</v>
      </c>
      <c r="AH2560" t="s">
        <v>39</v>
      </c>
      <c r="AI2560">
        <v>0.2</v>
      </c>
      <c r="AJ2560" s="6" t="s">
        <v>3129</v>
      </c>
      <c r="AK2560" s="20">
        <v>49.11</v>
      </c>
      <c r="AL2560" t="s">
        <v>39</v>
      </c>
      <c r="AM2560" t="s">
        <v>39</v>
      </c>
      <c r="AN2560">
        <v>4</v>
      </c>
      <c r="AO2560">
        <v>25</v>
      </c>
      <c r="AP2560" t="s">
        <v>39</v>
      </c>
      <c r="AQ2560" t="s">
        <v>39</v>
      </c>
      <c r="AR2560" t="s">
        <v>2686</v>
      </c>
      <c r="AS2560" t="s">
        <v>3190</v>
      </c>
    </row>
    <row r="2561" spans="1:45" x14ac:dyDescent="0.35">
      <c r="A2561" t="s">
        <v>2142</v>
      </c>
      <c r="B2561" t="s">
        <v>2672</v>
      </c>
      <c r="C2561" t="s">
        <v>2592</v>
      </c>
      <c r="D2561" t="s">
        <v>1491</v>
      </c>
      <c r="E2561" t="s">
        <v>1509</v>
      </c>
      <c r="F2561" t="s">
        <v>3065</v>
      </c>
      <c r="G2561" t="s">
        <v>42</v>
      </c>
      <c r="H2561" t="s">
        <v>40</v>
      </c>
      <c r="I2561" t="s">
        <v>3189</v>
      </c>
      <c r="J2561" t="s">
        <v>39</v>
      </c>
      <c r="K2561" t="s">
        <v>39</v>
      </c>
      <c r="L2561" t="s">
        <v>39</v>
      </c>
      <c r="M2561" t="s">
        <v>41</v>
      </c>
      <c r="N2561" t="s">
        <v>39</v>
      </c>
      <c r="O2561">
        <v>1993</v>
      </c>
      <c r="P2561" t="s">
        <v>39</v>
      </c>
      <c r="Q2561" t="s">
        <v>39</v>
      </c>
      <c r="R2561" t="s">
        <v>39</v>
      </c>
      <c r="S2561" t="s">
        <v>39</v>
      </c>
      <c r="T2561" t="s">
        <v>39</v>
      </c>
      <c r="U2561" t="s">
        <v>39</v>
      </c>
      <c r="V2561" s="6" t="s">
        <v>39</v>
      </c>
      <c r="W2561" t="s">
        <v>39</v>
      </c>
      <c r="X2561" s="6">
        <v>5</v>
      </c>
      <c r="Y2561" t="s">
        <v>39</v>
      </c>
      <c r="Z2561" s="6">
        <v>0</v>
      </c>
      <c r="AA2561" t="s">
        <v>39</v>
      </c>
      <c r="AB2561" t="s">
        <v>39</v>
      </c>
      <c r="AC2561" t="s">
        <v>39</v>
      </c>
      <c r="AD2561" t="s">
        <v>40</v>
      </c>
      <c r="AE2561" t="s">
        <v>39</v>
      </c>
      <c r="AF2561" t="s">
        <v>40</v>
      </c>
      <c r="AG2561" t="s">
        <v>39</v>
      </c>
      <c r="AH2561" t="s">
        <v>39</v>
      </c>
      <c r="AI2561">
        <v>0.2</v>
      </c>
      <c r="AJ2561" s="6" t="s">
        <v>3129</v>
      </c>
      <c r="AK2561" s="20">
        <v>48.271999999999998</v>
      </c>
      <c r="AL2561" t="s">
        <v>39</v>
      </c>
      <c r="AM2561" t="s">
        <v>39</v>
      </c>
      <c r="AN2561">
        <v>4</v>
      </c>
      <c r="AO2561">
        <v>25</v>
      </c>
      <c r="AP2561" t="s">
        <v>39</v>
      </c>
      <c r="AQ2561" t="s">
        <v>39</v>
      </c>
      <c r="AR2561" t="s">
        <v>2686</v>
      </c>
      <c r="AS2561" t="s">
        <v>3190</v>
      </c>
    </row>
    <row r="2562" spans="1:45" x14ac:dyDescent="0.35">
      <c r="A2562" t="s">
        <v>2142</v>
      </c>
      <c r="B2562" t="s">
        <v>2672</v>
      </c>
      <c r="C2562" t="s">
        <v>2592</v>
      </c>
      <c r="D2562" t="s">
        <v>1491</v>
      </c>
      <c r="E2562" t="s">
        <v>1509</v>
      </c>
      <c r="F2562" t="s">
        <v>3065</v>
      </c>
      <c r="G2562" t="s">
        <v>42</v>
      </c>
      <c r="H2562" t="s">
        <v>40</v>
      </c>
      <c r="I2562" t="s">
        <v>3189</v>
      </c>
      <c r="J2562" t="s">
        <v>39</v>
      </c>
      <c r="K2562" t="s">
        <v>39</v>
      </c>
      <c r="L2562" t="s">
        <v>39</v>
      </c>
      <c r="M2562" t="s">
        <v>41</v>
      </c>
      <c r="N2562" t="s">
        <v>39</v>
      </c>
      <c r="O2562">
        <v>1993</v>
      </c>
      <c r="P2562" t="s">
        <v>39</v>
      </c>
      <c r="Q2562" t="s">
        <v>39</v>
      </c>
      <c r="R2562" t="s">
        <v>39</v>
      </c>
      <c r="S2562" t="s">
        <v>39</v>
      </c>
      <c r="T2562" t="s">
        <v>39</v>
      </c>
      <c r="U2562" t="s">
        <v>39</v>
      </c>
      <c r="V2562" s="6" t="s">
        <v>39</v>
      </c>
      <c r="W2562" t="s">
        <v>39</v>
      </c>
      <c r="X2562" s="6">
        <v>5</v>
      </c>
      <c r="Y2562" t="s">
        <v>39</v>
      </c>
      <c r="Z2562" s="6">
        <v>0</v>
      </c>
      <c r="AA2562" t="s">
        <v>39</v>
      </c>
      <c r="AB2562" t="s">
        <v>39</v>
      </c>
      <c r="AC2562" t="s">
        <v>39</v>
      </c>
      <c r="AD2562" t="s">
        <v>40</v>
      </c>
      <c r="AE2562" t="s">
        <v>39</v>
      </c>
      <c r="AF2562" t="s">
        <v>40</v>
      </c>
      <c r="AG2562" t="s">
        <v>39</v>
      </c>
      <c r="AH2562" t="s">
        <v>39</v>
      </c>
      <c r="AI2562">
        <v>0.2</v>
      </c>
      <c r="AJ2562" s="6" t="s">
        <v>3129</v>
      </c>
      <c r="AK2562" s="20">
        <v>52.042000000000002</v>
      </c>
      <c r="AL2562" t="s">
        <v>39</v>
      </c>
      <c r="AM2562" t="s">
        <v>39</v>
      </c>
      <c r="AN2562">
        <v>4</v>
      </c>
      <c r="AO2562">
        <v>25</v>
      </c>
      <c r="AP2562" t="s">
        <v>39</v>
      </c>
      <c r="AQ2562" t="s">
        <v>39</v>
      </c>
      <c r="AR2562" t="s">
        <v>2686</v>
      </c>
      <c r="AS2562" t="s">
        <v>3190</v>
      </c>
    </row>
    <row r="2563" spans="1:45" x14ac:dyDescent="0.35">
      <c r="A2563" t="s">
        <v>2142</v>
      </c>
      <c r="B2563" t="s">
        <v>2672</v>
      </c>
      <c r="C2563" t="s">
        <v>2592</v>
      </c>
      <c r="D2563" t="s">
        <v>1491</v>
      </c>
      <c r="E2563" t="s">
        <v>1509</v>
      </c>
      <c r="F2563" t="s">
        <v>3065</v>
      </c>
      <c r="G2563" t="s">
        <v>42</v>
      </c>
      <c r="H2563" t="s">
        <v>40</v>
      </c>
      <c r="I2563" t="s">
        <v>3189</v>
      </c>
      <c r="J2563" t="s">
        <v>39</v>
      </c>
      <c r="K2563" t="s">
        <v>39</v>
      </c>
      <c r="L2563" t="s">
        <v>39</v>
      </c>
      <c r="M2563" t="s">
        <v>41</v>
      </c>
      <c r="N2563" t="s">
        <v>39</v>
      </c>
      <c r="O2563">
        <v>1993</v>
      </c>
      <c r="P2563" t="s">
        <v>39</v>
      </c>
      <c r="Q2563" t="s">
        <v>39</v>
      </c>
      <c r="R2563" t="s">
        <v>39</v>
      </c>
      <c r="S2563" t="s">
        <v>39</v>
      </c>
      <c r="T2563" t="s">
        <v>39</v>
      </c>
      <c r="U2563" t="s">
        <v>39</v>
      </c>
      <c r="V2563" s="6" t="s">
        <v>39</v>
      </c>
      <c r="W2563" t="s">
        <v>39</v>
      </c>
      <c r="X2563" s="6">
        <v>5</v>
      </c>
      <c r="Y2563" t="s">
        <v>39</v>
      </c>
      <c r="Z2563" s="6">
        <v>0</v>
      </c>
      <c r="AA2563" t="s">
        <v>39</v>
      </c>
      <c r="AB2563" t="s">
        <v>39</v>
      </c>
      <c r="AC2563" t="s">
        <v>39</v>
      </c>
      <c r="AD2563" t="s">
        <v>40</v>
      </c>
      <c r="AE2563" t="s">
        <v>39</v>
      </c>
      <c r="AF2563" t="s">
        <v>40</v>
      </c>
      <c r="AG2563" t="s">
        <v>39</v>
      </c>
      <c r="AH2563" t="s">
        <v>39</v>
      </c>
      <c r="AI2563">
        <v>0.2</v>
      </c>
      <c r="AJ2563" s="6" t="s">
        <v>3129</v>
      </c>
      <c r="AK2563" s="20">
        <v>64.188000000000002</v>
      </c>
      <c r="AL2563" t="s">
        <v>39</v>
      </c>
      <c r="AM2563" t="s">
        <v>39</v>
      </c>
      <c r="AN2563">
        <v>4</v>
      </c>
      <c r="AO2563">
        <v>25</v>
      </c>
      <c r="AP2563" t="s">
        <v>39</v>
      </c>
      <c r="AQ2563" t="s">
        <v>39</v>
      </c>
      <c r="AR2563" t="s">
        <v>2686</v>
      </c>
      <c r="AS2563" t="s">
        <v>3190</v>
      </c>
    </row>
    <row r="2564" spans="1:45" x14ac:dyDescent="0.35">
      <c r="A2564" t="s">
        <v>2142</v>
      </c>
      <c r="B2564" t="s">
        <v>2672</v>
      </c>
      <c r="C2564" t="s">
        <v>2592</v>
      </c>
      <c r="D2564" t="s">
        <v>1491</v>
      </c>
      <c r="E2564" t="s">
        <v>1509</v>
      </c>
      <c r="F2564" t="s">
        <v>3065</v>
      </c>
      <c r="G2564" t="s">
        <v>42</v>
      </c>
      <c r="H2564" t="s">
        <v>40</v>
      </c>
      <c r="I2564" t="s">
        <v>3189</v>
      </c>
      <c r="J2564" t="s">
        <v>39</v>
      </c>
      <c r="K2564" t="s">
        <v>39</v>
      </c>
      <c r="L2564" t="s">
        <v>39</v>
      </c>
      <c r="M2564" t="s">
        <v>41</v>
      </c>
      <c r="N2564" t="s">
        <v>39</v>
      </c>
      <c r="O2564">
        <v>1993</v>
      </c>
      <c r="P2564" t="s">
        <v>39</v>
      </c>
      <c r="Q2564" t="s">
        <v>39</v>
      </c>
      <c r="R2564" t="s">
        <v>39</v>
      </c>
      <c r="S2564" t="s">
        <v>39</v>
      </c>
      <c r="T2564" t="s">
        <v>39</v>
      </c>
      <c r="U2564" t="s">
        <v>39</v>
      </c>
      <c r="V2564" s="6" t="s">
        <v>39</v>
      </c>
      <c r="W2564" t="s">
        <v>39</v>
      </c>
      <c r="X2564" s="6">
        <v>5</v>
      </c>
      <c r="Y2564" t="s">
        <v>39</v>
      </c>
      <c r="Z2564" s="6">
        <v>0</v>
      </c>
      <c r="AA2564" t="s">
        <v>39</v>
      </c>
      <c r="AB2564" t="s">
        <v>39</v>
      </c>
      <c r="AC2564" t="s">
        <v>39</v>
      </c>
      <c r="AD2564" t="s">
        <v>40</v>
      </c>
      <c r="AE2564" t="s">
        <v>39</v>
      </c>
      <c r="AF2564" t="s">
        <v>40</v>
      </c>
      <c r="AG2564" t="s">
        <v>39</v>
      </c>
      <c r="AH2564" t="s">
        <v>39</v>
      </c>
      <c r="AI2564">
        <v>0.2</v>
      </c>
      <c r="AJ2564" s="6" t="s">
        <v>3129</v>
      </c>
      <c r="AK2564" s="20">
        <v>39.895000000000003</v>
      </c>
      <c r="AL2564" t="s">
        <v>39</v>
      </c>
      <c r="AM2564" t="s">
        <v>39</v>
      </c>
      <c r="AN2564">
        <v>4</v>
      </c>
      <c r="AO2564">
        <v>25</v>
      </c>
      <c r="AP2564" t="s">
        <v>39</v>
      </c>
      <c r="AQ2564" t="s">
        <v>39</v>
      </c>
      <c r="AR2564" t="s">
        <v>2686</v>
      </c>
      <c r="AS2564" t="s">
        <v>3190</v>
      </c>
    </row>
    <row r="2565" spans="1:45" x14ac:dyDescent="0.35">
      <c r="A2565" t="s">
        <v>2142</v>
      </c>
      <c r="B2565" t="s">
        <v>2672</v>
      </c>
      <c r="C2565" t="s">
        <v>2592</v>
      </c>
      <c r="D2565" t="s">
        <v>1491</v>
      </c>
      <c r="E2565" t="s">
        <v>1509</v>
      </c>
      <c r="F2565" t="s">
        <v>3065</v>
      </c>
      <c r="G2565" t="s">
        <v>42</v>
      </c>
      <c r="H2565" t="s">
        <v>40</v>
      </c>
      <c r="I2565" t="s">
        <v>3189</v>
      </c>
      <c r="J2565" t="s">
        <v>39</v>
      </c>
      <c r="K2565" t="s">
        <v>39</v>
      </c>
      <c r="L2565" t="s">
        <v>39</v>
      </c>
      <c r="M2565" t="s">
        <v>41</v>
      </c>
      <c r="N2565" t="s">
        <v>39</v>
      </c>
      <c r="O2565">
        <v>1993</v>
      </c>
      <c r="P2565" t="s">
        <v>39</v>
      </c>
      <c r="Q2565" t="s">
        <v>39</v>
      </c>
      <c r="R2565" t="s">
        <v>39</v>
      </c>
      <c r="S2565" t="s">
        <v>39</v>
      </c>
      <c r="T2565" t="s">
        <v>39</v>
      </c>
      <c r="U2565" t="s">
        <v>39</v>
      </c>
      <c r="V2565" s="6" t="s">
        <v>39</v>
      </c>
      <c r="W2565" t="s">
        <v>39</v>
      </c>
      <c r="X2565" s="6">
        <v>5</v>
      </c>
      <c r="Y2565" t="s">
        <v>39</v>
      </c>
      <c r="Z2565" s="6">
        <v>0</v>
      </c>
      <c r="AA2565" t="s">
        <v>39</v>
      </c>
      <c r="AB2565" t="s">
        <v>39</v>
      </c>
      <c r="AC2565" t="s">
        <v>39</v>
      </c>
      <c r="AD2565" t="s">
        <v>40</v>
      </c>
      <c r="AE2565" t="s">
        <v>39</v>
      </c>
      <c r="AF2565" t="s">
        <v>40</v>
      </c>
      <c r="AG2565" t="s">
        <v>39</v>
      </c>
      <c r="AH2565" t="s">
        <v>39</v>
      </c>
      <c r="AI2565">
        <v>0.2</v>
      </c>
      <c r="AJ2565" s="6" t="s">
        <v>3129</v>
      </c>
      <c r="AK2565" s="20">
        <v>51.832000000000001</v>
      </c>
      <c r="AL2565" t="s">
        <v>39</v>
      </c>
      <c r="AM2565" t="s">
        <v>39</v>
      </c>
      <c r="AN2565">
        <v>4</v>
      </c>
      <c r="AO2565">
        <v>25</v>
      </c>
      <c r="AP2565" t="s">
        <v>39</v>
      </c>
      <c r="AQ2565" t="s">
        <v>39</v>
      </c>
      <c r="AR2565" t="s">
        <v>2686</v>
      </c>
      <c r="AS2565" t="s">
        <v>3190</v>
      </c>
    </row>
    <row r="2566" spans="1:45" x14ac:dyDescent="0.35">
      <c r="A2566" t="s">
        <v>2142</v>
      </c>
      <c r="B2566" t="s">
        <v>2672</v>
      </c>
      <c r="C2566" t="s">
        <v>2592</v>
      </c>
      <c r="D2566" t="s">
        <v>1491</v>
      </c>
      <c r="E2566" t="s">
        <v>1509</v>
      </c>
      <c r="F2566" t="s">
        <v>3065</v>
      </c>
      <c r="G2566" t="s">
        <v>42</v>
      </c>
      <c r="H2566" t="s">
        <v>40</v>
      </c>
      <c r="I2566" t="s">
        <v>3189</v>
      </c>
      <c r="J2566" t="s">
        <v>39</v>
      </c>
      <c r="K2566" t="s">
        <v>39</v>
      </c>
      <c r="L2566" t="s">
        <v>39</v>
      </c>
      <c r="M2566" t="s">
        <v>41</v>
      </c>
      <c r="N2566" t="s">
        <v>39</v>
      </c>
      <c r="O2566">
        <v>1993</v>
      </c>
      <c r="P2566" t="s">
        <v>39</v>
      </c>
      <c r="Q2566" t="s">
        <v>39</v>
      </c>
      <c r="R2566" t="s">
        <v>39</v>
      </c>
      <c r="S2566" t="s">
        <v>39</v>
      </c>
      <c r="T2566" t="s">
        <v>39</v>
      </c>
      <c r="U2566" t="s">
        <v>39</v>
      </c>
      <c r="V2566" s="6" t="s">
        <v>39</v>
      </c>
      <c r="W2566" t="s">
        <v>39</v>
      </c>
      <c r="X2566" s="6">
        <v>5</v>
      </c>
      <c r="Y2566" t="s">
        <v>39</v>
      </c>
      <c r="Z2566" s="6">
        <v>0</v>
      </c>
      <c r="AA2566" t="s">
        <v>39</v>
      </c>
      <c r="AB2566" t="s">
        <v>39</v>
      </c>
      <c r="AC2566" t="s">
        <v>39</v>
      </c>
      <c r="AD2566" t="s">
        <v>40</v>
      </c>
      <c r="AE2566" t="s">
        <v>39</v>
      </c>
      <c r="AF2566" t="s">
        <v>40</v>
      </c>
      <c r="AG2566" t="s">
        <v>39</v>
      </c>
      <c r="AH2566" t="s">
        <v>39</v>
      </c>
      <c r="AI2566">
        <v>0.2</v>
      </c>
      <c r="AJ2566" s="6" t="s">
        <v>3129</v>
      </c>
      <c r="AK2566" s="20">
        <v>58.115000000000002</v>
      </c>
      <c r="AL2566" t="s">
        <v>39</v>
      </c>
      <c r="AM2566" t="s">
        <v>39</v>
      </c>
      <c r="AN2566">
        <v>4</v>
      </c>
      <c r="AO2566">
        <v>25</v>
      </c>
      <c r="AP2566" t="s">
        <v>39</v>
      </c>
      <c r="AQ2566" t="s">
        <v>39</v>
      </c>
      <c r="AR2566" t="s">
        <v>2686</v>
      </c>
      <c r="AS2566" t="s">
        <v>3190</v>
      </c>
    </row>
    <row r="2567" spans="1:45" x14ac:dyDescent="0.35">
      <c r="A2567" t="s">
        <v>2142</v>
      </c>
      <c r="B2567" t="s">
        <v>2672</v>
      </c>
      <c r="C2567" t="s">
        <v>2592</v>
      </c>
      <c r="D2567" t="s">
        <v>1491</v>
      </c>
      <c r="E2567" t="s">
        <v>1509</v>
      </c>
      <c r="F2567" t="s">
        <v>3065</v>
      </c>
      <c r="G2567" t="s">
        <v>42</v>
      </c>
      <c r="H2567" t="s">
        <v>40</v>
      </c>
      <c r="I2567" t="s">
        <v>3189</v>
      </c>
      <c r="J2567" t="s">
        <v>39</v>
      </c>
      <c r="K2567" t="s">
        <v>39</v>
      </c>
      <c r="L2567" t="s">
        <v>39</v>
      </c>
      <c r="M2567" t="s">
        <v>41</v>
      </c>
      <c r="N2567" t="s">
        <v>39</v>
      </c>
      <c r="O2567">
        <v>1993</v>
      </c>
      <c r="P2567" t="s">
        <v>39</v>
      </c>
      <c r="Q2567" t="s">
        <v>39</v>
      </c>
      <c r="R2567" t="s">
        <v>39</v>
      </c>
      <c r="S2567" t="s">
        <v>39</v>
      </c>
      <c r="T2567" t="s">
        <v>39</v>
      </c>
      <c r="U2567" t="s">
        <v>39</v>
      </c>
      <c r="V2567" s="6" t="s">
        <v>39</v>
      </c>
      <c r="W2567" t="s">
        <v>39</v>
      </c>
      <c r="X2567" s="6">
        <v>5</v>
      </c>
      <c r="Y2567" t="s">
        <v>39</v>
      </c>
      <c r="Z2567" s="6">
        <v>0</v>
      </c>
      <c r="AA2567" t="s">
        <v>39</v>
      </c>
      <c r="AB2567" t="s">
        <v>39</v>
      </c>
      <c r="AC2567" t="s">
        <v>39</v>
      </c>
      <c r="AD2567" t="s">
        <v>40</v>
      </c>
      <c r="AE2567" t="s">
        <v>39</v>
      </c>
      <c r="AF2567" t="s">
        <v>40</v>
      </c>
      <c r="AG2567" t="s">
        <v>39</v>
      </c>
      <c r="AH2567" t="s">
        <v>39</v>
      </c>
      <c r="AI2567">
        <v>0.2</v>
      </c>
      <c r="AJ2567" s="6" t="s">
        <v>3129</v>
      </c>
      <c r="AK2567" s="20">
        <v>48.901000000000003</v>
      </c>
      <c r="AL2567" t="s">
        <v>39</v>
      </c>
      <c r="AM2567" t="s">
        <v>39</v>
      </c>
      <c r="AN2567">
        <v>4</v>
      </c>
      <c r="AO2567">
        <v>25</v>
      </c>
      <c r="AP2567" t="s">
        <v>39</v>
      </c>
      <c r="AQ2567" t="s">
        <v>39</v>
      </c>
      <c r="AR2567" t="s">
        <v>2686</v>
      </c>
      <c r="AS2567" t="s">
        <v>3190</v>
      </c>
    </row>
    <row r="2568" spans="1:45" x14ac:dyDescent="0.35">
      <c r="A2568" t="s">
        <v>2142</v>
      </c>
      <c r="B2568" t="s">
        <v>2672</v>
      </c>
      <c r="C2568" t="s">
        <v>2592</v>
      </c>
      <c r="D2568" t="s">
        <v>1491</v>
      </c>
      <c r="E2568" t="s">
        <v>1509</v>
      </c>
      <c r="F2568" t="s">
        <v>3065</v>
      </c>
      <c r="G2568" t="s">
        <v>42</v>
      </c>
      <c r="H2568" t="s">
        <v>40</v>
      </c>
      <c r="I2568" t="s">
        <v>3189</v>
      </c>
      <c r="J2568" t="s">
        <v>39</v>
      </c>
      <c r="K2568" t="s">
        <v>39</v>
      </c>
      <c r="L2568" t="s">
        <v>39</v>
      </c>
      <c r="M2568" t="s">
        <v>41</v>
      </c>
      <c r="N2568" t="s">
        <v>39</v>
      </c>
      <c r="O2568">
        <v>1993</v>
      </c>
      <c r="P2568" t="s">
        <v>39</v>
      </c>
      <c r="Q2568" t="s">
        <v>39</v>
      </c>
      <c r="R2568" t="s">
        <v>39</v>
      </c>
      <c r="S2568" t="s">
        <v>39</v>
      </c>
      <c r="T2568" t="s">
        <v>39</v>
      </c>
      <c r="U2568" t="s">
        <v>39</v>
      </c>
      <c r="V2568" s="6" t="s">
        <v>39</v>
      </c>
      <c r="W2568" t="s">
        <v>39</v>
      </c>
      <c r="X2568" s="6">
        <v>5</v>
      </c>
      <c r="Y2568" t="s">
        <v>39</v>
      </c>
      <c r="Z2568" s="6">
        <v>0</v>
      </c>
      <c r="AA2568" t="s">
        <v>39</v>
      </c>
      <c r="AB2568" t="s">
        <v>39</v>
      </c>
      <c r="AC2568" t="s">
        <v>39</v>
      </c>
      <c r="AD2568" t="s">
        <v>40</v>
      </c>
      <c r="AE2568" t="s">
        <v>39</v>
      </c>
      <c r="AF2568" t="s">
        <v>40</v>
      </c>
      <c r="AG2568" t="s">
        <v>39</v>
      </c>
      <c r="AH2568" t="s">
        <v>39</v>
      </c>
      <c r="AI2568">
        <v>0.2</v>
      </c>
      <c r="AJ2568" s="6" t="s">
        <v>3129</v>
      </c>
      <c r="AK2568" s="20">
        <v>56.44</v>
      </c>
      <c r="AL2568" t="s">
        <v>39</v>
      </c>
      <c r="AM2568" t="s">
        <v>39</v>
      </c>
      <c r="AN2568">
        <v>4</v>
      </c>
      <c r="AO2568">
        <v>25</v>
      </c>
      <c r="AP2568" t="s">
        <v>39</v>
      </c>
      <c r="AQ2568" t="s">
        <v>39</v>
      </c>
      <c r="AR2568" t="s">
        <v>2686</v>
      </c>
      <c r="AS2568" t="s">
        <v>3190</v>
      </c>
    </row>
    <row r="2569" spans="1:45" x14ac:dyDescent="0.35">
      <c r="A2569" t="s">
        <v>2142</v>
      </c>
      <c r="B2569" t="s">
        <v>2672</v>
      </c>
      <c r="C2569" t="s">
        <v>2592</v>
      </c>
      <c r="D2569" t="s">
        <v>1491</v>
      </c>
      <c r="E2569" t="s">
        <v>1509</v>
      </c>
      <c r="F2569" t="s">
        <v>3065</v>
      </c>
      <c r="G2569" t="s">
        <v>42</v>
      </c>
      <c r="H2569" t="s">
        <v>40</v>
      </c>
      <c r="I2569" t="s">
        <v>3189</v>
      </c>
      <c r="J2569" t="s">
        <v>39</v>
      </c>
      <c r="K2569" t="s">
        <v>39</v>
      </c>
      <c r="L2569" t="s">
        <v>39</v>
      </c>
      <c r="M2569" t="s">
        <v>41</v>
      </c>
      <c r="N2569" t="s">
        <v>39</v>
      </c>
      <c r="O2569">
        <v>1993</v>
      </c>
      <c r="P2569" t="s">
        <v>39</v>
      </c>
      <c r="Q2569" t="s">
        <v>39</v>
      </c>
      <c r="R2569" t="s">
        <v>39</v>
      </c>
      <c r="S2569" t="s">
        <v>39</v>
      </c>
      <c r="T2569" t="s">
        <v>39</v>
      </c>
      <c r="U2569" t="s">
        <v>39</v>
      </c>
      <c r="V2569" s="6" t="s">
        <v>39</v>
      </c>
      <c r="W2569" t="s">
        <v>39</v>
      </c>
      <c r="X2569" s="6">
        <v>5</v>
      </c>
      <c r="Y2569" t="s">
        <v>39</v>
      </c>
      <c r="Z2569" s="6">
        <v>0</v>
      </c>
      <c r="AA2569" t="s">
        <v>39</v>
      </c>
      <c r="AB2569" t="s">
        <v>39</v>
      </c>
      <c r="AC2569" t="s">
        <v>39</v>
      </c>
      <c r="AD2569" t="s">
        <v>40</v>
      </c>
      <c r="AE2569" t="s">
        <v>39</v>
      </c>
      <c r="AF2569" t="s">
        <v>40</v>
      </c>
      <c r="AG2569" t="s">
        <v>39</v>
      </c>
      <c r="AH2569" t="s">
        <v>39</v>
      </c>
      <c r="AI2569">
        <v>0.2</v>
      </c>
      <c r="AJ2569" s="6" t="s">
        <v>3129</v>
      </c>
      <c r="AK2569" s="20">
        <v>52.042000000000002</v>
      </c>
      <c r="AL2569" t="s">
        <v>39</v>
      </c>
      <c r="AM2569" t="s">
        <v>39</v>
      </c>
      <c r="AN2569">
        <v>4</v>
      </c>
      <c r="AO2569">
        <v>25</v>
      </c>
      <c r="AP2569" t="s">
        <v>39</v>
      </c>
      <c r="AQ2569" t="s">
        <v>39</v>
      </c>
      <c r="AR2569" t="s">
        <v>2686</v>
      </c>
      <c r="AS2569" t="s">
        <v>3190</v>
      </c>
    </row>
    <row r="2570" spans="1:45" x14ac:dyDescent="0.35">
      <c r="A2570" t="s">
        <v>2142</v>
      </c>
      <c r="B2570" t="s">
        <v>2672</v>
      </c>
      <c r="C2570" t="s">
        <v>2592</v>
      </c>
      <c r="D2570" t="s">
        <v>1491</v>
      </c>
      <c r="E2570" t="s">
        <v>1509</v>
      </c>
      <c r="F2570" t="s">
        <v>3065</v>
      </c>
      <c r="G2570" t="s">
        <v>42</v>
      </c>
      <c r="H2570" t="s">
        <v>40</v>
      </c>
      <c r="I2570" t="s">
        <v>3189</v>
      </c>
      <c r="J2570" t="s">
        <v>39</v>
      </c>
      <c r="K2570" t="s">
        <v>39</v>
      </c>
      <c r="L2570" t="s">
        <v>39</v>
      </c>
      <c r="M2570" t="s">
        <v>41</v>
      </c>
      <c r="N2570" t="s">
        <v>39</v>
      </c>
      <c r="O2570">
        <v>1993</v>
      </c>
      <c r="P2570" t="s">
        <v>39</v>
      </c>
      <c r="Q2570" t="s">
        <v>39</v>
      </c>
      <c r="R2570" t="s">
        <v>39</v>
      </c>
      <c r="S2570" t="s">
        <v>39</v>
      </c>
      <c r="T2570" t="s">
        <v>39</v>
      </c>
      <c r="U2570" t="s">
        <v>39</v>
      </c>
      <c r="V2570" s="6" t="s">
        <v>39</v>
      </c>
      <c r="W2570" t="s">
        <v>39</v>
      </c>
      <c r="X2570" s="6">
        <v>5</v>
      </c>
      <c r="Y2570" t="s">
        <v>39</v>
      </c>
      <c r="Z2570" s="6">
        <v>0</v>
      </c>
      <c r="AA2570" t="s">
        <v>39</v>
      </c>
      <c r="AB2570" t="s">
        <v>39</v>
      </c>
      <c r="AC2570" t="s">
        <v>39</v>
      </c>
      <c r="AD2570" t="s">
        <v>40</v>
      </c>
      <c r="AE2570" t="s">
        <v>39</v>
      </c>
      <c r="AF2570" t="s">
        <v>40</v>
      </c>
      <c r="AG2570" t="s">
        <v>39</v>
      </c>
      <c r="AH2570" t="s">
        <v>39</v>
      </c>
      <c r="AI2570">
        <v>0.2</v>
      </c>
      <c r="AJ2570" s="6" t="s">
        <v>3129</v>
      </c>
      <c r="AK2570" s="20">
        <v>44.503</v>
      </c>
      <c r="AL2570" t="s">
        <v>39</v>
      </c>
      <c r="AM2570" t="s">
        <v>39</v>
      </c>
      <c r="AN2570">
        <v>4</v>
      </c>
      <c r="AO2570">
        <v>25</v>
      </c>
      <c r="AP2570" t="s">
        <v>39</v>
      </c>
      <c r="AQ2570" t="s">
        <v>39</v>
      </c>
      <c r="AR2570" t="s">
        <v>2686</v>
      </c>
      <c r="AS2570" t="s">
        <v>3190</v>
      </c>
    </row>
    <row r="2571" spans="1:45" x14ac:dyDescent="0.35">
      <c r="A2571" t="s">
        <v>2142</v>
      </c>
      <c r="B2571" t="s">
        <v>2672</v>
      </c>
      <c r="C2571" t="s">
        <v>2592</v>
      </c>
      <c r="D2571" t="s">
        <v>1491</v>
      </c>
      <c r="E2571" t="s">
        <v>1509</v>
      </c>
      <c r="F2571" t="s">
        <v>3065</v>
      </c>
      <c r="G2571" t="s">
        <v>42</v>
      </c>
      <c r="H2571" t="s">
        <v>40</v>
      </c>
      <c r="I2571" t="s">
        <v>3189</v>
      </c>
      <c r="J2571" t="s">
        <v>39</v>
      </c>
      <c r="K2571" t="s">
        <v>39</v>
      </c>
      <c r="L2571" t="s">
        <v>39</v>
      </c>
      <c r="M2571" t="s">
        <v>41</v>
      </c>
      <c r="N2571" t="s">
        <v>39</v>
      </c>
      <c r="O2571">
        <v>1993</v>
      </c>
      <c r="P2571" t="s">
        <v>39</v>
      </c>
      <c r="Q2571" t="s">
        <v>39</v>
      </c>
      <c r="R2571" t="s">
        <v>39</v>
      </c>
      <c r="S2571" t="s">
        <v>39</v>
      </c>
      <c r="T2571" t="s">
        <v>39</v>
      </c>
      <c r="U2571" t="s">
        <v>39</v>
      </c>
      <c r="V2571" s="6" t="s">
        <v>39</v>
      </c>
      <c r="W2571" t="s">
        <v>39</v>
      </c>
      <c r="X2571" s="6">
        <v>5</v>
      </c>
      <c r="Y2571" t="s">
        <v>39</v>
      </c>
      <c r="Z2571" s="6">
        <v>0</v>
      </c>
      <c r="AA2571" t="s">
        <v>39</v>
      </c>
      <c r="AB2571" t="s">
        <v>39</v>
      </c>
      <c r="AC2571" t="s">
        <v>39</v>
      </c>
      <c r="AD2571" t="s">
        <v>40</v>
      </c>
      <c r="AE2571" t="s">
        <v>39</v>
      </c>
      <c r="AF2571" t="s">
        <v>40</v>
      </c>
      <c r="AG2571" t="s">
        <v>39</v>
      </c>
      <c r="AH2571" t="s">
        <v>39</v>
      </c>
      <c r="AI2571">
        <v>0.2</v>
      </c>
      <c r="AJ2571" s="6" t="s">
        <v>3129</v>
      </c>
      <c r="AK2571" s="20">
        <v>50.156999999999996</v>
      </c>
      <c r="AL2571" t="s">
        <v>39</v>
      </c>
      <c r="AM2571" t="s">
        <v>39</v>
      </c>
      <c r="AN2571">
        <v>4</v>
      </c>
      <c r="AO2571">
        <v>25</v>
      </c>
      <c r="AP2571" t="s">
        <v>39</v>
      </c>
      <c r="AQ2571" t="s">
        <v>39</v>
      </c>
      <c r="AR2571" t="s">
        <v>2686</v>
      </c>
      <c r="AS2571" t="s">
        <v>3190</v>
      </c>
    </row>
    <row r="2572" spans="1:45" x14ac:dyDescent="0.35">
      <c r="A2572" t="s">
        <v>2142</v>
      </c>
      <c r="B2572" t="s">
        <v>2672</v>
      </c>
      <c r="C2572" t="s">
        <v>2592</v>
      </c>
      <c r="D2572" t="s">
        <v>1491</v>
      </c>
      <c r="E2572" t="s">
        <v>1509</v>
      </c>
      <c r="F2572" t="s">
        <v>3065</v>
      </c>
      <c r="G2572" t="s">
        <v>42</v>
      </c>
      <c r="H2572" t="s">
        <v>40</v>
      </c>
      <c r="I2572" t="s">
        <v>3189</v>
      </c>
      <c r="J2572" t="s">
        <v>39</v>
      </c>
      <c r="K2572" t="s">
        <v>39</v>
      </c>
      <c r="L2572" t="s">
        <v>39</v>
      </c>
      <c r="M2572" t="s">
        <v>41</v>
      </c>
      <c r="N2572" t="s">
        <v>39</v>
      </c>
      <c r="O2572">
        <v>1993</v>
      </c>
      <c r="P2572" t="s">
        <v>39</v>
      </c>
      <c r="Q2572" t="s">
        <v>39</v>
      </c>
      <c r="R2572" t="s">
        <v>39</v>
      </c>
      <c r="S2572" t="s">
        <v>39</v>
      </c>
      <c r="T2572" t="s">
        <v>39</v>
      </c>
      <c r="U2572" t="s">
        <v>39</v>
      </c>
      <c r="V2572" s="6" t="s">
        <v>39</v>
      </c>
      <c r="W2572" t="s">
        <v>39</v>
      </c>
      <c r="X2572" s="6">
        <v>5</v>
      </c>
      <c r="Y2572" t="s">
        <v>39</v>
      </c>
      <c r="Z2572" s="6">
        <v>0</v>
      </c>
      <c r="AA2572" t="s">
        <v>39</v>
      </c>
      <c r="AB2572" t="s">
        <v>39</v>
      </c>
      <c r="AC2572" t="s">
        <v>39</v>
      </c>
      <c r="AD2572" t="s">
        <v>40</v>
      </c>
      <c r="AE2572" t="s">
        <v>39</v>
      </c>
      <c r="AF2572" t="s">
        <v>40</v>
      </c>
      <c r="AG2572" t="s">
        <v>39</v>
      </c>
      <c r="AH2572" t="s">
        <v>39</v>
      </c>
      <c r="AI2572">
        <v>0.2</v>
      </c>
      <c r="AJ2572" s="6" t="s">
        <v>3129</v>
      </c>
      <c r="AK2572" s="20">
        <v>40.732999999999997</v>
      </c>
      <c r="AL2572" t="s">
        <v>39</v>
      </c>
      <c r="AM2572" t="s">
        <v>39</v>
      </c>
      <c r="AN2572">
        <v>4</v>
      </c>
      <c r="AO2572">
        <v>25</v>
      </c>
      <c r="AP2572" t="s">
        <v>39</v>
      </c>
      <c r="AQ2572" t="s">
        <v>39</v>
      </c>
      <c r="AR2572" t="s">
        <v>2686</v>
      </c>
      <c r="AS2572" t="s">
        <v>3190</v>
      </c>
    </row>
    <row r="2573" spans="1:45" x14ac:dyDescent="0.35">
      <c r="A2573" t="s">
        <v>2142</v>
      </c>
      <c r="B2573" t="s">
        <v>2672</v>
      </c>
      <c r="C2573" t="s">
        <v>2592</v>
      </c>
      <c r="D2573" t="s">
        <v>1491</v>
      </c>
      <c r="E2573" t="s">
        <v>1509</v>
      </c>
      <c r="F2573" t="s">
        <v>3065</v>
      </c>
      <c r="G2573" t="s">
        <v>42</v>
      </c>
      <c r="H2573" t="s">
        <v>40</v>
      </c>
      <c r="I2573" t="s">
        <v>3189</v>
      </c>
      <c r="J2573" t="s">
        <v>39</v>
      </c>
      <c r="K2573" t="s">
        <v>39</v>
      </c>
      <c r="L2573" t="s">
        <v>39</v>
      </c>
      <c r="M2573" t="s">
        <v>41</v>
      </c>
      <c r="N2573" t="s">
        <v>39</v>
      </c>
      <c r="O2573">
        <v>1993</v>
      </c>
      <c r="P2573" t="s">
        <v>39</v>
      </c>
      <c r="Q2573" t="s">
        <v>39</v>
      </c>
      <c r="R2573" t="s">
        <v>39</v>
      </c>
      <c r="S2573" t="s">
        <v>39</v>
      </c>
      <c r="T2573" t="s">
        <v>39</v>
      </c>
      <c r="U2573" t="s">
        <v>39</v>
      </c>
      <c r="V2573" s="6" t="s">
        <v>39</v>
      </c>
      <c r="W2573" t="s">
        <v>39</v>
      </c>
      <c r="X2573" s="6">
        <v>5</v>
      </c>
      <c r="Y2573" t="s">
        <v>39</v>
      </c>
      <c r="Z2573" s="6">
        <v>0</v>
      </c>
      <c r="AA2573" t="s">
        <v>39</v>
      </c>
      <c r="AB2573" t="s">
        <v>39</v>
      </c>
      <c r="AC2573" t="s">
        <v>39</v>
      </c>
      <c r="AD2573" t="s">
        <v>40</v>
      </c>
      <c r="AE2573" t="s">
        <v>39</v>
      </c>
      <c r="AF2573" t="s">
        <v>40</v>
      </c>
      <c r="AG2573" t="s">
        <v>39</v>
      </c>
      <c r="AH2573" t="s">
        <v>39</v>
      </c>
      <c r="AI2573">
        <v>0.2</v>
      </c>
      <c r="AJ2573" s="6" t="s">
        <v>3129</v>
      </c>
      <c r="AK2573" s="14">
        <v>47.643999999999998</v>
      </c>
      <c r="AL2573" t="s">
        <v>39</v>
      </c>
      <c r="AM2573" t="s">
        <v>39</v>
      </c>
      <c r="AN2573">
        <v>4</v>
      </c>
      <c r="AO2573">
        <v>25</v>
      </c>
      <c r="AP2573" t="s">
        <v>39</v>
      </c>
      <c r="AQ2573" t="s">
        <v>39</v>
      </c>
      <c r="AR2573" t="s">
        <v>2686</v>
      </c>
      <c r="AS2573" t="s">
        <v>3190</v>
      </c>
    </row>
    <row r="2574" spans="1:45" x14ac:dyDescent="0.35">
      <c r="A2574" t="s">
        <v>2142</v>
      </c>
      <c r="B2574" t="s">
        <v>2672</v>
      </c>
      <c r="C2574" t="s">
        <v>2592</v>
      </c>
      <c r="D2574" t="s">
        <v>1491</v>
      </c>
      <c r="E2574" t="s">
        <v>1509</v>
      </c>
      <c r="F2574" t="s">
        <v>3065</v>
      </c>
      <c r="G2574" t="s">
        <v>42</v>
      </c>
      <c r="H2574" t="s">
        <v>40</v>
      </c>
      <c r="I2574" t="s">
        <v>3189</v>
      </c>
      <c r="J2574" t="s">
        <v>39</v>
      </c>
      <c r="K2574" t="s">
        <v>39</v>
      </c>
      <c r="L2574" t="s">
        <v>39</v>
      </c>
      <c r="M2574" t="s">
        <v>41</v>
      </c>
      <c r="N2574" t="s">
        <v>39</v>
      </c>
      <c r="O2574">
        <v>1993</v>
      </c>
      <c r="P2574" t="s">
        <v>39</v>
      </c>
      <c r="Q2574" t="s">
        <v>39</v>
      </c>
      <c r="R2574" t="s">
        <v>39</v>
      </c>
      <c r="S2574" t="s">
        <v>39</v>
      </c>
      <c r="T2574" t="s">
        <v>39</v>
      </c>
      <c r="U2574" t="s">
        <v>39</v>
      </c>
      <c r="V2574" s="6" t="s">
        <v>39</v>
      </c>
      <c r="W2574" t="s">
        <v>39</v>
      </c>
      <c r="X2574" s="6">
        <v>5</v>
      </c>
      <c r="Y2574" t="s">
        <v>39</v>
      </c>
      <c r="Z2574" s="6">
        <v>0</v>
      </c>
      <c r="AA2574" t="s">
        <v>39</v>
      </c>
      <c r="AB2574" t="s">
        <v>39</v>
      </c>
      <c r="AC2574" t="s">
        <v>39</v>
      </c>
      <c r="AD2574" t="s">
        <v>40</v>
      </c>
      <c r="AE2574" t="s">
        <v>39</v>
      </c>
      <c r="AF2574" t="s">
        <v>40</v>
      </c>
      <c r="AG2574" t="s">
        <v>39</v>
      </c>
      <c r="AH2574" t="s">
        <v>39</v>
      </c>
      <c r="AI2574">
        <v>0.2</v>
      </c>
      <c r="AJ2574" s="6" t="s">
        <v>3129</v>
      </c>
      <c r="AK2574" s="14">
        <v>46.177999999999997</v>
      </c>
      <c r="AL2574" t="s">
        <v>39</v>
      </c>
      <c r="AM2574" t="s">
        <v>39</v>
      </c>
      <c r="AN2574">
        <v>4</v>
      </c>
      <c r="AO2574">
        <v>25</v>
      </c>
      <c r="AP2574" t="s">
        <v>39</v>
      </c>
      <c r="AQ2574" t="s">
        <v>39</v>
      </c>
      <c r="AR2574" t="s">
        <v>2686</v>
      </c>
      <c r="AS2574" t="s">
        <v>3190</v>
      </c>
    </row>
    <row r="2575" spans="1:45" x14ac:dyDescent="0.35">
      <c r="A2575" t="s">
        <v>2142</v>
      </c>
      <c r="B2575" t="s">
        <v>2672</v>
      </c>
      <c r="C2575" t="s">
        <v>2592</v>
      </c>
      <c r="D2575" t="s">
        <v>1491</v>
      </c>
      <c r="E2575" t="s">
        <v>1509</v>
      </c>
      <c r="F2575" t="s">
        <v>3065</v>
      </c>
      <c r="G2575" t="s">
        <v>42</v>
      </c>
      <c r="H2575" t="s">
        <v>40</v>
      </c>
      <c r="I2575" t="s">
        <v>3189</v>
      </c>
      <c r="J2575" t="s">
        <v>39</v>
      </c>
      <c r="K2575" t="s">
        <v>39</v>
      </c>
      <c r="L2575" t="s">
        <v>39</v>
      </c>
      <c r="M2575" t="s">
        <v>41</v>
      </c>
      <c r="N2575" t="s">
        <v>39</v>
      </c>
      <c r="O2575">
        <v>1993</v>
      </c>
      <c r="P2575" t="s">
        <v>39</v>
      </c>
      <c r="Q2575" t="s">
        <v>39</v>
      </c>
      <c r="R2575" t="s">
        <v>39</v>
      </c>
      <c r="S2575" t="s">
        <v>39</v>
      </c>
      <c r="T2575" t="s">
        <v>39</v>
      </c>
      <c r="U2575" t="s">
        <v>39</v>
      </c>
      <c r="V2575" s="6" t="s">
        <v>39</v>
      </c>
      <c r="W2575" t="s">
        <v>39</v>
      </c>
      <c r="X2575" s="6">
        <v>5</v>
      </c>
      <c r="Y2575" t="s">
        <v>39</v>
      </c>
      <c r="Z2575" s="6">
        <v>0</v>
      </c>
      <c r="AA2575" t="s">
        <v>39</v>
      </c>
      <c r="AB2575" t="s">
        <v>39</v>
      </c>
      <c r="AC2575" t="s">
        <v>39</v>
      </c>
      <c r="AD2575" t="s">
        <v>40</v>
      </c>
      <c r="AE2575" t="s">
        <v>39</v>
      </c>
      <c r="AF2575" t="s">
        <v>40</v>
      </c>
      <c r="AG2575" t="s">
        <v>39</v>
      </c>
      <c r="AH2575" t="s">
        <v>39</v>
      </c>
      <c r="AI2575">
        <v>0.2</v>
      </c>
      <c r="AJ2575" s="6" t="s">
        <v>3129</v>
      </c>
      <c r="AK2575" s="14">
        <v>47.643999999999998</v>
      </c>
      <c r="AL2575" t="s">
        <v>39</v>
      </c>
      <c r="AM2575" t="s">
        <v>39</v>
      </c>
      <c r="AN2575">
        <v>4</v>
      </c>
      <c r="AO2575">
        <v>25</v>
      </c>
      <c r="AP2575" t="s">
        <v>39</v>
      </c>
      <c r="AQ2575" t="s">
        <v>39</v>
      </c>
      <c r="AR2575" t="s">
        <v>2686</v>
      </c>
      <c r="AS2575" t="s">
        <v>3190</v>
      </c>
    </row>
    <row r="2576" spans="1:45" x14ac:dyDescent="0.35">
      <c r="A2576" t="s">
        <v>2142</v>
      </c>
      <c r="B2576" t="s">
        <v>2672</v>
      </c>
      <c r="C2576" t="s">
        <v>2592</v>
      </c>
      <c r="D2576" t="s">
        <v>1491</v>
      </c>
      <c r="E2576" t="s">
        <v>1509</v>
      </c>
      <c r="F2576" t="s">
        <v>3065</v>
      </c>
      <c r="G2576" t="s">
        <v>42</v>
      </c>
      <c r="H2576" t="s">
        <v>40</v>
      </c>
      <c r="I2576" t="s">
        <v>3189</v>
      </c>
      <c r="J2576" t="s">
        <v>39</v>
      </c>
      <c r="K2576" t="s">
        <v>39</v>
      </c>
      <c r="L2576" t="s">
        <v>39</v>
      </c>
      <c r="M2576" t="s">
        <v>41</v>
      </c>
      <c r="N2576" t="s">
        <v>39</v>
      </c>
      <c r="O2576">
        <v>1993</v>
      </c>
      <c r="P2576" t="s">
        <v>39</v>
      </c>
      <c r="Q2576" t="s">
        <v>39</v>
      </c>
      <c r="R2576" t="s">
        <v>39</v>
      </c>
      <c r="S2576" t="s">
        <v>39</v>
      </c>
      <c r="T2576" t="s">
        <v>39</v>
      </c>
      <c r="U2576" t="s">
        <v>39</v>
      </c>
      <c r="V2576" s="6" t="s">
        <v>39</v>
      </c>
      <c r="W2576" t="s">
        <v>39</v>
      </c>
      <c r="X2576" s="6">
        <v>5</v>
      </c>
      <c r="Y2576" t="s">
        <v>39</v>
      </c>
      <c r="Z2576" s="6">
        <v>0</v>
      </c>
      <c r="AA2576" t="s">
        <v>39</v>
      </c>
      <c r="AB2576" t="s">
        <v>39</v>
      </c>
      <c r="AC2576" t="s">
        <v>39</v>
      </c>
      <c r="AD2576" t="s">
        <v>40</v>
      </c>
      <c r="AE2576" t="s">
        <v>39</v>
      </c>
      <c r="AF2576" t="s">
        <v>40</v>
      </c>
      <c r="AG2576" t="s">
        <v>39</v>
      </c>
      <c r="AH2576" t="s">
        <v>39</v>
      </c>
      <c r="AI2576">
        <v>0.2</v>
      </c>
      <c r="AJ2576" s="6" t="s">
        <v>3129</v>
      </c>
      <c r="AK2576" s="14">
        <v>43.874000000000002</v>
      </c>
      <c r="AL2576" t="s">
        <v>39</v>
      </c>
      <c r="AM2576" t="s">
        <v>39</v>
      </c>
      <c r="AN2576">
        <v>4</v>
      </c>
      <c r="AO2576">
        <v>25</v>
      </c>
      <c r="AP2576" t="s">
        <v>39</v>
      </c>
      <c r="AQ2576" t="s">
        <v>39</v>
      </c>
      <c r="AR2576" t="s">
        <v>2686</v>
      </c>
      <c r="AS2576" t="s">
        <v>3190</v>
      </c>
    </row>
    <row r="2577" spans="1:45" x14ac:dyDescent="0.35">
      <c r="A2577" t="s">
        <v>2142</v>
      </c>
      <c r="B2577" t="s">
        <v>2672</v>
      </c>
      <c r="C2577" t="s">
        <v>2592</v>
      </c>
      <c r="D2577" t="s">
        <v>1491</v>
      </c>
      <c r="E2577" t="s">
        <v>1509</v>
      </c>
      <c r="F2577" t="s">
        <v>3065</v>
      </c>
      <c r="G2577" t="s">
        <v>42</v>
      </c>
      <c r="H2577" t="s">
        <v>40</v>
      </c>
      <c r="I2577" t="s">
        <v>3189</v>
      </c>
      <c r="J2577" t="s">
        <v>39</v>
      </c>
      <c r="K2577" t="s">
        <v>39</v>
      </c>
      <c r="L2577" t="s">
        <v>39</v>
      </c>
      <c r="M2577" t="s">
        <v>41</v>
      </c>
      <c r="N2577" t="s">
        <v>39</v>
      </c>
      <c r="O2577">
        <v>1993</v>
      </c>
      <c r="P2577" t="s">
        <v>39</v>
      </c>
      <c r="Q2577" t="s">
        <v>39</v>
      </c>
      <c r="R2577" t="s">
        <v>39</v>
      </c>
      <c r="S2577" t="s">
        <v>39</v>
      </c>
      <c r="T2577" t="s">
        <v>39</v>
      </c>
      <c r="U2577" t="s">
        <v>39</v>
      </c>
      <c r="V2577" s="6" t="s">
        <v>39</v>
      </c>
      <c r="W2577" t="s">
        <v>39</v>
      </c>
      <c r="X2577" s="6">
        <v>5</v>
      </c>
      <c r="Y2577" t="s">
        <v>39</v>
      </c>
      <c r="Z2577" s="6">
        <v>0</v>
      </c>
      <c r="AA2577" t="s">
        <v>39</v>
      </c>
      <c r="AB2577" t="s">
        <v>39</v>
      </c>
      <c r="AC2577" t="s">
        <v>39</v>
      </c>
      <c r="AD2577" t="s">
        <v>40</v>
      </c>
      <c r="AE2577" t="s">
        <v>39</v>
      </c>
      <c r="AF2577" t="s">
        <v>40</v>
      </c>
      <c r="AG2577" t="s">
        <v>39</v>
      </c>
      <c r="AH2577" t="s">
        <v>39</v>
      </c>
      <c r="AI2577">
        <v>0.2</v>
      </c>
      <c r="AJ2577" s="6" t="s">
        <v>3129</v>
      </c>
      <c r="AK2577" s="14">
        <v>51.204000000000001</v>
      </c>
      <c r="AL2577" t="s">
        <v>39</v>
      </c>
      <c r="AM2577" t="s">
        <v>39</v>
      </c>
      <c r="AN2577">
        <v>4</v>
      </c>
      <c r="AO2577">
        <v>25</v>
      </c>
      <c r="AP2577" t="s">
        <v>39</v>
      </c>
      <c r="AQ2577" t="s">
        <v>39</v>
      </c>
      <c r="AR2577" t="s">
        <v>2686</v>
      </c>
      <c r="AS2577" t="s">
        <v>3190</v>
      </c>
    </row>
    <row r="2578" spans="1:45" x14ac:dyDescent="0.35">
      <c r="A2578" t="s">
        <v>2142</v>
      </c>
      <c r="B2578" t="s">
        <v>2672</v>
      </c>
      <c r="C2578" t="s">
        <v>2592</v>
      </c>
      <c r="D2578" t="s">
        <v>1491</v>
      </c>
      <c r="E2578" t="s">
        <v>1509</v>
      </c>
      <c r="F2578" t="s">
        <v>3065</v>
      </c>
      <c r="G2578" t="s">
        <v>42</v>
      </c>
      <c r="H2578" t="s">
        <v>40</v>
      </c>
      <c r="I2578" t="s">
        <v>3189</v>
      </c>
      <c r="J2578" t="s">
        <v>39</v>
      </c>
      <c r="K2578" t="s">
        <v>39</v>
      </c>
      <c r="L2578" t="s">
        <v>39</v>
      </c>
      <c r="M2578" t="s">
        <v>41</v>
      </c>
      <c r="N2578" t="s">
        <v>39</v>
      </c>
      <c r="O2578">
        <v>1993</v>
      </c>
      <c r="P2578" t="s">
        <v>39</v>
      </c>
      <c r="Q2578" t="s">
        <v>39</v>
      </c>
      <c r="R2578" t="s">
        <v>39</v>
      </c>
      <c r="S2578" t="s">
        <v>39</v>
      </c>
      <c r="T2578" t="s">
        <v>39</v>
      </c>
      <c r="U2578" t="s">
        <v>39</v>
      </c>
      <c r="V2578" s="6" t="s">
        <v>39</v>
      </c>
      <c r="W2578" t="s">
        <v>39</v>
      </c>
      <c r="X2578" s="6">
        <v>5</v>
      </c>
      <c r="Y2578" t="s">
        <v>39</v>
      </c>
      <c r="Z2578" s="6">
        <v>0</v>
      </c>
      <c r="AA2578" t="s">
        <v>39</v>
      </c>
      <c r="AB2578" t="s">
        <v>39</v>
      </c>
      <c r="AC2578" t="s">
        <v>39</v>
      </c>
      <c r="AD2578" t="s">
        <v>42</v>
      </c>
      <c r="AE2578" t="s">
        <v>3194</v>
      </c>
      <c r="AF2578" t="s">
        <v>42</v>
      </c>
      <c r="AG2578" t="s">
        <v>3192</v>
      </c>
      <c r="AH2578">
        <f>24*60</f>
        <v>1440</v>
      </c>
      <c r="AI2578">
        <v>0.2</v>
      </c>
      <c r="AJ2578" s="6" t="s">
        <v>3129</v>
      </c>
      <c r="AK2578" s="14">
        <v>30.995000000000001</v>
      </c>
      <c r="AL2578" t="s">
        <v>39</v>
      </c>
      <c r="AM2578" t="s">
        <v>39</v>
      </c>
      <c r="AN2578">
        <v>4</v>
      </c>
      <c r="AO2578">
        <v>25</v>
      </c>
      <c r="AP2578" t="s">
        <v>39</v>
      </c>
      <c r="AQ2578" t="s">
        <v>39</v>
      </c>
      <c r="AR2578" t="s">
        <v>2686</v>
      </c>
      <c r="AS2578" t="s">
        <v>3191</v>
      </c>
    </row>
    <row r="2579" spans="1:45" x14ac:dyDescent="0.35">
      <c r="A2579" t="s">
        <v>2142</v>
      </c>
      <c r="B2579" t="s">
        <v>2672</v>
      </c>
      <c r="C2579" t="s">
        <v>2592</v>
      </c>
      <c r="D2579" t="s">
        <v>1491</v>
      </c>
      <c r="E2579" t="s">
        <v>1509</v>
      </c>
      <c r="F2579" t="s">
        <v>3065</v>
      </c>
      <c r="G2579" t="s">
        <v>42</v>
      </c>
      <c r="H2579" t="s">
        <v>40</v>
      </c>
      <c r="I2579" t="s">
        <v>3189</v>
      </c>
      <c r="J2579" t="s">
        <v>39</v>
      </c>
      <c r="K2579" t="s">
        <v>39</v>
      </c>
      <c r="L2579" t="s">
        <v>39</v>
      </c>
      <c r="M2579" t="s">
        <v>41</v>
      </c>
      <c r="N2579" t="s">
        <v>39</v>
      </c>
      <c r="O2579">
        <v>1993</v>
      </c>
      <c r="P2579" t="s">
        <v>39</v>
      </c>
      <c r="Q2579" t="s">
        <v>39</v>
      </c>
      <c r="R2579" t="s">
        <v>39</v>
      </c>
      <c r="S2579" t="s">
        <v>39</v>
      </c>
      <c r="T2579" t="s">
        <v>39</v>
      </c>
      <c r="U2579" t="s">
        <v>39</v>
      </c>
      <c r="V2579" s="6" t="s">
        <v>39</v>
      </c>
      <c r="W2579" t="s">
        <v>39</v>
      </c>
      <c r="X2579" s="6">
        <v>5</v>
      </c>
      <c r="Y2579" t="s">
        <v>39</v>
      </c>
      <c r="Z2579" s="6">
        <v>0</v>
      </c>
      <c r="AA2579" t="s">
        <v>39</v>
      </c>
      <c r="AB2579" t="s">
        <v>39</v>
      </c>
      <c r="AC2579" t="s">
        <v>39</v>
      </c>
      <c r="AD2579" t="s">
        <v>42</v>
      </c>
      <c r="AE2579" t="s">
        <v>3194</v>
      </c>
      <c r="AF2579" t="s">
        <v>42</v>
      </c>
      <c r="AG2579" t="s">
        <v>3192</v>
      </c>
      <c r="AH2579">
        <f t="shared" ref="AH2579:AH2601" si="18">24*60</f>
        <v>1440</v>
      </c>
      <c r="AI2579">
        <v>0.2</v>
      </c>
      <c r="AJ2579" s="6" t="s">
        <v>3129</v>
      </c>
      <c r="AK2579" s="14">
        <v>35.497</v>
      </c>
      <c r="AL2579" t="s">
        <v>39</v>
      </c>
      <c r="AM2579" t="s">
        <v>39</v>
      </c>
      <c r="AN2579">
        <v>4</v>
      </c>
      <c r="AO2579">
        <v>25</v>
      </c>
      <c r="AP2579" t="s">
        <v>39</v>
      </c>
      <c r="AQ2579" t="s">
        <v>39</v>
      </c>
      <c r="AR2579" t="s">
        <v>2686</v>
      </c>
      <c r="AS2579" t="s">
        <v>3191</v>
      </c>
    </row>
    <row r="2580" spans="1:45" x14ac:dyDescent="0.35">
      <c r="A2580" t="s">
        <v>2142</v>
      </c>
      <c r="B2580" t="s">
        <v>2672</v>
      </c>
      <c r="C2580" t="s">
        <v>2592</v>
      </c>
      <c r="D2580" t="s">
        <v>1491</v>
      </c>
      <c r="E2580" t="s">
        <v>1509</v>
      </c>
      <c r="F2580" t="s">
        <v>3065</v>
      </c>
      <c r="G2580" t="s">
        <v>42</v>
      </c>
      <c r="H2580" t="s">
        <v>40</v>
      </c>
      <c r="I2580" t="s">
        <v>3189</v>
      </c>
      <c r="J2580" t="s">
        <v>39</v>
      </c>
      <c r="K2580" t="s">
        <v>39</v>
      </c>
      <c r="L2580" t="s">
        <v>39</v>
      </c>
      <c r="M2580" t="s">
        <v>41</v>
      </c>
      <c r="N2580" t="s">
        <v>39</v>
      </c>
      <c r="O2580">
        <v>1993</v>
      </c>
      <c r="P2580" t="s">
        <v>39</v>
      </c>
      <c r="Q2580" t="s">
        <v>39</v>
      </c>
      <c r="R2580" t="s">
        <v>39</v>
      </c>
      <c r="S2580" t="s">
        <v>39</v>
      </c>
      <c r="T2580" t="s">
        <v>39</v>
      </c>
      <c r="U2580" t="s">
        <v>39</v>
      </c>
      <c r="V2580" s="6" t="s">
        <v>39</v>
      </c>
      <c r="W2580" t="s">
        <v>39</v>
      </c>
      <c r="X2580" s="6">
        <v>5</v>
      </c>
      <c r="Y2580" t="s">
        <v>39</v>
      </c>
      <c r="Z2580" s="6">
        <v>0</v>
      </c>
      <c r="AA2580" t="s">
        <v>39</v>
      </c>
      <c r="AB2580" t="s">
        <v>39</v>
      </c>
      <c r="AC2580" t="s">
        <v>39</v>
      </c>
      <c r="AD2580" t="s">
        <v>42</v>
      </c>
      <c r="AE2580" t="s">
        <v>3194</v>
      </c>
      <c r="AF2580" t="s">
        <v>42</v>
      </c>
      <c r="AG2580" t="s">
        <v>3192</v>
      </c>
      <c r="AH2580">
        <f t="shared" si="18"/>
        <v>1440</v>
      </c>
      <c r="AI2580">
        <v>0.2</v>
      </c>
      <c r="AJ2580" s="6" t="s">
        <v>3129</v>
      </c>
      <c r="AK2580" s="20">
        <v>36.335000000000001</v>
      </c>
      <c r="AL2580" t="s">
        <v>39</v>
      </c>
      <c r="AM2580" t="s">
        <v>39</v>
      </c>
      <c r="AN2580">
        <v>4</v>
      </c>
      <c r="AO2580">
        <v>25</v>
      </c>
      <c r="AP2580" t="s">
        <v>39</v>
      </c>
      <c r="AQ2580" t="s">
        <v>39</v>
      </c>
      <c r="AR2580" t="s">
        <v>2686</v>
      </c>
      <c r="AS2580" t="s">
        <v>3191</v>
      </c>
    </row>
    <row r="2581" spans="1:45" x14ac:dyDescent="0.35">
      <c r="A2581" t="s">
        <v>2142</v>
      </c>
      <c r="B2581" t="s">
        <v>2672</v>
      </c>
      <c r="C2581" t="s">
        <v>2592</v>
      </c>
      <c r="D2581" t="s">
        <v>1491</v>
      </c>
      <c r="E2581" t="s">
        <v>1509</v>
      </c>
      <c r="F2581" t="s">
        <v>3065</v>
      </c>
      <c r="G2581" t="s">
        <v>42</v>
      </c>
      <c r="H2581" t="s">
        <v>40</v>
      </c>
      <c r="I2581" t="s">
        <v>3189</v>
      </c>
      <c r="J2581" t="s">
        <v>39</v>
      </c>
      <c r="K2581" t="s">
        <v>39</v>
      </c>
      <c r="L2581" t="s">
        <v>39</v>
      </c>
      <c r="M2581" t="s">
        <v>41</v>
      </c>
      <c r="N2581" t="s">
        <v>39</v>
      </c>
      <c r="O2581">
        <v>1993</v>
      </c>
      <c r="P2581" t="s">
        <v>39</v>
      </c>
      <c r="Q2581" t="s">
        <v>39</v>
      </c>
      <c r="R2581" t="s">
        <v>39</v>
      </c>
      <c r="S2581" t="s">
        <v>39</v>
      </c>
      <c r="T2581" t="s">
        <v>39</v>
      </c>
      <c r="U2581" t="s">
        <v>39</v>
      </c>
      <c r="V2581" s="6" t="s">
        <v>39</v>
      </c>
      <c r="W2581" t="s">
        <v>39</v>
      </c>
      <c r="X2581" s="6">
        <v>5</v>
      </c>
      <c r="Y2581" t="s">
        <v>39</v>
      </c>
      <c r="Z2581" s="6">
        <v>0</v>
      </c>
      <c r="AA2581" t="s">
        <v>39</v>
      </c>
      <c r="AB2581" t="s">
        <v>39</v>
      </c>
      <c r="AC2581" t="s">
        <v>39</v>
      </c>
      <c r="AD2581" t="s">
        <v>42</v>
      </c>
      <c r="AE2581" t="s">
        <v>3194</v>
      </c>
      <c r="AF2581" t="s">
        <v>42</v>
      </c>
      <c r="AG2581" t="s">
        <v>3192</v>
      </c>
      <c r="AH2581">
        <f t="shared" si="18"/>
        <v>1440</v>
      </c>
      <c r="AI2581">
        <v>0.2</v>
      </c>
      <c r="AJ2581" s="6" t="s">
        <v>3129</v>
      </c>
      <c r="AK2581" s="20">
        <v>34.450000000000003</v>
      </c>
      <c r="AL2581" t="s">
        <v>39</v>
      </c>
      <c r="AM2581" t="s">
        <v>39</v>
      </c>
      <c r="AN2581">
        <v>4</v>
      </c>
      <c r="AO2581">
        <v>25</v>
      </c>
      <c r="AP2581" t="s">
        <v>39</v>
      </c>
      <c r="AQ2581" t="s">
        <v>39</v>
      </c>
      <c r="AR2581" t="s">
        <v>2686</v>
      </c>
      <c r="AS2581" t="s">
        <v>3191</v>
      </c>
    </row>
    <row r="2582" spans="1:45" x14ac:dyDescent="0.35">
      <c r="A2582" t="s">
        <v>2142</v>
      </c>
      <c r="B2582" t="s">
        <v>2672</v>
      </c>
      <c r="C2582" t="s">
        <v>2592</v>
      </c>
      <c r="D2582" t="s">
        <v>1491</v>
      </c>
      <c r="E2582" t="s">
        <v>1509</v>
      </c>
      <c r="F2582" t="s">
        <v>3065</v>
      </c>
      <c r="G2582" t="s">
        <v>42</v>
      </c>
      <c r="H2582" t="s">
        <v>40</v>
      </c>
      <c r="I2582" t="s">
        <v>3189</v>
      </c>
      <c r="J2582" t="s">
        <v>39</v>
      </c>
      <c r="K2582" t="s">
        <v>39</v>
      </c>
      <c r="L2582" t="s">
        <v>39</v>
      </c>
      <c r="M2582" t="s">
        <v>41</v>
      </c>
      <c r="N2582" t="s">
        <v>39</v>
      </c>
      <c r="O2582">
        <v>1993</v>
      </c>
      <c r="P2582" t="s">
        <v>39</v>
      </c>
      <c r="Q2582" t="s">
        <v>39</v>
      </c>
      <c r="R2582" t="s">
        <v>39</v>
      </c>
      <c r="S2582" t="s">
        <v>39</v>
      </c>
      <c r="T2582" t="s">
        <v>39</v>
      </c>
      <c r="U2582" t="s">
        <v>39</v>
      </c>
      <c r="V2582" s="6" t="s">
        <v>39</v>
      </c>
      <c r="W2582" t="s">
        <v>39</v>
      </c>
      <c r="X2582" s="6">
        <v>5</v>
      </c>
      <c r="Y2582" t="s">
        <v>39</v>
      </c>
      <c r="Z2582" s="6">
        <v>0</v>
      </c>
      <c r="AA2582" t="s">
        <v>39</v>
      </c>
      <c r="AB2582" t="s">
        <v>39</v>
      </c>
      <c r="AC2582" t="s">
        <v>39</v>
      </c>
      <c r="AD2582" t="s">
        <v>42</v>
      </c>
      <c r="AE2582" t="s">
        <v>3194</v>
      </c>
      <c r="AF2582" t="s">
        <v>42</v>
      </c>
      <c r="AG2582" t="s">
        <v>3192</v>
      </c>
      <c r="AH2582">
        <f t="shared" si="18"/>
        <v>1440</v>
      </c>
      <c r="AI2582">
        <v>0.2</v>
      </c>
      <c r="AJ2582" s="6" t="s">
        <v>3129</v>
      </c>
      <c r="AK2582" s="20">
        <v>39.267000000000003</v>
      </c>
      <c r="AL2582" t="s">
        <v>39</v>
      </c>
      <c r="AM2582" t="s">
        <v>39</v>
      </c>
      <c r="AN2582">
        <v>4</v>
      </c>
      <c r="AO2582">
        <v>25</v>
      </c>
      <c r="AP2582" t="s">
        <v>39</v>
      </c>
      <c r="AQ2582" t="s">
        <v>39</v>
      </c>
      <c r="AR2582" t="s">
        <v>2686</v>
      </c>
      <c r="AS2582" t="s">
        <v>3191</v>
      </c>
    </row>
    <row r="2583" spans="1:45" x14ac:dyDescent="0.35">
      <c r="A2583" t="s">
        <v>2142</v>
      </c>
      <c r="B2583" t="s">
        <v>2672</v>
      </c>
      <c r="C2583" t="s">
        <v>2592</v>
      </c>
      <c r="D2583" t="s">
        <v>1491</v>
      </c>
      <c r="E2583" t="s">
        <v>1509</v>
      </c>
      <c r="F2583" t="s">
        <v>3065</v>
      </c>
      <c r="G2583" t="s">
        <v>42</v>
      </c>
      <c r="H2583" t="s">
        <v>40</v>
      </c>
      <c r="I2583" t="s">
        <v>3189</v>
      </c>
      <c r="J2583" t="s">
        <v>39</v>
      </c>
      <c r="K2583" t="s">
        <v>39</v>
      </c>
      <c r="L2583" t="s">
        <v>39</v>
      </c>
      <c r="M2583" t="s">
        <v>41</v>
      </c>
      <c r="N2583" t="s">
        <v>39</v>
      </c>
      <c r="O2583">
        <v>1993</v>
      </c>
      <c r="P2583" t="s">
        <v>39</v>
      </c>
      <c r="Q2583" t="s">
        <v>39</v>
      </c>
      <c r="R2583" t="s">
        <v>39</v>
      </c>
      <c r="S2583" t="s">
        <v>39</v>
      </c>
      <c r="T2583" t="s">
        <v>39</v>
      </c>
      <c r="U2583" t="s">
        <v>39</v>
      </c>
      <c r="V2583" s="6" t="s">
        <v>39</v>
      </c>
      <c r="W2583" t="s">
        <v>39</v>
      </c>
      <c r="X2583" s="6">
        <v>5</v>
      </c>
      <c r="Y2583" t="s">
        <v>39</v>
      </c>
      <c r="Z2583" s="6">
        <v>0</v>
      </c>
      <c r="AA2583" t="s">
        <v>39</v>
      </c>
      <c r="AB2583" t="s">
        <v>39</v>
      </c>
      <c r="AC2583" t="s">
        <v>39</v>
      </c>
      <c r="AD2583" t="s">
        <v>42</v>
      </c>
      <c r="AE2583" t="s">
        <v>3194</v>
      </c>
      <c r="AF2583" t="s">
        <v>42</v>
      </c>
      <c r="AG2583" t="s">
        <v>3192</v>
      </c>
      <c r="AH2583">
        <f t="shared" si="18"/>
        <v>1440</v>
      </c>
      <c r="AI2583">
        <v>0.2</v>
      </c>
      <c r="AJ2583" s="6" t="s">
        <v>3129</v>
      </c>
      <c r="AK2583" s="20">
        <v>33.402999999999999</v>
      </c>
      <c r="AL2583" t="s">
        <v>39</v>
      </c>
      <c r="AM2583" t="s">
        <v>39</v>
      </c>
      <c r="AN2583">
        <v>4</v>
      </c>
      <c r="AO2583">
        <v>25</v>
      </c>
      <c r="AP2583" t="s">
        <v>39</v>
      </c>
      <c r="AQ2583" t="s">
        <v>39</v>
      </c>
      <c r="AR2583" t="s">
        <v>2686</v>
      </c>
      <c r="AS2583" t="s">
        <v>3191</v>
      </c>
    </row>
    <row r="2584" spans="1:45" x14ac:dyDescent="0.35">
      <c r="A2584" t="s">
        <v>2142</v>
      </c>
      <c r="B2584" t="s">
        <v>2672</v>
      </c>
      <c r="C2584" t="s">
        <v>2592</v>
      </c>
      <c r="D2584" t="s">
        <v>1491</v>
      </c>
      <c r="E2584" t="s">
        <v>1509</v>
      </c>
      <c r="F2584" t="s">
        <v>3065</v>
      </c>
      <c r="G2584" t="s">
        <v>42</v>
      </c>
      <c r="H2584" t="s">
        <v>40</v>
      </c>
      <c r="I2584" t="s">
        <v>3189</v>
      </c>
      <c r="J2584" t="s">
        <v>39</v>
      </c>
      <c r="K2584" t="s">
        <v>39</v>
      </c>
      <c r="L2584" t="s">
        <v>39</v>
      </c>
      <c r="M2584" t="s">
        <v>41</v>
      </c>
      <c r="N2584" t="s">
        <v>39</v>
      </c>
      <c r="O2584">
        <v>1993</v>
      </c>
      <c r="P2584" t="s">
        <v>39</v>
      </c>
      <c r="Q2584" t="s">
        <v>39</v>
      </c>
      <c r="R2584" t="s">
        <v>39</v>
      </c>
      <c r="S2584" t="s">
        <v>39</v>
      </c>
      <c r="T2584" t="s">
        <v>39</v>
      </c>
      <c r="U2584" t="s">
        <v>39</v>
      </c>
      <c r="V2584" s="6" t="s">
        <v>39</v>
      </c>
      <c r="W2584" t="s">
        <v>39</v>
      </c>
      <c r="X2584" s="6">
        <v>5</v>
      </c>
      <c r="Y2584" t="s">
        <v>39</v>
      </c>
      <c r="Z2584" s="6">
        <v>0</v>
      </c>
      <c r="AA2584" t="s">
        <v>39</v>
      </c>
      <c r="AB2584" t="s">
        <v>39</v>
      </c>
      <c r="AC2584" t="s">
        <v>39</v>
      </c>
      <c r="AD2584" t="s">
        <v>42</v>
      </c>
      <c r="AE2584" t="s">
        <v>3194</v>
      </c>
      <c r="AF2584" t="s">
        <v>42</v>
      </c>
      <c r="AG2584" t="s">
        <v>3192</v>
      </c>
      <c r="AH2584">
        <f t="shared" si="18"/>
        <v>1440</v>
      </c>
      <c r="AI2584">
        <v>0.2</v>
      </c>
      <c r="AJ2584" s="6" t="s">
        <v>3129</v>
      </c>
      <c r="AK2584" s="20">
        <v>45.759</v>
      </c>
      <c r="AL2584" t="s">
        <v>39</v>
      </c>
      <c r="AM2584" t="s">
        <v>39</v>
      </c>
      <c r="AN2584">
        <v>4</v>
      </c>
      <c r="AO2584">
        <v>25</v>
      </c>
      <c r="AP2584" t="s">
        <v>39</v>
      </c>
      <c r="AQ2584" t="s">
        <v>39</v>
      </c>
      <c r="AR2584" t="s">
        <v>2686</v>
      </c>
      <c r="AS2584" t="s">
        <v>3191</v>
      </c>
    </row>
    <row r="2585" spans="1:45" x14ac:dyDescent="0.35">
      <c r="A2585" t="s">
        <v>2142</v>
      </c>
      <c r="B2585" t="s">
        <v>2672</v>
      </c>
      <c r="C2585" t="s">
        <v>2592</v>
      </c>
      <c r="D2585" t="s">
        <v>1491</v>
      </c>
      <c r="E2585" t="s">
        <v>1509</v>
      </c>
      <c r="F2585" t="s">
        <v>3065</v>
      </c>
      <c r="G2585" t="s">
        <v>42</v>
      </c>
      <c r="H2585" t="s">
        <v>40</v>
      </c>
      <c r="I2585" t="s">
        <v>3189</v>
      </c>
      <c r="J2585" t="s">
        <v>39</v>
      </c>
      <c r="K2585" t="s">
        <v>39</v>
      </c>
      <c r="L2585" t="s">
        <v>39</v>
      </c>
      <c r="M2585" t="s">
        <v>41</v>
      </c>
      <c r="N2585" t="s">
        <v>39</v>
      </c>
      <c r="O2585">
        <v>1993</v>
      </c>
      <c r="P2585" t="s">
        <v>39</v>
      </c>
      <c r="Q2585" t="s">
        <v>39</v>
      </c>
      <c r="R2585" t="s">
        <v>39</v>
      </c>
      <c r="S2585" t="s">
        <v>39</v>
      </c>
      <c r="T2585" t="s">
        <v>39</v>
      </c>
      <c r="U2585" t="s">
        <v>39</v>
      </c>
      <c r="V2585" s="6" t="s">
        <v>39</v>
      </c>
      <c r="W2585" t="s">
        <v>39</v>
      </c>
      <c r="X2585" s="6">
        <v>5</v>
      </c>
      <c r="Y2585" t="s">
        <v>39</v>
      </c>
      <c r="Z2585" s="6">
        <v>0</v>
      </c>
      <c r="AA2585" t="s">
        <v>39</v>
      </c>
      <c r="AB2585" t="s">
        <v>39</v>
      </c>
      <c r="AC2585" t="s">
        <v>39</v>
      </c>
      <c r="AD2585" t="s">
        <v>42</v>
      </c>
      <c r="AE2585" t="s">
        <v>3194</v>
      </c>
      <c r="AF2585" t="s">
        <v>42</v>
      </c>
      <c r="AG2585" t="s">
        <v>3192</v>
      </c>
      <c r="AH2585">
        <f t="shared" si="18"/>
        <v>1440</v>
      </c>
      <c r="AI2585">
        <v>0.2</v>
      </c>
      <c r="AJ2585" s="6" t="s">
        <v>3129</v>
      </c>
      <c r="AK2585" s="20">
        <v>39.475999999999999</v>
      </c>
      <c r="AL2585" t="s">
        <v>39</v>
      </c>
      <c r="AM2585" t="s">
        <v>39</v>
      </c>
      <c r="AN2585">
        <v>4</v>
      </c>
      <c r="AO2585">
        <v>25</v>
      </c>
      <c r="AP2585" t="s">
        <v>39</v>
      </c>
      <c r="AQ2585" t="s">
        <v>39</v>
      </c>
      <c r="AR2585" t="s">
        <v>2686</v>
      </c>
      <c r="AS2585" t="s">
        <v>3191</v>
      </c>
    </row>
    <row r="2586" spans="1:45" x14ac:dyDescent="0.35">
      <c r="A2586" t="s">
        <v>2142</v>
      </c>
      <c r="B2586" t="s">
        <v>2672</v>
      </c>
      <c r="C2586" t="s">
        <v>2592</v>
      </c>
      <c r="D2586" t="s">
        <v>1491</v>
      </c>
      <c r="E2586" t="s">
        <v>1509</v>
      </c>
      <c r="F2586" t="s">
        <v>3065</v>
      </c>
      <c r="G2586" t="s">
        <v>42</v>
      </c>
      <c r="H2586" t="s">
        <v>40</v>
      </c>
      <c r="I2586" t="s">
        <v>3189</v>
      </c>
      <c r="J2586" t="s">
        <v>39</v>
      </c>
      <c r="K2586" t="s">
        <v>39</v>
      </c>
      <c r="L2586" t="s">
        <v>39</v>
      </c>
      <c r="M2586" t="s">
        <v>41</v>
      </c>
      <c r="N2586" t="s">
        <v>39</v>
      </c>
      <c r="O2586">
        <v>1993</v>
      </c>
      <c r="P2586" t="s">
        <v>39</v>
      </c>
      <c r="Q2586" t="s">
        <v>39</v>
      </c>
      <c r="R2586" t="s">
        <v>39</v>
      </c>
      <c r="S2586" t="s">
        <v>39</v>
      </c>
      <c r="T2586" t="s">
        <v>39</v>
      </c>
      <c r="U2586" t="s">
        <v>39</v>
      </c>
      <c r="V2586" s="6" t="s">
        <v>39</v>
      </c>
      <c r="W2586" t="s">
        <v>39</v>
      </c>
      <c r="X2586" s="6">
        <v>5</v>
      </c>
      <c r="Y2586" t="s">
        <v>39</v>
      </c>
      <c r="Z2586" s="6">
        <v>0</v>
      </c>
      <c r="AA2586" t="s">
        <v>39</v>
      </c>
      <c r="AB2586" t="s">
        <v>39</v>
      </c>
      <c r="AC2586" t="s">
        <v>39</v>
      </c>
      <c r="AD2586" t="s">
        <v>42</v>
      </c>
      <c r="AE2586" t="s">
        <v>3194</v>
      </c>
      <c r="AF2586" t="s">
        <v>42</v>
      </c>
      <c r="AG2586" t="s">
        <v>3192</v>
      </c>
      <c r="AH2586">
        <f t="shared" si="18"/>
        <v>1440</v>
      </c>
      <c r="AI2586">
        <v>0.2</v>
      </c>
      <c r="AJ2586" s="6" t="s">
        <v>3129</v>
      </c>
      <c r="AK2586" s="20">
        <v>40.732999999999997</v>
      </c>
      <c r="AL2586" t="s">
        <v>39</v>
      </c>
      <c r="AM2586" t="s">
        <v>39</v>
      </c>
      <c r="AN2586">
        <v>4</v>
      </c>
      <c r="AO2586">
        <v>25</v>
      </c>
      <c r="AP2586" t="s">
        <v>39</v>
      </c>
      <c r="AQ2586" t="s">
        <v>39</v>
      </c>
      <c r="AR2586" t="s">
        <v>2686</v>
      </c>
      <c r="AS2586" t="s">
        <v>3191</v>
      </c>
    </row>
    <row r="2587" spans="1:45" x14ac:dyDescent="0.35">
      <c r="A2587" t="s">
        <v>2142</v>
      </c>
      <c r="B2587" t="s">
        <v>2672</v>
      </c>
      <c r="C2587" t="s">
        <v>2592</v>
      </c>
      <c r="D2587" t="s">
        <v>1491</v>
      </c>
      <c r="E2587" t="s">
        <v>1509</v>
      </c>
      <c r="F2587" t="s">
        <v>3065</v>
      </c>
      <c r="G2587" t="s">
        <v>42</v>
      </c>
      <c r="H2587" t="s">
        <v>40</v>
      </c>
      <c r="I2587" t="s">
        <v>3189</v>
      </c>
      <c r="J2587" t="s">
        <v>39</v>
      </c>
      <c r="K2587" t="s">
        <v>39</v>
      </c>
      <c r="L2587" t="s">
        <v>39</v>
      </c>
      <c r="M2587" t="s">
        <v>41</v>
      </c>
      <c r="N2587" t="s">
        <v>39</v>
      </c>
      <c r="O2587">
        <v>1993</v>
      </c>
      <c r="P2587" t="s">
        <v>39</v>
      </c>
      <c r="Q2587" t="s">
        <v>39</v>
      </c>
      <c r="R2587" t="s">
        <v>39</v>
      </c>
      <c r="S2587" t="s">
        <v>39</v>
      </c>
      <c r="T2587" t="s">
        <v>39</v>
      </c>
      <c r="U2587" t="s">
        <v>39</v>
      </c>
      <c r="V2587" s="6" t="s">
        <v>39</v>
      </c>
      <c r="W2587" t="s">
        <v>39</v>
      </c>
      <c r="X2587" s="6">
        <v>5</v>
      </c>
      <c r="Y2587" t="s">
        <v>39</v>
      </c>
      <c r="Z2587" s="6">
        <v>0</v>
      </c>
      <c r="AA2587" t="s">
        <v>39</v>
      </c>
      <c r="AB2587" t="s">
        <v>39</v>
      </c>
      <c r="AC2587" t="s">
        <v>39</v>
      </c>
      <c r="AD2587" t="s">
        <v>42</v>
      </c>
      <c r="AE2587" t="s">
        <v>3194</v>
      </c>
      <c r="AF2587" t="s">
        <v>42</v>
      </c>
      <c r="AG2587" t="s">
        <v>3192</v>
      </c>
      <c r="AH2587">
        <f t="shared" si="18"/>
        <v>1440</v>
      </c>
      <c r="AI2587">
        <v>0.2</v>
      </c>
      <c r="AJ2587" s="6" t="s">
        <v>3129</v>
      </c>
      <c r="AK2587" s="20">
        <v>41.152000000000001</v>
      </c>
      <c r="AL2587" t="s">
        <v>39</v>
      </c>
      <c r="AM2587" t="s">
        <v>39</v>
      </c>
      <c r="AN2587">
        <v>4</v>
      </c>
      <c r="AO2587">
        <v>25</v>
      </c>
      <c r="AP2587" t="s">
        <v>39</v>
      </c>
      <c r="AQ2587" t="s">
        <v>39</v>
      </c>
      <c r="AR2587" t="s">
        <v>2686</v>
      </c>
      <c r="AS2587" t="s">
        <v>3191</v>
      </c>
    </row>
    <row r="2588" spans="1:45" x14ac:dyDescent="0.35">
      <c r="A2588" t="s">
        <v>2142</v>
      </c>
      <c r="B2588" t="s">
        <v>2672</v>
      </c>
      <c r="C2588" t="s">
        <v>2592</v>
      </c>
      <c r="D2588" t="s">
        <v>1491</v>
      </c>
      <c r="E2588" t="s">
        <v>1509</v>
      </c>
      <c r="F2588" t="s">
        <v>3065</v>
      </c>
      <c r="G2588" t="s">
        <v>42</v>
      </c>
      <c r="H2588" t="s">
        <v>40</v>
      </c>
      <c r="I2588" t="s">
        <v>3189</v>
      </c>
      <c r="J2588" t="s">
        <v>39</v>
      </c>
      <c r="K2588" t="s">
        <v>39</v>
      </c>
      <c r="L2588" t="s">
        <v>39</v>
      </c>
      <c r="M2588" t="s">
        <v>41</v>
      </c>
      <c r="N2588" t="s">
        <v>39</v>
      </c>
      <c r="O2588">
        <v>1993</v>
      </c>
      <c r="P2588" t="s">
        <v>39</v>
      </c>
      <c r="Q2588" t="s">
        <v>39</v>
      </c>
      <c r="R2588" t="s">
        <v>39</v>
      </c>
      <c r="S2588" t="s">
        <v>39</v>
      </c>
      <c r="T2588" t="s">
        <v>39</v>
      </c>
      <c r="U2588" t="s">
        <v>39</v>
      </c>
      <c r="V2588" s="6" t="s">
        <v>39</v>
      </c>
      <c r="W2588" t="s">
        <v>39</v>
      </c>
      <c r="X2588" s="6">
        <v>5</v>
      </c>
      <c r="Y2588" t="s">
        <v>39</v>
      </c>
      <c r="Z2588" s="6">
        <v>0</v>
      </c>
      <c r="AA2588" t="s">
        <v>39</v>
      </c>
      <c r="AB2588" t="s">
        <v>39</v>
      </c>
      <c r="AC2588" t="s">
        <v>39</v>
      </c>
      <c r="AD2588" t="s">
        <v>42</v>
      </c>
      <c r="AE2588" t="s">
        <v>3194</v>
      </c>
      <c r="AF2588" t="s">
        <v>42</v>
      </c>
      <c r="AG2588" t="s">
        <v>3192</v>
      </c>
      <c r="AH2588">
        <f t="shared" si="18"/>
        <v>1440</v>
      </c>
      <c r="AI2588">
        <v>0.2</v>
      </c>
      <c r="AJ2588" s="6" t="s">
        <v>3129</v>
      </c>
      <c r="AK2588" s="20">
        <v>45.759</v>
      </c>
      <c r="AL2588" t="s">
        <v>39</v>
      </c>
      <c r="AM2588" t="s">
        <v>39</v>
      </c>
      <c r="AN2588">
        <v>4</v>
      </c>
      <c r="AO2588">
        <v>25</v>
      </c>
      <c r="AP2588" t="s">
        <v>39</v>
      </c>
      <c r="AQ2588" t="s">
        <v>39</v>
      </c>
      <c r="AR2588" t="s">
        <v>2686</v>
      </c>
      <c r="AS2588" t="s">
        <v>3191</v>
      </c>
    </row>
    <row r="2589" spans="1:45" x14ac:dyDescent="0.35">
      <c r="A2589" t="s">
        <v>2142</v>
      </c>
      <c r="B2589" t="s">
        <v>2672</v>
      </c>
      <c r="C2589" t="s">
        <v>2592</v>
      </c>
      <c r="D2589" t="s">
        <v>1491</v>
      </c>
      <c r="E2589" t="s">
        <v>1509</v>
      </c>
      <c r="F2589" t="s">
        <v>3065</v>
      </c>
      <c r="G2589" t="s">
        <v>42</v>
      </c>
      <c r="H2589" t="s">
        <v>40</v>
      </c>
      <c r="I2589" t="s">
        <v>3189</v>
      </c>
      <c r="J2589" t="s">
        <v>39</v>
      </c>
      <c r="K2589" t="s">
        <v>39</v>
      </c>
      <c r="L2589" t="s">
        <v>39</v>
      </c>
      <c r="M2589" t="s">
        <v>41</v>
      </c>
      <c r="N2589" t="s">
        <v>39</v>
      </c>
      <c r="O2589">
        <v>1993</v>
      </c>
      <c r="P2589" t="s">
        <v>39</v>
      </c>
      <c r="Q2589" t="s">
        <v>39</v>
      </c>
      <c r="R2589" t="s">
        <v>39</v>
      </c>
      <c r="S2589" t="s">
        <v>39</v>
      </c>
      <c r="T2589" t="s">
        <v>39</v>
      </c>
      <c r="U2589" t="s">
        <v>39</v>
      </c>
      <c r="V2589" s="6" t="s">
        <v>39</v>
      </c>
      <c r="W2589" t="s">
        <v>39</v>
      </c>
      <c r="X2589" s="6">
        <v>5</v>
      </c>
      <c r="Y2589" t="s">
        <v>39</v>
      </c>
      <c r="Z2589" s="6">
        <v>0</v>
      </c>
      <c r="AA2589" t="s">
        <v>39</v>
      </c>
      <c r="AB2589" t="s">
        <v>39</v>
      </c>
      <c r="AC2589" t="s">
        <v>39</v>
      </c>
      <c r="AD2589" t="s">
        <v>42</v>
      </c>
      <c r="AE2589" t="s">
        <v>3194</v>
      </c>
      <c r="AF2589" t="s">
        <v>42</v>
      </c>
      <c r="AG2589" t="s">
        <v>3192</v>
      </c>
      <c r="AH2589">
        <f t="shared" si="18"/>
        <v>1440</v>
      </c>
      <c r="AI2589">
        <v>0.2</v>
      </c>
      <c r="AJ2589" s="6" t="s">
        <v>3129</v>
      </c>
      <c r="AK2589" s="20">
        <v>34.659999999999997</v>
      </c>
      <c r="AL2589" t="s">
        <v>39</v>
      </c>
      <c r="AM2589" t="s">
        <v>39</v>
      </c>
      <c r="AN2589">
        <v>4</v>
      </c>
      <c r="AO2589">
        <v>25</v>
      </c>
      <c r="AP2589" t="s">
        <v>39</v>
      </c>
      <c r="AQ2589" t="s">
        <v>39</v>
      </c>
      <c r="AR2589" t="s">
        <v>2686</v>
      </c>
      <c r="AS2589" t="s">
        <v>3191</v>
      </c>
    </row>
    <row r="2590" spans="1:45" x14ac:dyDescent="0.35">
      <c r="A2590" t="s">
        <v>2142</v>
      </c>
      <c r="B2590" t="s">
        <v>2672</v>
      </c>
      <c r="C2590" t="s">
        <v>2592</v>
      </c>
      <c r="D2590" t="s">
        <v>1491</v>
      </c>
      <c r="E2590" t="s">
        <v>1509</v>
      </c>
      <c r="F2590" t="s">
        <v>3065</v>
      </c>
      <c r="G2590" t="s">
        <v>42</v>
      </c>
      <c r="H2590" t="s">
        <v>40</v>
      </c>
      <c r="I2590" t="s">
        <v>3189</v>
      </c>
      <c r="J2590" t="s">
        <v>39</v>
      </c>
      <c r="K2590" t="s">
        <v>39</v>
      </c>
      <c r="L2590" t="s">
        <v>39</v>
      </c>
      <c r="M2590" t="s">
        <v>41</v>
      </c>
      <c r="N2590" t="s">
        <v>39</v>
      </c>
      <c r="O2590">
        <v>1993</v>
      </c>
      <c r="P2590" t="s">
        <v>39</v>
      </c>
      <c r="Q2590" t="s">
        <v>39</v>
      </c>
      <c r="R2590" t="s">
        <v>39</v>
      </c>
      <c r="S2590" t="s">
        <v>39</v>
      </c>
      <c r="T2590" t="s">
        <v>39</v>
      </c>
      <c r="U2590" t="s">
        <v>39</v>
      </c>
      <c r="V2590" s="6" t="s">
        <v>39</v>
      </c>
      <c r="W2590" t="s">
        <v>39</v>
      </c>
      <c r="X2590" s="6">
        <v>5</v>
      </c>
      <c r="Y2590" t="s">
        <v>39</v>
      </c>
      <c r="Z2590" s="6">
        <v>0</v>
      </c>
      <c r="AA2590" t="s">
        <v>39</v>
      </c>
      <c r="AB2590" t="s">
        <v>39</v>
      </c>
      <c r="AC2590" t="s">
        <v>39</v>
      </c>
      <c r="AD2590" t="s">
        <v>42</v>
      </c>
      <c r="AE2590" t="s">
        <v>3194</v>
      </c>
      <c r="AF2590" t="s">
        <v>42</v>
      </c>
      <c r="AG2590" t="s">
        <v>3192</v>
      </c>
      <c r="AH2590">
        <f t="shared" si="18"/>
        <v>1440</v>
      </c>
      <c r="AI2590">
        <v>0.2</v>
      </c>
      <c r="AJ2590" s="6" t="s">
        <v>3129</v>
      </c>
      <c r="AK2590" s="20">
        <v>37.381999999999998</v>
      </c>
      <c r="AL2590" t="s">
        <v>39</v>
      </c>
      <c r="AM2590" t="s">
        <v>39</v>
      </c>
      <c r="AN2590">
        <v>4</v>
      </c>
      <c r="AO2590">
        <v>25</v>
      </c>
      <c r="AP2590" t="s">
        <v>39</v>
      </c>
      <c r="AQ2590" t="s">
        <v>39</v>
      </c>
      <c r="AR2590" t="s">
        <v>2686</v>
      </c>
      <c r="AS2590" t="s">
        <v>3191</v>
      </c>
    </row>
    <row r="2591" spans="1:45" x14ac:dyDescent="0.35">
      <c r="A2591" t="s">
        <v>2142</v>
      </c>
      <c r="B2591" t="s">
        <v>2672</v>
      </c>
      <c r="C2591" t="s">
        <v>2592</v>
      </c>
      <c r="D2591" t="s">
        <v>1491</v>
      </c>
      <c r="E2591" t="s">
        <v>1509</v>
      </c>
      <c r="F2591" t="s">
        <v>3065</v>
      </c>
      <c r="G2591" t="s">
        <v>42</v>
      </c>
      <c r="H2591" t="s">
        <v>40</v>
      </c>
      <c r="I2591" t="s">
        <v>3189</v>
      </c>
      <c r="J2591" t="s">
        <v>39</v>
      </c>
      <c r="K2591" t="s">
        <v>39</v>
      </c>
      <c r="L2591" t="s">
        <v>39</v>
      </c>
      <c r="M2591" t="s">
        <v>41</v>
      </c>
      <c r="N2591" t="s">
        <v>39</v>
      </c>
      <c r="O2591">
        <v>1993</v>
      </c>
      <c r="P2591" t="s">
        <v>39</v>
      </c>
      <c r="Q2591" t="s">
        <v>39</v>
      </c>
      <c r="R2591" t="s">
        <v>39</v>
      </c>
      <c r="S2591" t="s">
        <v>39</v>
      </c>
      <c r="T2591" t="s">
        <v>39</v>
      </c>
      <c r="U2591" t="s">
        <v>39</v>
      </c>
      <c r="V2591" s="6" t="s">
        <v>39</v>
      </c>
      <c r="W2591" t="s">
        <v>39</v>
      </c>
      <c r="X2591" s="6">
        <v>5</v>
      </c>
      <c r="Y2591" t="s">
        <v>39</v>
      </c>
      <c r="Z2591" s="6">
        <v>0</v>
      </c>
      <c r="AA2591" t="s">
        <v>39</v>
      </c>
      <c r="AB2591" t="s">
        <v>39</v>
      </c>
      <c r="AC2591" t="s">
        <v>39</v>
      </c>
      <c r="AD2591" t="s">
        <v>42</v>
      </c>
      <c r="AE2591" t="s">
        <v>3194</v>
      </c>
      <c r="AF2591" t="s">
        <v>42</v>
      </c>
      <c r="AG2591" t="s">
        <v>3192</v>
      </c>
      <c r="AH2591">
        <f t="shared" si="18"/>
        <v>1440</v>
      </c>
      <c r="AI2591">
        <v>0.2</v>
      </c>
      <c r="AJ2591" s="6" t="s">
        <v>3129</v>
      </c>
      <c r="AK2591" s="20">
        <v>36.545000000000002</v>
      </c>
      <c r="AL2591" t="s">
        <v>39</v>
      </c>
      <c r="AM2591" t="s">
        <v>39</v>
      </c>
      <c r="AN2591">
        <v>4</v>
      </c>
      <c r="AO2591">
        <v>25</v>
      </c>
      <c r="AP2591" t="s">
        <v>39</v>
      </c>
      <c r="AQ2591" t="s">
        <v>39</v>
      </c>
      <c r="AR2591" t="s">
        <v>2686</v>
      </c>
      <c r="AS2591" t="s">
        <v>3191</v>
      </c>
    </row>
    <row r="2592" spans="1:45" x14ac:dyDescent="0.35">
      <c r="A2592" t="s">
        <v>2142</v>
      </c>
      <c r="B2592" t="s">
        <v>2672</v>
      </c>
      <c r="C2592" t="s">
        <v>2592</v>
      </c>
      <c r="D2592" t="s">
        <v>1491</v>
      </c>
      <c r="E2592" t="s">
        <v>1509</v>
      </c>
      <c r="F2592" t="s">
        <v>3065</v>
      </c>
      <c r="G2592" t="s">
        <v>42</v>
      </c>
      <c r="H2592" t="s">
        <v>40</v>
      </c>
      <c r="I2592" t="s">
        <v>3189</v>
      </c>
      <c r="J2592" t="s">
        <v>39</v>
      </c>
      <c r="K2592" t="s">
        <v>39</v>
      </c>
      <c r="L2592" t="s">
        <v>39</v>
      </c>
      <c r="M2592" t="s">
        <v>41</v>
      </c>
      <c r="N2592" t="s">
        <v>39</v>
      </c>
      <c r="O2592">
        <v>1993</v>
      </c>
      <c r="P2592" t="s">
        <v>39</v>
      </c>
      <c r="Q2592" t="s">
        <v>39</v>
      </c>
      <c r="R2592" t="s">
        <v>39</v>
      </c>
      <c r="S2592" t="s">
        <v>39</v>
      </c>
      <c r="T2592" t="s">
        <v>39</v>
      </c>
      <c r="U2592" t="s">
        <v>39</v>
      </c>
      <c r="V2592" s="6" t="s">
        <v>39</v>
      </c>
      <c r="W2592" t="s">
        <v>39</v>
      </c>
      <c r="X2592" s="6">
        <v>5</v>
      </c>
      <c r="Y2592" t="s">
        <v>39</v>
      </c>
      <c r="Z2592" s="6">
        <v>0</v>
      </c>
      <c r="AA2592" t="s">
        <v>39</v>
      </c>
      <c r="AB2592" t="s">
        <v>39</v>
      </c>
      <c r="AC2592" t="s">
        <v>39</v>
      </c>
      <c r="AD2592" t="s">
        <v>42</v>
      </c>
      <c r="AE2592" t="s">
        <v>3194</v>
      </c>
      <c r="AF2592" t="s">
        <v>42</v>
      </c>
      <c r="AG2592" t="s">
        <v>3192</v>
      </c>
      <c r="AH2592">
        <f t="shared" si="18"/>
        <v>1440</v>
      </c>
      <c r="AI2592">
        <v>0.2</v>
      </c>
      <c r="AJ2592" s="6" t="s">
        <v>3129</v>
      </c>
      <c r="AK2592" s="20">
        <v>38.22</v>
      </c>
      <c r="AL2592" t="s">
        <v>39</v>
      </c>
      <c r="AM2592" t="s">
        <v>39</v>
      </c>
      <c r="AN2592">
        <v>4</v>
      </c>
      <c r="AO2592">
        <v>25</v>
      </c>
      <c r="AP2592" t="s">
        <v>39</v>
      </c>
      <c r="AQ2592" t="s">
        <v>39</v>
      </c>
      <c r="AR2592" t="s">
        <v>2686</v>
      </c>
      <c r="AS2592" t="s">
        <v>3191</v>
      </c>
    </row>
    <row r="2593" spans="1:45" x14ac:dyDescent="0.35">
      <c r="A2593" t="s">
        <v>2142</v>
      </c>
      <c r="B2593" t="s">
        <v>2672</v>
      </c>
      <c r="C2593" t="s">
        <v>2592</v>
      </c>
      <c r="D2593" t="s">
        <v>1491</v>
      </c>
      <c r="E2593" t="s">
        <v>1509</v>
      </c>
      <c r="F2593" t="s">
        <v>3065</v>
      </c>
      <c r="G2593" t="s">
        <v>42</v>
      </c>
      <c r="H2593" t="s">
        <v>40</v>
      </c>
      <c r="I2593" t="s">
        <v>3189</v>
      </c>
      <c r="J2593" t="s">
        <v>39</v>
      </c>
      <c r="K2593" t="s">
        <v>39</v>
      </c>
      <c r="L2593" t="s">
        <v>39</v>
      </c>
      <c r="M2593" t="s">
        <v>41</v>
      </c>
      <c r="N2593" t="s">
        <v>39</v>
      </c>
      <c r="O2593">
        <v>1993</v>
      </c>
      <c r="P2593" t="s">
        <v>39</v>
      </c>
      <c r="Q2593" t="s">
        <v>39</v>
      </c>
      <c r="R2593" t="s">
        <v>39</v>
      </c>
      <c r="S2593" t="s">
        <v>39</v>
      </c>
      <c r="T2593" t="s">
        <v>39</v>
      </c>
      <c r="U2593" t="s">
        <v>39</v>
      </c>
      <c r="V2593" s="6" t="s">
        <v>39</v>
      </c>
      <c r="W2593" t="s">
        <v>39</v>
      </c>
      <c r="X2593" s="6">
        <v>5</v>
      </c>
      <c r="Y2593" t="s">
        <v>39</v>
      </c>
      <c r="Z2593" s="6">
        <v>0</v>
      </c>
      <c r="AA2593" t="s">
        <v>39</v>
      </c>
      <c r="AB2593" t="s">
        <v>39</v>
      </c>
      <c r="AC2593" t="s">
        <v>39</v>
      </c>
      <c r="AD2593" t="s">
        <v>42</v>
      </c>
      <c r="AE2593" t="s">
        <v>3194</v>
      </c>
      <c r="AF2593" t="s">
        <v>42</v>
      </c>
      <c r="AG2593" t="s">
        <v>3192</v>
      </c>
      <c r="AH2593">
        <f t="shared" si="18"/>
        <v>1440</v>
      </c>
      <c r="AI2593">
        <v>0.2</v>
      </c>
      <c r="AJ2593" s="6" t="s">
        <v>3129</v>
      </c>
      <c r="AK2593" s="14">
        <v>34.450000000000003</v>
      </c>
      <c r="AL2593" t="s">
        <v>39</v>
      </c>
      <c r="AM2593" t="s">
        <v>39</v>
      </c>
      <c r="AN2593">
        <v>4</v>
      </c>
      <c r="AO2593">
        <v>25</v>
      </c>
      <c r="AP2593" t="s">
        <v>39</v>
      </c>
      <c r="AQ2593" t="s">
        <v>39</v>
      </c>
      <c r="AR2593" t="s">
        <v>2686</v>
      </c>
      <c r="AS2593" t="s">
        <v>3191</v>
      </c>
    </row>
    <row r="2594" spans="1:45" x14ac:dyDescent="0.35">
      <c r="A2594" t="s">
        <v>2142</v>
      </c>
      <c r="B2594" t="s">
        <v>2672</v>
      </c>
      <c r="C2594" t="s">
        <v>2592</v>
      </c>
      <c r="D2594" t="s">
        <v>1491</v>
      </c>
      <c r="E2594" t="s">
        <v>1509</v>
      </c>
      <c r="F2594" t="s">
        <v>3065</v>
      </c>
      <c r="G2594" t="s">
        <v>42</v>
      </c>
      <c r="H2594" t="s">
        <v>40</v>
      </c>
      <c r="I2594" t="s">
        <v>3189</v>
      </c>
      <c r="J2594" t="s">
        <v>39</v>
      </c>
      <c r="K2594" t="s">
        <v>39</v>
      </c>
      <c r="L2594" t="s">
        <v>39</v>
      </c>
      <c r="M2594" t="s">
        <v>41</v>
      </c>
      <c r="N2594" t="s">
        <v>39</v>
      </c>
      <c r="O2594">
        <v>1993</v>
      </c>
      <c r="P2594" t="s">
        <v>39</v>
      </c>
      <c r="Q2594" t="s">
        <v>39</v>
      </c>
      <c r="R2594" t="s">
        <v>39</v>
      </c>
      <c r="S2594" t="s">
        <v>39</v>
      </c>
      <c r="T2594" t="s">
        <v>39</v>
      </c>
      <c r="U2594" t="s">
        <v>39</v>
      </c>
      <c r="V2594" s="6" t="s">
        <v>39</v>
      </c>
      <c r="W2594" t="s">
        <v>39</v>
      </c>
      <c r="X2594" s="6">
        <v>5</v>
      </c>
      <c r="Y2594" t="s">
        <v>39</v>
      </c>
      <c r="Z2594" s="6">
        <v>0</v>
      </c>
      <c r="AA2594" t="s">
        <v>39</v>
      </c>
      <c r="AB2594" t="s">
        <v>39</v>
      </c>
      <c r="AC2594" t="s">
        <v>39</v>
      </c>
      <c r="AD2594" t="s">
        <v>42</v>
      </c>
      <c r="AE2594" t="s">
        <v>3194</v>
      </c>
      <c r="AF2594" t="s">
        <v>42</v>
      </c>
      <c r="AG2594" t="s">
        <v>3192</v>
      </c>
      <c r="AH2594">
        <f t="shared" si="18"/>
        <v>1440</v>
      </c>
      <c r="AI2594">
        <v>0.2</v>
      </c>
      <c r="AJ2594" s="6" t="s">
        <v>3129</v>
      </c>
      <c r="AK2594" s="14">
        <v>36.125999999999998</v>
      </c>
      <c r="AL2594" t="s">
        <v>39</v>
      </c>
      <c r="AM2594" t="s">
        <v>39</v>
      </c>
      <c r="AN2594">
        <v>4</v>
      </c>
      <c r="AO2594">
        <v>25</v>
      </c>
      <c r="AP2594" t="s">
        <v>39</v>
      </c>
      <c r="AQ2594" t="s">
        <v>39</v>
      </c>
      <c r="AR2594" t="s">
        <v>2686</v>
      </c>
      <c r="AS2594" t="s">
        <v>3191</v>
      </c>
    </row>
    <row r="2595" spans="1:45" x14ac:dyDescent="0.35">
      <c r="A2595" t="s">
        <v>2142</v>
      </c>
      <c r="B2595" t="s">
        <v>2672</v>
      </c>
      <c r="C2595" t="s">
        <v>2592</v>
      </c>
      <c r="D2595" t="s">
        <v>1491</v>
      </c>
      <c r="E2595" t="s">
        <v>1509</v>
      </c>
      <c r="F2595" t="s">
        <v>3065</v>
      </c>
      <c r="G2595" t="s">
        <v>42</v>
      </c>
      <c r="H2595" t="s">
        <v>40</v>
      </c>
      <c r="I2595" t="s">
        <v>3189</v>
      </c>
      <c r="J2595" t="s">
        <v>39</v>
      </c>
      <c r="K2595" t="s">
        <v>39</v>
      </c>
      <c r="L2595" t="s">
        <v>39</v>
      </c>
      <c r="M2595" t="s">
        <v>41</v>
      </c>
      <c r="N2595" t="s">
        <v>39</v>
      </c>
      <c r="O2595">
        <v>1993</v>
      </c>
      <c r="P2595" t="s">
        <v>39</v>
      </c>
      <c r="Q2595" t="s">
        <v>39</v>
      </c>
      <c r="R2595" t="s">
        <v>39</v>
      </c>
      <c r="S2595" t="s">
        <v>39</v>
      </c>
      <c r="T2595" t="s">
        <v>39</v>
      </c>
      <c r="U2595" t="s">
        <v>39</v>
      </c>
      <c r="V2595" s="6" t="s">
        <v>39</v>
      </c>
      <c r="W2595" t="s">
        <v>39</v>
      </c>
      <c r="X2595" s="6">
        <v>5</v>
      </c>
      <c r="Y2595" t="s">
        <v>39</v>
      </c>
      <c r="Z2595" s="6">
        <v>0</v>
      </c>
      <c r="AA2595" t="s">
        <v>39</v>
      </c>
      <c r="AB2595" t="s">
        <v>39</v>
      </c>
      <c r="AC2595" t="s">
        <v>39</v>
      </c>
      <c r="AD2595" t="s">
        <v>42</v>
      </c>
      <c r="AE2595" t="s">
        <v>3194</v>
      </c>
      <c r="AF2595" t="s">
        <v>42</v>
      </c>
      <c r="AG2595" t="s">
        <v>3192</v>
      </c>
      <c r="AH2595">
        <f t="shared" si="18"/>
        <v>1440</v>
      </c>
      <c r="AI2595">
        <v>0.2</v>
      </c>
      <c r="AJ2595" s="6" t="s">
        <v>3129</v>
      </c>
      <c r="AK2595" s="14">
        <v>33.194000000000003</v>
      </c>
      <c r="AL2595" t="s">
        <v>39</v>
      </c>
      <c r="AM2595" t="s">
        <v>39</v>
      </c>
      <c r="AN2595">
        <v>4</v>
      </c>
      <c r="AO2595">
        <v>25</v>
      </c>
      <c r="AP2595" t="s">
        <v>39</v>
      </c>
      <c r="AQ2595" t="s">
        <v>39</v>
      </c>
      <c r="AR2595" t="s">
        <v>2686</v>
      </c>
      <c r="AS2595" t="s">
        <v>3191</v>
      </c>
    </row>
    <row r="2596" spans="1:45" x14ac:dyDescent="0.35">
      <c r="A2596" t="s">
        <v>2142</v>
      </c>
      <c r="B2596" t="s">
        <v>2672</v>
      </c>
      <c r="C2596" t="s">
        <v>2592</v>
      </c>
      <c r="D2596" t="s">
        <v>1491</v>
      </c>
      <c r="E2596" t="s">
        <v>1509</v>
      </c>
      <c r="F2596" t="s">
        <v>3065</v>
      </c>
      <c r="G2596" t="s">
        <v>42</v>
      </c>
      <c r="H2596" t="s">
        <v>40</v>
      </c>
      <c r="I2596" t="s">
        <v>3189</v>
      </c>
      <c r="J2596" t="s">
        <v>39</v>
      </c>
      <c r="K2596" t="s">
        <v>39</v>
      </c>
      <c r="L2596" t="s">
        <v>39</v>
      </c>
      <c r="M2596" t="s">
        <v>41</v>
      </c>
      <c r="N2596" t="s">
        <v>39</v>
      </c>
      <c r="O2596">
        <v>1993</v>
      </c>
      <c r="P2596" t="s">
        <v>39</v>
      </c>
      <c r="Q2596" t="s">
        <v>39</v>
      </c>
      <c r="R2596" t="s">
        <v>39</v>
      </c>
      <c r="S2596" t="s">
        <v>39</v>
      </c>
      <c r="T2596" t="s">
        <v>39</v>
      </c>
      <c r="U2596" t="s">
        <v>39</v>
      </c>
      <c r="V2596" s="6" t="s">
        <v>39</v>
      </c>
      <c r="W2596" t="s">
        <v>39</v>
      </c>
      <c r="X2596" s="6">
        <v>5</v>
      </c>
      <c r="Y2596" t="s">
        <v>39</v>
      </c>
      <c r="Z2596" s="6">
        <v>0</v>
      </c>
      <c r="AA2596" t="s">
        <v>39</v>
      </c>
      <c r="AB2596" t="s">
        <v>39</v>
      </c>
      <c r="AC2596" t="s">
        <v>39</v>
      </c>
      <c r="AD2596" t="s">
        <v>42</v>
      </c>
      <c r="AE2596" t="s">
        <v>3194</v>
      </c>
      <c r="AF2596" t="s">
        <v>42</v>
      </c>
      <c r="AG2596" t="s">
        <v>3192</v>
      </c>
      <c r="AH2596">
        <f t="shared" si="18"/>
        <v>1440</v>
      </c>
      <c r="AI2596">
        <v>0.2</v>
      </c>
      <c r="AJ2596" s="6" t="s">
        <v>3129</v>
      </c>
      <c r="AK2596" s="14">
        <v>39.058</v>
      </c>
      <c r="AL2596" t="s">
        <v>39</v>
      </c>
      <c r="AM2596" t="s">
        <v>39</v>
      </c>
      <c r="AN2596">
        <v>4</v>
      </c>
      <c r="AO2596">
        <v>25</v>
      </c>
      <c r="AP2596" t="s">
        <v>39</v>
      </c>
      <c r="AQ2596" t="s">
        <v>39</v>
      </c>
      <c r="AR2596" t="s">
        <v>2686</v>
      </c>
      <c r="AS2596" t="s">
        <v>3191</v>
      </c>
    </row>
    <row r="2597" spans="1:45" x14ac:dyDescent="0.35">
      <c r="A2597" t="s">
        <v>2142</v>
      </c>
      <c r="B2597" t="s">
        <v>2672</v>
      </c>
      <c r="C2597" t="s">
        <v>2592</v>
      </c>
      <c r="D2597" t="s">
        <v>1491</v>
      </c>
      <c r="E2597" t="s">
        <v>1509</v>
      </c>
      <c r="F2597" t="s">
        <v>3065</v>
      </c>
      <c r="G2597" t="s">
        <v>42</v>
      </c>
      <c r="H2597" t="s">
        <v>40</v>
      </c>
      <c r="I2597" t="s">
        <v>3189</v>
      </c>
      <c r="J2597" t="s">
        <v>39</v>
      </c>
      <c r="K2597" t="s">
        <v>39</v>
      </c>
      <c r="L2597" t="s">
        <v>39</v>
      </c>
      <c r="M2597" t="s">
        <v>41</v>
      </c>
      <c r="N2597" t="s">
        <v>39</v>
      </c>
      <c r="O2597">
        <v>1993</v>
      </c>
      <c r="P2597" t="s">
        <v>39</v>
      </c>
      <c r="Q2597" t="s">
        <v>39</v>
      </c>
      <c r="R2597" t="s">
        <v>39</v>
      </c>
      <c r="S2597" t="s">
        <v>39</v>
      </c>
      <c r="T2597" t="s">
        <v>39</v>
      </c>
      <c r="U2597" t="s">
        <v>39</v>
      </c>
      <c r="V2597" s="6" t="s">
        <v>39</v>
      </c>
      <c r="W2597" t="s">
        <v>39</v>
      </c>
      <c r="X2597" s="6">
        <v>5</v>
      </c>
      <c r="Y2597" t="s">
        <v>39</v>
      </c>
      <c r="Z2597" s="6">
        <v>0</v>
      </c>
      <c r="AA2597" t="s">
        <v>39</v>
      </c>
      <c r="AB2597" t="s">
        <v>39</v>
      </c>
      <c r="AC2597" t="s">
        <v>39</v>
      </c>
      <c r="AD2597" t="s">
        <v>42</v>
      </c>
      <c r="AE2597" t="s">
        <v>3194</v>
      </c>
      <c r="AF2597" t="s">
        <v>42</v>
      </c>
      <c r="AG2597" t="s">
        <v>3192</v>
      </c>
      <c r="AH2597">
        <f t="shared" si="18"/>
        <v>1440</v>
      </c>
      <c r="AI2597">
        <v>0.2</v>
      </c>
      <c r="AJ2597" s="6" t="s">
        <v>3129</v>
      </c>
      <c r="AK2597" s="14">
        <v>39.790999999999997</v>
      </c>
      <c r="AL2597" t="s">
        <v>39</v>
      </c>
      <c r="AM2597" t="s">
        <v>39</v>
      </c>
      <c r="AN2597">
        <v>4</v>
      </c>
      <c r="AO2597">
        <v>25</v>
      </c>
      <c r="AP2597" t="s">
        <v>39</v>
      </c>
      <c r="AQ2597" t="s">
        <v>39</v>
      </c>
      <c r="AR2597" t="s">
        <v>2686</v>
      </c>
      <c r="AS2597" t="s">
        <v>3193</v>
      </c>
    </row>
    <row r="2598" spans="1:45" x14ac:dyDescent="0.35">
      <c r="A2598" t="s">
        <v>2142</v>
      </c>
      <c r="B2598" t="s">
        <v>2672</v>
      </c>
      <c r="C2598" t="s">
        <v>2592</v>
      </c>
      <c r="D2598" t="s">
        <v>1491</v>
      </c>
      <c r="E2598" t="s">
        <v>1509</v>
      </c>
      <c r="F2598" t="s">
        <v>3065</v>
      </c>
      <c r="G2598" t="s">
        <v>42</v>
      </c>
      <c r="H2598" t="s">
        <v>40</v>
      </c>
      <c r="I2598" t="s">
        <v>3189</v>
      </c>
      <c r="J2598" t="s">
        <v>39</v>
      </c>
      <c r="K2598" t="s">
        <v>39</v>
      </c>
      <c r="L2598" t="s">
        <v>39</v>
      </c>
      <c r="M2598" t="s">
        <v>41</v>
      </c>
      <c r="N2598" t="s">
        <v>39</v>
      </c>
      <c r="O2598">
        <v>1993</v>
      </c>
      <c r="P2598" t="s">
        <v>39</v>
      </c>
      <c r="Q2598" t="s">
        <v>39</v>
      </c>
      <c r="R2598" t="s">
        <v>39</v>
      </c>
      <c r="S2598" t="s">
        <v>39</v>
      </c>
      <c r="T2598" t="s">
        <v>39</v>
      </c>
      <c r="U2598" t="s">
        <v>39</v>
      </c>
      <c r="V2598" s="6" t="s">
        <v>39</v>
      </c>
      <c r="W2598" t="s">
        <v>39</v>
      </c>
      <c r="X2598" s="6">
        <v>5</v>
      </c>
      <c r="Y2598" t="s">
        <v>39</v>
      </c>
      <c r="Z2598" s="6">
        <v>0</v>
      </c>
      <c r="AA2598" t="s">
        <v>39</v>
      </c>
      <c r="AB2598" t="s">
        <v>39</v>
      </c>
      <c r="AC2598" t="s">
        <v>39</v>
      </c>
      <c r="AD2598" t="s">
        <v>42</v>
      </c>
      <c r="AE2598" t="s">
        <v>3194</v>
      </c>
      <c r="AF2598" t="s">
        <v>42</v>
      </c>
      <c r="AG2598" t="s">
        <v>3192</v>
      </c>
      <c r="AH2598">
        <f t="shared" si="18"/>
        <v>1440</v>
      </c>
      <c r="AI2598">
        <v>0.2</v>
      </c>
      <c r="AJ2598" s="6" t="s">
        <v>3129</v>
      </c>
      <c r="AK2598" s="14">
        <v>45.759</v>
      </c>
      <c r="AL2598" t="s">
        <v>39</v>
      </c>
      <c r="AM2598" t="s">
        <v>39</v>
      </c>
      <c r="AN2598">
        <v>4</v>
      </c>
      <c r="AO2598">
        <v>25</v>
      </c>
      <c r="AP2598" t="s">
        <v>39</v>
      </c>
      <c r="AQ2598" t="s">
        <v>39</v>
      </c>
      <c r="AR2598" t="s">
        <v>2686</v>
      </c>
      <c r="AS2598" t="s">
        <v>3193</v>
      </c>
    </row>
    <row r="2599" spans="1:45" x14ac:dyDescent="0.35">
      <c r="A2599" t="s">
        <v>2142</v>
      </c>
      <c r="B2599" t="s">
        <v>2672</v>
      </c>
      <c r="C2599" t="s">
        <v>2592</v>
      </c>
      <c r="D2599" t="s">
        <v>1491</v>
      </c>
      <c r="E2599" t="s">
        <v>1509</v>
      </c>
      <c r="F2599" t="s">
        <v>3065</v>
      </c>
      <c r="G2599" t="s">
        <v>42</v>
      </c>
      <c r="H2599" t="s">
        <v>40</v>
      </c>
      <c r="I2599" t="s">
        <v>3189</v>
      </c>
      <c r="J2599" t="s">
        <v>39</v>
      </c>
      <c r="K2599" t="s">
        <v>39</v>
      </c>
      <c r="L2599" t="s">
        <v>39</v>
      </c>
      <c r="M2599" t="s">
        <v>41</v>
      </c>
      <c r="N2599" t="s">
        <v>39</v>
      </c>
      <c r="O2599">
        <v>1993</v>
      </c>
      <c r="P2599" t="s">
        <v>39</v>
      </c>
      <c r="Q2599" t="s">
        <v>39</v>
      </c>
      <c r="R2599" t="s">
        <v>39</v>
      </c>
      <c r="S2599" t="s">
        <v>39</v>
      </c>
      <c r="T2599" t="s">
        <v>39</v>
      </c>
      <c r="U2599" t="s">
        <v>39</v>
      </c>
      <c r="V2599" s="6" t="s">
        <v>39</v>
      </c>
      <c r="W2599" t="s">
        <v>39</v>
      </c>
      <c r="X2599" s="6">
        <v>5</v>
      </c>
      <c r="Y2599" t="s">
        <v>39</v>
      </c>
      <c r="Z2599" s="6">
        <v>0</v>
      </c>
      <c r="AA2599" t="s">
        <v>39</v>
      </c>
      <c r="AB2599" t="s">
        <v>39</v>
      </c>
      <c r="AC2599" t="s">
        <v>39</v>
      </c>
      <c r="AD2599" t="s">
        <v>42</v>
      </c>
      <c r="AE2599" t="s">
        <v>3194</v>
      </c>
      <c r="AF2599" t="s">
        <v>42</v>
      </c>
      <c r="AG2599" t="s">
        <v>3192</v>
      </c>
      <c r="AH2599">
        <f t="shared" si="18"/>
        <v>1440</v>
      </c>
      <c r="AI2599">
        <v>0.2</v>
      </c>
      <c r="AJ2599" s="6" t="s">
        <v>3129</v>
      </c>
      <c r="AK2599" s="20">
        <v>43.874000000000002</v>
      </c>
      <c r="AL2599" t="s">
        <v>39</v>
      </c>
      <c r="AM2599" t="s">
        <v>39</v>
      </c>
      <c r="AN2599">
        <v>4</v>
      </c>
      <c r="AO2599">
        <v>25</v>
      </c>
      <c r="AP2599" t="s">
        <v>39</v>
      </c>
      <c r="AQ2599" t="s">
        <v>39</v>
      </c>
      <c r="AR2599" t="s">
        <v>2686</v>
      </c>
      <c r="AS2599" t="s">
        <v>3193</v>
      </c>
    </row>
    <row r="2600" spans="1:45" x14ac:dyDescent="0.35">
      <c r="A2600" t="s">
        <v>2142</v>
      </c>
      <c r="B2600" t="s">
        <v>2672</v>
      </c>
      <c r="C2600" t="s">
        <v>2592</v>
      </c>
      <c r="D2600" t="s">
        <v>1491</v>
      </c>
      <c r="E2600" t="s">
        <v>1509</v>
      </c>
      <c r="F2600" t="s">
        <v>3065</v>
      </c>
      <c r="G2600" t="s">
        <v>42</v>
      </c>
      <c r="H2600" t="s">
        <v>40</v>
      </c>
      <c r="I2600" t="s">
        <v>3189</v>
      </c>
      <c r="J2600" t="s">
        <v>39</v>
      </c>
      <c r="K2600" t="s">
        <v>39</v>
      </c>
      <c r="L2600" t="s">
        <v>39</v>
      </c>
      <c r="M2600" t="s">
        <v>41</v>
      </c>
      <c r="N2600" t="s">
        <v>39</v>
      </c>
      <c r="O2600">
        <v>1993</v>
      </c>
      <c r="P2600" t="s">
        <v>39</v>
      </c>
      <c r="Q2600" t="s">
        <v>39</v>
      </c>
      <c r="R2600" t="s">
        <v>39</v>
      </c>
      <c r="S2600" t="s">
        <v>39</v>
      </c>
      <c r="T2600" t="s">
        <v>39</v>
      </c>
      <c r="U2600" t="s">
        <v>39</v>
      </c>
      <c r="V2600" s="6" t="s">
        <v>39</v>
      </c>
      <c r="W2600" t="s">
        <v>39</v>
      </c>
      <c r="X2600" s="6">
        <v>5</v>
      </c>
      <c r="Y2600" t="s">
        <v>39</v>
      </c>
      <c r="Z2600" s="6">
        <v>0</v>
      </c>
      <c r="AA2600" t="s">
        <v>39</v>
      </c>
      <c r="AB2600" t="s">
        <v>39</v>
      </c>
      <c r="AC2600" t="s">
        <v>39</v>
      </c>
      <c r="AD2600" t="s">
        <v>42</v>
      </c>
      <c r="AE2600" t="s">
        <v>3194</v>
      </c>
      <c r="AF2600" t="s">
        <v>42</v>
      </c>
      <c r="AG2600" t="s">
        <v>3192</v>
      </c>
      <c r="AH2600">
        <f t="shared" si="18"/>
        <v>1440</v>
      </c>
      <c r="AI2600">
        <v>0.2</v>
      </c>
      <c r="AJ2600" s="6" t="s">
        <v>3129</v>
      </c>
      <c r="AK2600" s="20">
        <v>41.570999999999998</v>
      </c>
      <c r="AL2600" t="s">
        <v>39</v>
      </c>
      <c r="AM2600" t="s">
        <v>39</v>
      </c>
      <c r="AN2600">
        <v>4</v>
      </c>
      <c r="AO2600">
        <v>25</v>
      </c>
      <c r="AP2600" t="s">
        <v>39</v>
      </c>
      <c r="AQ2600" t="s">
        <v>39</v>
      </c>
      <c r="AR2600" t="s">
        <v>2686</v>
      </c>
      <c r="AS2600" t="s">
        <v>3193</v>
      </c>
    </row>
    <row r="2601" spans="1:45" x14ac:dyDescent="0.35">
      <c r="A2601" t="s">
        <v>2142</v>
      </c>
      <c r="B2601" t="s">
        <v>2672</v>
      </c>
      <c r="C2601" t="s">
        <v>2592</v>
      </c>
      <c r="D2601" t="s">
        <v>1491</v>
      </c>
      <c r="E2601" t="s">
        <v>1509</v>
      </c>
      <c r="F2601" t="s">
        <v>3065</v>
      </c>
      <c r="G2601" t="s">
        <v>42</v>
      </c>
      <c r="H2601" t="s">
        <v>40</v>
      </c>
      <c r="I2601" t="s">
        <v>3189</v>
      </c>
      <c r="J2601" t="s">
        <v>39</v>
      </c>
      <c r="K2601" t="s">
        <v>39</v>
      </c>
      <c r="L2601" t="s">
        <v>39</v>
      </c>
      <c r="M2601" t="s">
        <v>41</v>
      </c>
      <c r="N2601" t="s">
        <v>39</v>
      </c>
      <c r="O2601">
        <v>1993</v>
      </c>
      <c r="P2601" t="s">
        <v>39</v>
      </c>
      <c r="Q2601" t="s">
        <v>39</v>
      </c>
      <c r="R2601" t="s">
        <v>39</v>
      </c>
      <c r="S2601" t="s">
        <v>39</v>
      </c>
      <c r="T2601" t="s">
        <v>39</v>
      </c>
      <c r="U2601" t="s">
        <v>39</v>
      </c>
      <c r="V2601" s="6" t="s">
        <v>39</v>
      </c>
      <c r="W2601" t="s">
        <v>39</v>
      </c>
      <c r="X2601" s="6">
        <v>5</v>
      </c>
      <c r="Y2601" t="s">
        <v>39</v>
      </c>
      <c r="Z2601" s="6">
        <v>0</v>
      </c>
      <c r="AA2601" t="s">
        <v>39</v>
      </c>
      <c r="AB2601" t="s">
        <v>39</v>
      </c>
      <c r="AC2601" t="s">
        <v>39</v>
      </c>
      <c r="AD2601" t="s">
        <v>42</v>
      </c>
      <c r="AE2601" t="s">
        <v>3194</v>
      </c>
      <c r="AF2601" t="s">
        <v>42</v>
      </c>
      <c r="AG2601" t="s">
        <v>3192</v>
      </c>
      <c r="AH2601">
        <f t="shared" si="18"/>
        <v>1440</v>
      </c>
      <c r="AI2601">
        <v>0.2</v>
      </c>
      <c r="AJ2601" s="6" t="s">
        <v>3129</v>
      </c>
      <c r="AK2601" s="20">
        <v>43.874000000000002</v>
      </c>
      <c r="AL2601" t="s">
        <v>39</v>
      </c>
      <c r="AM2601" t="s">
        <v>39</v>
      </c>
      <c r="AN2601">
        <v>4</v>
      </c>
      <c r="AO2601">
        <v>25</v>
      </c>
      <c r="AP2601" t="s">
        <v>39</v>
      </c>
      <c r="AQ2601" t="s">
        <v>39</v>
      </c>
      <c r="AR2601" t="s">
        <v>2686</v>
      </c>
      <c r="AS2601" t="s">
        <v>3193</v>
      </c>
    </row>
    <row r="2602" spans="1:45" x14ac:dyDescent="0.35">
      <c r="A2602" t="s">
        <v>2142</v>
      </c>
      <c r="B2602" t="s">
        <v>2672</v>
      </c>
      <c r="C2602" t="s">
        <v>2592</v>
      </c>
      <c r="D2602" t="s">
        <v>1491</v>
      </c>
      <c r="E2602" t="s">
        <v>1509</v>
      </c>
      <c r="F2602" t="s">
        <v>3065</v>
      </c>
      <c r="G2602" t="s">
        <v>42</v>
      </c>
      <c r="H2602" t="s">
        <v>40</v>
      </c>
      <c r="I2602" t="s">
        <v>3189</v>
      </c>
      <c r="J2602" t="s">
        <v>39</v>
      </c>
      <c r="K2602" t="s">
        <v>39</v>
      </c>
      <c r="L2602" t="s">
        <v>39</v>
      </c>
      <c r="M2602" t="s">
        <v>41</v>
      </c>
      <c r="N2602" t="s">
        <v>39</v>
      </c>
      <c r="O2602">
        <v>1995</v>
      </c>
      <c r="P2602" t="s">
        <v>39</v>
      </c>
      <c r="Q2602" t="s">
        <v>39</v>
      </c>
      <c r="R2602">
        <f>30*6</f>
        <v>180</v>
      </c>
      <c r="S2602" t="s">
        <v>39</v>
      </c>
      <c r="T2602">
        <v>5</v>
      </c>
      <c r="U2602" t="s">
        <v>2628</v>
      </c>
      <c r="V2602" s="6" t="s">
        <v>2643</v>
      </c>
      <c r="W2602">
        <v>35</v>
      </c>
      <c r="X2602" s="6">
        <v>15</v>
      </c>
      <c r="Y2602" t="s">
        <v>39</v>
      </c>
      <c r="Z2602" s="6" t="s">
        <v>39</v>
      </c>
      <c r="AA2602" t="s">
        <v>39</v>
      </c>
      <c r="AB2602" t="s">
        <v>39</v>
      </c>
      <c r="AC2602" t="s">
        <v>39</v>
      </c>
      <c r="AD2602" t="s">
        <v>40</v>
      </c>
      <c r="AE2602" t="s">
        <v>39</v>
      </c>
      <c r="AF2602" t="s">
        <v>40</v>
      </c>
      <c r="AG2602" t="s">
        <v>39</v>
      </c>
      <c r="AH2602" t="s">
        <v>39</v>
      </c>
      <c r="AI2602">
        <v>0.2</v>
      </c>
      <c r="AJ2602" s="6" t="s">
        <v>43</v>
      </c>
      <c r="AK2602">
        <v>29.32</v>
      </c>
      <c r="AL2602" t="s">
        <v>39</v>
      </c>
      <c r="AM2602" t="s">
        <v>39</v>
      </c>
      <c r="AN2602">
        <v>4</v>
      </c>
      <c r="AO2602">
        <v>25</v>
      </c>
      <c r="AP2602">
        <v>28</v>
      </c>
      <c r="AQ2602" t="s">
        <v>39</v>
      </c>
      <c r="AR2602" t="s">
        <v>2642</v>
      </c>
      <c r="AS2602" t="s">
        <v>3197</v>
      </c>
    </row>
    <row r="2603" spans="1:45" x14ac:dyDescent="0.35">
      <c r="A2603" t="s">
        <v>2142</v>
      </c>
      <c r="B2603" t="s">
        <v>2672</v>
      </c>
      <c r="C2603" t="s">
        <v>2592</v>
      </c>
      <c r="D2603" t="s">
        <v>1491</v>
      </c>
      <c r="E2603" t="s">
        <v>1509</v>
      </c>
      <c r="F2603" t="s">
        <v>3065</v>
      </c>
      <c r="G2603" t="s">
        <v>42</v>
      </c>
      <c r="H2603" t="s">
        <v>40</v>
      </c>
      <c r="I2603" t="s">
        <v>3189</v>
      </c>
      <c r="J2603" t="s">
        <v>39</v>
      </c>
      <c r="K2603" t="s">
        <v>39</v>
      </c>
      <c r="L2603" t="s">
        <v>39</v>
      </c>
      <c r="M2603" t="s">
        <v>41</v>
      </c>
      <c r="N2603" t="s">
        <v>39</v>
      </c>
      <c r="O2603">
        <v>1995</v>
      </c>
      <c r="P2603" t="s">
        <v>39</v>
      </c>
      <c r="Q2603" t="s">
        <v>39</v>
      </c>
      <c r="R2603">
        <f t="shared" ref="R2603:R2607" si="19">30*6</f>
        <v>180</v>
      </c>
      <c r="S2603" t="s">
        <v>39</v>
      </c>
      <c r="T2603">
        <v>5</v>
      </c>
      <c r="U2603" t="s">
        <v>2628</v>
      </c>
      <c r="V2603" s="6" t="s">
        <v>2643</v>
      </c>
      <c r="W2603">
        <v>49</v>
      </c>
      <c r="X2603" s="6">
        <v>15</v>
      </c>
      <c r="Y2603" t="s">
        <v>39</v>
      </c>
      <c r="Z2603" s="6" t="s">
        <v>39</v>
      </c>
      <c r="AA2603" t="s">
        <v>39</v>
      </c>
      <c r="AB2603" t="s">
        <v>39</v>
      </c>
      <c r="AC2603" t="s">
        <v>39</v>
      </c>
      <c r="AD2603" t="s">
        <v>40</v>
      </c>
      <c r="AE2603" t="s">
        <v>39</v>
      </c>
      <c r="AF2603" t="s">
        <v>40</v>
      </c>
      <c r="AG2603" t="s">
        <v>39</v>
      </c>
      <c r="AH2603" t="s">
        <v>39</v>
      </c>
      <c r="AI2603">
        <v>0.2</v>
      </c>
      <c r="AJ2603" s="6" t="s">
        <v>43</v>
      </c>
      <c r="AK2603">
        <v>10.168999999999997</v>
      </c>
      <c r="AL2603" t="s">
        <v>39</v>
      </c>
      <c r="AM2603" t="s">
        <v>39</v>
      </c>
      <c r="AN2603">
        <v>4</v>
      </c>
      <c r="AO2603">
        <v>25</v>
      </c>
      <c r="AP2603">
        <v>28</v>
      </c>
      <c r="AQ2603" t="s">
        <v>39</v>
      </c>
      <c r="AR2603" t="s">
        <v>2642</v>
      </c>
      <c r="AS2603" t="s">
        <v>3197</v>
      </c>
    </row>
    <row r="2604" spans="1:45" x14ac:dyDescent="0.35">
      <c r="A2604" t="s">
        <v>2142</v>
      </c>
      <c r="B2604" t="s">
        <v>2672</v>
      </c>
      <c r="C2604" t="s">
        <v>2592</v>
      </c>
      <c r="D2604" t="s">
        <v>1491</v>
      </c>
      <c r="E2604" t="s">
        <v>1509</v>
      </c>
      <c r="F2604" t="s">
        <v>3065</v>
      </c>
      <c r="G2604" t="s">
        <v>42</v>
      </c>
      <c r="H2604" t="s">
        <v>40</v>
      </c>
      <c r="I2604" t="s">
        <v>3189</v>
      </c>
      <c r="J2604" t="s">
        <v>39</v>
      </c>
      <c r="K2604" t="s">
        <v>39</v>
      </c>
      <c r="L2604" t="s">
        <v>39</v>
      </c>
      <c r="M2604" t="s">
        <v>41</v>
      </c>
      <c r="N2604" t="s">
        <v>39</v>
      </c>
      <c r="O2604">
        <v>1995</v>
      </c>
      <c r="P2604" t="s">
        <v>39</v>
      </c>
      <c r="Q2604" t="s">
        <v>39</v>
      </c>
      <c r="R2604">
        <f t="shared" si="19"/>
        <v>180</v>
      </c>
      <c r="S2604" t="s">
        <v>39</v>
      </c>
      <c r="T2604">
        <v>5</v>
      </c>
      <c r="U2604" t="s">
        <v>2628</v>
      </c>
      <c r="V2604" s="6" t="s">
        <v>2643</v>
      </c>
      <c r="W2604">
        <v>63</v>
      </c>
      <c r="X2604" s="6">
        <v>15</v>
      </c>
      <c r="Y2604" t="s">
        <v>39</v>
      </c>
      <c r="Z2604" s="6" t="s">
        <v>39</v>
      </c>
      <c r="AA2604" t="s">
        <v>39</v>
      </c>
      <c r="AB2604" t="s">
        <v>39</v>
      </c>
      <c r="AC2604" t="s">
        <v>39</v>
      </c>
      <c r="AD2604" t="s">
        <v>40</v>
      </c>
      <c r="AE2604" t="s">
        <v>39</v>
      </c>
      <c r="AF2604" t="s">
        <v>40</v>
      </c>
      <c r="AG2604" t="s">
        <v>39</v>
      </c>
      <c r="AH2604" t="s">
        <v>39</v>
      </c>
      <c r="AI2604">
        <v>0.2</v>
      </c>
      <c r="AJ2604" s="6" t="s">
        <v>43</v>
      </c>
      <c r="AK2604">
        <v>5.7630000000000052</v>
      </c>
      <c r="AL2604" t="s">
        <v>39</v>
      </c>
      <c r="AM2604" t="s">
        <v>39</v>
      </c>
      <c r="AN2604">
        <v>4</v>
      </c>
      <c r="AO2604">
        <v>25</v>
      </c>
      <c r="AP2604">
        <v>28</v>
      </c>
      <c r="AQ2604" t="s">
        <v>39</v>
      </c>
      <c r="AR2604" t="s">
        <v>2642</v>
      </c>
      <c r="AS2604" t="s">
        <v>3197</v>
      </c>
    </row>
    <row r="2605" spans="1:45" x14ac:dyDescent="0.35">
      <c r="A2605" t="s">
        <v>2142</v>
      </c>
      <c r="B2605" t="s">
        <v>2672</v>
      </c>
      <c r="C2605" t="s">
        <v>2592</v>
      </c>
      <c r="D2605" t="s">
        <v>1491</v>
      </c>
      <c r="E2605" t="s">
        <v>1509</v>
      </c>
      <c r="F2605" t="s">
        <v>3065</v>
      </c>
      <c r="G2605" t="s">
        <v>42</v>
      </c>
      <c r="H2605" t="s">
        <v>40</v>
      </c>
      <c r="I2605" t="s">
        <v>3189</v>
      </c>
      <c r="J2605" t="s">
        <v>39</v>
      </c>
      <c r="K2605" t="s">
        <v>39</v>
      </c>
      <c r="L2605" t="s">
        <v>39</v>
      </c>
      <c r="M2605" t="s">
        <v>41</v>
      </c>
      <c r="N2605" t="s">
        <v>39</v>
      </c>
      <c r="O2605">
        <v>1995</v>
      </c>
      <c r="P2605" t="s">
        <v>39</v>
      </c>
      <c r="Q2605" t="s">
        <v>39</v>
      </c>
      <c r="R2605">
        <f>30*6</f>
        <v>180</v>
      </c>
      <c r="S2605" t="s">
        <v>39</v>
      </c>
      <c r="T2605">
        <v>5</v>
      </c>
      <c r="U2605" t="s">
        <v>2628</v>
      </c>
      <c r="V2605" s="6" t="s">
        <v>2643</v>
      </c>
      <c r="W2605">
        <v>35</v>
      </c>
      <c r="X2605" s="6">
        <v>15</v>
      </c>
      <c r="Y2605" t="s">
        <v>39</v>
      </c>
      <c r="Z2605" s="6" t="s">
        <v>39</v>
      </c>
      <c r="AA2605" t="s">
        <v>39</v>
      </c>
      <c r="AB2605" t="s">
        <v>39</v>
      </c>
      <c r="AC2605" t="s">
        <v>39</v>
      </c>
      <c r="AD2605" t="s">
        <v>40</v>
      </c>
      <c r="AE2605" t="s">
        <v>39</v>
      </c>
      <c r="AF2605" t="s">
        <v>40</v>
      </c>
      <c r="AG2605" t="s">
        <v>39</v>
      </c>
      <c r="AH2605" t="s">
        <v>39</v>
      </c>
      <c r="AI2605">
        <v>0.2</v>
      </c>
      <c r="AJ2605" s="6" t="s">
        <v>3195</v>
      </c>
      <c r="AK2605">
        <v>21.015999999999998</v>
      </c>
      <c r="AL2605" t="s">
        <v>39</v>
      </c>
      <c r="AM2605" t="s">
        <v>39</v>
      </c>
      <c r="AN2605">
        <v>4</v>
      </c>
      <c r="AO2605">
        <v>25</v>
      </c>
      <c r="AP2605">
        <v>28</v>
      </c>
      <c r="AQ2605" t="s">
        <v>39</v>
      </c>
      <c r="AR2605" t="s">
        <v>2642</v>
      </c>
      <c r="AS2605" t="s">
        <v>3196</v>
      </c>
    </row>
    <row r="2606" spans="1:45" x14ac:dyDescent="0.35">
      <c r="A2606" t="s">
        <v>2142</v>
      </c>
      <c r="B2606" t="s">
        <v>2672</v>
      </c>
      <c r="C2606" t="s">
        <v>2592</v>
      </c>
      <c r="D2606" t="s">
        <v>1491</v>
      </c>
      <c r="E2606" t="s">
        <v>1509</v>
      </c>
      <c r="F2606" t="s">
        <v>3065</v>
      </c>
      <c r="G2606" t="s">
        <v>42</v>
      </c>
      <c r="H2606" t="s">
        <v>40</v>
      </c>
      <c r="I2606" t="s">
        <v>3189</v>
      </c>
      <c r="J2606" t="s">
        <v>39</v>
      </c>
      <c r="K2606" t="s">
        <v>39</v>
      </c>
      <c r="L2606" t="s">
        <v>39</v>
      </c>
      <c r="M2606" t="s">
        <v>41</v>
      </c>
      <c r="N2606" t="s">
        <v>39</v>
      </c>
      <c r="O2606">
        <v>1995</v>
      </c>
      <c r="P2606" t="s">
        <v>39</v>
      </c>
      <c r="Q2606" t="s">
        <v>39</v>
      </c>
      <c r="R2606">
        <f t="shared" si="19"/>
        <v>180</v>
      </c>
      <c r="S2606" t="s">
        <v>39</v>
      </c>
      <c r="T2606">
        <v>5</v>
      </c>
      <c r="U2606" t="s">
        <v>2628</v>
      </c>
      <c r="V2606" s="6" t="s">
        <v>2643</v>
      </c>
      <c r="W2606">
        <v>49</v>
      </c>
      <c r="X2606" s="6">
        <v>15</v>
      </c>
      <c r="Y2606" t="s">
        <v>39</v>
      </c>
      <c r="Z2606" s="6" t="s">
        <v>39</v>
      </c>
      <c r="AA2606" t="s">
        <v>39</v>
      </c>
      <c r="AB2606" t="s">
        <v>39</v>
      </c>
      <c r="AC2606" t="s">
        <v>39</v>
      </c>
      <c r="AD2606" t="s">
        <v>40</v>
      </c>
      <c r="AE2606" t="s">
        <v>39</v>
      </c>
      <c r="AF2606" t="s">
        <v>40</v>
      </c>
      <c r="AG2606" t="s">
        <v>39</v>
      </c>
      <c r="AH2606" t="s">
        <v>39</v>
      </c>
      <c r="AI2606">
        <v>0.2</v>
      </c>
      <c r="AJ2606" s="6" t="s">
        <v>3195</v>
      </c>
      <c r="AK2606">
        <v>48.302999999999997</v>
      </c>
      <c r="AL2606" t="s">
        <v>39</v>
      </c>
      <c r="AM2606" t="s">
        <v>39</v>
      </c>
      <c r="AN2606">
        <v>4</v>
      </c>
      <c r="AO2606">
        <v>25</v>
      </c>
      <c r="AP2606">
        <v>28</v>
      </c>
      <c r="AQ2606" t="s">
        <v>39</v>
      </c>
      <c r="AR2606" t="s">
        <v>2642</v>
      </c>
      <c r="AS2606" t="s">
        <v>3196</v>
      </c>
    </row>
    <row r="2607" spans="1:45" s="13" customFormat="1" x14ac:dyDescent="0.35">
      <c r="A2607" s="13" t="s">
        <v>2142</v>
      </c>
      <c r="B2607" s="13" t="s">
        <v>2672</v>
      </c>
      <c r="C2607" s="13" t="s">
        <v>2592</v>
      </c>
      <c r="D2607" s="13" t="s">
        <v>1491</v>
      </c>
      <c r="E2607" s="13" t="s">
        <v>1509</v>
      </c>
      <c r="F2607" s="13" t="s">
        <v>3065</v>
      </c>
      <c r="G2607" s="13" t="s">
        <v>42</v>
      </c>
      <c r="H2607" s="13" t="s">
        <v>40</v>
      </c>
      <c r="I2607" s="13" t="s">
        <v>3189</v>
      </c>
      <c r="J2607" s="13" t="s">
        <v>39</v>
      </c>
      <c r="K2607" s="13" t="s">
        <v>39</v>
      </c>
      <c r="L2607" s="13" t="s">
        <v>39</v>
      </c>
      <c r="M2607" s="13" t="s">
        <v>41</v>
      </c>
      <c r="N2607" s="13" t="s">
        <v>39</v>
      </c>
      <c r="O2607" s="13">
        <v>1995</v>
      </c>
      <c r="P2607" s="13" t="s">
        <v>39</v>
      </c>
      <c r="Q2607" s="13" t="s">
        <v>39</v>
      </c>
      <c r="R2607" s="13">
        <f t="shared" si="19"/>
        <v>180</v>
      </c>
      <c r="S2607" s="13" t="s">
        <v>39</v>
      </c>
      <c r="T2607" s="13">
        <v>5</v>
      </c>
      <c r="U2607" s="13" t="s">
        <v>2628</v>
      </c>
      <c r="V2607" s="16" t="s">
        <v>2643</v>
      </c>
      <c r="W2607" s="13">
        <v>63</v>
      </c>
      <c r="X2607" s="16">
        <v>15</v>
      </c>
      <c r="Y2607" s="13" t="s">
        <v>39</v>
      </c>
      <c r="Z2607" s="16" t="s">
        <v>39</v>
      </c>
      <c r="AA2607" s="13" t="s">
        <v>39</v>
      </c>
      <c r="AB2607" s="13" t="s">
        <v>39</v>
      </c>
      <c r="AC2607" s="13" t="s">
        <v>39</v>
      </c>
      <c r="AD2607" s="13" t="s">
        <v>40</v>
      </c>
      <c r="AE2607" s="13" t="s">
        <v>39</v>
      </c>
      <c r="AF2607" s="13" t="s">
        <v>40</v>
      </c>
      <c r="AG2607" s="13" t="s">
        <v>39</v>
      </c>
      <c r="AH2607" s="13" t="s">
        <v>39</v>
      </c>
      <c r="AI2607" s="13">
        <v>0.2</v>
      </c>
      <c r="AJ2607" s="16" t="s">
        <v>3195</v>
      </c>
      <c r="AK2607" s="32">
        <v>59.488</v>
      </c>
      <c r="AL2607" s="13" t="s">
        <v>39</v>
      </c>
      <c r="AM2607" s="13" t="s">
        <v>39</v>
      </c>
      <c r="AN2607" s="13">
        <v>4</v>
      </c>
      <c r="AO2607" s="13">
        <v>25</v>
      </c>
      <c r="AP2607" s="13">
        <v>28</v>
      </c>
      <c r="AQ2607" s="13" t="s">
        <v>39</v>
      </c>
      <c r="AR2607" s="13" t="s">
        <v>2642</v>
      </c>
      <c r="AS2607" s="13" t="s">
        <v>3196</v>
      </c>
    </row>
    <row r="2608" spans="1:45" x14ac:dyDescent="0.35">
      <c r="A2608" t="s">
        <v>2151</v>
      </c>
      <c r="B2608" t="s">
        <v>2672</v>
      </c>
      <c r="C2608" t="s">
        <v>2592</v>
      </c>
      <c r="D2608" t="s">
        <v>1098</v>
      </c>
      <c r="E2608" t="s">
        <v>1641</v>
      </c>
      <c r="F2608" t="s">
        <v>39</v>
      </c>
      <c r="G2608" t="s">
        <v>42</v>
      </c>
      <c r="H2608" t="s">
        <v>40</v>
      </c>
      <c r="I2608" t="s">
        <v>3202</v>
      </c>
      <c r="J2608" t="s">
        <v>39</v>
      </c>
      <c r="K2608" t="s">
        <v>39</v>
      </c>
      <c r="L2608" t="s">
        <v>39</v>
      </c>
      <c r="M2608" t="s">
        <v>2632</v>
      </c>
      <c r="N2608" t="s">
        <v>39</v>
      </c>
      <c r="O2608" t="s">
        <v>39</v>
      </c>
      <c r="P2608" t="s">
        <v>39</v>
      </c>
      <c r="Q2608" t="s">
        <v>39</v>
      </c>
      <c r="R2608" t="s">
        <v>39</v>
      </c>
      <c r="S2608" t="s">
        <v>39</v>
      </c>
      <c r="T2608">
        <v>4</v>
      </c>
      <c r="U2608" t="s">
        <v>48</v>
      </c>
      <c r="V2608" s="6" t="s">
        <v>39</v>
      </c>
      <c r="W2608" t="s">
        <v>39</v>
      </c>
      <c r="X2608" s="6">
        <v>24</v>
      </c>
      <c r="Y2608" t="s">
        <v>39</v>
      </c>
      <c r="Z2608" s="6">
        <v>0</v>
      </c>
      <c r="AA2608" t="s">
        <v>39</v>
      </c>
      <c r="AB2608" t="s">
        <v>39</v>
      </c>
      <c r="AC2608" t="s">
        <v>39</v>
      </c>
      <c r="AD2608" t="s">
        <v>40</v>
      </c>
      <c r="AE2608" t="s">
        <v>39</v>
      </c>
      <c r="AF2608" t="s">
        <v>40</v>
      </c>
      <c r="AG2608" t="s">
        <v>39</v>
      </c>
      <c r="AH2608" t="s">
        <v>39</v>
      </c>
      <c r="AI2608" t="s">
        <v>39</v>
      </c>
      <c r="AJ2608" s="6" t="s">
        <v>43</v>
      </c>
      <c r="AK2608">
        <v>0</v>
      </c>
      <c r="AL2608" t="s">
        <v>39</v>
      </c>
      <c r="AM2608" t="s">
        <v>39</v>
      </c>
      <c r="AN2608">
        <v>4</v>
      </c>
      <c r="AO2608">
        <v>50</v>
      </c>
      <c r="AP2608">
        <v>40</v>
      </c>
      <c r="AQ2608" t="s">
        <v>39</v>
      </c>
      <c r="AR2608" t="s">
        <v>2627</v>
      </c>
      <c r="AS2608" t="s">
        <v>3203</v>
      </c>
    </row>
    <row r="2609" spans="1:45" x14ac:dyDescent="0.35">
      <c r="A2609" t="s">
        <v>2151</v>
      </c>
      <c r="B2609" t="s">
        <v>2672</v>
      </c>
      <c r="C2609" t="s">
        <v>2592</v>
      </c>
      <c r="D2609" t="s">
        <v>1098</v>
      </c>
      <c r="E2609" t="s">
        <v>1641</v>
      </c>
      <c r="F2609" t="s">
        <v>39</v>
      </c>
      <c r="G2609" t="s">
        <v>42</v>
      </c>
      <c r="H2609" t="s">
        <v>40</v>
      </c>
      <c r="I2609" t="s">
        <v>3202</v>
      </c>
      <c r="J2609" t="s">
        <v>39</v>
      </c>
      <c r="K2609" t="s">
        <v>39</v>
      </c>
      <c r="L2609" t="s">
        <v>39</v>
      </c>
      <c r="M2609" t="s">
        <v>2632</v>
      </c>
      <c r="N2609" t="s">
        <v>39</v>
      </c>
      <c r="O2609" t="s">
        <v>39</v>
      </c>
      <c r="P2609" t="s">
        <v>39</v>
      </c>
      <c r="Q2609" t="s">
        <v>39</v>
      </c>
      <c r="R2609" t="s">
        <v>39</v>
      </c>
      <c r="S2609" t="s">
        <v>39</v>
      </c>
      <c r="T2609">
        <v>4</v>
      </c>
      <c r="U2609" t="s">
        <v>3206</v>
      </c>
      <c r="V2609" s="6" t="s">
        <v>39</v>
      </c>
      <c r="W2609" t="s">
        <v>39</v>
      </c>
      <c r="X2609" s="6">
        <v>24</v>
      </c>
      <c r="Y2609" t="s">
        <v>39</v>
      </c>
      <c r="Z2609" s="6">
        <v>0</v>
      </c>
      <c r="AA2609" t="s">
        <v>39</v>
      </c>
      <c r="AB2609" t="s">
        <v>39</v>
      </c>
      <c r="AC2609" t="s">
        <v>39</v>
      </c>
      <c r="AD2609" t="s">
        <v>40</v>
      </c>
      <c r="AE2609" t="s">
        <v>39</v>
      </c>
      <c r="AF2609" t="s">
        <v>42</v>
      </c>
      <c r="AG2609" t="s">
        <v>3206</v>
      </c>
      <c r="AH2609">
        <v>2</v>
      </c>
      <c r="AI2609" t="s">
        <v>39</v>
      </c>
      <c r="AJ2609" s="6" t="s">
        <v>43</v>
      </c>
      <c r="AK2609">
        <v>43</v>
      </c>
      <c r="AL2609" t="s">
        <v>39</v>
      </c>
      <c r="AM2609" t="s">
        <v>39</v>
      </c>
      <c r="AN2609">
        <v>4</v>
      </c>
      <c r="AO2609">
        <v>50</v>
      </c>
      <c r="AP2609">
        <v>40</v>
      </c>
      <c r="AQ2609" t="s">
        <v>39</v>
      </c>
      <c r="AR2609" t="s">
        <v>2627</v>
      </c>
      <c r="AS2609" t="s">
        <v>3203</v>
      </c>
    </row>
    <row r="2610" spans="1:45" x14ac:dyDescent="0.35">
      <c r="A2610" t="s">
        <v>2151</v>
      </c>
      <c r="B2610" t="s">
        <v>2672</v>
      </c>
      <c r="C2610" t="s">
        <v>2592</v>
      </c>
      <c r="D2610" t="s">
        <v>1098</v>
      </c>
      <c r="E2610" t="s">
        <v>1641</v>
      </c>
      <c r="F2610" t="s">
        <v>39</v>
      </c>
      <c r="G2610" t="s">
        <v>42</v>
      </c>
      <c r="H2610" t="s">
        <v>40</v>
      </c>
      <c r="I2610" t="s">
        <v>3202</v>
      </c>
      <c r="J2610" t="s">
        <v>39</v>
      </c>
      <c r="K2610" t="s">
        <v>39</v>
      </c>
      <c r="L2610" t="s">
        <v>39</v>
      </c>
      <c r="M2610" t="s">
        <v>2632</v>
      </c>
      <c r="N2610" t="s">
        <v>39</v>
      </c>
      <c r="O2610" t="s">
        <v>39</v>
      </c>
      <c r="P2610" t="s">
        <v>39</v>
      </c>
      <c r="Q2610" t="s">
        <v>39</v>
      </c>
      <c r="R2610" t="s">
        <v>39</v>
      </c>
      <c r="S2610" t="s">
        <v>39</v>
      </c>
      <c r="T2610">
        <v>4</v>
      </c>
      <c r="U2610" t="s">
        <v>3206</v>
      </c>
      <c r="V2610" s="6" t="s">
        <v>39</v>
      </c>
      <c r="W2610" t="s">
        <v>39</v>
      </c>
      <c r="X2610" s="6">
        <v>24</v>
      </c>
      <c r="Y2610" t="s">
        <v>39</v>
      </c>
      <c r="Z2610" s="6">
        <v>0</v>
      </c>
      <c r="AA2610" t="s">
        <v>39</v>
      </c>
      <c r="AB2610" t="s">
        <v>39</v>
      </c>
      <c r="AC2610" t="s">
        <v>39</v>
      </c>
      <c r="AD2610" t="s">
        <v>40</v>
      </c>
      <c r="AE2610" t="s">
        <v>39</v>
      </c>
      <c r="AF2610" t="s">
        <v>42</v>
      </c>
      <c r="AG2610" t="s">
        <v>3206</v>
      </c>
      <c r="AH2610">
        <v>4</v>
      </c>
      <c r="AI2610" t="s">
        <v>39</v>
      </c>
      <c r="AJ2610" s="6" t="s">
        <v>43</v>
      </c>
      <c r="AK2610">
        <v>38</v>
      </c>
      <c r="AL2610" t="s">
        <v>39</v>
      </c>
      <c r="AM2610" t="s">
        <v>39</v>
      </c>
      <c r="AN2610">
        <v>4</v>
      </c>
      <c r="AO2610">
        <v>50</v>
      </c>
      <c r="AP2610">
        <v>40</v>
      </c>
      <c r="AQ2610" t="s">
        <v>39</v>
      </c>
      <c r="AR2610" t="s">
        <v>2627</v>
      </c>
      <c r="AS2610" t="s">
        <v>3203</v>
      </c>
    </row>
    <row r="2611" spans="1:45" x14ac:dyDescent="0.35">
      <c r="A2611" t="s">
        <v>2151</v>
      </c>
      <c r="B2611" t="s">
        <v>2672</v>
      </c>
      <c r="C2611" t="s">
        <v>2592</v>
      </c>
      <c r="D2611" t="s">
        <v>1098</v>
      </c>
      <c r="E2611" t="s">
        <v>1641</v>
      </c>
      <c r="F2611" t="s">
        <v>39</v>
      </c>
      <c r="G2611" t="s">
        <v>42</v>
      </c>
      <c r="H2611" t="s">
        <v>40</v>
      </c>
      <c r="I2611" t="s">
        <v>3202</v>
      </c>
      <c r="J2611" t="s">
        <v>39</v>
      </c>
      <c r="K2611" t="s">
        <v>39</v>
      </c>
      <c r="L2611" t="s">
        <v>39</v>
      </c>
      <c r="M2611" t="s">
        <v>2632</v>
      </c>
      <c r="N2611" t="s">
        <v>39</v>
      </c>
      <c r="O2611" t="s">
        <v>39</v>
      </c>
      <c r="P2611" t="s">
        <v>39</v>
      </c>
      <c r="Q2611" t="s">
        <v>39</v>
      </c>
      <c r="R2611" t="s">
        <v>39</v>
      </c>
      <c r="S2611" t="s">
        <v>39</v>
      </c>
      <c r="T2611">
        <v>4</v>
      </c>
      <c r="U2611" t="s">
        <v>3206</v>
      </c>
      <c r="V2611" s="6" t="s">
        <v>39</v>
      </c>
      <c r="W2611" t="s">
        <v>39</v>
      </c>
      <c r="X2611" s="6">
        <v>24</v>
      </c>
      <c r="Y2611" t="s">
        <v>39</v>
      </c>
      <c r="Z2611" s="6">
        <v>0</v>
      </c>
      <c r="AA2611" t="s">
        <v>39</v>
      </c>
      <c r="AB2611" t="s">
        <v>39</v>
      </c>
      <c r="AC2611" t="s">
        <v>39</v>
      </c>
      <c r="AD2611" t="s">
        <v>40</v>
      </c>
      <c r="AE2611" t="s">
        <v>39</v>
      </c>
      <c r="AF2611" t="s">
        <v>42</v>
      </c>
      <c r="AG2611" t="s">
        <v>3206</v>
      </c>
      <c r="AH2611">
        <v>6</v>
      </c>
      <c r="AI2611" t="s">
        <v>39</v>
      </c>
      <c r="AJ2611" s="6" t="s">
        <v>43</v>
      </c>
      <c r="AK2611">
        <v>35</v>
      </c>
      <c r="AL2611" t="s">
        <v>39</v>
      </c>
      <c r="AM2611" t="s">
        <v>39</v>
      </c>
      <c r="AN2611">
        <v>4</v>
      </c>
      <c r="AO2611">
        <v>50</v>
      </c>
      <c r="AP2611">
        <v>40</v>
      </c>
      <c r="AQ2611" t="s">
        <v>39</v>
      </c>
      <c r="AR2611" t="s">
        <v>2627</v>
      </c>
      <c r="AS2611" t="s">
        <v>3203</v>
      </c>
    </row>
    <row r="2612" spans="1:45" x14ac:dyDescent="0.35">
      <c r="A2612" t="s">
        <v>2151</v>
      </c>
      <c r="B2612" t="s">
        <v>2672</v>
      </c>
      <c r="C2612" t="s">
        <v>2592</v>
      </c>
      <c r="D2612" t="s">
        <v>1098</v>
      </c>
      <c r="E2612" t="s">
        <v>1641</v>
      </c>
      <c r="F2612" t="s">
        <v>39</v>
      </c>
      <c r="G2612" t="s">
        <v>42</v>
      </c>
      <c r="H2612" t="s">
        <v>40</v>
      </c>
      <c r="I2612" t="s">
        <v>3202</v>
      </c>
      <c r="J2612" t="s">
        <v>39</v>
      </c>
      <c r="K2612" t="s">
        <v>39</v>
      </c>
      <c r="L2612" t="s">
        <v>39</v>
      </c>
      <c r="M2612" t="s">
        <v>2632</v>
      </c>
      <c r="N2612" t="s">
        <v>39</v>
      </c>
      <c r="O2612" t="s">
        <v>39</v>
      </c>
      <c r="P2612" t="s">
        <v>39</v>
      </c>
      <c r="Q2612" t="s">
        <v>39</v>
      </c>
      <c r="R2612" t="s">
        <v>39</v>
      </c>
      <c r="S2612" t="s">
        <v>39</v>
      </c>
      <c r="T2612">
        <v>4</v>
      </c>
      <c r="U2612" t="s">
        <v>3207</v>
      </c>
      <c r="V2612" s="6" t="s">
        <v>39</v>
      </c>
      <c r="W2612" t="s">
        <v>39</v>
      </c>
      <c r="X2612" s="6">
        <v>24</v>
      </c>
      <c r="Y2612" t="s">
        <v>39</v>
      </c>
      <c r="Z2612" s="6">
        <v>0</v>
      </c>
      <c r="AA2612" t="s">
        <v>39</v>
      </c>
      <c r="AB2612" t="s">
        <v>39</v>
      </c>
      <c r="AC2612" t="s">
        <v>39</v>
      </c>
      <c r="AD2612" t="s">
        <v>40</v>
      </c>
      <c r="AE2612" t="s">
        <v>39</v>
      </c>
      <c r="AF2612" t="s">
        <v>42</v>
      </c>
      <c r="AG2612" t="s">
        <v>3207</v>
      </c>
      <c r="AH2612">
        <v>2</v>
      </c>
      <c r="AI2612" t="s">
        <v>39</v>
      </c>
      <c r="AJ2612" s="6" t="s">
        <v>43</v>
      </c>
      <c r="AK2612">
        <v>37</v>
      </c>
      <c r="AL2612" t="s">
        <v>39</v>
      </c>
      <c r="AM2612" t="s">
        <v>39</v>
      </c>
      <c r="AN2612">
        <v>4</v>
      </c>
      <c r="AO2612">
        <v>50</v>
      </c>
      <c r="AP2612">
        <v>40</v>
      </c>
      <c r="AQ2612" t="s">
        <v>39</v>
      </c>
      <c r="AR2612" t="s">
        <v>2627</v>
      </c>
      <c r="AS2612" t="s">
        <v>3203</v>
      </c>
    </row>
    <row r="2613" spans="1:45" x14ac:dyDescent="0.35">
      <c r="A2613" t="s">
        <v>2151</v>
      </c>
      <c r="B2613" t="s">
        <v>2672</v>
      </c>
      <c r="C2613" t="s">
        <v>2592</v>
      </c>
      <c r="D2613" t="s">
        <v>1098</v>
      </c>
      <c r="E2613" t="s">
        <v>1641</v>
      </c>
      <c r="F2613" t="s">
        <v>39</v>
      </c>
      <c r="G2613" t="s">
        <v>42</v>
      </c>
      <c r="H2613" t="s">
        <v>40</v>
      </c>
      <c r="I2613" t="s">
        <v>3202</v>
      </c>
      <c r="J2613" t="s">
        <v>39</v>
      </c>
      <c r="K2613" t="s">
        <v>39</v>
      </c>
      <c r="L2613" t="s">
        <v>39</v>
      </c>
      <c r="M2613" t="s">
        <v>2632</v>
      </c>
      <c r="N2613" t="s">
        <v>39</v>
      </c>
      <c r="O2613" t="s">
        <v>39</v>
      </c>
      <c r="P2613" t="s">
        <v>39</v>
      </c>
      <c r="Q2613" t="s">
        <v>39</v>
      </c>
      <c r="R2613" t="s">
        <v>39</v>
      </c>
      <c r="S2613" t="s">
        <v>39</v>
      </c>
      <c r="T2613">
        <v>4</v>
      </c>
      <c r="U2613" t="s">
        <v>3207</v>
      </c>
      <c r="V2613" s="6" t="s">
        <v>39</v>
      </c>
      <c r="W2613" t="s">
        <v>39</v>
      </c>
      <c r="X2613" s="6">
        <v>24</v>
      </c>
      <c r="Y2613" t="s">
        <v>39</v>
      </c>
      <c r="Z2613" s="6">
        <v>0</v>
      </c>
      <c r="AA2613" t="s">
        <v>39</v>
      </c>
      <c r="AB2613" t="s">
        <v>39</v>
      </c>
      <c r="AC2613" t="s">
        <v>39</v>
      </c>
      <c r="AD2613" t="s">
        <v>40</v>
      </c>
      <c r="AE2613" t="s">
        <v>39</v>
      </c>
      <c r="AF2613" t="s">
        <v>42</v>
      </c>
      <c r="AG2613" t="s">
        <v>3207</v>
      </c>
      <c r="AH2613">
        <v>4</v>
      </c>
      <c r="AI2613" t="s">
        <v>39</v>
      </c>
      <c r="AJ2613" s="6" t="s">
        <v>43</v>
      </c>
      <c r="AK2613">
        <v>31</v>
      </c>
      <c r="AL2613" t="s">
        <v>39</v>
      </c>
      <c r="AM2613" t="s">
        <v>39</v>
      </c>
      <c r="AN2613">
        <v>4</v>
      </c>
      <c r="AO2613">
        <v>50</v>
      </c>
      <c r="AP2613">
        <v>40</v>
      </c>
      <c r="AQ2613" t="s">
        <v>39</v>
      </c>
      <c r="AR2613" t="s">
        <v>2627</v>
      </c>
      <c r="AS2613" t="s">
        <v>3203</v>
      </c>
    </row>
    <row r="2614" spans="1:45" x14ac:dyDescent="0.35">
      <c r="A2614" t="s">
        <v>2151</v>
      </c>
      <c r="B2614" t="s">
        <v>2672</v>
      </c>
      <c r="C2614" t="s">
        <v>2592</v>
      </c>
      <c r="D2614" t="s">
        <v>1098</v>
      </c>
      <c r="E2614" t="s">
        <v>1641</v>
      </c>
      <c r="F2614" t="s">
        <v>39</v>
      </c>
      <c r="G2614" t="s">
        <v>42</v>
      </c>
      <c r="H2614" t="s">
        <v>40</v>
      </c>
      <c r="I2614" t="s">
        <v>3202</v>
      </c>
      <c r="J2614" t="s">
        <v>39</v>
      </c>
      <c r="K2614" t="s">
        <v>39</v>
      </c>
      <c r="L2614" t="s">
        <v>39</v>
      </c>
      <c r="M2614" t="s">
        <v>2632</v>
      </c>
      <c r="N2614" t="s">
        <v>39</v>
      </c>
      <c r="O2614" t="s">
        <v>39</v>
      </c>
      <c r="P2614" t="s">
        <v>39</v>
      </c>
      <c r="Q2614" t="s">
        <v>39</v>
      </c>
      <c r="R2614" t="s">
        <v>39</v>
      </c>
      <c r="S2614" t="s">
        <v>39</v>
      </c>
      <c r="T2614">
        <v>4</v>
      </c>
      <c r="U2614" t="s">
        <v>3207</v>
      </c>
      <c r="V2614" s="6" t="s">
        <v>39</v>
      </c>
      <c r="W2614" t="s">
        <v>39</v>
      </c>
      <c r="X2614" s="6">
        <v>24</v>
      </c>
      <c r="Y2614" t="s">
        <v>39</v>
      </c>
      <c r="Z2614" s="6">
        <v>0</v>
      </c>
      <c r="AA2614" t="s">
        <v>39</v>
      </c>
      <c r="AB2614" t="s">
        <v>39</v>
      </c>
      <c r="AC2614" t="s">
        <v>39</v>
      </c>
      <c r="AD2614" t="s">
        <v>40</v>
      </c>
      <c r="AE2614" t="s">
        <v>39</v>
      </c>
      <c r="AF2614" t="s">
        <v>42</v>
      </c>
      <c r="AG2614" t="s">
        <v>3207</v>
      </c>
      <c r="AH2614">
        <v>6</v>
      </c>
      <c r="AI2614" t="s">
        <v>39</v>
      </c>
      <c r="AJ2614" s="6" t="s">
        <v>43</v>
      </c>
      <c r="AK2614">
        <v>18</v>
      </c>
      <c r="AL2614" t="s">
        <v>39</v>
      </c>
      <c r="AM2614" t="s">
        <v>39</v>
      </c>
      <c r="AN2614">
        <v>4</v>
      </c>
      <c r="AO2614">
        <v>50</v>
      </c>
      <c r="AP2614">
        <v>40</v>
      </c>
      <c r="AQ2614" t="s">
        <v>39</v>
      </c>
      <c r="AR2614" t="s">
        <v>2627</v>
      </c>
      <c r="AS2614" t="s">
        <v>3203</v>
      </c>
    </row>
    <row r="2615" spans="1:45" x14ac:dyDescent="0.35">
      <c r="A2615" t="s">
        <v>2151</v>
      </c>
      <c r="B2615" t="s">
        <v>2672</v>
      </c>
      <c r="C2615" t="s">
        <v>2592</v>
      </c>
      <c r="D2615" t="s">
        <v>1098</v>
      </c>
      <c r="E2615" t="s">
        <v>1641</v>
      </c>
      <c r="F2615" t="s">
        <v>39</v>
      </c>
      <c r="G2615" t="s">
        <v>42</v>
      </c>
      <c r="H2615" t="s">
        <v>40</v>
      </c>
      <c r="I2615" t="s">
        <v>3202</v>
      </c>
      <c r="J2615" t="s">
        <v>39</v>
      </c>
      <c r="K2615" t="s">
        <v>39</v>
      </c>
      <c r="L2615" t="s">
        <v>39</v>
      </c>
      <c r="M2615" t="s">
        <v>2632</v>
      </c>
      <c r="N2615" t="s">
        <v>39</v>
      </c>
      <c r="O2615" t="s">
        <v>39</v>
      </c>
      <c r="P2615" t="s">
        <v>39</v>
      </c>
      <c r="Q2615" t="s">
        <v>39</v>
      </c>
      <c r="R2615" t="s">
        <v>39</v>
      </c>
      <c r="S2615" t="s">
        <v>39</v>
      </c>
      <c r="T2615">
        <v>4</v>
      </c>
      <c r="U2615" t="s">
        <v>3208</v>
      </c>
      <c r="V2615" s="6" t="s">
        <v>39</v>
      </c>
      <c r="W2615" t="s">
        <v>39</v>
      </c>
      <c r="X2615" s="6">
        <v>24</v>
      </c>
      <c r="Y2615" t="s">
        <v>39</v>
      </c>
      <c r="Z2615" s="6">
        <v>0</v>
      </c>
      <c r="AA2615" t="s">
        <v>39</v>
      </c>
      <c r="AB2615" t="s">
        <v>39</v>
      </c>
      <c r="AC2615" t="s">
        <v>39</v>
      </c>
      <c r="AD2615" t="s">
        <v>40</v>
      </c>
      <c r="AE2615" t="s">
        <v>39</v>
      </c>
      <c r="AF2615" t="s">
        <v>42</v>
      </c>
      <c r="AG2615" t="s">
        <v>3208</v>
      </c>
      <c r="AH2615">
        <v>2</v>
      </c>
      <c r="AI2615" t="s">
        <v>39</v>
      </c>
      <c r="AJ2615" s="6" t="s">
        <v>43</v>
      </c>
      <c r="AK2615">
        <v>9</v>
      </c>
      <c r="AL2615" t="s">
        <v>39</v>
      </c>
      <c r="AM2615" t="s">
        <v>39</v>
      </c>
      <c r="AN2615">
        <v>4</v>
      </c>
      <c r="AO2615">
        <v>50</v>
      </c>
      <c r="AP2615">
        <v>40</v>
      </c>
      <c r="AQ2615" t="s">
        <v>39</v>
      </c>
      <c r="AR2615" t="s">
        <v>2627</v>
      </c>
      <c r="AS2615" t="s">
        <v>3203</v>
      </c>
    </row>
    <row r="2616" spans="1:45" x14ac:dyDescent="0.35">
      <c r="A2616" t="s">
        <v>2151</v>
      </c>
      <c r="B2616" t="s">
        <v>2672</v>
      </c>
      <c r="C2616" t="s">
        <v>2592</v>
      </c>
      <c r="D2616" t="s">
        <v>1098</v>
      </c>
      <c r="E2616" t="s">
        <v>1641</v>
      </c>
      <c r="F2616" t="s">
        <v>39</v>
      </c>
      <c r="G2616" t="s">
        <v>42</v>
      </c>
      <c r="H2616" t="s">
        <v>40</v>
      </c>
      <c r="I2616" t="s">
        <v>3202</v>
      </c>
      <c r="J2616" t="s">
        <v>39</v>
      </c>
      <c r="K2616" t="s">
        <v>39</v>
      </c>
      <c r="L2616" t="s">
        <v>39</v>
      </c>
      <c r="M2616" t="s">
        <v>2632</v>
      </c>
      <c r="N2616" t="s">
        <v>39</v>
      </c>
      <c r="O2616" t="s">
        <v>39</v>
      </c>
      <c r="P2616" t="s">
        <v>39</v>
      </c>
      <c r="Q2616" t="s">
        <v>39</v>
      </c>
      <c r="R2616" t="s">
        <v>39</v>
      </c>
      <c r="S2616" t="s">
        <v>39</v>
      </c>
      <c r="T2616">
        <v>4</v>
      </c>
      <c r="U2616" t="s">
        <v>3208</v>
      </c>
      <c r="V2616" s="6" t="s">
        <v>39</v>
      </c>
      <c r="W2616" t="s">
        <v>39</v>
      </c>
      <c r="X2616" s="6">
        <v>24</v>
      </c>
      <c r="Y2616" t="s">
        <v>39</v>
      </c>
      <c r="Z2616" s="6">
        <v>0</v>
      </c>
      <c r="AA2616" t="s">
        <v>39</v>
      </c>
      <c r="AB2616" t="s">
        <v>39</v>
      </c>
      <c r="AC2616" t="s">
        <v>39</v>
      </c>
      <c r="AD2616" t="s">
        <v>40</v>
      </c>
      <c r="AE2616" t="s">
        <v>39</v>
      </c>
      <c r="AF2616" t="s">
        <v>42</v>
      </c>
      <c r="AG2616" t="s">
        <v>3208</v>
      </c>
      <c r="AH2616">
        <v>4</v>
      </c>
      <c r="AI2616" t="s">
        <v>39</v>
      </c>
      <c r="AJ2616" s="6" t="s">
        <v>43</v>
      </c>
      <c r="AK2616">
        <v>4</v>
      </c>
      <c r="AL2616" t="s">
        <v>39</v>
      </c>
      <c r="AM2616" t="s">
        <v>39</v>
      </c>
      <c r="AN2616">
        <v>4</v>
      </c>
      <c r="AO2616">
        <v>50</v>
      </c>
      <c r="AP2616">
        <v>40</v>
      </c>
      <c r="AQ2616" t="s">
        <v>39</v>
      </c>
      <c r="AR2616" t="s">
        <v>2627</v>
      </c>
      <c r="AS2616" t="s">
        <v>3203</v>
      </c>
    </row>
    <row r="2617" spans="1:45" x14ac:dyDescent="0.35">
      <c r="A2617" t="s">
        <v>2151</v>
      </c>
      <c r="B2617" t="s">
        <v>2672</v>
      </c>
      <c r="C2617" t="s">
        <v>2592</v>
      </c>
      <c r="D2617" t="s">
        <v>1098</v>
      </c>
      <c r="E2617" t="s">
        <v>1641</v>
      </c>
      <c r="F2617" t="s">
        <v>39</v>
      </c>
      <c r="G2617" t="s">
        <v>42</v>
      </c>
      <c r="H2617" t="s">
        <v>40</v>
      </c>
      <c r="I2617" t="s">
        <v>3202</v>
      </c>
      <c r="J2617" t="s">
        <v>39</v>
      </c>
      <c r="K2617" t="s">
        <v>39</v>
      </c>
      <c r="L2617" t="s">
        <v>39</v>
      </c>
      <c r="M2617" t="s">
        <v>2632</v>
      </c>
      <c r="N2617" t="s">
        <v>39</v>
      </c>
      <c r="O2617" t="s">
        <v>39</v>
      </c>
      <c r="P2617" t="s">
        <v>39</v>
      </c>
      <c r="Q2617" t="s">
        <v>39</v>
      </c>
      <c r="R2617" t="s">
        <v>39</v>
      </c>
      <c r="S2617" t="s">
        <v>39</v>
      </c>
      <c r="T2617">
        <v>4</v>
      </c>
      <c r="U2617" t="s">
        <v>3208</v>
      </c>
      <c r="V2617" s="6" t="s">
        <v>39</v>
      </c>
      <c r="W2617" t="s">
        <v>39</v>
      </c>
      <c r="X2617" s="6">
        <v>24</v>
      </c>
      <c r="Y2617" t="s">
        <v>39</v>
      </c>
      <c r="Z2617" s="6">
        <v>0</v>
      </c>
      <c r="AA2617" t="s">
        <v>39</v>
      </c>
      <c r="AB2617" t="s">
        <v>39</v>
      </c>
      <c r="AC2617" t="s">
        <v>39</v>
      </c>
      <c r="AD2617" t="s">
        <v>40</v>
      </c>
      <c r="AE2617" t="s">
        <v>39</v>
      </c>
      <c r="AF2617" t="s">
        <v>42</v>
      </c>
      <c r="AG2617" t="s">
        <v>3208</v>
      </c>
      <c r="AH2617">
        <v>6</v>
      </c>
      <c r="AI2617" t="s">
        <v>39</v>
      </c>
      <c r="AJ2617" s="6" t="s">
        <v>43</v>
      </c>
      <c r="AK2617">
        <v>3</v>
      </c>
      <c r="AL2617" t="s">
        <v>39</v>
      </c>
      <c r="AM2617" t="s">
        <v>39</v>
      </c>
      <c r="AN2617">
        <v>4</v>
      </c>
      <c r="AO2617">
        <v>50</v>
      </c>
      <c r="AP2617">
        <v>40</v>
      </c>
      <c r="AQ2617" t="s">
        <v>39</v>
      </c>
      <c r="AR2617" t="s">
        <v>2627</v>
      </c>
      <c r="AS2617" t="s">
        <v>3203</v>
      </c>
    </row>
    <row r="2618" spans="1:45" x14ac:dyDescent="0.35">
      <c r="A2618" t="s">
        <v>2151</v>
      </c>
      <c r="B2618" t="s">
        <v>2672</v>
      </c>
      <c r="C2618" t="s">
        <v>2592</v>
      </c>
      <c r="D2618" t="s">
        <v>1098</v>
      </c>
      <c r="E2618" t="s">
        <v>1641</v>
      </c>
      <c r="F2618" t="s">
        <v>39</v>
      </c>
      <c r="G2618" t="s">
        <v>42</v>
      </c>
      <c r="H2618" t="s">
        <v>40</v>
      </c>
      <c r="I2618" t="s">
        <v>3202</v>
      </c>
      <c r="J2618" t="s">
        <v>39</v>
      </c>
      <c r="K2618" t="s">
        <v>39</v>
      </c>
      <c r="L2618" t="s">
        <v>39</v>
      </c>
      <c r="M2618" t="s">
        <v>2632</v>
      </c>
      <c r="N2618" t="s">
        <v>39</v>
      </c>
      <c r="O2618" t="s">
        <v>39</v>
      </c>
      <c r="P2618" t="s">
        <v>39</v>
      </c>
      <c r="Q2618" t="s">
        <v>39</v>
      </c>
      <c r="R2618" t="s">
        <v>39</v>
      </c>
      <c r="S2618" t="s">
        <v>39</v>
      </c>
      <c r="T2618">
        <v>4</v>
      </c>
      <c r="U2618" t="s">
        <v>3209</v>
      </c>
      <c r="V2618" s="6" t="s">
        <v>39</v>
      </c>
      <c r="W2618" t="s">
        <v>39</v>
      </c>
      <c r="X2618" s="6">
        <v>24</v>
      </c>
      <c r="Y2618" t="s">
        <v>39</v>
      </c>
      <c r="Z2618" s="6">
        <v>0</v>
      </c>
      <c r="AA2618" t="s">
        <v>2743</v>
      </c>
      <c r="AB2618" s="14">
        <f>0.96/22.4*98.079*1000</f>
        <v>4203.3857142857141</v>
      </c>
      <c r="AC2618" s="29">
        <f>5/24</f>
        <v>0.20833333333333334</v>
      </c>
      <c r="AD2618" t="s">
        <v>42</v>
      </c>
      <c r="AE2618" t="s">
        <v>21</v>
      </c>
      <c r="AF2618" t="s">
        <v>40</v>
      </c>
      <c r="AG2618" t="s">
        <v>39</v>
      </c>
      <c r="AH2618" t="s">
        <v>39</v>
      </c>
      <c r="AI2618" t="s">
        <v>39</v>
      </c>
      <c r="AJ2618" s="6" t="s">
        <v>43</v>
      </c>
      <c r="AK2618">
        <v>2</v>
      </c>
      <c r="AL2618" t="s">
        <v>39</v>
      </c>
      <c r="AM2618" t="s">
        <v>39</v>
      </c>
      <c r="AN2618">
        <v>4</v>
      </c>
      <c r="AO2618">
        <v>50</v>
      </c>
      <c r="AP2618">
        <v>40</v>
      </c>
      <c r="AQ2618" t="s">
        <v>39</v>
      </c>
      <c r="AR2618" t="s">
        <v>2627</v>
      </c>
      <c r="AS2618" t="s">
        <v>3203</v>
      </c>
    </row>
    <row r="2619" spans="1:45" x14ac:dyDescent="0.35">
      <c r="A2619" t="s">
        <v>2151</v>
      </c>
      <c r="B2619" t="s">
        <v>2672</v>
      </c>
      <c r="C2619" t="s">
        <v>2592</v>
      </c>
      <c r="D2619" t="s">
        <v>1098</v>
      </c>
      <c r="E2619" t="s">
        <v>1641</v>
      </c>
      <c r="F2619" t="s">
        <v>39</v>
      </c>
      <c r="G2619" t="s">
        <v>42</v>
      </c>
      <c r="H2619" t="s">
        <v>40</v>
      </c>
      <c r="I2619" t="s">
        <v>3202</v>
      </c>
      <c r="J2619" t="s">
        <v>39</v>
      </c>
      <c r="K2619" t="s">
        <v>39</v>
      </c>
      <c r="L2619" t="s">
        <v>39</v>
      </c>
      <c r="M2619" t="s">
        <v>2632</v>
      </c>
      <c r="N2619" t="s">
        <v>39</v>
      </c>
      <c r="O2619" t="s">
        <v>39</v>
      </c>
      <c r="P2619" t="s">
        <v>39</v>
      </c>
      <c r="Q2619" t="s">
        <v>39</v>
      </c>
      <c r="R2619" t="s">
        <v>39</v>
      </c>
      <c r="S2619" t="s">
        <v>39</v>
      </c>
      <c r="T2619">
        <v>4</v>
      </c>
      <c r="U2619" t="s">
        <v>3210</v>
      </c>
      <c r="V2619" s="6" t="s">
        <v>39</v>
      </c>
      <c r="W2619" t="s">
        <v>39</v>
      </c>
      <c r="X2619" s="6">
        <v>24</v>
      </c>
      <c r="Y2619" t="s">
        <v>39</v>
      </c>
      <c r="Z2619" s="6">
        <v>0</v>
      </c>
      <c r="AA2619" t="s">
        <v>2743</v>
      </c>
      <c r="AB2619" s="14">
        <f t="shared" ref="AB2619:AB2620" si="20">0.96/22.4*98.079*1000</f>
        <v>4203.3857142857141</v>
      </c>
      <c r="AC2619" s="29">
        <f>10/24</f>
        <v>0.41666666666666669</v>
      </c>
      <c r="AD2619" t="s">
        <v>42</v>
      </c>
      <c r="AE2619" t="s">
        <v>21</v>
      </c>
      <c r="AF2619" t="s">
        <v>40</v>
      </c>
      <c r="AG2619" t="s">
        <v>39</v>
      </c>
      <c r="AH2619" t="s">
        <v>39</v>
      </c>
      <c r="AI2619" t="s">
        <v>39</v>
      </c>
      <c r="AJ2619" s="6" t="s">
        <v>43</v>
      </c>
      <c r="AK2619">
        <v>4</v>
      </c>
      <c r="AL2619" t="s">
        <v>39</v>
      </c>
      <c r="AM2619" t="s">
        <v>39</v>
      </c>
      <c r="AN2619">
        <v>4</v>
      </c>
      <c r="AO2619">
        <v>50</v>
      </c>
      <c r="AP2619">
        <v>40</v>
      </c>
      <c r="AQ2619" t="s">
        <v>39</v>
      </c>
      <c r="AR2619" t="s">
        <v>2627</v>
      </c>
      <c r="AS2619" t="s">
        <v>3203</v>
      </c>
    </row>
    <row r="2620" spans="1:45" x14ac:dyDescent="0.35">
      <c r="A2620" t="s">
        <v>2151</v>
      </c>
      <c r="B2620" t="s">
        <v>2672</v>
      </c>
      <c r="C2620" t="s">
        <v>2592</v>
      </c>
      <c r="D2620" t="s">
        <v>1098</v>
      </c>
      <c r="E2620" t="s">
        <v>1641</v>
      </c>
      <c r="F2620" t="s">
        <v>39</v>
      </c>
      <c r="G2620" t="s">
        <v>42</v>
      </c>
      <c r="H2620" t="s">
        <v>40</v>
      </c>
      <c r="I2620" t="s">
        <v>3202</v>
      </c>
      <c r="J2620" t="s">
        <v>39</v>
      </c>
      <c r="K2620" t="s">
        <v>39</v>
      </c>
      <c r="L2620" t="s">
        <v>39</v>
      </c>
      <c r="M2620" t="s">
        <v>2632</v>
      </c>
      <c r="N2620" t="s">
        <v>39</v>
      </c>
      <c r="O2620" t="s">
        <v>39</v>
      </c>
      <c r="P2620" t="s">
        <v>39</v>
      </c>
      <c r="Q2620" t="s">
        <v>39</v>
      </c>
      <c r="R2620" t="s">
        <v>39</v>
      </c>
      <c r="S2620" t="s">
        <v>39</v>
      </c>
      <c r="T2620">
        <v>4</v>
      </c>
      <c r="U2620" t="s">
        <v>3211</v>
      </c>
      <c r="V2620" s="6" t="s">
        <v>39</v>
      </c>
      <c r="W2620" t="s">
        <v>39</v>
      </c>
      <c r="X2620" s="6">
        <v>24</v>
      </c>
      <c r="Y2620" t="s">
        <v>39</v>
      </c>
      <c r="Z2620" s="6">
        <v>0</v>
      </c>
      <c r="AA2620" t="s">
        <v>2743</v>
      </c>
      <c r="AB2620" s="14">
        <f t="shared" si="20"/>
        <v>4203.3857142857141</v>
      </c>
      <c r="AC2620" s="29">
        <f>20/24</f>
        <v>0.83333333333333337</v>
      </c>
      <c r="AD2620" t="s">
        <v>42</v>
      </c>
      <c r="AE2620" t="s">
        <v>21</v>
      </c>
      <c r="AF2620" t="s">
        <v>40</v>
      </c>
      <c r="AG2620" t="s">
        <v>39</v>
      </c>
      <c r="AH2620" t="s">
        <v>39</v>
      </c>
      <c r="AI2620" t="s">
        <v>39</v>
      </c>
      <c r="AJ2620" s="6" t="s">
        <v>43</v>
      </c>
      <c r="AK2620">
        <v>3</v>
      </c>
      <c r="AL2620" t="s">
        <v>39</v>
      </c>
      <c r="AM2620" t="s">
        <v>39</v>
      </c>
      <c r="AN2620">
        <v>4</v>
      </c>
      <c r="AO2620">
        <v>50</v>
      </c>
      <c r="AP2620">
        <v>40</v>
      </c>
      <c r="AQ2620" t="s">
        <v>39</v>
      </c>
      <c r="AR2620" t="s">
        <v>2627</v>
      </c>
      <c r="AS2620" t="s">
        <v>3203</v>
      </c>
    </row>
    <row r="2621" spans="1:45" x14ac:dyDescent="0.35">
      <c r="A2621" t="s">
        <v>2151</v>
      </c>
      <c r="B2621" t="s">
        <v>2672</v>
      </c>
      <c r="C2621" t="s">
        <v>2592</v>
      </c>
      <c r="D2621" t="s">
        <v>1098</v>
      </c>
      <c r="E2621" t="s">
        <v>1641</v>
      </c>
      <c r="F2621" t="s">
        <v>39</v>
      </c>
      <c r="G2621" t="s">
        <v>42</v>
      </c>
      <c r="H2621" t="s">
        <v>40</v>
      </c>
      <c r="I2621" t="s">
        <v>3200</v>
      </c>
      <c r="J2621" t="s">
        <v>39</v>
      </c>
      <c r="K2621" t="s">
        <v>39</v>
      </c>
      <c r="L2621" t="s">
        <v>39</v>
      </c>
      <c r="M2621" t="s">
        <v>2632</v>
      </c>
      <c r="N2621" t="s">
        <v>39</v>
      </c>
      <c r="O2621" t="s">
        <v>39</v>
      </c>
      <c r="P2621" t="s">
        <v>39</v>
      </c>
      <c r="Q2621" t="s">
        <v>39</v>
      </c>
      <c r="R2621" t="s">
        <v>39</v>
      </c>
      <c r="S2621" t="s">
        <v>39</v>
      </c>
      <c r="T2621">
        <v>4</v>
      </c>
      <c r="U2621" t="s">
        <v>48</v>
      </c>
      <c r="V2621" s="6" t="s">
        <v>39</v>
      </c>
      <c r="W2621" t="s">
        <v>39</v>
      </c>
      <c r="X2621" s="6">
        <v>24</v>
      </c>
      <c r="Y2621" t="s">
        <v>39</v>
      </c>
      <c r="Z2621" s="6">
        <v>0</v>
      </c>
      <c r="AA2621" t="s">
        <v>39</v>
      </c>
      <c r="AB2621" t="s">
        <v>39</v>
      </c>
      <c r="AC2621" t="s">
        <v>39</v>
      </c>
      <c r="AD2621" t="s">
        <v>40</v>
      </c>
      <c r="AE2621" t="s">
        <v>39</v>
      </c>
      <c r="AF2621" t="s">
        <v>40</v>
      </c>
      <c r="AG2621" t="s">
        <v>39</v>
      </c>
      <c r="AH2621" t="s">
        <v>39</v>
      </c>
      <c r="AI2621" t="s">
        <v>39</v>
      </c>
      <c r="AJ2621" s="6" t="s">
        <v>43</v>
      </c>
      <c r="AK2621">
        <v>2</v>
      </c>
      <c r="AL2621" t="s">
        <v>39</v>
      </c>
      <c r="AM2621" t="s">
        <v>39</v>
      </c>
      <c r="AN2621">
        <v>4</v>
      </c>
      <c r="AO2621">
        <v>50</v>
      </c>
      <c r="AP2621">
        <v>40</v>
      </c>
      <c r="AQ2621" t="s">
        <v>39</v>
      </c>
      <c r="AR2621" t="s">
        <v>2627</v>
      </c>
      <c r="AS2621" t="s">
        <v>3204</v>
      </c>
    </row>
    <row r="2622" spans="1:45" x14ac:dyDescent="0.35">
      <c r="A2622" t="s">
        <v>2151</v>
      </c>
      <c r="B2622" t="s">
        <v>2672</v>
      </c>
      <c r="C2622" t="s">
        <v>2592</v>
      </c>
      <c r="D2622" t="s">
        <v>1098</v>
      </c>
      <c r="E2622" t="s">
        <v>1641</v>
      </c>
      <c r="F2622" t="s">
        <v>39</v>
      </c>
      <c r="G2622" t="s">
        <v>42</v>
      </c>
      <c r="H2622" t="s">
        <v>40</v>
      </c>
      <c r="I2622" t="s">
        <v>3200</v>
      </c>
      <c r="J2622" t="s">
        <v>39</v>
      </c>
      <c r="K2622" t="s">
        <v>39</v>
      </c>
      <c r="L2622" t="s">
        <v>39</v>
      </c>
      <c r="M2622" t="s">
        <v>2632</v>
      </c>
      <c r="N2622" t="s">
        <v>39</v>
      </c>
      <c r="O2622" t="s">
        <v>39</v>
      </c>
      <c r="P2622" t="s">
        <v>39</v>
      </c>
      <c r="Q2622" t="s">
        <v>39</v>
      </c>
      <c r="R2622" t="s">
        <v>39</v>
      </c>
      <c r="S2622" t="s">
        <v>39</v>
      </c>
      <c r="T2622">
        <v>4</v>
      </c>
      <c r="U2622" t="s">
        <v>3206</v>
      </c>
      <c r="V2622" s="6" t="s">
        <v>39</v>
      </c>
      <c r="W2622" t="s">
        <v>39</v>
      </c>
      <c r="X2622" s="6">
        <v>24</v>
      </c>
      <c r="Y2622" t="s">
        <v>39</v>
      </c>
      <c r="Z2622" s="6">
        <v>0</v>
      </c>
      <c r="AA2622" t="s">
        <v>39</v>
      </c>
      <c r="AB2622" t="s">
        <v>39</v>
      </c>
      <c r="AC2622" t="s">
        <v>39</v>
      </c>
      <c r="AD2622" t="s">
        <v>40</v>
      </c>
      <c r="AE2622" t="s">
        <v>39</v>
      </c>
      <c r="AF2622" t="s">
        <v>42</v>
      </c>
      <c r="AG2622" t="s">
        <v>3206</v>
      </c>
      <c r="AH2622">
        <v>2</v>
      </c>
      <c r="AI2622" t="s">
        <v>39</v>
      </c>
      <c r="AJ2622" s="6" t="s">
        <v>43</v>
      </c>
      <c r="AK2622">
        <v>39</v>
      </c>
      <c r="AL2622" t="s">
        <v>39</v>
      </c>
      <c r="AM2622" t="s">
        <v>39</v>
      </c>
      <c r="AN2622">
        <v>4</v>
      </c>
      <c r="AO2622">
        <v>50</v>
      </c>
      <c r="AP2622">
        <v>40</v>
      </c>
      <c r="AQ2622" t="s">
        <v>39</v>
      </c>
      <c r="AR2622" t="s">
        <v>2627</v>
      </c>
      <c r="AS2622" t="s">
        <v>3204</v>
      </c>
    </row>
    <row r="2623" spans="1:45" x14ac:dyDescent="0.35">
      <c r="A2623" t="s">
        <v>2151</v>
      </c>
      <c r="B2623" t="s">
        <v>2672</v>
      </c>
      <c r="C2623" t="s">
        <v>2592</v>
      </c>
      <c r="D2623" t="s">
        <v>1098</v>
      </c>
      <c r="E2623" t="s">
        <v>1641</v>
      </c>
      <c r="F2623" t="s">
        <v>39</v>
      </c>
      <c r="G2623" t="s">
        <v>42</v>
      </c>
      <c r="H2623" t="s">
        <v>40</v>
      </c>
      <c r="I2623" t="s">
        <v>3200</v>
      </c>
      <c r="J2623" t="s">
        <v>39</v>
      </c>
      <c r="K2623" t="s">
        <v>39</v>
      </c>
      <c r="L2623" t="s">
        <v>39</v>
      </c>
      <c r="M2623" t="s">
        <v>2632</v>
      </c>
      <c r="N2623" t="s">
        <v>39</v>
      </c>
      <c r="O2623" t="s">
        <v>39</v>
      </c>
      <c r="P2623" t="s">
        <v>39</v>
      </c>
      <c r="Q2623" t="s">
        <v>39</v>
      </c>
      <c r="R2623" t="s">
        <v>39</v>
      </c>
      <c r="S2623" t="s">
        <v>39</v>
      </c>
      <c r="T2623">
        <v>4</v>
      </c>
      <c r="U2623" t="s">
        <v>3206</v>
      </c>
      <c r="V2623" s="6" t="s">
        <v>39</v>
      </c>
      <c r="W2623" t="s">
        <v>39</v>
      </c>
      <c r="X2623" s="6">
        <v>24</v>
      </c>
      <c r="Y2623" t="s">
        <v>39</v>
      </c>
      <c r="Z2623" s="6">
        <v>0</v>
      </c>
      <c r="AA2623" t="s">
        <v>39</v>
      </c>
      <c r="AB2623" t="s">
        <v>39</v>
      </c>
      <c r="AC2623" t="s">
        <v>39</v>
      </c>
      <c r="AD2623" t="s">
        <v>40</v>
      </c>
      <c r="AE2623" t="s">
        <v>39</v>
      </c>
      <c r="AF2623" t="s">
        <v>42</v>
      </c>
      <c r="AG2623" t="s">
        <v>3206</v>
      </c>
      <c r="AH2623">
        <v>4</v>
      </c>
      <c r="AI2623" t="s">
        <v>39</v>
      </c>
      <c r="AJ2623" s="6" t="s">
        <v>43</v>
      </c>
      <c r="AK2623">
        <v>42</v>
      </c>
      <c r="AL2623" t="s">
        <v>39</v>
      </c>
      <c r="AM2623" t="s">
        <v>39</v>
      </c>
      <c r="AN2623">
        <v>4</v>
      </c>
      <c r="AO2623">
        <v>50</v>
      </c>
      <c r="AP2623">
        <v>40</v>
      </c>
      <c r="AQ2623" t="s">
        <v>39</v>
      </c>
      <c r="AR2623" t="s">
        <v>2627</v>
      </c>
      <c r="AS2623" t="s">
        <v>3204</v>
      </c>
    </row>
    <row r="2624" spans="1:45" x14ac:dyDescent="0.35">
      <c r="A2624" t="s">
        <v>2151</v>
      </c>
      <c r="B2624" t="s">
        <v>2672</v>
      </c>
      <c r="C2624" t="s">
        <v>2592</v>
      </c>
      <c r="D2624" t="s">
        <v>1098</v>
      </c>
      <c r="E2624" t="s">
        <v>1641</v>
      </c>
      <c r="F2624" t="s">
        <v>39</v>
      </c>
      <c r="G2624" t="s">
        <v>42</v>
      </c>
      <c r="H2624" t="s">
        <v>40</v>
      </c>
      <c r="I2624" t="s">
        <v>3200</v>
      </c>
      <c r="J2624" t="s">
        <v>39</v>
      </c>
      <c r="K2624" t="s">
        <v>39</v>
      </c>
      <c r="L2624" t="s">
        <v>39</v>
      </c>
      <c r="M2624" t="s">
        <v>2632</v>
      </c>
      <c r="N2624" t="s">
        <v>39</v>
      </c>
      <c r="O2624" t="s">
        <v>39</v>
      </c>
      <c r="P2624" t="s">
        <v>39</v>
      </c>
      <c r="Q2624" t="s">
        <v>39</v>
      </c>
      <c r="R2624" t="s">
        <v>39</v>
      </c>
      <c r="S2624" t="s">
        <v>39</v>
      </c>
      <c r="T2624">
        <v>4</v>
      </c>
      <c r="U2624" t="s">
        <v>3206</v>
      </c>
      <c r="V2624" s="6" t="s">
        <v>39</v>
      </c>
      <c r="W2624" t="s">
        <v>39</v>
      </c>
      <c r="X2624" s="6">
        <v>24</v>
      </c>
      <c r="Y2624" t="s">
        <v>39</v>
      </c>
      <c r="Z2624" s="6">
        <v>0</v>
      </c>
      <c r="AA2624" t="s">
        <v>39</v>
      </c>
      <c r="AB2624" t="s">
        <v>39</v>
      </c>
      <c r="AC2624" t="s">
        <v>39</v>
      </c>
      <c r="AD2624" t="s">
        <v>40</v>
      </c>
      <c r="AE2624" t="s">
        <v>39</v>
      </c>
      <c r="AF2624" t="s">
        <v>42</v>
      </c>
      <c r="AG2624" t="s">
        <v>3206</v>
      </c>
      <c r="AH2624">
        <v>6</v>
      </c>
      <c r="AI2624" t="s">
        <v>39</v>
      </c>
      <c r="AJ2624" s="6" t="s">
        <v>43</v>
      </c>
      <c r="AK2624">
        <v>29</v>
      </c>
      <c r="AL2624" t="s">
        <v>39</v>
      </c>
      <c r="AM2624" t="s">
        <v>39</v>
      </c>
      <c r="AN2624">
        <v>4</v>
      </c>
      <c r="AO2624">
        <v>50</v>
      </c>
      <c r="AP2624">
        <v>40</v>
      </c>
      <c r="AQ2624" t="s">
        <v>39</v>
      </c>
      <c r="AR2624" t="s">
        <v>2627</v>
      </c>
      <c r="AS2624" t="s">
        <v>3204</v>
      </c>
    </row>
    <row r="2625" spans="1:45" x14ac:dyDescent="0.35">
      <c r="A2625" t="s">
        <v>2151</v>
      </c>
      <c r="B2625" t="s">
        <v>2672</v>
      </c>
      <c r="C2625" t="s">
        <v>2592</v>
      </c>
      <c r="D2625" t="s">
        <v>1098</v>
      </c>
      <c r="E2625" t="s">
        <v>1641</v>
      </c>
      <c r="F2625" t="s">
        <v>39</v>
      </c>
      <c r="G2625" t="s">
        <v>42</v>
      </c>
      <c r="H2625" t="s">
        <v>40</v>
      </c>
      <c r="I2625" t="s">
        <v>3200</v>
      </c>
      <c r="J2625" t="s">
        <v>39</v>
      </c>
      <c r="K2625" t="s">
        <v>39</v>
      </c>
      <c r="L2625" t="s">
        <v>39</v>
      </c>
      <c r="M2625" t="s">
        <v>2632</v>
      </c>
      <c r="N2625" t="s">
        <v>39</v>
      </c>
      <c r="O2625" t="s">
        <v>39</v>
      </c>
      <c r="P2625" t="s">
        <v>39</v>
      </c>
      <c r="Q2625" t="s">
        <v>39</v>
      </c>
      <c r="R2625" t="s">
        <v>39</v>
      </c>
      <c r="S2625" t="s">
        <v>39</v>
      </c>
      <c r="T2625">
        <v>4</v>
      </c>
      <c r="U2625" t="s">
        <v>3207</v>
      </c>
      <c r="V2625" s="6" t="s">
        <v>39</v>
      </c>
      <c r="W2625" t="s">
        <v>39</v>
      </c>
      <c r="X2625" s="6">
        <v>24</v>
      </c>
      <c r="Y2625" t="s">
        <v>39</v>
      </c>
      <c r="Z2625" s="6">
        <v>0</v>
      </c>
      <c r="AA2625" t="s">
        <v>39</v>
      </c>
      <c r="AB2625" t="s">
        <v>39</v>
      </c>
      <c r="AC2625" t="s">
        <v>39</v>
      </c>
      <c r="AD2625" t="s">
        <v>40</v>
      </c>
      <c r="AE2625" t="s">
        <v>39</v>
      </c>
      <c r="AF2625" t="s">
        <v>42</v>
      </c>
      <c r="AG2625" t="s">
        <v>3207</v>
      </c>
      <c r="AH2625">
        <v>2</v>
      </c>
      <c r="AI2625" t="s">
        <v>39</v>
      </c>
      <c r="AJ2625" s="6" t="s">
        <v>43</v>
      </c>
      <c r="AK2625">
        <v>34</v>
      </c>
      <c r="AL2625" t="s">
        <v>39</v>
      </c>
      <c r="AM2625" t="s">
        <v>39</v>
      </c>
      <c r="AN2625">
        <v>4</v>
      </c>
      <c r="AO2625">
        <v>50</v>
      </c>
      <c r="AP2625">
        <v>40</v>
      </c>
      <c r="AQ2625" t="s">
        <v>39</v>
      </c>
      <c r="AR2625" t="s">
        <v>2627</v>
      </c>
      <c r="AS2625" t="s">
        <v>3204</v>
      </c>
    </row>
    <row r="2626" spans="1:45" x14ac:dyDescent="0.35">
      <c r="A2626" t="s">
        <v>2151</v>
      </c>
      <c r="B2626" t="s">
        <v>2672</v>
      </c>
      <c r="C2626" t="s">
        <v>2592</v>
      </c>
      <c r="D2626" t="s">
        <v>1098</v>
      </c>
      <c r="E2626" t="s">
        <v>1641</v>
      </c>
      <c r="F2626" t="s">
        <v>39</v>
      </c>
      <c r="G2626" t="s">
        <v>42</v>
      </c>
      <c r="H2626" t="s">
        <v>40</v>
      </c>
      <c r="I2626" t="s">
        <v>3200</v>
      </c>
      <c r="J2626" t="s">
        <v>39</v>
      </c>
      <c r="K2626" t="s">
        <v>39</v>
      </c>
      <c r="L2626" t="s">
        <v>39</v>
      </c>
      <c r="M2626" t="s">
        <v>2632</v>
      </c>
      <c r="N2626" t="s">
        <v>39</v>
      </c>
      <c r="O2626" t="s">
        <v>39</v>
      </c>
      <c r="P2626" t="s">
        <v>39</v>
      </c>
      <c r="Q2626" t="s">
        <v>39</v>
      </c>
      <c r="R2626" t="s">
        <v>39</v>
      </c>
      <c r="S2626" t="s">
        <v>39</v>
      </c>
      <c r="T2626">
        <v>4</v>
      </c>
      <c r="U2626" t="s">
        <v>3207</v>
      </c>
      <c r="V2626" s="6" t="s">
        <v>39</v>
      </c>
      <c r="W2626" t="s">
        <v>39</v>
      </c>
      <c r="X2626" s="6">
        <v>24</v>
      </c>
      <c r="Y2626" t="s">
        <v>39</v>
      </c>
      <c r="Z2626" s="6">
        <v>0</v>
      </c>
      <c r="AA2626" t="s">
        <v>39</v>
      </c>
      <c r="AB2626" t="s">
        <v>39</v>
      </c>
      <c r="AC2626" t="s">
        <v>39</v>
      </c>
      <c r="AD2626" t="s">
        <v>40</v>
      </c>
      <c r="AE2626" t="s">
        <v>39</v>
      </c>
      <c r="AF2626" t="s">
        <v>42</v>
      </c>
      <c r="AG2626" t="s">
        <v>3207</v>
      </c>
      <c r="AH2626">
        <v>4</v>
      </c>
      <c r="AI2626" t="s">
        <v>39</v>
      </c>
      <c r="AJ2626" s="6" t="s">
        <v>43</v>
      </c>
      <c r="AK2626">
        <v>30</v>
      </c>
      <c r="AL2626" t="s">
        <v>39</v>
      </c>
      <c r="AM2626" t="s">
        <v>39</v>
      </c>
      <c r="AN2626">
        <v>4</v>
      </c>
      <c r="AO2626">
        <v>50</v>
      </c>
      <c r="AP2626">
        <v>40</v>
      </c>
      <c r="AQ2626" t="s">
        <v>39</v>
      </c>
      <c r="AR2626" t="s">
        <v>2627</v>
      </c>
      <c r="AS2626" t="s">
        <v>3204</v>
      </c>
    </row>
    <row r="2627" spans="1:45" x14ac:dyDescent="0.35">
      <c r="A2627" t="s">
        <v>2151</v>
      </c>
      <c r="B2627" t="s">
        <v>2672</v>
      </c>
      <c r="C2627" t="s">
        <v>2592</v>
      </c>
      <c r="D2627" t="s">
        <v>1098</v>
      </c>
      <c r="E2627" t="s">
        <v>1641</v>
      </c>
      <c r="F2627" t="s">
        <v>39</v>
      </c>
      <c r="G2627" t="s">
        <v>42</v>
      </c>
      <c r="H2627" t="s">
        <v>40</v>
      </c>
      <c r="I2627" t="s">
        <v>3200</v>
      </c>
      <c r="J2627" t="s">
        <v>39</v>
      </c>
      <c r="K2627" t="s">
        <v>39</v>
      </c>
      <c r="L2627" t="s">
        <v>39</v>
      </c>
      <c r="M2627" t="s">
        <v>2632</v>
      </c>
      <c r="N2627" t="s">
        <v>39</v>
      </c>
      <c r="O2627" t="s">
        <v>39</v>
      </c>
      <c r="P2627" t="s">
        <v>39</v>
      </c>
      <c r="Q2627" t="s">
        <v>39</v>
      </c>
      <c r="R2627" t="s">
        <v>39</v>
      </c>
      <c r="S2627" t="s">
        <v>39</v>
      </c>
      <c r="T2627">
        <v>4</v>
      </c>
      <c r="U2627" t="s">
        <v>3207</v>
      </c>
      <c r="V2627" s="6" t="s">
        <v>39</v>
      </c>
      <c r="W2627" t="s">
        <v>39</v>
      </c>
      <c r="X2627" s="6">
        <v>24</v>
      </c>
      <c r="Y2627" t="s">
        <v>39</v>
      </c>
      <c r="Z2627" s="6">
        <v>0</v>
      </c>
      <c r="AA2627" t="s">
        <v>39</v>
      </c>
      <c r="AB2627" t="s">
        <v>39</v>
      </c>
      <c r="AC2627" t="s">
        <v>39</v>
      </c>
      <c r="AD2627" t="s">
        <v>40</v>
      </c>
      <c r="AE2627" t="s">
        <v>39</v>
      </c>
      <c r="AF2627" t="s">
        <v>42</v>
      </c>
      <c r="AG2627" t="s">
        <v>3207</v>
      </c>
      <c r="AH2627">
        <v>6</v>
      </c>
      <c r="AI2627" t="s">
        <v>39</v>
      </c>
      <c r="AJ2627" s="6" t="s">
        <v>43</v>
      </c>
      <c r="AK2627">
        <v>22</v>
      </c>
      <c r="AL2627" t="s">
        <v>39</v>
      </c>
      <c r="AM2627" t="s">
        <v>39</v>
      </c>
      <c r="AN2627">
        <v>4</v>
      </c>
      <c r="AO2627">
        <v>50</v>
      </c>
      <c r="AP2627">
        <v>40</v>
      </c>
      <c r="AQ2627" t="s">
        <v>39</v>
      </c>
      <c r="AR2627" t="s">
        <v>2627</v>
      </c>
      <c r="AS2627" t="s">
        <v>3204</v>
      </c>
    </row>
    <row r="2628" spans="1:45" x14ac:dyDescent="0.35">
      <c r="A2628" t="s">
        <v>2151</v>
      </c>
      <c r="B2628" t="s">
        <v>2672</v>
      </c>
      <c r="C2628" t="s">
        <v>2592</v>
      </c>
      <c r="D2628" t="s">
        <v>1098</v>
      </c>
      <c r="E2628" t="s">
        <v>1641</v>
      </c>
      <c r="F2628" t="s">
        <v>39</v>
      </c>
      <c r="G2628" t="s">
        <v>42</v>
      </c>
      <c r="H2628" t="s">
        <v>40</v>
      </c>
      <c r="I2628" t="s">
        <v>3200</v>
      </c>
      <c r="J2628" t="s">
        <v>39</v>
      </c>
      <c r="K2628" t="s">
        <v>39</v>
      </c>
      <c r="L2628" t="s">
        <v>39</v>
      </c>
      <c r="M2628" t="s">
        <v>2632</v>
      </c>
      <c r="N2628" t="s">
        <v>39</v>
      </c>
      <c r="O2628" t="s">
        <v>39</v>
      </c>
      <c r="P2628" t="s">
        <v>39</v>
      </c>
      <c r="Q2628" t="s">
        <v>39</v>
      </c>
      <c r="R2628" t="s">
        <v>39</v>
      </c>
      <c r="S2628" t="s">
        <v>39</v>
      </c>
      <c r="T2628">
        <v>4</v>
      </c>
      <c r="U2628" t="s">
        <v>3208</v>
      </c>
      <c r="V2628" s="6" t="s">
        <v>39</v>
      </c>
      <c r="W2628" t="s">
        <v>39</v>
      </c>
      <c r="X2628" s="6">
        <v>24</v>
      </c>
      <c r="Y2628" t="s">
        <v>39</v>
      </c>
      <c r="Z2628" s="6">
        <v>0</v>
      </c>
      <c r="AA2628" t="s">
        <v>39</v>
      </c>
      <c r="AB2628" t="s">
        <v>39</v>
      </c>
      <c r="AC2628" t="s">
        <v>39</v>
      </c>
      <c r="AD2628" t="s">
        <v>40</v>
      </c>
      <c r="AE2628" t="s">
        <v>39</v>
      </c>
      <c r="AF2628" t="s">
        <v>42</v>
      </c>
      <c r="AG2628" t="s">
        <v>3208</v>
      </c>
      <c r="AH2628">
        <v>2</v>
      </c>
      <c r="AI2628" t="s">
        <v>39</v>
      </c>
      <c r="AJ2628" s="6" t="s">
        <v>43</v>
      </c>
      <c r="AK2628">
        <v>10</v>
      </c>
      <c r="AL2628" t="s">
        <v>39</v>
      </c>
      <c r="AM2628" t="s">
        <v>39</v>
      </c>
      <c r="AN2628">
        <v>4</v>
      </c>
      <c r="AO2628">
        <v>50</v>
      </c>
      <c r="AP2628">
        <v>40</v>
      </c>
      <c r="AQ2628" t="s">
        <v>39</v>
      </c>
      <c r="AR2628" t="s">
        <v>2627</v>
      </c>
      <c r="AS2628" t="s">
        <v>3204</v>
      </c>
    </row>
    <row r="2629" spans="1:45" x14ac:dyDescent="0.35">
      <c r="A2629" t="s">
        <v>2151</v>
      </c>
      <c r="B2629" t="s">
        <v>2672</v>
      </c>
      <c r="C2629" t="s">
        <v>2592</v>
      </c>
      <c r="D2629" t="s">
        <v>1098</v>
      </c>
      <c r="E2629" t="s">
        <v>1641</v>
      </c>
      <c r="F2629" t="s">
        <v>39</v>
      </c>
      <c r="G2629" t="s">
        <v>42</v>
      </c>
      <c r="H2629" t="s">
        <v>40</v>
      </c>
      <c r="I2629" t="s">
        <v>3200</v>
      </c>
      <c r="J2629" t="s">
        <v>39</v>
      </c>
      <c r="K2629" t="s">
        <v>39</v>
      </c>
      <c r="L2629" t="s">
        <v>39</v>
      </c>
      <c r="M2629" t="s">
        <v>2632</v>
      </c>
      <c r="N2629" t="s">
        <v>39</v>
      </c>
      <c r="O2629" t="s">
        <v>39</v>
      </c>
      <c r="P2629" t="s">
        <v>39</v>
      </c>
      <c r="Q2629" t="s">
        <v>39</v>
      </c>
      <c r="R2629" t="s">
        <v>39</v>
      </c>
      <c r="S2629" t="s">
        <v>39</v>
      </c>
      <c r="T2629">
        <v>4</v>
      </c>
      <c r="U2629" t="s">
        <v>3208</v>
      </c>
      <c r="V2629" s="6" t="s">
        <v>39</v>
      </c>
      <c r="W2629" t="s">
        <v>39</v>
      </c>
      <c r="X2629" s="6">
        <v>24</v>
      </c>
      <c r="Y2629" t="s">
        <v>39</v>
      </c>
      <c r="Z2629" s="6">
        <v>0</v>
      </c>
      <c r="AA2629" t="s">
        <v>39</v>
      </c>
      <c r="AB2629" t="s">
        <v>39</v>
      </c>
      <c r="AC2629" t="s">
        <v>39</v>
      </c>
      <c r="AD2629" t="s">
        <v>40</v>
      </c>
      <c r="AE2629" t="s">
        <v>39</v>
      </c>
      <c r="AF2629" t="s">
        <v>42</v>
      </c>
      <c r="AG2629" t="s">
        <v>3208</v>
      </c>
      <c r="AH2629">
        <v>4</v>
      </c>
      <c r="AI2629" t="s">
        <v>39</v>
      </c>
      <c r="AJ2629" s="6" t="s">
        <v>43</v>
      </c>
      <c r="AK2629">
        <v>5</v>
      </c>
      <c r="AL2629" t="s">
        <v>39</v>
      </c>
      <c r="AM2629" t="s">
        <v>39</v>
      </c>
      <c r="AN2629">
        <v>4</v>
      </c>
      <c r="AO2629">
        <v>50</v>
      </c>
      <c r="AP2629">
        <v>40</v>
      </c>
      <c r="AQ2629" t="s">
        <v>39</v>
      </c>
      <c r="AR2629" t="s">
        <v>2627</v>
      </c>
      <c r="AS2629" t="s">
        <v>3204</v>
      </c>
    </row>
    <row r="2630" spans="1:45" x14ac:dyDescent="0.35">
      <c r="A2630" t="s">
        <v>2151</v>
      </c>
      <c r="B2630" t="s">
        <v>2672</v>
      </c>
      <c r="C2630" t="s">
        <v>2592</v>
      </c>
      <c r="D2630" t="s">
        <v>1098</v>
      </c>
      <c r="E2630" t="s">
        <v>1641</v>
      </c>
      <c r="F2630" t="s">
        <v>39</v>
      </c>
      <c r="G2630" t="s">
        <v>42</v>
      </c>
      <c r="H2630" t="s">
        <v>40</v>
      </c>
      <c r="I2630" t="s">
        <v>3200</v>
      </c>
      <c r="J2630" t="s">
        <v>39</v>
      </c>
      <c r="K2630" t="s">
        <v>39</v>
      </c>
      <c r="L2630" t="s">
        <v>39</v>
      </c>
      <c r="M2630" t="s">
        <v>2632</v>
      </c>
      <c r="N2630" t="s">
        <v>39</v>
      </c>
      <c r="O2630" t="s">
        <v>39</v>
      </c>
      <c r="P2630" t="s">
        <v>39</v>
      </c>
      <c r="Q2630" t="s">
        <v>39</v>
      </c>
      <c r="R2630" t="s">
        <v>39</v>
      </c>
      <c r="S2630" t="s">
        <v>39</v>
      </c>
      <c r="T2630">
        <v>4</v>
      </c>
      <c r="U2630" t="s">
        <v>3208</v>
      </c>
      <c r="V2630" s="6" t="s">
        <v>39</v>
      </c>
      <c r="W2630" t="s">
        <v>39</v>
      </c>
      <c r="X2630" s="6">
        <v>24</v>
      </c>
      <c r="Y2630" t="s">
        <v>39</v>
      </c>
      <c r="Z2630" s="6">
        <v>0</v>
      </c>
      <c r="AA2630" t="s">
        <v>39</v>
      </c>
      <c r="AB2630" t="s">
        <v>39</v>
      </c>
      <c r="AC2630" t="s">
        <v>39</v>
      </c>
      <c r="AD2630" t="s">
        <v>40</v>
      </c>
      <c r="AE2630" t="s">
        <v>39</v>
      </c>
      <c r="AF2630" t="s">
        <v>42</v>
      </c>
      <c r="AG2630" t="s">
        <v>3208</v>
      </c>
      <c r="AH2630">
        <v>6</v>
      </c>
      <c r="AI2630" t="s">
        <v>39</v>
      </c>
      <c r="AJ2630" s="6" t="s">
        <v>43</v>
      </c>
      <c r="AK2630">
        <v>2</v>
      </c>
      <c r="AL2630" t="s">
        <v>39</v>
      </c>
      <c r="AM2630" t="s">
        <v>39</v>
      </c>
      <c r="AN2630">
        <v>4</v>
      </c>
      <c r="AO2630">
        <v>50</v>
      </c>
      <c r="AP2630">
        <v>40</v>
      </c>
      <c r="AQ2630" t="s">
        <v>39</v>
      </c>
      <c r="AR2630" t="s">
        <v>2627</v>
      </c>
      <c r="AS2630" t="s">
        <v>3204</v>
      </c>
    </row>
    <row r="2631" spans="1:45" x14ac:dyDescent="0.35">
      <c r="A2631" t="s">
        <v>2151</v>
      </c>
      <c r="B2631" t="s">
        <v>2672</v>
      </c>
      <c r="C2631" t="s">
        <v>2592</v>
      </c>
      <c r="D2631" t="s">
        <v>1098</v>
      </c>
      <c r="E2631" t="s">
        <v>1641</v>
      </c>
      <c r="F2631" t="s">
        <v>39</v>
      </c>
      <c r="G2631" t="s">
        <v>42</v>
      </c>
      <c r="H2631" t="s">
        <v>40</v>
      </c>
      <c r="I2631" t="s">
        <v>3200</v>
      </c>
      <c r="J2631" t="s">
        <v>39</v>
      </c>
      <c r="K2631" t="s">
        <v>39</v>
      </c>
      <c r="L2631" t="s">
        <v>39</v>
      </c>
      <c r="M2631" t="s">
        <v>2632</v>
      </c>
      <c r="N2631" t="s">
        <v>39</v>
      </c>
      <c r="O2631" t="s">
        <v>39</v>
      </c>
      <c r="P2631" t="s">
        <v>39</v>
      </c>
      <c r="Q2631" t="s">
        <v>39</v>
      </c>
      <c r="R2631" t="s">
        <v>39</v>
      </c>
      <c r="S2631" t="s">
        <v>39</v>
      </c>
      <c r="T2631">
        <v>4</v>
      </c>
      <c r="U2631" t="s">
        <v>3209</v>
      </c>
      <c r="V2631" s="6" t="s">
        <v>39</v>
      </c>
      <c r="W2631" t="s">
        <v>39</v>
      </c>
      <c r="X2631" s="6">
        <v>24</v>
      </c>
      <c r="Y2631" t="s">
        <v>39</v>
      </c>
      <c r="Z2631" s="6">
        <v>0</v>
      </c>
      <c r="AA2631" t="s">
        <v>2743</v>
      </c>
      <c r="AB2631" s="14">
        <f>0.96/22.4*98.079*1000</f>
        <v>4203.3857142857141</v>
      </c>
      <c r="AC2631" s="29">
        <f>5/24</f>
        <v>0.20833333333333334</v>
      </c>
      <c r="AD2631" t="s">
        <v>42</v>
      </c>
      <c r="AE2631" t="s">
        <v>21</v>
      </c>
      <c r="AF2631" t="s">
        <v>40</v>
      </c>
      <c r="AG2631" t="s">
        <v>39</v>
      </c>
      <c r="AH2631" t="s">
        <v>39</v>
      </c>
      <c r="AI2631" t="s">
        <v>39</v>
      </c>
      <c r="AJ2631" s="6" t="s">
        <v>43</v>
      </c>
      <c r="AK2631">
        <v>3</v>
      </c>
      <c r="AL2631" t="s">
        <v>39</v>
      </c>
      <c r="AM2631" t="s">
        <v>39</v>
      </c>
      <c r="AN2631">
        <v>4</v>
      </c>
      <c r="AO2631">
        <v>50</v>
      </c>
      <c r="AP2631">
        <v>40</v>
      </c>
      <c r="AQ2631" t="s">
        <v>39</v>
      </c>
      <c r="AR2631" t="s">
        <v>2627</v>
      </c>
      <c r="AS2631" t="s">
        <v>3204</v>
      </c>
    </row>
    <row r="2632" spans="1:45" x14ac:dyDescent="0.35">
      <c r="A2632" t="s">
        <v>2151</v>
      </c>
      <c r="B2632" t="s">
        <v>2672</v>
      </c>
      <c r="C2632" t="s">
        <v>2592</v>
      </c>
      <c r="D2632" t="s">
        <v>1098</v>
      </c>
      <c r="E2632" t="s">
        <v>1641</v>
      </c>
      <c r="F2632" t="s">
        <v>39</v>
      </c>
      <c r="G2632" t="s">
        <v>42</v>
      </c>
      <c r="H2632" t="s">
        <v>40</v>
      </c>
      <c r="I2632" t="s">
        <v>3200</v>
      </c>
      <c r="J2632" t="s">
        <v>39</v>
      </c>
      <c r="K2632" t="s">
        <v>39</v>
      </c>
      <c r="L2632" t="s">
        <v>39</v>
      </c>
      <c r="M2632" t="s">
        <v>2632</v>
      </c>
      <c r="N2632" t="s">
        <v>39</v>
      </c>
      <c r="O2632" t="s">
        <v>39</v>
      </c>
      <c r="P2632" t="s">
        <v>39</v>
      </c>
      <c r="Q2632" t="s">
        <v>39</v>
      </c>
      <c r="R2632" t="s">
        <v>39</v>
      </c>
      <c r="S2632" t="s">
        <v>39</v>
      </c>
      <c r="T2632">
        <v>4</v>
      </c>
      <c r="U2632" t="s">
        <v>3210</v>
      </c>
      <c r="V2632" s="6" t="s">
        <v>39</v>
      </c>
      <c r="W2632" t="s">
        <v>39</v>
      </c>
      <c r="X2632" s="6">
        <v>24</v>
      </c>
      <c r="Y2632" t="s">
        <v>39</v>
      </c>
      <c r="Z2632" s="6">
        <v>0</v>
      </c>
      <c r="AA2632" t="s">
        <v>2743</v>
      </c>
      <c r="AB2632" s="14">
        <f t="shared" ref="AB2632:AB2633" si="21">0.96/22.4*98.079*1000</f>
        <v>4203.3857142857141</v>
      </c>
      <c r="AC2632" s="29">
        <f>10/24</f>
        <v>0.41666666666666669</v>
      </c>
      <c r="AD2632" t="s">
        <v>42</v>
      </c>
      <c r="AE2632" t="s">
        <v>21</v>
      </c>
      <c r="AF2632" t="s">
        <v>40</v>
      </c>
      <c r="AG2632" t="s">
        <v>39</v>
      </c>
      <c r="AH2632" t="s">
        <v>39</v>
      </c>
      <c r="AI2632" t="s">
        <v>39</v>
      </c>
      <c r="AJ2632" s="6" t="s">
        <v>43</v>
      </c>
      <c r="AK2632">
        <v>8</v>
      </c>
      <c r="AL2632" t="s">
        <v>39</v>
      </c>
      <c r="AM2632" t="s">
        <v>39</v>
      </c>
      <c r="AN2632">
        <v>4</v>
      </c>
      <c r="AO2632">
        <v>50</v>
      </c>
      <c r="AP2632">
        <v>40</v>
      </c>
      <c r="AQ2632" t="s">
        <v>39</v>
      </c>
      <c r="AR2632" t="s">
        <v>2627</v>
      </c>
      <c r="AS2632" t="s">
        <v>3204</v>
      </c>
    </row>
    <row r="2633" spans="1:45" x14ac:dyDescent="0.35">
      <c r="A2633" t="s">
        <v>2151</v>
      </c>
      <c r="B2633" t="s">
        <v>2672</v>
      </c>
      <c r="C2633" t="s">
        <v>2592</v>
      </c>
      <c r="D2633" t="s">
        <v>1098</v>
      </c>
      <c r="E2633" t="s">
        <v>1641</v>
      </c>
      <c r="F2633" t="s">
        <v>39</v>
      </c>
      <c r="G2633" t="s">
        <v>42</v>
      </c>
      <c r="H2633" t="s">
        <v>40</v>
      </c>
      <c r="I2633" t="s">
        <v>3200</v>
      </c>
      <c r="J2633" t="s">
        <v>39</v>
      </c>
      <c r="K2633" t="s">
        <v>39</v>
      </c>
      <c r="L2633" t="s">
        <v>39</v>
      </c>
      <c r="M2633" t="s">
        <v>2632</v>
      </c>
      <c r="N2633" t="s">
        <v>39</v>
      </c>
      <c r="O2633" t="s">
        <v>39</v>
      </c>
      <c r="P2633" t="s">
        <v>39</v>
      </c>
      <c r="Q2633" t="s">
        <v>39</v>
      </c>
      <c r="R2633" t="s">
        <v>39</v>
      </c>
      <c r="S2633" t="s">
        <v>39</v>
      </c>
      <c r="T2633">
        <v>4</v>
      </c>
      <c r="U2633" t="s">
        <v>3211</v>
      </c>
      <c r="V2633" s="6" t="s">
        <v>39</v>
      </c>
      <c r="W2633" t="s">
        <v>39</v>
      </c>
      <c r="X2633" s="6">
        <v>24</v>
      </c>
      <c r="Y2633" t="s">
        <v>39</v>
      </c>
      <c r="Z2633" s="6">
        <v>0</v>
      </c>
      <c r="AA2633" t="s">
        <v>2743</v>
      </c>
      <c r="AB2633" s="14">
        <f t="shared" si="21"/>
        <v>4203.3857142857141</v>
      </c>
      <c r="AC2633" s="29">
        <f>20/24</f>
        <v>0.83333333333333337</v>
      </c>
      <c r="AD2633" t="s">
        <v>42</v>
      </c>
      <c r="AE2633" t="s">
        <v>21</v>
      </c>
      <c r="AF2633" t="s">
        <v>40</v>
      </c>
      <c r="AG2633" t="s">
        <v>39</v>
      </c>
      <c r="AH2633" t="s">
        <v>39</v>
      </c>
      <c r="AI2633" t="s">
        <v>39</v>
      </c>
      <c r="AJ2633" s="6" t="s">
        <v>43</v>
      </c>
      <c r="AK2633">
        <v>6</v>
      </c>
      <c r="AL2633" t="s">
        <v>39</v>
      </c>
      <c r="AM2633" t="s">
        <v>39</v>
      </c>
      <c r="AN2633">
        <v>4</v>
      </c>
      <c r="AO2633">
        <v>50</v>
      </c>
      <c r="AP2633">
        <v>40</v>
      </c>
      <c r="AQ2633" t="s">
        <v>39</v>
      </c>
      <c r="AR2633" t="s">
        <v>2627</v>
      </c>
      <c r="AS2633" t="s">
        <v>3204</v>
      </c>
    </row>
    <row r="2634" spans="1:45" x14ac:dyDescent="0.35">
      <c r="A2634" t="s">
        <v>2151</v>
      </c>
      <c r="B2634" t="s">
        <v>2672</v>
      </c>
      <c r="C2634" t="s">
        <v>2592</v>
      </c>
      <c r="D2634" t="s">
        <v>1098</v>
      </c>
      <c r="E2634" t="s">
        <v>1641</v>
      </c>
      <c r="F2634" t="s">
        <v>39</v>
      </c>
      <c r="G2634" t="s">
        <v>42</v>
      </c>
      <c r="H2634" t="s">
        <v>40</v>
      </c>
      <c r="I2634" t="s">
        <v>3214</v>
      </c>
      <c r="J2634" t="s">
        <v>39</v>
      </c>
      <c r="K2634" t="s">
        <v>39</v>
      </c>
      <c r="L2634" t="s">
        <v>39</v>
      </c>
      <c r="M2634" t="s">
        <v>2632</v>
      </c>
      <c r="N2634" t="s">
        <v>39</v>
      </c>
      <c r="O2634" t="s">
        <v>39</v>
      </c>
      <c r="P2634" t="s">
        <v>39</v>
      </c>
      <c r="Q2634" t="s">
        <v>39</v>
      </c>
      <c r="R2634" t="s">
        <v>39</v>
      </c>
      <c r="S2634" t="s">
        <v>39</v>
      </c>
      <c r="T2634">
        <v>4</v>
      </c>
      <c r="U2634" t="s">
        <v>48</v>
      </c>
      <c r="V2634" s="6" t="s">
        <v>39</v>
      </c>
      <c r="W2634" t="s">
        <v>39</v>
      </c>
      <c r="X2634" s="6">
        <v>24</v>
      </c>
      <c r="Y2634" t="s">
        <v>39</v>
      </c>
      <c r="Z2634" s="6">
        <v>0</v>
      </c>
      <c r="AA2634" t="s">
        <v>39</v>
      </c>
      <c r="AB2634" t="s">
        <v>39</v>
      </c>
      <c r="AC2634" t="s">
        <v>39</v>
      </c>
      <c r="AD2634" t="s">
        <v>40</v>
      </c>
      <c r="AE2634" t="s">
        <v>39</v>
      </c>
      <c r="AF2634" t="s">
        <v>40</v>
      </c>
      <c r="AG2634" t="s">
        <v>39</v>
      </c>
      <c r="AH2634" t="s">
        <v>39</v>
      </c>
      <c r="AI2634" t="s">
        <v>39</v>
      </c>
      <c r="AJ2634" s="6" t="s">
        <v>43</v>
      </c>
      <c r="AK2634">
        <v>3</v>
      </c>
      <c r="AL2634" t="s">
        <v>39</v>
      </c>
      <c r="AM2634" t="s">
        <v>39</v>
      </c>
      <c r="AN2634">
        <v>4</v>
      </c>
      <c r="AO2634">
        <v>50</v>
      </c>
      <c r="AP2634">
        <v>40</v>
      </c>
      <c r="AQ2634" t="s">
        <v>39</v>
      </c>
      <c r="AR2634" t="s">
        <v>2627</v>
      </c>
      <c r="AS2634" t="s">
        <v>3205</v>
      </c>
    </row>
    <row r="2635" spans="1:45" x14ac:dyDescent="0.35">
      <c r="A2635" t="s">
        <v>2151</v>
      </c>
      <c r="B2635" t="s">
        <v>2672</v>
      </c>
      <c r="C2635" t="s">
        <v>2592</v>
      </c>
      <c r="D2635" t="s">
        <v>1098</v>
      </c>
      <c r="E2635" t="s">
        <v>1641</v>
      </c>
      <c r="F2635" t="s">
        <v>39</v>
      </c>
      <c r="G2635" t="s">
        <v>42</v>
      </c>
      <c r="H2635" t="s">
        <v>40</v>
      </c>
      <c r="I2635" t="s">
        <v>3214</v>
      </c>
      <c r="J2635" t="s">
        <v>39</v>
      </c>
      <c r="K2635" t="s">
        <v>39</v>
      </c>
      <c r="L2635" t="s">
        <v>39</v>
      </c>
      <c r="M2635" t="s">
        <v>2632</v>
      </c>
      <c r="N2635" t="s">
        <v>39</v>
      </c>
      <c r="O2635" t="s">
        <v>39</v>
      </c>
      <c r="P2635" t="s">
        <v>39</v>
      </c>
      <c r="Q2635" t="s">
        <v>39</v>
      </c>
      <c r="R2635" t="s">
        <v>39</v>
      </c>
      <c r="S2635" t="s">
        <v>39</v>
      </c>
      <c r="T2635">
        <v>4</v>
      </c>
      <c r="U2635" t="s">
        <v>3206</v>
      </c>
      <c r="V2635" s="6" t="s">
        <v>39</v>
      </c>
      <c r="W2635" t="s">
        <v>39</v>
      </c>
      <c r="X2635" s="6">
        <v>24</v>
      </c>
      <c r="Y2635" t="s">
        <v>39</v>
      </c>
      <c r="Z2635" s="6">
        <v>0</v>
      </c>
      <c r="AA2635" t="s">
        <v>39</v>
      </c>
      <c r="AB2635" t="s">
        <v>39</v>
      </c>
      <c r="AC2635" t="s">
        <v>39</v>
      </c>
      <c r="AD2635" t="s">
        <v>40</v>
      </c>
      <c r="AE2635" t="s">
        <v>39</v>
      </c>
      <c r="AF2635" t="s">
        <v>42</v>
      </c>
      <c r="AG2635" t="s">
        <v>3206</v>
      </c>
      <c r="AH2635">
        <v>2</v>
      </c>
      <c r="AI2635" t="s">
        <v>39</v>
      </c>
      <c r="AJ2635" s="6" t="s">
        <v>43</v>
      </c>
      <c r="AK2635">
        <v>45</v>
      </c>
      <c r="AL2635" t="s">
        <v>39</v>
      </c>
      <c r="AM2635" t="s">
        <v>39</v>
      </c>
      <c r="AN2635">
        <v>4</v>
      </c>
      <c r="AO2635">
        <v>50</v>
      </c>
      <c r="AP2635">
        <v>40</v>
      </c>
      <c r="AQ2635" t="s">
        <v>39</v>
      </c>
      <c r="AR2635" t="s">
        <v>2627</v>
      </c>
      <c r="AS2635" t="s">
        <v>3205</v>
      </c>
    </row>
    <row r="2636" spans="1:45" x14ac:dyDescent="0.35">
      <c r="A2636" t="s">
        <v>2151</v>
      </c>
      <c r="B2636" t="s">
        <v>2672</v>
      </c>
      <c r="C2636" t="s">
        <v>2592</v>
      </c>
      <c r="D2636" t="s">
        <v>1098</v>
      </c>
      <c r="E2636" t="s">
        <v>1641</v>
      </c>
      <c r="F2636" t="s">
        <v>39</v>
      </c>
      <c r="G2636" t="s">
        <v>42</v>
      </c>
      <c r="H2636" t="s">
        <v>40</v>
      </c>
      <c r="I2636" t="s">
        <v>3214</v>
      </c>
      <c r="J2636" t="s">
        <v>39</v>
      </c>
      <c r="K2636" t="s">
        <v>39</v>
      </c>
      <c r="L2636" t="s">
        <v>39</v>
      </c>
      <c r="M2636" t="s">
        <v>2632</v>
      </c>
      <c r="N2636" t="s">
        <v>39</v>
      </c>
      <c r="O2636" t="s">
        <v>39</v>
      </c>
      <c r="P2636" t="s">
        <v>39</v>
      </c>
      <c r="Q2636" t="s">
        <v>39</v>
      </c>
      <c r="R2636" t="s">
        <v>39</v>
      </c>
      <c r="S2636" t="s">
        <v>39</v>
      </c>
      <c r="T2636">
        <v>4</v>
      </c>
      <c r="U2636" t="s">
        <v>3206</v>
      </c>
      <c r="V2636" s="6" t="s">
        <v>39</v>
      </c>
      <c r="W2636" t="s">
        <v>39</v>
      </c>
      <c r="X2636" s="6">
        <v>24</v>
      </c>
      <c r="Y2636" t="s">
        <v>39</v>
      </c>
      <c r="Z2636" s="6">
        <v>0</v>
      </c>
      <c r="AA2636" t="s">
        <v>39</v>
      </c>
      <c r="AB2636" t="s">
        <v>39</v>
      </c>
      <c r="AC2636" t="s">
        <v>39</v>
      </c>
      <c r="AD2636" t="s">
        <v>40</v>
      </c>
      <c r="AE2636" t="s">
        <v>39</v>
      </c>
      <c r="AF2636" t="s">
        <v>42</v>
      </c>
      <c r="AG2636" t="s">
        <v>3206</v>
      </c>
      <c r="AH2636">
        <v>4</v>
      </c>
      <c r="AI2636" t="s">
        <v>39</v>
      </c>
      <c r="AJ2636" s="6" t="s">
        <v>43</v>
      </c>
      <c r="AK2636">
        <v>40</v>
      </c>
      <c r="AL2636" t="s">
        <v>39</v>
      </c>
      <c r="AM2636" t="s">
        <v>39</v>
      </c>
      <c r="AN2636">
        <v>4</v>
      </c>
      <c r="AO2636">
        <v>50</v>
      </c>
      <c r="AP2636">
        <v>40</v>
      </c>
      <c r="AQ2636" t="s">
        <v>39</v>
      </c>
      <c r="AR2636" t="s">
        <v>2627</v>
      </c>
      <c r="AS2636" t="s">
        <v>3205</v>
      </c>
    </row>
    <row r="2637" spans="1:45" x14ac:dyDescent="0.35">
      <c r="A2637" t="s">
        <v>2151</v>
      </c>
      <c r="B2637" t="s">
        <v>2672</v>
      </c>
      <c r="C2637" t="s">
        <v>2592</v>
      </c>
      <c r="D2637" t="s">
        <v>1098</v>
      </c>
      <c r="E2637" t="s">
        <v>1641</v>
      </c>
      <c r="F2637" t="s">
        <v>39</v>
      </c>
      <c r="G2637" t="s">
        <v>42</v>
      </c>
      <c r="H2637" t="s">
        <v>40</v>
      </c>
      <c r="I2637" t="s">
        <v>3214</v>
      </c>
      <c r="J2637" t="s">
        <v>39</v>
      </c>
      <c r="K2637" t="s">
        <v>39</v>
      </c>
      <c r="L2637" t="s">
        <v>39</v>
      </c>
      <c r="M2637" t="s">
        <v>2632</v>
      </c>
      <c r="N2637" t="s">
        <v>39</v>
      </c>
      <c r="O2637" t="s">
        <v>39</v>
      </c>
      <c r="P2637" t="s">
        <v>39</v>
      </c>
      <c r="Q2637" t="s">
        <v>39</v>
      </c>
      <c r="R2637" t="s">
        <v>39</v>
      </c>
      <c r="S2637" t="s">
        <v>39</v>
      </c>
      <c r="T2637">
        <v>4</v>
      </c>
      <c r="U2637" t="s">
        <v>3206</v>
      </c>
      <c r="V2637" s="6" t="s">
        <v>39</v>
      </c>
      <c r="W2637" t="s">
        <v>39</v>
      </c>
      <c r="X2637" s="6">
        <v>24</v>
      </c>
      <c r="Y2637" t="s">
        <v>39</v>
      </c>
      <c r="Z2637" s="6">
        <v>0</v>
      </c>
      <c r="AA2637" t="s">
        <v>39</v>
      </c>
      <c r="AB2637" t="s">
        <v>39</v>
      </c>
      <c r="AC2637" t="s">
        <v>39</v>
      </c>
      <c r="AD2637" t="s">
        <v>40</v>
      </c>
      <c r="AE2637" t="s">
        <v>39</v>
      </c>
      <c r="AF2637" t="s">
        <v>42</v>
      </c>
      <c r="AG2637" t="s">
        <v>3206</v>
      </c>
      <c r="AH2637">
        <v>6</v>
      </c>
      <c r="AI2637" t="s">
        <v>39</v>
      </c>
      <c r="AJ2637" s="6" t="s">
        <v>43</v>
      </c>
      <c r="AK2637">
        <v>34</v>
      </c>
      <c r="AL2637" t="s">
        <v>39</v>
      </c>
      <c r="AM2637" t="s">
        <v>39</v>
      </c>
      <c r="AN2637">
        <v>4</v>
      </c>
      <c r="AO2637">
        <v>50</v>
      </c>
      <c r="AP2637">
        <v>40</v>
      </c>
      <c r="AQ2637" t="s">
        <v>39</v>
      </c>
      <c r="AR2637" t="s">
        <v>2627</v>
      </c>
      <c r="AS2637" t="s">
        <v>3205</v>
      </c>
    </row>
    <row r="2638" spans="1:45" x14ac:dyDescent="0.35">
      <c r="A2638" t="s">
        <v>2151</v>
      </c>
      <c r="B2638" t="s">
        <v>2672</v>
      </c>
      <c r="C2638" t="s">
        <v>2592</v>
      </c>
      <c r="D2638" t="s">
        <v>1098</v>
      </c>
      <c r="E2638" t="s">
        <v>1641</v>
      </c>
      <c r="F2638" t="s">
        <v>39</v>
      </c>
      <c r="G2638" t="s">
        <v>42</v>
      </c>
      <c r="H2638" t="s">
        <v>40</v>
      </c>
      <c r="I2638" t="s">
        <v>3214</v>
      </c>
      <c r="J2638" t="s">
        <v>39</v>
      </c>
      <c r="K2638" t="s">
        <v>39</v>
      </c>
      <c r="L2638" t="s">
        <v>39</v>
      </c>
      <c r="M2638" t="s">
        <v>2632</v>
      </c>
      <c r="N2638" t="s">
        <v>39</v>
      </c>
      <c r="O2638" t="s">
        <v>39</v>
      </c>
      <c r="P2638" t="s">
        <v>39</v>
      </c>
      <c r="Q2638" t="s">
        <v>39</v>
      </c>
      <c r="R2638" t="s">
        <v>39</v>
      </c>
      <c r="S2638" t="s">
        <v>39</v>
      </c>
      <c r="T2638">
        <v>4</v>
      </c>
      <c r="U2638" t="s">
        <v>3207</v>
      </c>
      <c r="V2638" s="6" t="s">
        <v>39</v>
      </c>
      <c r="W2638" t="s">
        <v>39</v>
      </c>
      <c r="X2638" s="6">
        <v>24</v>
      </c>
      <c r="Y2638" t="s">
        <v>39</v>
      </c>
      <c r="Z2638" s="6">
        <v>0</v>
      </c>
      <c r="AA2638" t="s">
        <v>39</v>
      </c>
      <c r="AB2638" t="s">
        <v>39</v>
      </c>
      <c r="AC2638" t="s">
        <v>39</v>
      </c>
      <c r="AD2638" t="s">
        <v>40</v>
      </c>
      <c r="AE2638" t="s">
        <v>39</v>
      </c>
      <c r="AF2638" t="s">
        <v>42</v>
      </c>
      <c r="AG2638" t="s">
        <v>3207</v>
      </c>
      <c r="AH2638">
        <v>2</v>
      </c>
      <c r="AI2638" t="s">
        <v>39</v>
      </c>
      <c r="AJ2638" s="6" t="s">
        <v>43</v>
      </c>
      <c r="AK2638">
        <v>35</v>
      </c>
      <c r="AL2638" t="s">
        <v>39</v>
      </c>
      <c r="AM2638" t="s">
        <v>39</v>
      </c>
      <c r="AN2638">
        <v>4</v>
      </c>
      <c r="AO2638">
        <v>50</v>
      </c>
      <c r="AP2638">
        <v>40</v>
      </c>
      <c r="AQ2638" t="s">
        <v>39</v>
      </c>
      <c r="AR2638" t="s">
        <v>2627</v>
      </c>
      <c r="AS2638" t="s">
        <v>3205</v>
      </c>
    </row>
    <row r="2639" spans="1:45" x14ac:dyDescent="0.35">
      <c r="A2639" t="s">
        <v>2151</v>
      </c>
      <c r="B2639" t="s">
        <v>2672</v>
      </c>
      <c r="C2639" t="s">
        <v>2592</v>
      </c>
      <c r="D2639" t="s">
        <v>1098</v>
      </c>
      <c r="E2639" t="s">
        <v>1641</v>
      </c>
      <c r="F2639" t="s">
        <v>39</v>
      </c>
      <c r="G2639" t="s">
        <v>42</v>
      </c>
      <c r="H2639" t="s">
        <v>40</v>
      </c>
      <c r="I2639" t="s">
        <v>3214</v>
      </c>
      <c r="J2639" t="s">
        <v>39</v>
      </c>
      <c r="K2639" t="s">
        <v>39</v>
      </c>
      <c r="L2639" t="s">
        <v>39</v>
      </c>
      <c r="M2639" t="s">
        <v>2632</v>
      </c>
      <c r="N2639" t="s">
        <v>39</v>
      </c>
      <c r="O2639" t="s">
        <v>39</v>
      </c>
      <c r="P2639" t="s">
        <v>39</v>
      </c>
      <c r="Q2639" t="s">
        <v>39</v>
      </c>
      <c r="R2639" t="s">
        <v>39</v>
      </c>
      <c r="S2639" t="s">
        <v>39</v>
      </c>
      <c r="T2639">
        <v>4</v>
      </c>
      <c r="U2639" t="s">
        <v>3207</v>
      </c>
      <c r="V2639" s="6" t="s">
        <v>39</v>
      </c>
      <c r="W2639" t="s">
        <v>39</v>
      </c>
      <c r="X2639" s="6">
        <v>24</v>
      </c>
      <c r="Y2639" t="s">
        <v>39</v>
      </c>
      <c r="Z2639" s="6">
        <v>0</v>
      </c>
      <c r="AA2639" t="s">
        <v>39</v>
      </c>
      <c r="AB2639" t="s">
        <v>39</v>
      </c>
      <c r="AC2639" t="s">
        <v>39</v>
      </c>
      <c r="AD2639" t="s">
        <v>40</v>
      </c>
      <c r="AE2639" t="s">
        <v>39</v>
      </c>
      <c r="AF2639" t="s">
        <v>42</v>
      </c>
      <c r="AG2639" t="s">
        <v>3207</v>
      </c>
      <c r="AH2639">
        <v>4</v>
      </c>
      <c r="AI2639" t="s">
        <v>39</v>
      </c>
      <c r="AJ2639" s="6" t="s">
        <v>43</v>
      </c>
      <c r="AK2639">
        <v>35</v>
      </c>
      <c r="AL2639" t="s">
        <v>39</v>
      </c>
      <c r="AM2639" t="s">
        <v>39</v>
      </c>
      <c r="AN2639">
        <v>4</v>
      </c>
      <c r="AO2639">
        <v>50</v>
      </c>
      <c r="AP2639">
        <v>40</v>
      </c>
      <c r="AQ2639" t="s">
        <v>39</v>
      </c>
      <c r="AR2639" t="s">
        <v>2627</v>
      </c>
      <c r="AS2639" t="s">
        <v>3205</v>
      </c>
    </row>
    <row r="2640" spans="1:45" x14ac:dyDescent="0.35">
      <c r="A2640" t="s">
        <v>2151</v>
      </c>
      <c r="B2640" t="s">
        <v>2672</v>
      </c>
      <c r="C2640" t="s">
        <v>2592</v>
      </c>
      <c r="D2640" t="s">
        <v>1098</v>
      </c>
      <c r="E2640" t="s">
        <v>1641</v>
      </c>
      <c r="F2640" t="s">
        <v>39</v>
      </c>
      <c r="G2640" t="s">
        <v>42</v>
      </c>
      <c r="H2640" t="s">
        <v>40</v>
      </c>
      <c r="I2640" t="s">
        <v>3214</v>
      </c>
      <c r="J2640" t="s">
        <v>39</v>
      </c>
      <c r="K2640" t="s">
        <v>39</v>
      </c>
      <c r="L2640" t="s">
        <v>39</v>
      </c>
      <c r="M2640" t="s">
        <v>2632</v>
      </c>
      <c r="N2640" t="s">
        <v>39</v>
      </c>
      <c r="O2640" t="s">
        <v>39</v>
      </c>
      <c r="P2640" t="s">
        <v>39</v>
      </c>
      <c r="Q2640" t="s">
        <v>39</v>
      </c>
      <c r="R2640" t="s">
        <v>39</v>
      </c>
      <c r="S2640" t="s">
        <v>39</v>
      </c>
      <c r="T2640">
        <v>4</v>
      </c>
      <c r="U2640" t="s">
        <v>3207</v>
      </c>
      <c r="V2640" s="6" t="s">
        <v>39</v>
      </c>
      <c r="W2640" t="s">
        <v>39</v>
      </c>
      <c r="X2640" s="6">
        <v>24</v>
      </c>
      <c r="Y2640" t="s">
        <v>39</v>
      </c>
      <c r="Z2640" s="6">
        <v>0</v>
      </c>
      <c r="AA2640" t="s">
        <v>39</v>
      </c>
      <c r="AB2640" t="s">
        <v>39</v>
      </c>
      <c r="AC2640" t="s">
        <v>39</v>
      </c>
      <c r="AD2640" t="s">
        <v>40</v>
      </c>
      <c r="AE2640" t="s">
        <v>39</v>
      </c>
      <c r="AF2640" t="s">
        <v>42</v>
      </c>
      <c r="AG2640" t="s">
        <v>3207</v>
      </c>
      <c r="AH2640">
        <v>6</v>
      </c>
      <c r="AI2640" t="s">
        <v>39</v>
      </c>
      <c r="AJ2640" s="6" t="s">
        <v>43</v>
      </c>
      <c r="AK2640">
        <v>28</v>
      </c>
      <c r="AL2640" t="s">
        <v>39</v>
      </c>
      <c r="AM2640" t="s">
        <v>39</v>
      </c>
      <c r="AN2640">
        <v>4</v>
      </c>
      <c r="AO2640">
        <v>50</v>
      </c>
      <c r="AP2640">
        <v>40</v>
      </c>
      <c r="AQ2640" t="s">
        <v>39</v>
      </c>
      <c r="AR2640" t="s">
        <v>2627</v>
      </c>
      <c r="AS2640" t="s">
        <v>3205</v>
      </c>
    </row>
    <row r="2641" spans="1:45" x14ac:dyDescent="0.35">
      <c r="A2641" t="s">
        <v>2151</v>
      </c>
      <c r="B2641" t="s">
        <v>2672</v>
      </c>
      <c r="C2641" t="s">
        <v>2592</v>
      </c>
      <c r="D2641" t="s">
        <v>1098</v>
      </c>
      <c r="E2641" t="s">
        <v>1641</v>
      </c>
      <c r="F2641" t="s">
        <v>39</v>
      </c>
      <c r="G2641" t="s">
        <v>42</v>
      </c>
      <c r="H2641" t="s">
        <v>40</v>
      </c>
      <c r="I2641" t="s">
        <v>3214</v>
      </c>
      <c r="J2641" t="s">
        <v>39</v>
      </c>
      <c r="K2641" t="s">
        <v>39</v>
      </c>
      <c r="L2641" t="s">
        <v>39</v>
      </c>
      <c r="M2641" t="s">
        <v>2632</v>
      </c>
      <c r="N2641" t="s">
        <v>39</v>
      </c>
      <c r="O2641" t="s">
        <v>39</v>
      </c>
      <c r="P2641" t="s">
        <v>39</v>
      </c>
      <c r="Q2641" t="s">
        <v>39</v>
      </c>
      <c r="R2641" t="s">
        <v>39</v>
      </c>
      <c r="S2641" t="s">
        <v>39</v>
      </c>
      <c r="T2641">
        <v>4</v>
      </c>
      <c r="U2641" t="s">
        <v>3208</v>
      </c>
      <c r="V2641" s="6" t="s">
        <v>39</v>
      </c>
      <c r="W2641" t="s">
        <v>39</v>
      </c>
      <c r="X2641" s="6">
        <v>24</v>
      </c>
      <c r="Y2641" t="s">
        <v>39</v>
      </c>
      <c r="Z2641" s="6">
        <v>0</v>
      </c>
      <c r="AA2641" t="s">
        <v>39</v>
      </c>
      <c r="AB2641" t="s">
        <v>39</v>
      </c>
      <c r="AC2641" t="s">
        <v>39</v>
      </c>
      <c r="AD2641" t="s">
        <v>40</v>
      </c>
      <c r="AE2641" t="s">
        <v>39</v>
      </c>
      <c r="AF2641" t="s">
        <v>42</v>
      </c>
      <c r="AG2641" t="s">
        <v>3208</v>
      </c>
      <c r="AH2641">
        <v>2</v>
      </c>
      <c r="AI2641" t="s">
        <v>39</v>
      </c>
      <c r="AJ2641" s="6" t="s">
        <v>43</v>
      </c>
      <c r="AK2641">
        <v>15</v>
      </c>
      <c r="AL2641" t="s">
        <v>39</v>
      </c>
      <c r="AM2641" t="s">
        <v>39</v>
      </c>
      <c r="AN2641">
        <v>4</v>
      </c>
      <c r="AO2641">
        <v>50</v>
      </c>
      <c r="AP2641">
        <v>40</v>
      </c>
      <c r="AQ2641" t="s">
        <v>39</v>
      </c>
      <c r="AR2641" t="s">
        <v>2627</v>
      </c>
      <c r="AS2641" t="s">
        <v>3205</v>
      </c>
    </row>
    <row r="2642" spans="1:45" x14ac:dyDescent="0.35">
      <c r="A2642" t="s">
        <v>2151</v>
      </c>
      <c r="B2642" t="s">
        <v>2672</v>
      </c>
      <c r="C2642" t="s">
        <v>2592</v>
      </c>
      <c r="D2642" t="s">
        <v>1098</v>
      </c>
      <c r="E2642" t="s">
        <v>1641</v>
      </c>
      <c r="F2642" t="s">
        <v>39</v>
      </c>
      <c r="G2642" t="s">
        <v>42</v>
      </c>
      <c r="H2642" t="s">
        <v>40</v>
      </c>
      <c r="I2642" t="s">
        <v>3214</v>
      </c>
      <c r="J2642" t="s">
        <v>39</v>
      </c>
      <c r="K2642" t="s">
        <v>39</v>
      </c>
      <c r="L2642" t="s">
        <v>39</v>
      </c>
      <c r="M2642" t="s">
        <v>2632</v>
      </c>
      <c r="N2642" t="s">
        <v>39</v>
      </c>
      <c r="O2642" t="s">
        <v>39</v>
      </c>
      <c r="P2642" t="s">
        <v>39</v>
      </c>
      <c r="Q2642" t="s">
        <v>39</v>
      </c>
      <c r="R2642" t="s">
        <v>39</v>
      </c>
      <c r="S2642" t="s">
        <v>39</v>
      </c>
      <c r="T2642">
        <v>4</v>
      </c>
      <c r="U2642" t="s">
        <v>3208</v>
      </c>
      <c r="V2642" s="6" t="s">
        <v>39</v>
      </c>
      <c r="W2642" t="s">
        <v>39</v>
      </c>
      <c r="X2642" s="6">
        <v>24</v>
      </c>
      <c r="Y2642" t="s">
        <v>39</v>
      </c>
      <c r="Z2642" s="6">
        <v>0</v>
      </c>
      <c r="AA2642" t="s">
        <v>39</v>
      </c>
      <c r="AB2642" t="s">
        <v>39</v>
      </c>
      <c r="AC2642" t="s">
        <v>39</v>
      </c>
      <c r="AD2642" t="s">
        <v>40</v>
      </c>
      <c r="AE2642" t="s">
        <v>39</v>
      </c>
      <c r="AF2642" t="s">
        <v>42</v>
      </c>
      <c r="AG2642" t="s">
        <v>3208</v>
      </c>
      <c r="AH2642">
        <v>4</v>
      </c>
      <c r="AI2642" t="s">
        <v>39</v>
      </c>
      <c r="AJ2642" s="6" t="s">
        <v>43</v>
      </c>
      <c r="AK2642">
        <v>10</v>
      </c>
      <c r="AL2642" t="s">
        <v>39</v>
      </c>
      <c r="AM2642" t="s">
        <v>39</v>
      </c>
      <c r="AN2642">
        <v>4</v>
      </c>
      <c r="AO2642">
        <v>50</v>
      </c>
      <c r="AP2642">
        <v>40</v>
      </c>
      <c r="AQ2642" t="s">
        <v>39</v>
      </c>
      <c r="AR2642" t="s">
        <v>2627</v>
      </c>
      <c r="AS2642" t="s">
        <v>3205</v>
      </c>
    </row>
    <row r="2643" spans="1:45" x14ac:dyDescent="0.35">
      <c r="A2643" t="s">
        <v>2151</v>
      </c>
      <c r="B2643" t="s">
        <v>2672</v>
      </c>
      <c r="C2643" t="s">
        <v>2592</v>
      </c>
      <c r="D2643" t="s">
        <v>1098</v>
      </c>
      <c r="E2643" t="s">
        <v>1641</v>
      </c>
      <c r="F2643" t="s">
        <v>39</v>
      </c>
      <c r="G2643" t="s">
        <v>42</v>
      </c>
      <c r="H2643" t="s">
        <v>40</v>
      </c>
      <c r="I2643" t="s">
        <v>3214</v>
      </c>
      <c r="J2643" t="s">
        <v>39</v>
      </c>
      <c r="K2643" t="s">
        <v>39</v>
      </c>
      <c r="L2643" t="s">
        <v>39</v>
      </c>
      <c r="M2643" t="s">
        <v>2632</v>
      </c>
      <c r="N2643" t="s">
        <v>39</v>
      </c>
      <c r="O2643" t="s">
        <v>39</v>
      </c>
      <c r="P2643" t="s">
        <v>39</v>
      </c>
      <c r="Q2643" t="s">
        <v>39</v>
      </c>
      <c r="R2643" t="s">
        <v>39</v>
      </c>
      <c r="S2643" t="s">
        <v>39</v>
      </c>
      <c r="T2643">
        <v>4</v>
      </c>
      <c r="U2643" t="s">
        <v>3208</v>
      </c>
      <c r="V2643" s="6" t="s">
        <v>39</v>
      </c>
      <c r="W2643" t="s">
        <v>39</v>
      </c>
      <c r="X2643" s="6">
        <v>24</v>
      </c>
      <c r="Y2643" t="s">
        <v>39</v>
      </c>
      <c r="Z2643" s="6">
        <v>0</v>
      </c>
      <c r="AA2643" t="s">
        <v>39</v>
      </c>
      <c r="AB2643" t="s">
        <v>39</v>
      </c>
      <c r="AC2643" t="s">
        <v>39</v>
      </c>
      <c r="AD2643" t="s">
        <v>40</v>
      </c>
      <c r="AE2643" t="s">
        <v>39</v>
      </c>
      <c r="AF2643" t="s">
        <v>42</v>
      </c>
      <c r="AG2643" t="s">
        <v>3208</v>
      </c>
      <c r="AH2643">
        <v>6</v>
      </c>
      <c r="AI2643" t="s">
        <v>39</v>
      </c>
      <c r="AJ2643" s="6" t="s">
        <v>43</v>
      </c>
      <c r="AK2643">
        <v>5</v>
      </c>
      <c r="AL2643" t="s">
        <v>39</v>
      </c>
      <c r="AM2643" t="s">
        <v>39</v>
      </c>
      <c r="AN2643">
        <v>4</v>
      </c>
      <c r="AO2643">
        <v>50</v>
      </c>
      <c r="AP2643">
        <v>40</v>
      </c>
      <c r="AQ2643" t="s">
        <v>39</v>
      </c>
      <c r="AR2643" t="s">
        <v>2627</v>
      </c>
      <c r="AS2643" t="s">
        <v>3205</v>
      </c>
    </row>
    <row r="2644" spans="1:45" x14ac:dyDescent="0.35">
      <c r="A2644" t="s">
        <v>2151</v>
      </c>
      <c r="B2644" t="s">
        <v>2672</v>
      </c>
      <c r="C2644" t="s">
        <v>2592</v>
      </c>
      <c r="D2644" t="s">
        <v>1098</v>
      </c>
      <c r="E2644" t="s">
        <v>1641</v>
      </c>
      <c r="F2644" t="s">
        <v>39</v>
      </c>
      <c r="G2644" t="s">
        <v>42</v>
      </c>
      <c r="H2644" t="s">
        <v>40</v>
      </c>
      <c r="I2644" t="s">
        <v>3214</v>
      </c>
      <c r="J2644" t="s">
        <v>39</v>
      </c>
      <c r="K2644" t="s">
        <v>39</v>
      </c>
      <c r="L2644" t="s">
        <v>39</v>
      </c>
      <c r="M2644" t="s">
        <v>2632</v>
      </c>
      <c r="N2644" t="s">
        <v>39</v>
      </c>
      <c r="O2644" t="s">
        <v>39</v>
      </c>
      <c r="P2644" t="s">
        <v>39</v>
      </c>
      <c r="Q2644" t="s">
        <v>39</v>
      </c>
      <c r="R2644" t="s">
        <v>39</v>
      </c>
      <c r="S2644" t="s">
        <v>39</v>
      </c>
      <c r="T2644">
        <v>4</v>
      </c>
      <c r="U2644" t="s">
        <v>3209</v>
      </c>
      <c r="V2644" s="6" t="s">
        <v>39</v>
      </c>
      <c r="W2644" t="s">
        <v>39</v>
      </c>
      <c r="X2644" s="6">
        <v>24</v>
      </c>
      <c r="Y2644" t="s">
        <v>39</v>
      </c>
      <c r="Z2644" s="6">
        <v>0</v>
      </c>
      <c r="AA2644" t="s">
        <v>2743</v>
      </c>
      <c r="AB2644" s="14">
        <f>0.96/22.4*98.079*1000</f>
        <v>4203.3857142857141</v>
      </c>
      <c r="AC2644">
        <v>5</v>
      </c>
      <c r="AD2644" t="s">
        <v>42</v>
      </c>
      <c r="AE2644" t="s">
        <v>21</v>
      </c>
      <c r="AF2644" t="s">
        <v>40</v>
      </c>
      <c r="AG2644" t="s">
        <v>39</v>
      </c>
      <c r="AH2644" t="s">
        <v>39</v>
      </c>
      <c r="AI2644" t="s">
        <v>39</v>
      </c>
      <c r="AJ2644" s="6" t="s">
        <v>43</v>
      </c>
      <c r="AK2644">
        <v>3</v>
      </c>
      <c r="AL2644" t="s">
        <v>39</v>
      </c>
      <c r="AM2644" t="s">
        <v>39</v>
      </c>
      <c r="AN2644">
        <v>4</v>
      </c>
      <c r="AO2644">
        <v>50</v>
      </c>
      <c r="AP2644">
        <v>40</v>
      </c>
      <c r="AQ2644" t="s">
        <v>39</v>
      </c>
      <c r="AR2644" t="s">
        <v>2627</v>
      </c>
      <c r="AS2644" t="s">
        <v>3205</v>
      </c>
    </row>
    <row r="2645" spans="1:45" x14ac:dyDescent="0.35">
      <c r="A2645" t="s">
        <v>2151</v>
      </c>
      <c r="B2645" t="s">
        <v>2672</v>
      </c>
      <c r="C2645" t="s">
        <v>2592</v>
      </c>
      <c r="D2645" t="s">
        <v>1098</v>
      </c>
      <c r="E2645" t="s">
        <v>1641</v>
      </c>
      <c r="F2645" t="s">
        <v>39</v>
      </c>
      <c r="G2645" t="s">
        <v>42</v>
      </c>
      <c r="H2645" t="s">
        <v>40</v>
      </c>
      <c r="I2645" t="s">
        <v>3214</v>
      </c>
      <c r="J2645" t="s">
        <v>39</v>
      </c>
      <c r="K2645" t="s">
        <v>39</v>
      </c>
      <c r="L2645" t="s">
        <v>39</v>
      </c>
      <c r="M2645" t="s">
        <v>2632</v>
      </c>
      <c r="N2645" t="s">
        <v>39</v>
      </c>
      <c r="O2645" t="s">
        <v>39</v>
      </c>
      <c r="P2645" t="s">
        <v>39</v>
      </c>
      <c r="Q2645" t="s">
        <v>39</v>
      </c>
      <c r="R2645" t="s">
        <v>39</v>
      </c>
      <c r="S2645" t="s">
        <v>39</v>
      </c>
      <c r="T2645">
        <v>4</v>
      </c>
      <c r="U2645" t="s">
        <v>3210</v>
      </c>
      <c r="V2645" s="6" t="s">
        <v>39</v>
      </c>
      <c r="W2645" t="s">
        <v>39</v>
      </c>
      <c r="X2645" s="6">
        <v>24</v>
      </c>
      <c r="Y2645" t="s">
        <v>39</v>
      </c>
      <c r="Z2645" s="6">
        <v>0</v>
      </c>
      <c r="AA2645" t="s">
        <v>2743</v>
      </c>
      <c r="AB2645" s="14">
        <f t="shared" ref="AB2645:AB2646" si="22">0.96/22.4*98.079*1000</f>
        <v>4203.3857142857141</v>
      </c>
      <c r="AC2645">
        <v>10</v>
      </c>
      <c r="AD2645" t="s">
        <v>42</v>
      </c>
      <c r="AE2645" t="s">
        <v>21</v>
      </c>
      <c r="AF2645" t="s">
        <v>40</v>
      </c>
      <c r="AG2645" t="s">
        <v>39</v>
      </c>
      <c r="AH2645" t="s">
        <v>39</v>
      </c>
      <c r="AI2645" t="s">
        <v>39</v>
      </c>
      <c r="AJ2645" s="6" t="s">
        <v>43</v>
      </c>
      <c r="AK2645">
        <v>7</v>
      </c>
      <c r="AL2645" t="s">
        <v>39</v>
      </c>
      <c r="AM2645" t="s">
        <v>39</v>
      </c>
      <c r="AN2645">
        <v>4</v>
      </c>
      <c r="AO2645">
        <v>50</v>
      </c>
      <c r="AP2645">
        <v>40</v>
      </c>
      <c r="AQ2645" t="s">
        <v>39</v>
      </c>
      <c r="AR2645" t="s">
        <v>2627</v>
      </c>
      <c r="AS2645" t="s">
        <v>3205</v>
      </c>
    </row>
    <row r="2646" spans="1:45" x14ac:dyDescent="0.35">
      <c r="A2646" t="s">
        <v>2151</v>
      </c>
      <c r="B2646" t="s">
        <v>2672</v>
      </c>
      <c r="C2646" t="s">
        <v>2592</v>
      </c>
      <c r="D2646" t="s">
        <v>1098</v>
      </c>
      <c r="E2646" t="s">
        <v>1641</v>
      </c>
      <c r="F2646" t="s">
        <v>39</v>
      </c>
      <c r="G2646" t="s">
        <v>42</v>
      </c>
      <c r="H2646" t="s">
        <v>40</v>
      </c>
      <c r="I2646" t="s">
        <v>3214</v>
      </c>
      <c r="J2646" t="s">
        <v>39</v>
      </c>
      <c r="K2646" t="s">
        <v>39</v>
      </c>
      <c r="L2646" t="s">
        <v>39</v>
      </c>
      <c r="M2646" t="s">
        <v>2632</v>
      </c>
      <c r="N2646" t="s">
        <v>39</v>
      </c>
      <c r="O2646" t="s">
        <v>39</v>
      </c>
      <c r="P2646" t="s">
        <v>39</v>
      </c>
      <c r="Q2646" t="s">
        <v>39</v>
      </c>
      <c r="R2646" t="s">
        <v>39</v>
      </c>
      <c r="S2646" t="s">
        <v>39</v>
      </c>
      <c r="T2646">
        <v>4</v>
      </c>
      <c r="U2646" t="s">
        <v>3211</v>
      </c>
      <c r="V2646" s="6" t="s">
        <v>39</v>
      </c>
      <c r="W2646" t="s">
        <v>39</v>
      </c>
      <c r="X2646" s="6">
        <v>24</v>
      </c>
      <c r="Y2646" t="s">
        <v>39</v>
      </c>
      <c r="Z2646" s="6">
        <v>0</v>
      </c>
      <c r="AA2646" t="s">
        <v>2743</v>
      </c>
      <c r="AB2646" s="14">
        <f t="shared" si="22"/>
        <v>4203.3857142857141</v>
      </c>
      <c r="AC2646">
        <v>20</v>
      </c>
      <c r="AD2646" t="s">
        <v>42</v>
      </c>
      <c r="AE2646" t="s">
        <v>21</v>
      </c>
      <c r="AF2646" t="s">
        <v>40</v>
      </c>
      <c r="AG2646" t="s">
        <v>39</v>
      </c>
      <c r="AH2646" t="s">
        <v>39</v>
      </c>
      <c r="AI2646" t="s">
        <v>39</v>
      </c>
      <c r="AJ2646" s="6" t="s">
        <v>43</v>
      </c>
      <c r="AK2646">
        <v>2</v>
      </c>
      <c r="AL2646" t="s">
        <v>39</v>
      </c>
      <c r="AM2646" t="s">
        <v>39</v>
      </c>
      <c r="AN2646">
        <v>4</v>
      </c>
      <c r="AO2646">
        <v>50</v>
      </c>
      <c r="AP2646">
        <v>40</v>
      </c>
      <c r="AQ2646" t="s">
        <v>39</v>
      </c>
      <c r="AR2646" t="s">
        <v>2627</v>
      </c>
      <c r="AS2646" t="s">
        <v>3205</v>
      </c>
    </row>
    <row r="2647" spans="1:45" x14ac:dyDescent="0.35">
      <c r="A2647" t="s">
        <v>2151</v>
      </c>
      <c r="B2647" t="s">
        <v>2672</v>
      </c>
      <c r="C2647" t="s">
        <v>2592</v>
      </c>
      <c r="D2647" t="s">
        <v>1098</v>
      </c>
      <c r="E2647" t="s">
        <v>1641</v>
      </c>
      <c r="F2647" t="s">
        <v>39</v>
      </c>
      <c r="G2647" t="s">
        <v>42</v>
      </c>
      <c r="H2647" t="s">
        <v>40</v>
      </c>
      <c r="I2647" t="s">
        <v>3199</v>
      </c>
      <c r="J2647" t="s">
        <v>39</v>
      </c>
      <c r="K2647" t="s">
        <v>39</v>
      </c>
      <c r="L2647" t="s">
        <v>39</v>
      </c>
      <c r="M2647" t="s">
        <v>2632</v>
      </c>
      <c r="N2647" t="s">
        <v>39</v>
      </c>
      <c r="O2647" t="s">
        <v>39</v>
      </c>
      <c r="P2647" t="s">
        <v>39</v>
      </c>
      <c r="Q2647" t="s">
        <v>39</v>
      </c>
      <c r="R2647" t="s">
        <v>39</v>
      </c>
      <c r="S2647" t="s">
        <v>39</v>
      </c>
      <c r="T2647">
        <v>4</v>
      </c>
      <c r="U2647" t="s">
        <v>48</v>
      </c>
      <c r="V2647" s="6" t="s">
        <v>39</v>
      </c>
      <c r="W2647" t="s">
        <v>39</v>
      </c>
      <c r="X2647" s="6">
        <v>24</v>
      </c>
      <c r="Y2647" t="s">
        <v>39</v>
      </c>
      <c r="Z2647" s="6">
        <v>0</v>
      </c>
      <c r="AA2647" t="s">
        <v>39</v>
      </c>
      <c r="AB2647" t="s">
        <v>39</v>
      </c>
      <c r="AC2647" t="s">
        <v>39</v>
      </c>
      <c r="AD2647" t="s">
        <v>40</v>
      </c>
      <c r="AE2647" t="s">
        <v>39</v>
      </c>
      <c r="AF2647" t="s">
        <v>40</v>
      </c>
      <c r="AG2647" t="s">
        <v>39</v>
      </c>
      <c r="AH2647" t="s">
        <v>39</v>
      </c>
      <c r="AI2647" t="s">
        <v>39</v>
      </c>
      <c r="AJ2647" s="6" t="s">
        <v>43</v>
      </c>
      <c r="AK2647">
        <v>1.7</v>
      </c>
      <c r="AL2647" t="s">
        <v>39</v>
      </c>
      <c r="AM2647" t="s">
        <v>39</v>
      </c>
      <c r="AN2647">
        <v>4</v>
      </c>
      <c r="AO2647">
        <v>50</v>
      </c>
      <c r="AP2647">
        <v>40</v>
      </c>
      <c r="AQ2647" t="s">
        <v>39</v>
      </c>
      <c r="AR2647" t="s">
        <v>2627</v>
      </c>
      <c r="AS2647" t="s">
        <v>3212</v>
      </c>
    </row>
    <row r="2648" spans="1:45" x14ac:dyDescent="0.35">
      <c r="A2648" t="s">
        <v>2151</v>
      </c>
      <c r="B2648" t="s">
        <v>2672</v>
      </c>
      <c r="C2648" t="s">
        <v>2592</v>
      </c>
      <c r="D2648" t="s">
        <v>1098</v>
      </c>
      <c r="E2648" t="s">
        <v>1641</v>
      </c>
      <c r="F2648" t="s">
        <v>39</v>
      </c>
      <c r="G2648" t="s">
        <v>42</v>
      </c>
      <c r="H2648" t="s">
        <v>40</v>
      </c>
      <c r="I2648" t="s">
        <v>3199</v>
      </c>
      <c r="J2648" t="s">
        <v>39</v>
      </c>
      <c r="K2648" t="s">
        <v>39</v>
      </c>
      <c r="L2648" t="s">
        <v>39</v>
      </c>
      <c r="M2648" t="s">
        <v>2632</v>
      </c>
      <c r="N2648" t="s">
        <v>39</v>
      </c>
      <c r="O2648" t="s">
        <v>39</v>
      </c>
      <c r="P2648" t="s">
        <v>39</v>
      </c>
      <c r="Q2648" t="s">
        <v>39</v>
      </c>
      <c r="R2648" t="s">
        <v>39</v>
      </c>
      <c r="S2648" t="s">
        <v>39</v>
      </c>
      <c r="T2648">
        <v>4</v>
      </c>
      <c r="U2648" t="s">
        <v>3206</v>
      </c>
      <c r="V2648" s="6" t="s">
        <v>39</v>
      </c>
      <c r="W2648" t="s">
        <v>39</v>
      </c>
      <c r="X2648" s="6">
        <v>24</v>
      </c>
      <c r="Y2648" t="s">
        <v>39</v>
      </c>
      <c r="Z2648" s="6">
        <v>0</v>
      </c>
      <c r="AA2648" t="s">
        <v>39</v>
      </c>
      <c r="AB2648" t="s">
        <v>39</v>
      </c>
      <c r="AC2648" t="s">
        <v>39</v>
      </c>
      <c r="AD2648" t="s">
        <v>40</v>
      </c>
      <c r="AE2648" t="s">
        <v>39</v>
      </c>
      <c r="AF2648" t="s">
        <v>42</v>
      </c>
      <c r="AG2648" t="s">
        <v>3206</v>
      </c>
      <c r="AH2648">
        <v>2</v>
      </c>
      <c r="AI2648" t="s">
        <v>39</v>
      </c>
      <c r="AJ2648" s="6" t="s">
        <v>43</v>
      </c>
      <c r="AK2648">
        <v>42.3</v>
      </c>
      <c r="AL2648" t="s">
        <v>39</v>
      </c>
      <c r="AM2648" t="s">
        <v>39</v>
      </c>
      <c r="AN2648">
        <v>4</v>
      </c>
      <c r="AO2648">
        <v>50</v>
      </c>
      <c r="AP2648">
        <v>40</v>
      </c>
      <c r="AQ2648" t="s">
        <v>39</v>
      </c>
      <c r="AR2648" t="s">
        <v>2627</v>
      </c>
      <c r="AS2648" t="s">
        <v>3212</v>
      </c>
    </row>
    <row r="2649" spans="1:45" x14ac:dyDescent="0.35">
      <c r="A2649" t="s">
        <v>2151</v>
      </c>
      <c r="B2649" t="s">
        <v>2672</v>
      </c>
      <c r="C2649" t="s">
        <v>2592</v>
      </c>
      <c r="D2649" t="s">
        <v>1098</v>
      </c>
      <c r="E2649" t="s">
        <v>1641</v>
      </c>
      <c r="F2649" t="s">
        <v>39</v>
      </c>
      <c r="G2649" t="s">
        <v>42</v>
      </c>
      <c r="H2649" t="s">
        <v>40</v>
      </c>
      <c r="I2649" t="s">
        <v>3199</v>
      </c>
      <c r="J2649" t="s">
        <v>39</v>
      </c>
      <c r="K2649" t="s">
        <v>39</v>
      </c>
      <c r="L2649" t="s">
        <v>39</v>
      </c>
      <c r="M2649" t="s">
        <v>2632</v>
      </c>
      <c r="N2649" t="s">
        <v>39</v>
      </c>
      <c r="O2649" t="s">
        <v>39</v>
      </c>
      <c r="P2649" t="s">
        <v>39</v>
      </c>
      <c r="Q2649" t="s">
        <v>39</v>
      </c>
      <c r="R2649" t="s">
        <v>39</v>
      </c>
      <c r="S2649" t="s">
        <v>39</v>
      </c>
      <c r="T2649">
        <v>4</v>
      </c>
      <c r="U2649" t="s">
        <v>3206</v>
      </c>
      <c r="V2649" s="6" t="s">
        <v>39</v>
      </c>
      <c r="W2649" t="s">
        <v>39</v>
      </c>
      <c r="X2649" s="6">
        <v>24</v>
      </c>
      <c r="Y2649" t="s">
        <v>39</v>
      </c>
      <c r="Z2649" s="6">
        <v>0</v>
      </c>
      <c r="AA2649" t="s">
        <v>39</v>
      </c>
      <c r="AB2649" t="s">
        <v>39</v>
      </c>
      <c r="AC2649" t="s">
        <v>39</v>
      </c>
      <c r="AD2649" t="s">
        <v>40</v>
      </c>
      <c r="AE2649" t="s">
        <v>39</v>
      </c>
      <c r="AF2649" t="s">
        <v>42</v>
      </c>
      <c r="AG2649" t="s">
        <v>3206</v>
      </c>
      <c r="AH2649">
        <v>4</v>
      </c>
      <c r="AI2649" t="s">
        <v>39</v>
      </c>
      <c r="AJ2649" s="6" t="s">
        <v>43</v>
      </c>
      <c r="AK2649">
        <v>40</v>
      </c>
      <c r="AL2649" t="s">
        <v>39</v>
      </c>
      <c r="AM2649" t="s">
        <v>39</v>
      </c>
      <c r="AN2649">
        <v>4</v>
      </c>
      <c r="AO2649">
        <v>50</v>
      </c>
      <c r="AP2649">
        <v>40</v>
      </c>
      <c r="AQ2649" t="s">
        <v>39</v>
      </c>
      <c r="AR2649" t="s">
        <v>2627</v>
      </c>
      <c r="AS2649" t="s">
        <v>3212</v>
      </c>
    </row>
    <row r="2650" spans="1:45" x14ac:dyDescent="0.35">
      <c r="A2650" t="s">
        <v>2151</v>
      </c>
      <c r="B2650" t="s">
        <v>2672</v>
      </c>
      <c r="C2650" t="s">
        <v>2592</v>
      </c>
      <c r="D2650" t="s">
        <v>1098</v>
      </c>
      <c r="E2650" t="s">
        <v>1641</v>
      </c>
      <c r="F2650" t="s">
        <v>39</v>
      </c>
      <c r="G2650" t="s">
        <v>42</v>
      </c>
      <c r="H2650" t="s">
        <v>40</v>
      </c>
      <c r="I2650" t="s">
        <v>3199</v>
      </c>
      <c r="J2650" t="s">
        <v>39</v>
      </c>
      <c r="K2650" t="s">
        <v>39</v>
      </c>
      <c r="L2650" t="s">
        <v>39</v>
      </c>
      <c r="M2650" t="s">
        <v>2632</v>
      </c>
      <c r="N2650" t="s">
        <v>39</v>
      </c>
      <c r="O2650" t="s">
        <v>39</v>
      </c>
      <c r="P2650" t="s">
        <v>39</v>
      </c>
      <c r="Q2650" t="s">
        <v>39</v>
      </c>
      <c r="R2650" t="s">
        <v>39</v>
      </c>
      <c r="S2650" t="s">
        <v>39</v>
      </c>
      <c r="T2650">
        <v>4</v>
      </c>
      <c r="U2650" t="s">
        <v>3206</v>
      </c>
      <c r="V2650" s="6" t="s">
        <v>39</v>
      </c>
      <c r="W2650" t="s">
        <v>39</v>
      </c>
      <c r="X2650" s="6">
        <v>24</v>
      </c>
      <c r="Y2650" t="s">
        <v>39</v>
      </c>
      <c r="Z2650" s="6">
        <v>0</v>
      </c>
      <c r="AA2650" t="s">
        <v>39</v>
      </c>
      <c r="AB2650" t="s">
        <v>39</v>
      </c>
      <c r="AC2650" t="s">
        <v>39</v>
      </c>
      <c r="AD2650" t="s">
        <v>40</v>
      </c>
      <c r="AE2650" t="s">
        <v>39</v>
      </c>
      <c r="AF2650" t="s">
        <v>42</v>
      </c>
      <c r="AG2650" t="s">
        <v>3206</v>
      </c>
      <c r="AH2650">
        <v>6</v>
      </c>
      <c r="AI2650" t="s">
        <v>39</v>
      </c>
      <c r="AJ2650" s="6" t="s">
        <v>43</v>
      </c>
      <c r="AK2650">
        <v>33.700000000000003</v>
      </c>
      <c r="AL2650" t="s">
        <v>39</v>
      </c>
      <c r="AM2650" t="s">
        <v>39</v>
      </c>
      <c r="AN2650">
        <v>4</v>
      </c>
      <c r="AO2650">
        <v>50</v>
      </c>
      <c r="AP2650">
        <v>40</v>
      </c>
      <c r="AQ2650" t="s">
        <v>39</v>
      </c>
      <c r="AR2650" t="s">
        <v>2627</v>
      </c>
      <c r="AS2650" t="s">
        <v>3212</v>
      </c>
    </row>
    <row r="2651" spans="1:45" x14ac:dyDescent="0.35">
      <c r="A2651" t="s">
        <v>2151</v>
      </c>
      <c r="B2651" t="s">
        <v>2672</v>
      </c>
      <c r="C2651" t="s">
        <v>2592</v>
      </c>
      <c r="D2651" t="s">
        <v>1098</v>
      </c>
      <c r="E2651" t="s">
        <v>1641</v>
      </c>
      <c r="F2651" t="s">
        <v>39</v>
      </c>
      <c r="G2651" t="s">
        <v>42</v>
      </c>
      <c r="H2651" t="s">
        <v>40</v>
      </c>
      <c r="I2651" t="s">
        <v>3199</v>
      </c>
      <c r="J2651" t="s">
        <v>39</v>
      </c>
      <c r="K2651" t="s">
        <v>39</v>
      </c>
      <c r="L2651" t="s">
        <v>39</v>
      </c>
      <c r="M2651" t="s">
        <v>2632</v>
      </c>
      <c r="N2651" t="s">
        <v>39</v>
      </c>
      <c r="O2651" t="s">
        <v>39</v>
      </c>
      <c r="P2651" t="s">
        <v>39</v>
      </c>
      <c r="Q2651" t="s">
        <v>39</v>
      </c>
      <c r="R2651" t="s">
        <v>39</v>
      </c>
      <c r="S2651" t="s">
        <v>39</v>
      </c>
      <c r="T2651">
        <v>4</v>
      </c>
      <c r="U2651" t="s">
        <v>3207</v>
      </c>
      <c r="V2651" s="6" t="s">
        <v>39</v>
      </c>
      <c r="W2651" t="s">
        <v>39</v>
      </c>
      <c r="X2651" s="6">
        <v>24</v>
      </c>
      <c r="Y2651" t="s">
        <v>39</v>
      </c>
      <c r="Z2651" s="6">
        <v>0</v>
      </c>
      <c r="AA2651" t="s">
        <v>39</v>
      </c>
      <c r="AB2651" t="s">
        <v>39</v>
      </c>
      <c r="AC2651" t="s">
        <v>39</v>
      </c>
      <c r="AD2651" t="s">
        <v>40</v>
      </c>
      <c r="AE2651" t="s">
        <v>39</v>
      </c>
      <c r="AF2651" t="s">
        <v>42</v>
      </c>
      <c r="AG2651" t="s">
        <v>3207</v>
      </c>
      <c r="AH2651">
        <v>2</v>
      </c>
      <c r="AI2651" t="s">
        <v>39</v>
      </c>
      <c r="AJ2651" s="6" t="s">
        <v>43</v>
      </c>
      <c r="AK2651">
        <v>35.299999999999997</v>
      </c>
      <c r="AL2651" t="s">
        <v>39</v>
      </c>
      <c r="AM2651" t="s">
        <v>39</v>
      </c>
      <c r="AN2651">
        <v>4</v>
      </c>
      <c r="AO2651">
        <v>50</v>
      </c>
      <c r="AP2651">
        <v>40</v>
      </c>
      <c r="AQ2651" t="s">
        <v>39</v>
      </c>
      <c r="AR2651" t="s">
        <v>2627</v>
      </c>
      <c r="AS2651" t="s">
        <v>3212</v>
      </c>
    </row>
    <row r="2652" spans="1:45" x14ac:dyDescent="0.35">
      <c r="A2652" t="s">
        <v>2151</v>
      </c>
      <c r="B2652" t="s">
        <v>2672</v>
      </c>
      <c r="C2652" t="s">
        <v>2592</v>
      </c>
      <c r="D2652" t="s">
        <v>1098</v>
      </c>
      <c r="E2652" t="s">
        <v>1641</v>
      </c>
      <c r="F2652" t="s">
        <v>39</v>
      </c>
      <c r="G2652" t="s">
        <v>42</v>
      </c>
      <c r="H2652" t="s">
        <v>40</v>
      </c>
      <c r="I2652" t="s">
        <v>3199</v>
      </c>
      <c r="J2652" t="s">
        <v>39</v>
      </c>
      <c r="K2652" t="s">
        <v>39</v>
      </c>
      <c r="L2652" t="s">
        <v>39</v>
      </c>
      <c r="M2652" t="s">
        <v>2632</v>
      </c>
      <c r="N2652" t="s">
        <v>39</v>
      </c>
      <c r="O2652" t="s">
        <v>39</v>
      </c>
      <c r="P2652" t="s">
        <v>39</v>
      </c>
      <c r="Q2652" t="s">
        <v>39</v>
      </c>
      <c r="R2652" t="s">
        <v>39</v>
      </c>
      <c r="S2652" t="s">
        <v>39</v>
      </c>
      <c r="T2652">
        <v>4</v>
      </c>
      <c r="U2652" t="s">
        <v>3207</v>
      </c>
      <c r="V2652" s="6" t="s">
        <v>39</v>
      </c>
      <c r="W2652" t="s">
        <v>39</v>
      </c>
      <c r="X2652" s="6">
        <v>24</v>
      </c>
      <c r="Y2652" t="s">
        <v>39</v>
      </c>
      <c r="Z2652" s="6">
        <v>0</v>
      </c>
      <c r="AA2652" t="s">
        <v>39</v>
      </c>
      <c r="AB2652" t="s">
        <v>39</v>
      </c>
      <c r="AC2652" t="s">
        <v>39</v>
      </c>
      <c r="AD2652" t="s">
        <v>40</v>
      </c>
      <c r="AE2652" t="s">
        <v>39</v>
      </c>
      <c r="AF2652" t="s">
        <v>42</v>
      </c>
      <c r="AG2652" t="s">
        <v>3207</v>
      </c>
      <c r="AH2652">
        <v>4</v>
      </c>
      <c r="AI2652" t="s">
        <v>39</v>
      </c>
      <c r="AJ2652" s="6" t="s">
        <v>43</v>
      </c>
      <c r="AK2652">
        <v>32</v>
      </c>
      <c r="AL2652" t="s">
        <v>39</v>
      </c>
      <c r="AM2652" t="s">
        <v>39</v>
      </c>
      <c r="AN2652">
        <v>4</v>
      </c>
      <c r="AO2652">
        <v>50</v>
      </c>
      <c r="AP2652">
        <v>40</v>
      </c>
      <c r="AQ2652" t="s">
        <v>39</v>
      </c>
      <c r="AR2652" t="s">
        <v>2627</v>
      </c>
      <c r="AS2652" t="s">
        <v>3212</v>
      </c>
    </row>
    <row r="2653" spans="1:45" x14ac:dyDescent="0.35">
      <c r="A2653" t="s">
        <v>2151</v>
      </c>
      <c r="B2653" t="s">
        <v>2672</v>
      </c>
      <c r="C2653" t="s">
        <v>2592</v>
      </c>
      <c r="D2653" t="s">
        <v>1098</v>
      </c>
      <c r="E2653" t="s">
        <v>1641</v>
      </c>
      <c r="F2653" t="s">
        <v>39</v>
      </c>
      <c r="G2653" t="s">
        <v>42</v>
      </c>
      <c r="H2653" t="s">
        <v>40</v>
      </c>
      <c r="I2653" t="s">
        <v>3199</v>
      </c>
      <c r="J2653" t="s">
        <v>39</v>
      </c>
      <c r="K2653" t="s">
        <v>39</v>
      </c>
      <c r="L2653" t="s">
        <v>39</v>
      </c>
      <c r="M2653" t="s">
        <v>2632</v>
      </c>
      <c r="N2653" t="s">
        <v>39</v>
      </c>
      <c r="O2653" t="s">
        <v>39</v>
      </c>
      <c r="P2653" t="s">
        <v>39</v>
      </c>
      <c r="Q2653" t="s">
        <v>39</v>
      </c>
      <c r="R2653" t="s">
        <v>39</v>
      </c>
      <c r="S2653" t="s">
        <v>39</v>
      </c>
      <c r="T2653">
        <v>4</v>
      </c>
      <c r="U2653" t="s">
        <v>3207</v>
      </c>
      <c r="V2653" s="6" t="s">
        <v>39</v>
      </c>
      <c r="W2653" t="s">
        <v>39</v>
      </c>
      <c r="X2653" s="6">
        <v>24</v>
      </c>
      <c r="Y2653" t="s">
        <v>39</v>
      </c>
      <c r="Z2653" s="6">
        <v>0</v>
      </c>
      <c r="AA2653" t="s">
        <v>39</v>
      </c>
      <c r="AB2653" t="s">
        <v>39</v>
      </c>
      <c r="AC2653" t="s">
        <v>39</v>
      </c>
      <c r="AD2653" t="s">
        <v>40</v>
      </c>
      <c r="AE2653" t="s">
        <v>39</v>
      </c>
      <c r="AF2653" t="s">
        <v>42</v>
      </c>
      <c r="AG2653" t="s">
        <v>3207</v>
      </c>
      <c r="AH2653">
        <v>6</v>
      </c>
      <c r="AI2653" t="s">
        <v>39</v>
      </c>
      <c r="AJ2653" s="6" t="s">
        <v>43</v>
      </c>
      <c r="AK2653">
        <v>23</v>
      </c>
      <c r="AL2653" t="s">
        <v>39</v>
      </c>
      <c r="AM2653" t="s">
        <v>39</v>
      </c>
      <c r="AN2653">
        <v>4</v>
      </c>
      <c r="AO2653">
        <v>50</v>
      </c>
      <c r="AP2653">
        <v>40</v>
      </c>
      <c r="AQ2653" t="s">
        <v>39</v>
      </c>
      <c r="AR2653" t="s">
        <v>2627</v>
      </c>
      <c r="AS2653" t="s">
        <v>3212</v>
      </c>
    </row>
    <row r="2654" spans="1:45" x14ac:dyDescent="0.35">
      <c r="A2654" t="s">
        <v>2151</v>
      </c>
      <c r="B2654" t="s">
        <v>2672</v>
      </c>
      <c r="C2654" t="s">
        <v>2592</v>
      </c>
      <c r="D2654" t="s">
        <v>1098</v>
      </c>
      <c r="E2654" t="s">
        <v>1641</v>
      </c>
      <c r="F2654" t="s">
        <v>39</v>
      </c>
      <c r="G2654" t="s">
        <v>42</v>
      </c>
      <c r="H2654" t="s">
        <v>40</v>
      </c>
      <c r="I2654" t="s">
        <v>3199</v>
      </c>
      <c r="J2654" t="s">
        <v>39</v>
      </c>
      <c r="K2654" t="s">
        <v>39</v>
      </c>
      <c r="L2654" t="s">
        <v>39</v>
      </c>
      <c r="M2654" t="s">
        <v>2632</v>
      </c>
      <c r="N2654" t="s">
        <v>39</v>
      </c>
      <c r="O2654" t="s">
        <v>39</v>
      </c>
      <c r="P2654" t="s">
        <v>39</v>
      </c>
      <c r="Q2654" t="s">
        <v>39</v>
      </c>
      <c r="R2654" t="s">
        <v>39</v>
      </c>
      <c r="S2654" t="s">
        <v>39</v>
      </c>
      <c r="T2654">
        <v>4</v>
      </c>
      <c r="U2654" t="s">
        <v>3208</v>
      </c>
      <c r="V2654" s="6" t="s">
        <v>39</v>
      </c>
      <c r="W2654" t="s">
        <v>39</v>
      </c>
      <c r="X2654" s="6">
        <v>24</v>
      </c>
      <c r="Y2654" t="s">
        <v>39</v>
      </c>
      <c r="Z2654" s="6">
        <v>0</v>
      </c>
      <c r="AA2654" t="s">
        <v>39</v>
      </c>
      <c r="AB2654" t="s">
        <v>39</v>
      </c>
      <c r="AC2654" t="s">
        <v>39</v>
      </c>
      <c r="AD2654" t="s">
        <v>40</v>
      </c>
      <c r="AE2654" t="s">
        <v>39</v>
      </c>
      <c r="AF2654" t="s">
        <v>42</v>
      </c>
      <c r="AG2654" t="s">
        <v>3208</v>
      </c>
      <c r="AH2654">
        <v>2</v>
      </c>
      <c r="AI2654" t="s">
        <v>39</v>
      </c>
      <c r="AJ2654" s="6" t="s">
        <v>43</v>
      </c>
      <c r="AK2654">
        <v>11.3</v>
      </c>
      <c r="AL2654" t="s">
        <v>39</v>
      </c>
      <c r="AM2654" t="s">
        <v>39</v>
      </c>
      <c r="AN2654">
        <v>4</v>
      </c>
      <c r="AO2654">
        <v>50</v>
      </c>
      <c r="AP2654">
        <v>40</v>
      </c>
      <c r="AQ2654" t="s">
        <v>39</v>
      </c>
      <c r="AR2654" t="s">
        <v>2627</v>
      </c>
      <c r="AS2654" t="s">
        <v>3212</v>
      </c>
    </row>
    <row r="2655" spans="1:45" x14ac:dyDescent="0.35">
      <c r="A2655" t="s">
        <v>2151</v>
      </c>
      <c r="B2655" t="s">
        <v>2672</v>
      </c>
      <c r="C2655" t="s">
        <v>2592</v>
      </c>
      <c r="D2655" t="s">
        <v>1098</v>
      </c>
      <c r="E2655" t="s">
        <v>1641</v>
      </c>
      <c r="F2655" t="s">
        <v>39</v>
      </c>
      <c r="G2655" t="s">
        <v>42</v>
      </c>
      <c r="H2655" t="s">
        <v>40</v>
      </c>
      <c r="I2655" t="s">
        <v>3199</v>
      </c>
      <c r="J2655" t="s">
        <v>39</v>
      </c>
      <c r="K2655" t="s">
        <v>39</v>
      </c>
      <c r="L2655" t="s">
        <v>39</v>
      </c>
      <c r="M2655" t="s">
        <v>2632</v>
      </c>
      <c r="N2655" t="s">
        <v>39</v>
      </c>
      <c r="O2655" t="s">
        <v>39</v>
      </c>
      <c r="P2655" t="s">
        <v>39</v>
      </c>
      <c r="Q2655" t="s">
        <v>39</v>
      </c>
      <c r="R2655" t="s">
        <v>39</v>
      </c>
      <c r="S2655" t="s">
        <v>39</v>
      </c>
      <c r="T2655">
        <v>4</v>
      </c>
      <c r="U2655" t="s">
        <v>3208</v>
      </c>
      <c r="V2655" s="6" t="s">
        <v>39</v>
      </c>
      <c r="W2655" t="s">
        <v>39</v>
      </c>
      <c r="X2655" s="6">
        <v>24</v>
      </c>
      <c r="Y2655" t="s">
        <v>39</v>
      </c>
      <c r="Z2655" s="6">
        <v>0</v>
      </c>
      <c r="AA2655" t="s">
        <v>39</v>
      </c>
      <c r="AB2655" t="s">
        <v>39</v>
      </c>
      <c r="AC2655" t="s">
        <v>39</v>
      </c>
      <c r="AD2655" t="s">
        <v>40</v>
      </c>
      <c r="AE2655" t="s">
        <v>39</v>
      </c>
      <c r="AF2655" t="s">
        <v>42</v>
      </c>
      <c r="AG2655" t="s">
        <v>3208</v>
      </c>
      <c r="AH2655">
        <v>4</v>
      </c>
      <c r="AI2655" t="s">
        <v>39</v>
      </c>
      <c r="AJ2655" s="6" t="s">
        <v>43</v>
      </c>
      <c r="AK2655">
        <v>6.7</v>
      </c>
      <c r="AL2655" t="s">
        <v>39</v>
      </c>
      <c r="AM2655" t="s">
        <v>39</v>
      </c>
      <c r="AN2655">
        <v>4</v>
      </c>
      <c r="AO2655">
        <v>50</v>
      </c>
      <c r="AP2655">
        <v>40</v>
      </c>
      <c r="AQ2655" t="s">
        <v>39</v>
      </c>
      <c r="AR2655" t="s">
        <v>2627</v>
      </c>
      <c r="AS2655" t="s">
        <v>3212</v>
      </c>
    </row>
    <row r="2656" spans="1:45" x14ac:dyDescent="0.35">
      <c r="A2656" t="s">
        <v>2151</v>
      </c>
      <c r="B2656" t="s">
        <v>2672</v>
      </c>
      <c r="C2656" t="s">
        <v>2592</v>
      </c>
      <c r="D2656" t="s">
        <v>1098</v>
      </c>
      <c r="E2656" t="s">
        <v>1641</v>
      </c>
      <c r="F2656" t="s">
        <v>39</v>
      </c>
      <c r="G2656" t="s">
        <v>42</v>
      </c>
      <c r="H2656" t="s">
        <v>40</v>
      </c>
      <c r="I2656" t="s">
        <v>3199</v>
      </c>
      <c r="J2656" t="s">
        <v>39</v>
      </c>
      <c r="K2656" t="s">
        <v>39</v>
      </c>
      <c r="L2656" t="s">
        <v>39</v>
      </c>
      <c r="M2656" t="s">
        <v>2632</v>
      </c>
      <c r="N2656" t="s">
        <v>39</v>
      </c>
      <c r="O2656" t="s">
        <v>39</v>
      </c>
      <c r="P2656" t="s">
        <v>39</v>
      </c>
      <c r="Q2656" t="s">
        <v>39</v>
      </c>
      <c r="R2656" t="s">
        <v>39</v>
      </c>
      <c r="S2656" t="s">
        <v>39</v>
      </c>
      <c r="T2656">
        <v>4</v>
      </c>
      <c r="U2656" t="s">
        <v>3208</v>
      </c>
      <c r="V2656" s="6" t="s">
        <v>39</v>
      </c>
      <c r="W2656" t="s">
        <v>39</v>
      </c>
      <c r="X2656" s="6">
        <v>24</v>
      </c>
      <c r="Y2656" t="s">
        <v>39</v>
      </c>
      <c r="Z2656" s="6">
        <v>0</v>
      </c>
      <c r="AA2656" t="s">
        <v>39</v>
      </c>
      <c r="AB2656" t="s">
        <v>39</v>
      </c>
      <c r="AC2656" t="s">
        <v>39</v>
      </c>
      <c r="AD2656" t="s">
        <v>40</v>
      </c>
      <c r="AE2656" t="s">
        <v>39</v>
      </c>
      <c r="AF2656" t="s">
        <v>42</v>
      </c>
      <c r="AG2656" t="s">
        <v>3208</v>
      </c>
      <c r="AH2656">
        <v>6</v>
      </c>
      <c r="AI2656" t="s">
        <v>39</v>
      </c>
      <c r="AJ2656" s="6" t="s">
        <v>43</v>
      </c>
      <c r="AK2656">
        <v>3.3</v>
      </c>
      <c r="AL2656" t="s">
        <v>39</v>
      </c>
      <c r="AM2656" t="s">
        <v>39</v>
      </c>
      <c r="AN2656">
        <v>4</v>
      </c>
      <c r="AO2656">
        <v>50</v>
      </c>
      <c r="AP2656">
        <v>40</v>
      </c>
      <c r="AQ2656" t="s">
        <v>39</v>
      </c>
      <c r="AR2656" t="s">
        <v>2627</v>
      </c>
      <c r="AS2656" t="s">
        <v>3212</v>
      </c>
    </row>
    <row r="2657" spans="1:45" x14ac:dyDescent="0.35">
      <c r="A2657" t="s">
        <v>2151</v>
      </c>
      <c r="B2657" t="s">
        <v>2672</v>
      </c>
      <c r="C2657" t="s">
        <v>2592</v>
      </c>
      <c r="D2657" t="s">
        <v>1098</v>
      </c>
      <c r="E2657" t="s">
        <v>1641</v>
      </c>
      <c r="F2657" t="s">
        <v>39</v>
      </c>
      <c r="G2657" t="s">
        <v>42</v>
      </c>
      <c r="H2657" t="s">
        <v>40</v>
      </c>
      <c r="I2657" t="s">
        <v>3199</v>
      </c>
      <c r="J2657" t="s">
        <v>39</v>
      </c>
      <c r="K2657" t="s">
        <v>39</v>
      </c>
      <c r="L2657" t="s">
        <v>39</v>
      </c>
      <c r="M2657" t="s">
        <v>2632</v>
      </c>
      <c r="N2657" t="s">
        <v>39</v>
      </c>
      <c r="O2657" t="s">
        <v>39</v>
      </c>
      <c r="P2657" t="s">
        <v>39</v>
      </c>
      <c r="Q2657" t="s">
        <v>39</v>
      </c>
      <c r="R2657" t="s">
        <v>39</v>
      </c>
      <c r="S2657" t="s">
        <v>39</v>
      </c>
      <c r="T2657">
        <v>4</v>
      </c>
      <c r="U2657" t="s">
        <v>3209</v>
      </c>
      <c r="V2657" s="6" t="s">
        <v>39</v>
      </c>
      <c r="W2657" t="s">
        <v>39</v>
      </c>
      <c r="X2657" s="6">
        <v>24</v>
      </c>
      <c r="Y2657" t="s">
        <v>39</v>
      </c>
      <c r="Z2657" s="6">
        <v>0</v>
      </c>
      <c r="AA2657" t="s">
        <v>2743</v>
      </c>
      <c r="AB2657" s="14">
        <f>0.96/22.4*98.079*1000</f>
        <v>4203.3857142857141</v>
      </c>
      <c r="AC2657" s="29">
        <f>5/24</f>
        <v>0.20833333333333334</v>
      </c>
      <c r="AD2657" t="s">
        <v>42</v>
      </c>
      <c r="AE2657" t="s">
        <v>21</v>
      </c>
      <c r="AF2657" t="s">
        <v>40</v>
      </c>
      <c r="AG2657" t="s">
        <v>39</v>
      </c>
      <c r="AH2657" t="s">
        <v>39</v>
      </c>
      <c r="AI2657" t="s">
        <v>39</v>
      </c>
      <c r="AJ2657" s="6" t="s">
        <v>43</v>
      </c>
      <c r="AK2657">
        <v>2.7</v>
      </c>
      <c r="AL2657" t="s">
        <v>39</v>
      </c>
      <c r="AM2657" t="s">
        <v>39</v>
      </c>
      <c r="AN2657">
        <v>4</v>
      </c>
      <c r="AO2657">
        <v>50</v>
      </c>
      <c r="AP2657">
        <v>40</v>
      </c>
      <c r="AQ2657" t="s">
        <v>39</v>
      </c>
      <c r="AR2657" t="s">
        <v>2627</v>
      </c>
      <c r="AS2657" t="s">
        <v>3212</v>
      </c>
    </row>
    <row r="2658" spans="1:45" x14ac:dyDescent="0.35">
      <c r="A2658" t="s">
        <v>2151</v>
      </c>
      <c r="B2658" t="s">
        <v>2672</v>
      </c>
      <c r="C2658" t="s">
        <v>2592</v>
      </c>
      <c r="D2658" t="s">
        <v>1098</v>
      </c>
      <c r="E2658" t="s">
        <v>1641</v>
      </c>
      <c r="F2658" t="s">
        <v>39</v>
      </c>
      <c r="G2658" t="s">
        <v>42</v>
      </c>
      <c r="H2658" t="s">
        <v>40</v>
      </c>
      <c r="I2658" t="s">
        <v>3199</v>
      </c>
      <c r="J2658" t="s">
        <v>39</v>
      </c>
      <c r="K2658" t="s">
        <v>39</v>
      </c>
      <c r="L2658" t="s">
        <v>39</v>
      </c>
      <c r="M2658" t="s">
        <v>2632</v>
      </c>
      <c r="N2658" t="s">
        <v>39</v>
      </c>
      <c r="O2658" t="s">
        <v>39</v>
      </c>
      <c r="P2658" t="s">
        <v>39</v>
      </c>
      <c r="Q2658" t="s">
        <v>39</v>
      </c>
      <c r="R2658" t="s">
        <v>39</v>
      </c>
      <c r="S2658" t="s">
        <v>39</v>
      </c>
      <c r="T2658">
        <v>4</v>
      </c>
      <c r="U2658" t="s">
        <v>3210</v>
      </c>
      <c r="V2658" s="6" t="s">
        <v>39</v>
      </c>
      <c r="W2658" t="s">
        <v>39</v>
      </c>
      <c r="X2658" s="6">
        <v>24</v>
      </c>
      <c r="Y2658" t="s">
        <v>39</v>
      </c>
      <c r="Z2658" s="6">
        <v>0</v>
      </c>
      <c r="AA2658" t="s">
        <v>2743</v>
      </c>
      <c r="AB2658" s="14">
        <f t="shared" ref="AB2658:AB2659" si="23">0.96/22.4*98.079*1000</f>
        <v>4203.3857142857141</v>
      </c>
      <c r="AC2658" s="29">
        <f>10/24</f>
        <v>0.41666666666666669</v>
      </c>
      <c r="AD2658" t="s">
        <v>42</v>
      </c>
      <c r="AE2658" t="s">
        <v>21</v>
      </c>
      <c r="AF2658" t="s">
        <v>40</v>
      </c>
      <c r="AG2658" t="s">
        <v>39</v>
      </c>
      <c r="AH2658" t="s">
        <v>39</v>
      </c>
      <c r="AI2658" t="s">
        <v>39</v>
      </c>
      <c r="AJ2658" s="6" t="s">
        <v>43</v>
      </c>
      <c r="AK2658">
        <v>6.3</v>
      </c>
      <c r="AL2658" t="s">
        <v>39</v>
      </c>
      <c r="AM2658" t="s">
        <v>39</v>
      </c>
      <c r="AN2658">
        <v>4</v>
      </c>
      <c r="AO2658">
        <v>50</v>
      </c>
      <c r="AP2658">
        <v>40</v>
      </c>
      <c r="AQ2658" t="s">
        <v>39</v>
      </c>
      <c r="AR2658" t="s">
        <v>2627</v>
      </c>
      <c r="AS2658" t="s">
        <v>3212</v>
      </c>
    </row>
    <row r="2659" spans="1:45" x14ac:dyDescent="0.35">
      <c r="A2659" t="s">
        <v>2151</v>
      </c>
      <c r="B2659" t="s">
        <v>2672</v>
      </c>
      <c r="C2659" t="s">
        <v>2592</v>
      </c>
      <c r="D2659" t="s">
        <v>1098</v>
      </c>
      <c r="E2659" t="s">
        <v>1641</v>
      </c>
      <c r="F2659" t="s">
        <v>39</v>
      </c>
      <c r="G2659" t="s">
        <v>42</v>
      </c>
      <c r="H2659" t="s">
        <v>40</v>
      </c>
      <c r="I2659" t="s">
        <v>3199</v>
      </c>
      <c r="J2659" t="s">
        <v>39</v>
      </c>
      <c r="K2659" t="s">
        <v>39</v>
      </c>
      <c r="L2659" t="s">
        <v>39</v>
      </c>
      <c r="M2659" t="s">
        <v>2632</v>
      </c>
      <c r="N2659" t="s">
        <v>39</v>
      </c>
      <c r="O2659" t="s">
        <v>39</v>
      </c>
      <c r="P2659" t="s">
        <v>39</v>
      </c>
      <c r="Q2659" t="s">
        <v>39</v>
      </c>
      <c r="R2659" t="s">
        <v>39</v>
      </c>
      <c r="S2659" t="s">
        <v>39</v>
      </c>
      <c r="T2659">
        <v>4</v>
      </c>
      <c r="U2659" t="s">
        <v>3211</v>
      </c>
      <c r="V2659" s="6" t="s">
        <v>39</v>
      </c>
      <c r="W2659" t="s">
        <v>39</v>
      </c>
      <c r="X2659" s="6">
        <v>24</v>
      </c>
      <c r="Y2659" t="s">
        <v>39</v>
      </c>
      <c r="Z2659" s="6">
        <v>0</v>
      </c>
      <c r="AA2659" t="s">
        <v>2743</v>
      </c>
      <c r="AB2659" s="14">
        <f t="shared" si="23"/>
        <v>4203.3857142857141</v>
      </c>
      <c r="AC2659" s="29">
        <f>20/24</f>
        <v>0.83333333333333337</v>
      </c>
      <c r="AD2659" t="s">
        <v>42</v>
      </c>
      <c r="AE2659" t="s">
        <v>21</v>
      </c>
      <c r="AF2659" t="s">
        <v>40</v>
      </c>
      <c r="AG2659" t="s">
        <v>39</v>
      </c>
      <c r="AH2659" t="s">
        <v>39</v>
      </c>
      <c r="AI2659" t="s">
        <v>39</v>
      </c>
      <c r="AJ2659" s="6" t="s">
        <v>43</v>
      </c>
      <c r="AK2659">
        <v>3.7</v>
      </c>
      <c r="AL2659" t="s">
        <v>39</v>
      </c>
      <c r="AM2659" t="s">
        <v>39</v>
      </c>
      <c r="AN2659">
        <v>4</v>
      </c>
      <c r="AO2659">
        <v>50</v>
      </c>
      <c r="AP2659">
        <v>40</v>
      </c>
      <c r="AQ2659" t="s">
        <v>39</v>
      </c>
      <c r="AR2659" t="s">
        <v>2627</v>
      </c>
      <c r="AS2659" t="s">
        <v>3212</v>
      </c>
    </row>
    <row r="2660" spans="1:45" x14ac:dyDescent="0.35">
      <c r="A2660" t="s">
        <v>2151</v>
      </c>
      <c r="B2660" t="s">
        <v>2672</v>
      </c>
      <c r="C2660" t="s">
        <v>2592</v>
      </c>
      <c r="D2660" t="s">
        <v>1098</v>
      </c>
      <c r="E2660" t="s">
        <v>1641</v>
      </c>
      <c r="F2660" t="s">
        <v>39</v>
      </c>
      <c r="G2660" t="s">
        <v>42</v>
      </c>
      <c r="H2660" t="s">
        <v>40</v>
      </c>
      <c r="I2660" t="s">
        <v>3202</v>
      </c>
      <c r="J2660" t="s">
        <v>39</v>
      </c>
      <c r="K2660" t="s">
        <v>39</v>
      </c>
      <c r="L2660" t="s">
        <v>39</v>
      </c>
      <c r="M2660" t="s">
        <v>2632</v>
      </c>
      <c r="N2660" t="s">
        <v>39</v>
      </c>
      <c r="O2660" t="s">
        <v>39</v>
      </c>
      <c r="P2660" t="s">
        <v>39</v>
      </c>
      <c r="Q2660" t="s">
        <v>39</v>
      </c>
      <c r="R2660" t="s">
        <v>39</v>
      </c>
      <c r="S2660" t="s">
        <v>39</v>
      </c>
      <c r="T2660">
        <v>4</v>
      </c>
      <c r="U2660" t="s">
        <v>48</v>
      </c>
      <c r="V2660" s="6" t="s">
        <v>39</v>
      </c>
      <c r="W2660" t="s">
        <v>39</v>
      </c>
      <c r="X2660" s="6">
        <v>24</v>
      </c>
      <c r="Y2660" t="s">
        <v>39</v>
      </c>
      <c r="Z2660" s="6">
        <v>0</v>
      </c>
      <c r="AA2660" t="s">
        <v>39</v>
      </c>
      <c r="AB2660" t="s">
        <v>39</v>
      </c>
      <c r="AC2660" t="s">
        <v>39</v>
      </c>
      <c r="AD2660" t="s">
        <v>40</v>
      </c>
      <c r="AE2660" t="s">
        <v>39</v>
      </c>
      <c r="AF2660" t="s">
        <v>40</v>
      </c>
      <c r="AG2660" t="s">
        <v>39</v>
      </c>
      <c r="AH2660" t="s">
        <v>39</v>
      </c>
      <c r="AI2660" t="s">
        <v>39</v>
      </c>
      <c r="AJ2660" s="6" t="s">
        <v>43</v>
      </c>
      <c r="AK2660">
        <v>1</v>
      </c>
      <c r="AL2660" t="s">
        <v>39</v>
      </c>
      <c r="AM2660" t="s">
        <v>39</v>
      </c>
      <c r="AN2660">
        <v>4</v>
      </c>
      <c r="AO2660">
        <v>50</v>
      </c>
      <c r="AP2660">
        <v>40</v>
      </c>
      <c r="AQ2660" t="s">
        <v>39</v>
      </c>
      <c r="AR2660" t="s">
        <v>2692</v>
      </c>
      <c r="AS2660" t="s">
        <v>3203</v>
      </c>
    </row>
    <row r="2661" spans="1:45" x14ac:dyDescent="0.35">
      <c r="A2661" t="s">
        <v>2151</v>
      </c>
      <c r="B2661" t="s">
        <v>2672</v>
      </c>
      <c r="C2661" t="s">
        <v>2592</v>
      </c>
      <c r="D2661" t="s">
        <v>1098</v>
      </c>
      <c r="E2661" t="s">
        <v>1641</v>
      </c>
      <c r="F2661" t="s">
        <v>39</v>
      </c>
      <c r="G2661" t="s">
        <v>42</v>
      </c>
      <c r="H2661" t="s">
        <v>40</v>
      </c>
      <c r="I2661" t="s">
        <v>3202</v>
      </c>
      <c r="J2661" t="s">
        <v>39</v>
      </c>
      <c r="K2661" t="s">
        <v>39</v>
      </c>
      <c r="L2661" t="s">
        <v>39</v>
      </c>
      <c r="M2661" t="s">
        <v>2632</v>
      </c>
      <c r="N2661" t="s">
        <v>39</v>
      </c>
      <c r="O2661" t="s">
        <v>39</v>
      </c>
      <c r="P2661" t="s">
        <v>39</v>
      </c>
      <c r="Q2661" t="s">
        <v>39</v>
      </c>
      <c r="R2661" t="s">
        <v>39</v>
      </c>
      <c r="S2661" t="s">
        <v>39</v>
      </c>
      <c r="T2661">
        <v>4</v>
      </c>
      <c r="U2661" t="s">
        <v>3213</v>
      </c>
      <c r="V2661" s="6" t="s">
        <v>39</v>
      </c>
      <c r="W2661" t="s">
        <v>39</v>
      </c>
      <c r="X2661" s="6">
        <v>24</v>
      </c>
      <c r="Y2661" t="s">
        <v>39</v>
      </c>
      <c r="Z2661" s="6">
        <v>0</v>
      </c>
      <c r="AA2661" t="s">
        <v>44</v>
      </c>
      <c r="AB2661">
        <v>200</v>
      </c>
      <c r="AC2661">
        <v>1</v>
      </c>
      <c r="AD2661" t="s">
        <v>40</v>
      </c>
      <c r="AE2661" t="s">
        <v>39</v>
      </c>
      <c r="AF2661" t="s">
        <v>40</v>
      </c>
      <c r="AG2661" t="s">
        <v>39</v>
      </c>
      <c r="AH2661" t="s">
        <v>39</v>
      </c>
      <c r="AI2661" t="s">
        <v>39</v>
      </c>
      <c r="AJ2661" s="6" t="s">
        <v>43</v>
      </c>
      <c r="AK2661">
        <v>77</v>
      </c>
      <c r="AL2661" t="s">
        <v>39</v>
      </c>
      <c r="AM2661" t="s">
        <v>39</v>
      </c>
      <c r="AN2661">
        <v>4</v>
      </c>
      <c r="AO2661">
        <v>50</v>
      </c>
      <c r="AP2661">
        <v>40</v>
      </c>
      <c r="AQ2661" t="s">
        <v>39</v>
      </c>
      <c r="AR2661" t="s">
        <v>2692</v>
      </c>
      <c r="AS2661" t="s">
        <v>3203</v>
      </c>
    </row>
    <row r="2662" spans="1:45" x14ac:dyDescent="0.35">
      <c r="A2662" t="s">
        <v>2151</v>
      </c>
      <c r="B2662" t="s">
        <v>2672</v>
      </c>
      <c r="C2662" t="s">
        <v>2592</v>
      </c>
      <c r="D2662" t="s">
        <v>1098</v>
      </c>
      <c r="E2662" t="s">
        <v>1641</v>
      </c>
      <c r="F2662" t="s">
        <v>39</v>
      </c>
      <c r="G2662" t="s">
        <v>42</v>
      </c>
      <c r="H2662" t="s">
        <v>40</v>
      </c>
      <c r="I2662" t="s">
        <v>3202</v>
      </c>
      <c r="J2662" t="s">
        <v>39</v>
      </c>
      <c r="K2662" t="s">
        <v>39</v>
      </c>
      <c r="L2662" t="s">
        <v>39</v>
      </c>
      <c r="M2662" t="s">
        <v>2632</v>
      </c>
      <c r="N2662" t="s">
        <v>39</v>
      </c>
      <c r="O2662" t="s">
        <v>39</v>
      </c>
      <c r="P2662" t="s">
        <v>39</v>
      </c>
      <c r="Q2662" t="s">
        <v>39</v>
      </c>
      <c r="R2662" t="s">
        <v>39</v>
      </c>
      <c r="S2662" t="s">
        <v>39</v>
      </c>
      <c r="T2662">
        <v>4</v>
      </c>
      <c r="U2662" t="s">
        <v>3213</v>
      </c>
      <c r="V2662" s="6" t="s">
        <v>39</v>
      </c>
      <c r="W2662" t="s">
        <v>39</v>
      </c>
      <c r="X2662" s="6">
        <v>24</v>
      </c>
      <c r="Y2662" t="s">
        <v>39</v>
      </c>
      <c r="Z2662" s="6">
        <v>0</v>
      </c>
      <c r="AA2662" t="s">
        <v>44</v>
      </c>
      <c r="AB2662">
        <v>400</v>
      </c>
      <c r="AC2662">
        <v>1</v>
      </c>
      <c r="AD2662" t="s">
        <v>40</v>
      </c>
      <c r="AE2662" t="s">
        <v>39</v>
      </c>
      <c r="AF2662" t="s">
        <v>40</v>
      </c>
      <c r="AG2662" t="s">
        <v>39</v>
      </c>
      <c r="AH2662" t="s">
        <v>39</v>
      </c>
      <c r="AI2662" t="s">
        <v>39</v>
      </c>
      <c r="AJ2662" s="6" t="s">
        <v>43</v>
      </c>
      <c r="AK2662">
        <v>82</v>
      </c>
      <c r="AL2662" t="s">
        <v>39</v>
      </c>
      <c r="AM2662" t="s">
        <v>39</v>
      </c>
      <c r="AN2662">
        <v>4</v>
      </c>
      <c r="AO2662">
        <v>50</v>
      </c>
      <c r="AP2662">
        <v>40</v>
      </c>
      <c r="AQ2662" t="s">
        <v>39</v>
      </c>
      <c r="AR2662" t="s">
        <v>2692</v>
      </c>
      <c r="AS2662" t="s">
        <v>3203</v>
      </c>
    </row>
    <row r="2663" spans="1:45" x14ac:dyDescent="0.35">
      <c r="A2663" t="s">
        <v>2151</v>
      </c>
      <c r="B2663" t="s">
        <v>2672</v>
      </c>
      <c r="C2663" t="s">
        <v>2592</v>
      </c>
      <c r="D2663" t="s">
        <v>1098</v>
      </c>
      <c r="E2663" t="s">
        <v>1641</v>
      </c>
      <c r="F2663" t="s">
        <v>39</v>
      </c>
      <c r="G2663" t="s">
        <v>42</v>
      </c>
      <c r="H2663" t="s">
        <v>40</v>
      </c>
      <c r="I2663" t="s">
        <v>3202</v>
      </c>
      <c r="J2663" t="s">
        <v>39</v>
      </c>
      <c r="K2663" t="s">
        <v>39</v>
      </c>
      <c r="L2663" t="s">
        <v>39</v>
      </c>
      <c r="M2663" t="s">
        <v>2632</v>
      </c>
      <c r="N2663" t="s">
        <v>39</v>
      </c>
      <c r="O2663" t="s">
        <v>39</v>
      </c>
      <c r="P2663" t="s">
        <v>39</v>
      </c>
      <c r="Q2663" t="s">
        <v>39</v>
      </c>
      <c r="R2663" t="s">
        <v>39</v>
      </c>
      <c r="S2663" t="s">
        <v>39</v>
      </c>
      <c r="T2663">
        <v>4</v>
      </c>
      <c r="U2663" t="s">
        <v>3213</v>
      </c>
      <c r="V2663" s="6" t="s">
        <v>39</v>
      </c>
      <c r="W2663" t="s">
        <v>39</v>
      </c>
      <c r="X2663" s="6">
        <v>24</v>
      </c>
      <c r="Y2663" t="s">
        <v>39</v>
      </c>
      <c r="Z2663" s="6">
        <v>0</v>
      </c>
      <c r="AA2663" t="s">
        <v>44</v>
      </c>
      <c r="AB2663">
        <v>600</v>
      </c>
      <c r="AC2663">
        <v>1</v>
      </c>
      <c r="AD2663" t="s">
        <v>40</v>
      </c>
      <c r="AE2663" t="s">
        <v>39</v>
      </c>
      <c r="AF2663" t="s">
        <v>40</v>
      </c>
      <c r="AG2663" t="s">
        <v>39</v>
      </c>
      <c r="AH2663" t="s">
        <v>39</v>
      </c>
      <c r="AI2663" t="s">
        <v>39</v>
      </c>
      <c r="AJ2663" s="6" t="s">
        <v>43</v>
      </c>
      <c r="AK2663">
        <v>80</v>
      </c>
      <c r="AL2663" t="s">
        <v>39</v>
      </c>
      <c r="AM2663" t="s">
        <v>39</v>
      </c>
      <c r="AN2663">
        <v>4</v>
      </c>
      <c r="AO2663">
        <v>50</v>
      </c>
      <c r="AP2663">
        <v>40</v>
      </c>
      <c r="AQ2663" t="s">
        <v>39</v>
      </c>
      <c r="AR2663" t="s">
        <v>2692</v>
      </c>
      <c r="AS2663" t="s">
        <v>3203</v>
      </c>
    </row>
    <row r="2664" spans="1:45" x14ac:dyDescent="0.35">
      <c r="A2664" t="s">
        <v>2151</v>
      </c>
      <c r="B2664" t="s">
        <v>2672</v>
      </c>
      <c r="C2664" t="s">
        <v>2592</v>
      </c>
      <c r="D2664" t="s">
        <v>1098</v>
      </c>
      <c r="E2664" t="s">
        <v>1641</v>
      </c>
      <c r="F2664" t="s">
        <v>39</v>
      </c>
      <c r="G2664" t="s">
        <v>42</v>
      </c>
      <c r="H2664" t="s">
        <v>40</v>
      </c>
      <c r="I2664" t="s">
        <v>3202</v>
      </c>
      <c r="J2664" t="s">
        <v>39</v>
      </c>
      <c r="K2664" t="s">
        <v>39</v>
      </c>
      <c r="L2664" t="s">
        <v>39</v>
      </c>
      <c r="M2664" t="s">
        <v>2632</v>
      </c>
      <c r="N2664" t="s">
        <v>39</v>
      </c>
      <c r="O2664" t="s">
        <v>39</v>
      </c>
      <c r="P2664" t="s">
        <v>39</v>
      </c>
      <c r="Q2664" t="s">
        <v>39</v>
      </c>
      <c r="R2664" t="s">
        <v>39</v>
      </c>
      <c r="S2664" t="s">
        <v>39</v>
      </c>
      <c r="T2664">
        <v>4</v>
      </c>
      <c r="U2664" t="s">
        <v>3213</v>
      </c>
      <c r="V2664" s="6" t="s">
        <v>39</v>
      </c>
      <c r="W2664" t="s">
        <v>39</v>
      </c>
      <c r="X2664" s="6">
        <v>24</v>
      </c>
      <c r="Y2664" t="s">
        <v>39</v>
      </c>
      <c r="Z2664" s="6">
        <v>0</v>
      </c>
      <c r="AA2664" t="s">
        <v>44</v>
      </c>
      <c r="AB2664">
        <v>800</v>
      </c>
      <c r="AC2664">
        <v>1</v>
      </c>
      <c r="AD2664" t="s">
        <v>40</v>
      </c>
      <c r="AE2664" t="s">
        <v>39</v>
      </c>
      <c r="AF2664" t="s">
        <v>40</v>
      </c>
      <c r="AG2664" t="s">
        <v>39</v>
      </c>
      <c r="AH2664" t="s">
        <v>39</v>
      </c>
      <c r="AI2664" t="s">
        <v>39</v>
      </c>
      <c r="AJ2664" s="6" t="s">
        <v>43</v>
      </c>
      <c r="AK2664">
        <v>76</v>
      </c>
      <c r="AL2664" t="s">
        <v>39</v>
      </c>
      <c r="AM2664" t="s">
        <v>39</v>
      </c>
      <c r="AN2664">
        <v>4</v>
      </c>
      <c r="AO2664">
        <v>50</v>
      </c>
      <c r="AP2664">
        <v>40</v>
      </c>
      <c r="AQ2664" t="s">
        <v>39</v>
      </c>
      <c r="AR2664" t="s">
        <v>2692</v>
      </c>
      <c r="AS2664" t="s">
        <v>3203</v>
      </c>
    </row>
    <row r="2665" spans="1:45" x14ac:dyDescent="0.35">
      <c r="A2665" t="s">
        <v>2151</v>
      </c>
      <c r="B2665" t="s">
        <v>2672</v>
      </c>
      <c r="C2665" t="s">
        <v>2592</v>
      </c>
      <c r="D2665" t="s">
        <v>1098</v>
      </c>
      <c r="E2665" t="s">
        <v>1641</v>
      </c>
      <c r="F2665" t="s">
        <v>39</v>
      </c>
      <c r="G2665" t="s">
        <v>42</v>
      </c>
      <c r="H2665" t="s">
        <v>40</v>
      </c>
      <c r="I2665" t="s">
        <v>3202</v>
      </c>
      <c r="J2665" t="s">
        <v>39</v>
      </c>
      <c r="K2665" t="s">
        <v>39</v>
      </c>
      <c r="L2665" t="s">
        <v>39</v>
      </c>
      <c r="M2665" t="s">
        <v>2632</v>
      </c>
      <c r="N2665" t="s">
        <v>39</v>
      </c>
      <c r="O2665" t="s">
        <v>39</v>
      </c>
      <c r="P2665" t="s">
        <v>39</v>
      </c>
      <c r="Q2665" t="s">
        <v>39</v>
      </c>
      <c r="R2665" t="s">
        <v>39</v>
      </c>
      <c r="S2665" t="s">
        <v>39</v>
      </c>
      <c r="T2665">
        <v>4</v>
      </c>
      <c r="U2665" t="s">
        <v>3213</v>
      </c>
      <c r="V2665" s="6" t="s">
        <v>39</v>
      </c>
      <c r="W2665" t="s">
        <v>39</v>
      </c>
      <c r="X2665" s="6">
        <v>24</v>
      </c>
      <c r="Y2665" t="s">
        <v>39</v>
      </c>
      <c r="Z2665" s="6">
        <v>0</v>
      </c>
      <c r="AA2665" t="s">
        <v>44</v>
      </c>
      <c r="AB2665">
        <v>1000</v>
      </c>
      <c r="AC2665">
        <v>1</v>
      </c>
      <c r="AD2665" t="s">
        <v>40</v>
      </c>
      <c r="AE2665" t="s">
        <v>39</v>
      </c>
      <c r="AF2665" t="s">
        <v>40</v>
      </c>
      <c r="AG2665" t="s">
        <v>39</v>
      </c>
      <c r="AH2665" t="s">
        <v>39</v>
      </c>
      <c r="AI2665" t="s">
        <v>39</v>
      </c>
      <c r="AJ2665" s="6" t="s">
        <v>43</v>
      </c>
      <c r="AK2665">
        <v>64</v>
      </c>
      <c r="AL2665" t="s">
        <v>39</v>
      </c>
      <c r="AM2665" t="s">
        <v>39</v>
      </c>
      <c r="AN2665">
        <v>4</v>
      </c>
      <c r="AO2665">
        <v>50</v>
      </c>
      <c r="AP2665">
        <v>40</v>
      </c>
      <c r="AQ2665" t="s">
        <v>39</v>
      </c>
      <c r="AR2665" t="s">
        <v>2692</v>
      </c>
      <c r="AS2665" t="s">
        <v>3203</v>
      </c>
    </row>
    <row r="2666" spans="1:45" x14ac:dyDescent="0.35">
      <c r="A2666" t="s">
        <v>2151</v>
      </c>
      <c r="B2666" t="s">
        <v>2672</v>
      </c>
      <c r="C2666" t="s">
        <v>2592</v>
      </c>
      <c r="D2666" t="s">
        <v>1098</v>
      </c>
      <c r="E2666" t="s">
        <v>1641</v>
      </c>
      <c r="F2666" t="s">
        <v>39</v>
      </c>
      <c r="G2666" t="s">
        <v>42</v>
      </c>
      <c r="H2666" t="s">
        <v>40</v>
      </c>
      <c r="I2666" t="s">
        <v>3200</v>
      </c>
      <c r="J2666" t="s">
        <v>39</v>
      </c>
      <c r="K2666" t="s">
        <v>39</v>
      </c>
      <c r="L2666" t="s">
        <v>39</v>
      </c>
      <c r="M2666" t="s">
        <v>2632</v>
      </c>
      <c r="N2666" t="s">
        <v>39</v>
      </c>
      <c r="O2666" t="s">
        <v>39</v>
      </c>
      <c r="P2666" t="s">
        <v>39</v>
      </c>
      <c r="Q2666" t="s">
        <v>39</v>
      </c>
      <c r="R2666" t="s">
        <v>39</v>
      </c>
      <c r="S2666" t="s">
        <v>39</v>
      </c>
      <c r="T2666">
        <v>4</v>
      </c>
      <c r="U2666" t="s">
        <v>48</v>
      </c>
      <c r="V2666" s="6" t="s">
        <v>39</v>
      </c>
      <c r="W2666" t="s">
        <v>39</v>
      </c>
      <c r="X2666" s="6">
        <v>24</v>
      </c>
      <c r="Y2666" t="s">
        <v>39</v>
      </c>
      <c r="Z2666" s="6">
        <v>0</v>
      </c>
      <c r="AA2666" t="s">
        <v>39</v>
      </c>
      <c r="AB2666" t="s">
        <v>39</v>
      </c>
      <c r="AC2666" t="s">
        <v>39</v>
      </c>
      <c r="AD2666" t="s">
        <v>40</v>
      </c>
      <c r="AE2666" t="s">
        <v>39</v>
      </c>
      <c r="AF2666" t="s">
        <v>40</v>
      </c>
      <c r="AG2666" t="s">
        <v>39</v>
      </c>
      <c r="AH2666" t="s">
        <v>39</v>
      </c>
      <c r="AI2666" t="s">
        <v>39</v>
      </c>
      <c r="AJ2666" s="6" t="s">
        <v>43</v>
      </c>
      <c r="AK2666">
        <v>4</v>
      </c>
      <c r="AL2666" t="s">
        <v>39</v>
      </c>
      <c r="AM2666" t="s">
        <v>39</v>
      </c>
      <c r="AN2666">
        <v>4</v>
      </c>
      <c r="AO2666">
        <v>50</v>
      </c>
      <c r="AP2666">
        <v>40</v>
      </c>
      <c r="AQ2666" t="s">
        <v>39</v>
      </c>
      <c r="AR2666" t="s">
        <v>2692</v>
      </c>
      <c r="AS2666" t="s">
        <v>3204</v>
      </c>
    </row>
    <row r="2667" spans="1:45" x14ac:dyDescent="0.35">
      <c r="A2667" t="s">
        <v>2151</v>
      </c>
      <c r="B2667" t="s">
        <v>2672</v>
      </c>
      <c r="C2667" t="s">
        <v>2592</v>
      </c>
      <c r="D2667" t="s">
        <v>1098</v>
      </c>
      <c r="E2667" t="s">
        <v>1641</v>
      </c>
      <c r="F2667" t="s">
        <v>39</v>
      </c>
      <c r="G2667" t="s">
        <v>42</v>
      </c>
      <c r="H2667" t="s">
        <v>40</v>
      </c>
      <c r="I2667" t="s">
        <v>3200</v>
      </c>
      <c r="J2667" t="s">
        <v>39</v>
      </c>
      <c r="K2667" t="s">
        <v>39</v>
      </c>
      <c r="L2667" t="s">
        <v>39</v>
      </c>
      <c r="M2667" t="s">
        <v>2632</v>
      </c>
      <c r="N2667" t="s">
        <v>39</v>
      </c>
      <c r="O2667" t="s">
        <v>39</v>
      </c>
      <c r="P2667" t="s">
        <v>39</v>
      </c>
      <c r="Q2667" t="s">
        <v>39</v>
      </c>
      <c r="R2667" t="s">
        <v>39</v>
      </c>
      <c r="S2667" t="s">
        <v>39</v>
      </c>
      <c r="T2667">
        <v>4</v>
      </c>
      <c r="U2667" t="s">
        <v>3213</v>
      </c>
      <c r="V2667" s="6" t="s">
        <v>39</v>
      </c>
      <c r="W2667" t="s">
        <v>39</v>
      </c>
      <c r="X2667" s="6">
        <v>24</v>
      </c>
      <c r="Y2667" t="s">
        <v>39</v>
      </c>
      <c r="Z2667" s="6">
        <v>0</v>
      </c>
      <c r="AA2667" t="s">
        <v>44</v>
      </c>
      <c r="AB2667">
        <v>200</v>
      </c>
      <c r="AC2667">
        <v>1</v>
      </c>
      <c r="AD2667" t="s">
        <v>40</v>
      </c>
      <c r="AE2667" t="s">
        <v>39</v>
      </c>
      <c r="AF2667" t="s">
        <v>40</v>
      </c>
      <c r="AG2667" t="s">
        <v>39</v>
      </c>
      <c r="AH2667" t="s">
        <v>39</v>
      </c>
      <c r="AI2667" t="s">
        <v>39</v>
      </c>
      <c r="AJ2667" s="6" t="s">
        <v>43</v>
      </c>
      <c r="AK2667">
        <v>84</v>
      </c>
      <c r="AL2667" t="s">
        <v>39</v>
      </c>
      <c r="AM2667" t="s">
        <v>39</v>
      </c>
      <c r="AN2667">
        <v>4</v>
      </c>
      <c r="AO2667">
        <v>50</v>
      </c>
      <c r="AP2667">
        <v>40</v>
      </c>
      <c r="AQ2667" t="s">
        <v>39</v>
      </c>
      <c r="AR2667" t="s">
        <v>2692</v>
      </c>
      <c r="AS2667" t="s">
        <v>3204</v>
      </c>
    </row>
    <row r="2668" spans="1:45" x14ac:dyDescent="0.35">
      <c r="A2668" t="s">
        <v>2151</v>
      </c>
      <c r="B2668" t="s">
        <v>2672</v>
      </c>
      <c r="C2668" t="s">
        <v>2592</v>
      </c>
      <c r="D2668" t="s">
        <v>1098</v>
      </c>
      <c r="E2668" t="s">
        <v>1641</v>
      </c>
      <c r="F2668" t="s">
        <v>39</v>
      </c>
      <c r="G2668" t="s">
        <v>42</v>
      </c>
      <c r="H2668" t="s">
        <v>40</v>
      </c>
      <c r="I2668" t="s">
        <v>3200</v>
      </c>
      <c r="J2668" t="s">
        <v>39</v>
      </c>
      <c r="K2668" t="s">
        <v>39</v>
      </c>
      <c r="L2668" t="s">
        <v>39</v>
      </c>
      <c r="M2668" t="s">
        <v>2632</v>
      </c>
      <c r="N2668" t="s">
        <v>39</v>
      </c>
      <c r="O2668" t="s">
        <v>39</v>
      </c>
      <c r="P2668" t="s">
        <v>39</v>
      </c>
      <c r="Q2668" t="s">
        <v>39</v>
      </c>
      <c r="R2668" t="s">
        <v>39</v>
      </c>
      <c r="S2668" t="s">
        <v>39</v>
      </c>
      <c r="T2668">
        <v>4</v>
      </c>
      <c r="U2668" t="s">
        <v>3213</v>
      </c>
      <c r="V2668" s="6" t="s">
        <v>39</v>
      </c>
      <c r="W2668" t="s">
        <v>39</v>
      </c>
      <c r="X2668" s="6">
        <v>24</v>
      </c>
      <c r="Y2668" t="s">
        <v>39</v>
      </c>
      <c r="Z2668" s="6">
        <v>0</v>
      </c>
      <c r="AA2668" t="s">
        <v>44</v>
      </c>
      <c r="AB2668">
        <v>400</v>
      </c>
      <c r="AC2668">
        <v>1</v>
      </c>
      <c r="AD2668" t="s">
        <v>40</v>
      </c>
      <c r="AE2668" t="s">
        <v>39</v>
      </c>
      <c r="AF2668" t="s">
        <v>40</v>
      </c>
      <c r="AG2668" t="s">
        <v>39</v>
      </c>
      <c r="AH2668" t="s">
        <v>39</v>
      </c>
      <c r="AI2668" t="s">
        <v>39</v>
      </c>
      <c r="AJ2668" s="6" t="s">
        <v>43</v>
      </c>
      <c r="AK2668">
        <v>93</v>
      </c>
      <c r="AL2668" t="s">
        <v>39</v>
      </c>
      <c r="AM2668" t="s">
        <v>39</v>
      </c>
      <c r="AN2668">
        <v>4</v>
      </c>
      <c r="AO2668">
        <v>50</v>
      </c>
      <c r="AP2668">
        <v>40</v>
      </c>
      <c r="AQ2668" t="s">
        <v>39</v>
      </c>
      <c r="AR2668" t="s">
        <v>2692</v>
      </c>
      <c r="AS2668" t="s">
        <v>3204</v>
      </c>
    </row>
    <row r="2669" spans="1:45" x14ac:dyDescent="0.35">
      <c r="A2669" t="s">
        <v>2151</v>
      </c>
      <c r="B2669" t="s">
        <v>2672</v>
      </c>
      <c r="C2669" t="s">
        <v>2592</v>
      </c>
      <c r="D2669" t="s">
        <v>1098</v>
      </c>
      <c r="E2669" t="s">
        <v>1641</v>
      </c>
      <c r="F2669" t="s">
        <v>39</v>
      </c>
      <c r="G2669" t="s">
        <v>42</v>
      </c>
      <c r="H2669" t="s">
        <v>40</v>
      </c>
      <c r="I2669" t="s">
        <v>3200</v>
      </c>
      <c r="J2669" t="s">
        <v>39</v>
      </c>
      <c r="K2669" t="s">
        <v>39</v>
      </c>
      <c r="L2669" t="s">
        <v>39</v>
      </c>
      <c r="M2669" t="s">
        <v>2632</v>
      </c>
      <c r="N2669" t="s">
        <v>39</v>
      </c>
      <c r="O2669" t="s">
        <v>39</v>
      </c>
      <c r="P2669" t="s">
        <v>39</v>
      </c>
      <c r="Q2669" t="s">
        <v>39</v>
      </c>
      <c r="R2669" t="s">
        <v>39</v>
      </c>
      <c r="S2669" t="s">
        <v>39</v>
      </c>
      <c r="T2669">
        <v>4</v>
      </c>
      <c r="U2669" t="s">
        <v>3213</v>
      </c>
      <c r="V2669" s="6" t="s">
        <v>39</v>
      </c>
      <c r="W2669" t="s">
        <v>39</v>
      </c>
      <c r="X2669" s="6">
        <v>24</v>
      </c>
      <c r="Y2669" t="s">
        <v>39</v>
      </c>
      <c r="Z2669" s="6">
        <v>0</v>
      </c>
      <c r="AA2669" t="s">
        <v>44</v>
      </c>
      <c r="AB2669">
        <v>600</v>
      </c>
      <c r="AC2669">
        <v>1</v>
      </c>
      <c r="AD2669" t="s">
        <v>40</v>
      </c>
      <c r="AE2669" t="s">
        <v>39</v>
      </c>
      <c r="AF2669" t="s">
        <v>40</v>
      </c>
      <c r="AG2669" t="s">
        <v>39</v>
      </c>
      <c r="AH2669" t="s">
        <v>39</v>
      </c>
      <c r="AI2669" t="s">
        <v>39</v>
      </c>
      <c r="AJ2669" s="6" t="s">
        <v>43</v>
      </c>
      <c r="AK2669">
        <v>88</v>
      </c>
      <c r="AL2669" t="s">
        <v>39</v>
      </c>
      <c r="AM2669" t="s">
        <v>39</v>
      </c>
      <c r="AN2669">
        <v>4</v>
      </c>
      <c r="AO2669">
        <v>50</v>
      </c>
      <c r="AP2669">
        <v>40</v>
      </c>
      <c r="AQ2669" t="s">
        <v>39</v>
      </c>
      <c r="AR2669" t="s">
        <v>2692</v>
      </c>
      <c r="AS2669" t="s">
        <v>3204</v>
      </c>
    </row>
    <row r="2670" spans="1:45" x14ac:dyDescent="0.35">
      <c r="A2670" t="s">
        <v>2151</v>
      </c>
      <c r="B2670" t="s">
        <v>2672</v>
      </c>
      <c r="C2670" t="s">
        <v>2592</v>
      </c>
      <c r="D2670" t="s">
        <v>1098</v>
      </c>
      <c r="E2670" t="s">
        <v>1641</v>
      </c>
      <c r="F2670" t="s">
        <v>39</v>
      </c>
      <c r="G2670" t="s">
        <v>42</v>
      </c>
      <c r="H2670" t="s">
        <v>40</v>
      </c>
      <c r="I2670" t="s">
        <v>3200</v>
      </c>
      <c r="J2670" t="s">
        <v>39</v>
      </c>
      <c r="K2670" t="s">
        <v>39</v>
      </c>
      <c r="L2670" t="s">
        <v>39</v>
      </c>
      <c r="M2670" t="s">
        <v>2632</v>
      </c>
      <c r="N2670" t="s">
        <v>39</v>
      </c>
      <c r="O2670" t="s">
        <v>39</v>
      </c>
      <c r="P2670" t="s">
        <v>39</v>
      </c>
      <c r="Q2670" t="s">
        <v>39</v>
      </c>
      <c r="R2670" t="s">
        <v>39</v>
      </c>
      <c r="S2670" t="s">
        <v>39</v>
      </c>
      <c r="T2670">
        <v>4</v>
      </c>
      <c r="U2670" t="s">
        <v>3213</v>
      </c>
      <c r="V2670" s="6" t="s">
        <v>39</v>
      </c>
      <c r="W2670" t="s">
        <v>39</v>
      </c>
      <c r="X2670" s="6">
        <v>24</v>
      </c>
      <c r="Y2670" t="s">
        <v>39</v>
      </c>
      <c r="Z2670" s="6">
        <v>0</v>
      </c>
      <c r="AA2670" t="s">
        <v>44</v>
      </c>
      <c r="AB2670">
        <v>800</v>
      </c>
      <c r="AC2670">
        <v>1</v>
      </c>
      <c r="AD2670" t="s">
        <v>40</v>
      </c>
      <c r="AE2670" t="s">
        <v>39</v>
      </c>
      <c r="AF2670" t="s">
        <v>40</v>
      </c>
      <c r="AG2670" t="s">
        <v>39</v>
      </c>
      <c r="AH2670" t="s">
        <v>39</v>
      </c>
      <c r="AI2670" t="s">
        <v>39</v>
      </c>
      <c r="AJ2670" s="6" t="s">
        <v>43</v>
      </c>
      <c r="AK2670">
        <v>85</v>
      </c>
      <c r="AL2670" t="s">
        <v>39</v>
      </c>
      <c r="AM2670" t="s">
        <v>39</v>
      </c>
      <c r="AN2670">
        <v>4</v>
      </c>
      <c r="AO2670">
        <v>50</v>
      </c>
      <c r="AP2670">
        <v>40</v>
      </c>
      <c r="AQ2670" t="s">
        <v>39</v>
      </c>
      <c r="AR2670" t="s">
        <v>2692</v>
      </c>
      <c r="AS2670" t="s">
        <v>3204</v>
      </c>
    </row>
    <row r="2671" spans="1:45" x14ac:dyDescent="0.35">
      <c r="A2671" t="s">
        <v>2151</v>
      </c>
      <c r="B2671" t="s">
        <v>2672</v>
      </c>
      <c r="C2671" t="s">
        <v>2592</v>
      </c>
      <c r="D2671" t="s">
        <v>1098</v>
      </c>
      <c r="E2671" t="s">
        <v>1641</v>
      </c>
      <c r="F2671" t="s">
        <v>39</v>
      </c>
      <c r="G2671" t="s">
        <v>42</v>
      </c>
      <c r="H2671" t="s">
        <v>40</v>
      </c>
      <c r="I2671" t="s">
        <v>3200</v>
      </c>
      <c r="J2671" t="s">
        <v>39</v>
      </c>
      <c r="K2671" t="s">
        <v>39</v>
      </c>
      <c r="L2671" t="s">
        <v>39</v>
      </c>
      <c r="M2671" t="s">
        <v>2632</v>
      </c>
      <c r="N2671" t="s">
        <v>39</v>
      </c>
      <c r="O2671" t="s">
        <v>39</v>
      </c>
      <c r="P2671" t="s">
        <v>39</v>
      </c>
      <c r="Q2671" t="s">
        <v>39</v>
      </c>
      <c r="R2671" t="s">
        <v>39</v>
      </c>
      <c r="S2671" t="s">
        <v>39</v>
      </c>
      <c r="T2671">
        <v>4</v>
      </c>
      <c r="U2671" t="s">
        <v>3213</v>
      </c>
      <c r="V2671" s="6" t="s">
        <v>39</v>
      </c>
      <c r="W2671" t="s">
        <v>39</v>
      </c>
      <c r="X2671" s="6">
        <v>24</v>
      </c>
      <c r="Y2671" t="s">
        <v>39</v>
      </c>
      <c r="Z2671" s="6">
        <v>0</v>
      </c>
      <c r="AA2671" t="s">
        <v>44</v>
      </c>
      <c r="AB2671">
        <v>1000</v>
      </c>
      <c r="AC2671">
        <v>1</v>
      </c>
      <c r="AD2671" t="s">
        <v>40</v>
      </c>
      <c r="AE2671" t="s">
        <v>39</v>
      </c>
      <c r="AF2671" t="s">
        <v>40</v>
      </c>
      <c r="AG2671" t="s">
        <v>39</v>
      </c>
      <c r="AH2671" t="s">
        <v>39</v>
      </c>
      <c r="AI2671" t="s">
        <v>39</v>
      </c>
      <c r="AJ2671" s="6" t="s">
        <v>43</v>
      </c>
      <c r="AK2671">
        <v>72</v>
      </c>
      <c r="AL2671" t="s">
        <v>39</v>
      </c>
      <c r="AM2671" t="s">
        <v>39</v>
      </c>
      <c r="AN2671">
        <v>4</v>
      </c>
      <c r="AO2671">
        <v>50</v>
      </c>
      <c r="AP2671">
        <v>40</v>
      </c>
      <c r="AQ2671" t="s">
        <v>39</v>
      </c>
      <c r="AR2671" t="s">
        <v>2692</v>
      </c>
      <c r="AS2671" t="s">
        <v>3204</v>
      </c>
    </row>
    <row r="2672" spans="1:45" x14ac:dyDescent="0.35">
      <c r="A2672" t="s">
        <v>2151</v>
      </c>
      <c r="B2672" t="s">
        <v>2672</v>
      </c>
      <c r="C2672" t="s">
        <v>2592</v>
      </c>
      <c r="D2672" t="s">
        <v>1098</v>
      </c>
      <c r="E2672" t="s">
        <v>1641</v>
      </c>
      <c r="F2672" t="s">
        <v>39</v>
      </c>
      <c r="G2672" t="s">
        <v>42</v>
      </c>
      <c r="H2672" t="s">
        <v>40</v>
      </c>
      <c r="I2672" t="s">
        <v>3214</v>
      </c>
      <c r="J2672" t="s">
        <v>39</v>
      </c>
      <c r="K2672" t="s">
        <v>39</v>
      </c>
      <c r="L2672" t="s">
        <v>39</v>
      </c>
      <c r="M2672" t="s">
        <v>2632</v>
      </c>
      <c r="N2672" t="s">
        <v>39</v>
      </c>
      <c r="O2672" t="s">
        <v>39</v>
      </c>
      <c r="P2672" t="s">
        <v>39</v>
      </c>
      <c r="Q2672" t="s">
        <v>39</v>
      </c>
      <c r="R2672" t="s">
        <v>39</v>
      </c>
      <c r="S2672" t="s">
        <v>39</v>
      </c>
      <c r="T2672">
        <v>4</v>
      </c>
      <c r="U2672" t="s">
        <v>48</v>
      </c>
      <c r="V2672" s="6" t="s">
        <v>39</v>
      </c>
      <c r="W2672" t="s">
        <v>39</v>
      </c>
      <c r="X2672" s="6">
        <v>24</v>
      </c>
      <c r="Y2672" t="s">
        <v>39</v>
      </c>
      <c r="Z2672" s="6">
        <v>0</v>
      </c>
      <c r="AA2672" t="s">
        <v>39</v>
      </c>
      <c r="AB2672" t="s">
        <v>39</v>
      </c>
      <c r="AC2672" t="s">
        <v>39</v>
      </c>
      <c r="AD2672" t="s">
        <v>40</v>
      </c>
      <c r="AE2672" t="s">
        <v>39</v>
      </c>
      <c r="AF2672" t="s">
        <v>40</v>
      </c>
      <c r="AG2672" t="s">
        <v>39</v>
      </c>
      <c r="AH2672" t="s">
        <v>39</v>
      </c>
      <c r="AI2672" t="s">
        <v>39</v>
      </c>
      <c r="AJ2672" s="6" t="s">
        <v>43</v>
      </c>
      <c r="AK2672">
        <v>3</v>
      </c>
      <c r="AL2672" t="s">
        <v>39</v>
      </c>
      <c r="AM2672" t="s">
        <v>39</v>
      </c>
      <c r="AN2672">
        <v>4</v>
      </c>
      <c r="AO2672">
        <v>50</v>
      </c>
      <c r="AP2672">
        <v>40</v>
      </c>
      <c r="AQ2672" t="s">
        <v>39</v>
      </c>
      <c r="AR2672" t="s">
        <v>2692</v>
      </c>
      <c r="AS2672" t="s">
        <v>3205</v>
      </c>
    </row>
    <row r="2673" spans="1:45" x14ac:dyDescent="0.35">
      <c r="A2673" t="s">
        <v>2151</v>
      </c>
      <c r="B2673" t="s">
        <v>2672</v>
      </c>
      <c r="C2673" t="s">
        <v>2592</v>
      </c>
      <c r="D2673" t="s">
        <v>1098</v>
      </c>
      <c r="E2673" t="s">
        <v>1641</v>
      </c>
      <c r="F2673" t="s">
        <v>39</v>
      </c>
      <c r="G2673" t="s">
        <v>42</v>
      </c>
      <c r="H2673" t="s">
        <v>40</v>
      </c>
      <c r="I2673" t="s">
        <v>3214</v>
      </c>
      <c r="J2673" t="s">
        <v>39</v>
      </c>
      <c r="K2673" t="s">
        <v>39</v>
      </c>
      <c r="L2673" t="s">
        <v>39</v>
      </c>
      <c r="M2673" t="s">
        <v>2632</v>
      </c>
      <c r="N2673" t="s">
        <v>39</v>
      </c>
      <c r="O2673" t="s">
        <v>39</v>
      </c>
      <c r="P2673" t="s">
        <v>39</v>
      </c>
      <c r="Q2673" t="s">
        <v>39</v>
      </c>
      <c r="R2673" t="s">
        <v>39</v>
      </c>
      <c r="S2673" t="s">
        <v>39</v>
      </c>
      <c r="T2673">
        <v>4</v>
      </c>
      <c r="U2673" t="s">
        <v>3213</v>
      </c>
      <c r="V2673" s="6" t="s">
        <v>39</v>
      </c>
      <c r="W2673" t="s">
        <v>39</v>
      </c>
      <c r="X2673" s="6">
        <v>24</v>
      </c>
      <c r="Y2673" t="s">
        <v>39</v>
      </c>
      <c r="Z2673" s="6">
        <v>0</v>
      </c>
      <c r="AA2673" t="s">
        <v>44</v>
      </c>
      <c r="AB2673">
        <v>200</v>
      </c>
      <c r="AC2673">
        <v>1</v>
      </c>
      <c r="AD2673" t="s">
        <v>40</v>
      </c>
      <c r="AE2673" t="s">
        <v>39</v>
      </c>
      <c r="AF2673" t="s">
        <v>40</v>
      </c>
      <c r="AG2673" t="s">
        <v>39</v>
      </c>
      <c r="AH2673" t="s">
        <v>39</v>
      </c>
      <c r="AI2673" t="s">
        <v>39</v>
      </c>
      <c r="AJ2673" s="6" t="s">
        <v>43</v>
      </c>
      <c r="AK2673">
        <v>90</v>
      </c>
      <c r="AL2673" t="s">
        <v>39</v>
      </c>
      <c r="AM2673" t="s">
        <v>39</v>
      </c>
      <c r="AN2673">
        <v>4</v>
      </c>
      <c r="AO2673">
        <v>50</v>
      </c>
      <c r="AP2673">
        <v>40</v>
      </c>
      <c r="AQ2673" t="s">
        <v>39</v>
      </c>
      <c r="AR2673" t="s">
        <v>2692</v>
      </c>
      <c r="AS2673" t="s">
        <v>3205</v>
      </c>
    </row>
    <row r="2674" spans="1:45" x14ac:dyDescent="0.35">
      <c r="A2674" t="s">
        <v>2151</v>
      </c>
      <c r="B2674" t="s">
        <v>2672</v>
      </c>
      <c r="C2674" t="s">
        <v>2592</v>
      </c>
      <c r="D2674" t="s">
        <v>1098</v>
      </c>
      <c r="E2674" t="s">
        <v>1641</v>
      </c>
      <c r="F2674" t="s">
        <v>39</v>
      </c>
      <c r="G2674" t="s">
        <v>42</v>
      </c>
      <c r="H2674" t="s">
        <v>40</v>
      </c>
      <c r="I2674" t="s">
        <v>3214</v>
      </c>
      <c r="J2674" t="s">
        <v>39</v>
      </c>
      <c r="K2674" t="s">
        <v>39</v>
      </c>
      <c r="L2674" t="s">
        <v>39</v>
      </c>
      <c r="M2674" t="s">
        <v>2632</v>
      </c>
      <c r="N2674" t="s">
        <v>39</v>
      </c>
      <c r="O2674" t="s">
        <v>39</v>
      </c>
      <c r="P2674" t="s">
        <v>39</v>
      </c>
      <c r="Q2674" t="s">
        <v>39</v>
      </c>
      <c r="R2674" t="s">
        <v>39</v>
      </c>
      <c r="S2674" t="s">
        <v>39</v>
      </c>
      <c r="T2674">
        <v>4</v>
      </c>
      <c r="U2674" t="s">
        <v>3213</v>
      </c>
      <c r="V2674" s="6" t="s">
        <v>39</v>
      </c>
      <c r="W2674" t="s">
        <v>39</v>
      </c>
      <c r="X2674" s="6">
        <v>24</v>
      </c>
      <c r="Y2674" t="s">
        <v>39</v>
      </c>
      <c r="Z2674" s="6">
        <v>0</v>
      </c>
      <c r="AA2674" t="s">
        <v>44</v>
      </c>
      <c r="AB2674">
        <v>400</v>
      </c>
      <c r="AC2674">
        <v>1</v>
      </c>
      <c r="AD2674" t="s">
        <v>40</v>
      </c>
      <c r="AE2674" t="s">
        <v>39</v>
      </c>
      <c r="AF2674" t="s">
        <v>40</v>
      </c>
      <c r="AG2674" t="s">
        <v>39</v>
      </c>
      <c r="AH2674" t="s">
        <v>39</v>
      </c>
      <c r="AI2674" t="s">
        <v>39</v>
      </c>
      <c r="AJ2674" s="6" t="s">
        <v>43</v>
      </c>
      <c r="AK2674">
        <v>89</v>
      </c>
      <c r="AL2674" t="s">
        <v>39</v>
      </c>
      <c r="AM2674" t="s">
        <v>39</v>
      </c>
      <c r="AN2674">
        <v>4</v>
      </c>
      <c r="AO2674">
        <v>50</v>
      </c>
      <c r="AP2674">
        <v>40</v>
      </c>
      <c r="AQ2674" t="s">
        <v>39</v>
      </c>
      <c r="AR2674" t="s">
        <v>2692</v>
      </c>
      <c r="AS2674" t="s">
        <v>3205</v>
      </c>
    </row>
    <row r="2675" spans="1:45" x14ac:dyDescent="0.35">
      <c r="A2675" t="s">
        <v>2151</v>
      </c>
      <c r="B2675" t="s">
        <v>2672</v>
      </c>
      <c r="C2675" t="s">
        <v>2592</v>
      </c>
      <c r="D2675" t="s">
        <v>1098</v>
      </c>
      <c r="E2675" t="s">
        <v>1641</v>
      </c>
      <c r="F2675" t="s">
        <v>39</v>
      </c>
      <c r="G2675" t="s">
        <v>42</v>
      </c>
      <c r="H2675" t="s">
        <v>40</v>
      </c>
      <c r="I2675" t="s">
        <v>3214</v>
      </c>
      <c r="J2675" t="s">
        <v>39</v>
      </c>
      <c r="K2675" t="s">
        <v>39</v>
      </c>
      <c r="L2675" t="s">
        <v>39</v>
      </c>
      <c r="M2675" t="s">
        <v>2632</v>
      </c>
      <c r="N2675" t="s">
        <v>39</v>
      </c>
      <c r="O2675" t="s">
        <v>39</v>
      </c>
      <c r="P2675" t="s">
        <v>39</v>
      </c>
      <c r="Q2675" t="s">
        <v>39</v>
      </c>
      <c r="R2675" t="s">
        <v>39</v>
      </c>
      <c r="S2675" t="s">
        <v>39</v>
      </c>
      <c r="T2675">
        <v>4</v>
      </c>
      <c r="U2675" t="s">
        <v>3213</v>
      </c>
      <c r="V2675" s="6" t="s">
        <v>39</v>
      </c>
      <c r="W2675" t="s">
        <v>39</v>
      </c>
      <c r="X2675" s="6">
        <v>24</v>
      </c>
      <c r="Y2675" t="s">
        <v>39</v>
      </c>
      <c r="Z2675" s="6">
        <v>0</v>
      </c>
      <c r="AA2675" t="s">
        <v>44</v>
      </c>
      <c r="AB2675">
        <v>600</v>
      </c>
      <c r="AC2675">
        <v>1</v>
      </c>
      <c r="AD2675" t="s">
        <v>40</v>
      </c>
      <c r="AE2675" t="s">
        <v>39</v>
      </c>
      <c r="AF2675" t="s">
        <v>40</v>
      </c>
      <c r="AG2675" t="s">
        <v>39</v>
      </c>
      <c r="AH2675" t="s">
        <v>39</v>
      </c>
      <c r="AI2675" t="s">
        <v>39</v>
      </c>
      <c r="AJ2675" s="6" t="s">
        <v>43</v>
      </c>
      <c r="AK2675">
        <v>93</v>
      </c>
      <c r="AL2675" t="s">
        <v>39</v>
      </c>
      <c r="AM2675" t="s">
        <v>39</v>
      </c>
      <c r="AN2675">
        <v>4</v>
      </c>
      <c r="AO2675">
        <v>50</v>
      </c>
      <c r="AP2675">
        <v>40</v>
      </c>
      <c r="AQ2675" t="s">
        <v>39</v>
      </c>
      <c r="AR2675" t="s">
        <v>2692</v>
      </c>
      <c r="AS2675" t="s">
        <v>3205</v>
      </c>
    </row>
    <row r="2676" spans="1:45" x14ac:dyDescent="0.35">
      <c r="A2676" t="s">
        <v>2151</v>
      </c>
      <c r="B2676" t="s">
        <v>2672</v>
      </c>
      <c r="C2676" t="s">
        <v>2592</v>
      </c>
      <c r="D2676" t="s">
        <v>1098</v>
      </c>
      <c r="E2676" t="s">
        <v>1641</v>
      </c>
      <c r="F2676" t="s">
        <v>39</v>
      </c>
      <c r="G2676" t="s">
        <v>42</v>
      </c>
      <c r="H2676" t="s">
        <v>40</v>
      </c>
      <c r="I2676" t="s">
        <v>3214</v>
      </c>
      <c r="J2676" t="s">
        <v>39</v>
      </c>
      <c r="K2676" t="s">
        <v>39</v>
      </c>
      <c r="L2676" t="s">
        <v>39</v>
      </c>
      <c r="M2676" t="s">
        <v>2632</v>
      </c>
      <c r="N2676" t="s">
        <v>39</v>
      </c>
      <c r="O2676" t="s">
        <v>39</v>
      </c>
      <c r="P2676" t="s">
        <v>39</v>
      </c>
      <c r="Q2676" t="s">
        <v>39</v>
      </c>
      <c r="R2676" t="s">
        <v>39</v>
      </c>
      <c r="S2676" t="s">
        <v>39</v>
      </c>
      <c r="T2676">
        <v>4</v>
      </c>
      <c r="U2676" t="s">
        <v>3213</v>
      </c>
      <c r="V2676" s="6" t="s">
        <v>39</v>
      </c>
      <c r="W2676" t="s">
        <v>39</v>
      </c>
      <c r="X2676" s="6">
        <v>24</v>
      </c>
      <c r="Y2676" t="s">
        <v>39</v>
      </c>
      <c r="Z2676" s="6">
        <v>0</v>
      </c>
      <c r="AA2676" t="s">
        <v>44</v>
      </c>
      <c r="AB2676">
        <v>800</v>
      </c>
      <c r="AC2676">
        <v>1</v>
      </c>
      <c r="AD2676" t="s">
        <v>40</v>
      </c>
      <c r="AE2676" t="s">
        <v>39</v>
      </c>
      <c r="AF2676" t="s">
        <v>40</v>
      </c>
      <c r="AG2676" t="s">
        <v>39</v>
      </c>
      <c r="AH2676" t="s">
        <v>39</v>
      </c>
      <c r="AI2676" t="s">
        <v>39</v>
      </c>
      <c r="AJ2676" s="6" t="s">
        <v>43</v>
      </c>
      <c r="AK2676">
        <v>88</v>
      </c>
      <c r="AL2676" t="s">
        <v>39</v>
      </c>
      <c r="AM2676" t="s">
        <v>39</v>
      </c>
      <c r="AN2676">
        <v>4</v>
      </c>
      <c r="AO2676">
        <v>50</v>
      </c>
      <c r="AP2676">
        <v>40</v>
      </c>
      <c r="AQ2676" t="s">
        <v>39</v>
      </c>
      <c r="AR2676" t="s">
        <v>2692</v>
      </c>
      <c r="AS2676" t="s">
        <v>3205</v>
      </c>
    </row>
    <row r="2677" spans="1:45" x14ac:dyDescent="0.35">
      <c r="A2677" t="s">
        <v>2151</v>
      </c>
      <c r="B2677" t="s">
        <v>2672</v>
      </c>
      <c r="C2677" t="s">
        <v>2592</v>
      </c>
      <c r="D2677" t="s">
        <v>1098</v>
      </c>
      <c r="E2677" t="s">
        <v>1641</v>
      </c>
      <c r="F2677" t="s">
        <v>39</v>
      </c>
      <c r="G2677" t="s">
        <v>42</v>
      </c>
      <c r="H2677" t="s">
        <v>40</v>
      </c>
      <c r="I2677" t="s">
        <v>3214</v>
      </c>
      <c r="J2677" t="s">
        <v>39</v>
      </c>
      <c r="K2677" t="s">
        <v>39</v>
      </c>
      <c r="L2677" t="s">
        <v>39</v>
      </c>
      <c r="M2677" t="s">
        <v>2632</v>
      </c>
      <c r="N2677" t="s">
        <v>39</v>
      </c>
      <c r="O2677" t="s">
        <v>39</v>
      </c>
      <c r="P2677" t="s">
        <v>39</v>
      </c>
      <c r="Q2677" t="s">
        <v>39</v>
      </c>
      <c r="R2677" t="s">
        <v>39</v>
      </c>
      <c r="S2677" t="s">
        <v>39</v>
      </c>
      <c r="T2677">
        <v>4</v>
      </c>
      <c r="U2677" t="s">
        <v>3213</v>
      </c>
      <c r="V2677" s="6" t="s">
        <v>39</v>
      </c>
      <c r="W2677" t="s">
        <v>39</v>
      </c>
      <c r="X2677" s="6">
        <v>24</v>
      </c>
      <c r="Y2677" t="s">
        <v>39</v>
      </c>
      <c r="Z2677" s="6">
        <v>0</v>
      </c>
      <c r="AA2677" t="s">
        <v>44</v>
      </c>
      <c r="AB2677">
        <v>1000</v>
      </c>
      <c r="AC2677">
        <v>1</v>
      </c>
      <c r="AD2677" t="s">
        <v>40</v>
      </c>
      <c r="AE2677" t="s">
        <v>39</v>
      </c>
      <c r="AF2677" t="s">
        <v>40</v>
      </c>
      <c r="AG2677" t="s">
        <v>39</v>
      </c>
      <c r="AH2677" t="s">
        <v>39</v>
      </c>
      <c r="AI2677" t="s">
        <v>39</v>
      </c>
      <c r="AJ2677" s="6" t="s">
        <v>43</v>
      </c>
      <c r="AK2677">
        <v>83</v>
      </c>
      <c r="AL2677" t="s">
        <v>39</v>
      </c>
      <c r="AM2677" t="s">
        <v>39</v>
      </c>
      <c r="AN2677">
        <v>4</v>
      </c>
      <c r="AO2677">
        <v>50</v>
      </c>
      <c r="AP2677">
        <v>40</v>
      </c>
      <c r="AQ2677" t="s">
        <v>39</v>
      </c>
      <c r="AR2677" t="s">
        <v>2692</v>
      </c>
      <c r="AS2677" t="s">
        <v>3205</v>
      </c>
    </row>
    <row r="2678" spans="1:45" x14ac:dyDescent="0.35">
      <c r="A2678" t="s">
        <v>2151</v>
      </c>
      <c r="B2678" t="s">
        <v>2672</v>
      </c>
      <c r="C2678" t="s">
        <v>2592</v>
      </c>
      <c r="D2678" t="s">
        <v>1098</v>
      </c>
      <c r="E2678" t="s">
        <v>1641</v>
      </c>
      <c r="F2678" t="s">
        <v>39</v>
      </c>
      <c r="G2678" t="s">
        <v>42</v>
      </c>
      <c r="H2678" t="s">
        <v>40</v>
      </c>
      <c r="I2678" t="s">
        <v>3199</v>
      </c>
      <c r="J2678" t="s">
        <v>39</v>
      </c>
      <c r="K2678" t="s">
        <v>39</v>
      </c>
      <c r="L2678" t="s">
        <v>39</v>
      </c>
      <c r="M2678" t="s">
        <v>2632</v>
      </c>
      <c r="N2678" t="s">
        <v>39</v>
      </c>
      <c r="O2678" t="s">
        <v>39</v>
      </c>
      <c r="P2678" t="s">
        <v>39</v>
      </c>
      <c r="Q2678" t="s">
        <v>39</v>
      </c>
      <c r="R2678" t="s">
        <v>39</v>
      </c>
      <c r="S2678" t="s">
        <v>39</v>
      </c>
      <c r="T2678">
        <v>4</v>
      </c>
      <c r="U2678" t="s">
        <v>48</v>
      </c>
      <c r="V2678" s="6" t="s">
        <v>39</v>
      </c>
      <c r="W2678" t="s">
        <v>39</v>
      </c>
      <c r="X2678" s="6">
        <v>24</v>
      </c>
      <c r="Y2678" t="s">
        <v>39</v>
      </c>
      <c r="Z2678" s="6">
        <v>0</v>
      </c>
      <c r="AA2678" t="s">
        <v>39</v>
      </c>
      <c r="AB2678" t="s">
        <v>39</v>
      </c>
      <c r="AC2678" t="s">
        <v>39</v>
      </c>
      <c r="AD2678" t="s">
        <v>40</v>
      </c>
      <c r="AE2678" t="s">
        <v>39</v>
      </c>
      <c r="AF2678" t="s">
        <v>40</v>
      </c>
      <c r="AG2678" t="s">
        <v>39</v>
      </c>
      <c r="AH2678" t="s">
        <v>39</v>
      </c>
      <c r="AI2678" t="s">
        <v>39</v>
      </c>
      <c r="AJ2678" s="6" t="s">
        <v>43</v>
      </c>
      <c r="AK2678">
        <v>2.7</v>
      </c>
      <c r="AL2678" t="s">
        <v>39</v>
      </c>
      <c r="AM2678" t="s">
        <v>39</v>
      </c>
      <c r="AN2678">
        <v>4</v>
      </c>
      <c r="AO2678">
        <v>50</v>
      </c>
      <c r="AP2678">
        <v>40</v>
      </c>
      <c r="AQ2678" t="s">
        <v>39</v>
      </c>
      <c r="AR2678" t="s">
        <v>2692</v>
      </c>
      <c r="AS2678" t="s">
        <v>3212</v>
      </c>
    </row>
    <row r="2679" spans="1:45" x14ac:dyDescent="0.35">
      <c r="A2679" t="s">
        <v>2151</v>
      </c>
      <c r="B2679" t="s">
        <v>2672</v>
      </c>
      <c r="C2679" t="s">
        <v>2592</v>
      </c>
      <c r="D2679" t="s">
        <v>1098</v>
      </c>
      <c r="E2679" t="s">
        <v>1641</v>
      </c>
      <c r="F2679" t="s">
        <v>39</v>
      </c>
      <c r="G2679" t="s">
        <v>42</v>
      </c>
      <c r="H2679" t="s">
        <v>40</v>
      </c>
      <c r="I2679" t="s">
        <v>3199</v>
      </c>
      <c r="J2679" t="s">
        <v>39</v>
      </c>
      <c r="K2679" t="s">
        <v>39</v>
      </c>
      <c r="L2679" t="s">
        <v>39</v>
      </c>
      <c r="M2679" t="s">
        <v>2632</v>
      </c>
      <c r="N2679" t="s">
        <v>39</v>
      </c>
      <c r="O2679" t="s">
        <v>39</v>
      </c>
      <c r="P2679" t="s">
        <v>39</v>
      </c>
      <c r="Q2679" t="s">
        <v>39</v>
      </c>
      <c r="R2679" t="s">
        <v>39</v>
      </c>
      <c r="S2679" t="s">
        <v>39</v>
      </c>
      <c r="T2679">
        <v>4</v>
      </c>
      <c r="U2679" t="s">
        <v>3213</v>
      </c>
      <c r="V2679" s="6" t="s">
        <v>39</v>
      </c>
      <c r="W2679" t="s">
        <v>39</v>
      </c>
      <c r="X2679" s="6">
        <v>24</v>
      </c>
      <c r="Y2679" t="s">
        <v>39</v>
      </c>
      <c r="Z2679" s="6">
        <v>0</v>
      </c>
      <c r="AA2679" t="s">
        <v>44</v>
      </c>
      <c r="AB2679">
        <v>200</v>
      </c>
      <c r="AC2679">
        <v>1</v>
      </c>
      <c r="AD2679" t="s">
        <v>40</v>
      </c>
      <c r="AE2679" t="s">
        <v>39</v>
      </c>
      <c r="AF2679" t="s">
        <v>40</v>
      </c>
      <c r="AG2679" t="s">
        <v>39</v>
      </c>
      <c r="AH2679" t="s">
        <v>39</v>
      </c>
      <c r="AI2679" t="s">
        <v>39</v>
      </c>
      <c r="AJ2679" s="6" t="s">
        <v>43</v>
      </c>
      <c r="AK2679">
        <v>83.7</v>
      </c>
      <c r="AL2679" t="s">
        <v>39</v>
      </c>
      <c r="AM2679" t="s">
        <v>39</v>
      </c>
      <c r="AN2679">
        <v>4</v>
      </c>
      <c r="AO2679">
        <v>50</v>
      </c>
      <c r="AP2679">
        <v>40</v>
      </c>
      <c r="AQ2679" t="s">
        <v>39</v>
      </c>
      <c r="AR2679" t="s">
        <v>2692</v>
      </c>
      <c r="AS2679" t="s">
        <v>3212</v>
      </c>
    </row>
    <row r="2680" spans="1:45" x14ac:dyDescent="0.35">
      <c r="A2680" t="s">
        <v>2151</v>
      </c>
      <c r="B2680" t="s">
        <v>2672</v>
      </c>
      <c r="C2680" t="s">
        <v>2592</v>
      </c>
      <c r="D2680" t="s">
        <v>1098</v>
      </c>
      <c r="E2680" t="s">
        <v>1641</v>
      </c>
      <c r="F2680" t="s">
        <v>39</v>
      </c>
      <c r="G2680" t="s">
        <v>42</v>
      </c>
      <c r="H2680" t="s">
        <v>40</v>
      </c>
      <c r="I2680" t="s">
        <v>3199</v>
      </c>
      <c r="J2680" t="s">
        <v>39</v>
      </c>
      <c r="K2680" t="s">
        <v>39</v>
      </c>
      <c r="L2680" t="s">
        <v>39</v>
      </c>
      <c r="M2680" t="s">
        <v>2632</v>
      </c>
      <c r="N2680" t="s">
        <v>39</v>
      </c>
      <c r="O2680" t="s">
        <v>39</v>
      </c>
      <c r="P2680" t="s">
        <v>39</v>
      </c>
      <c r="Q2680" t="s">
        <v>39</v>
      </c>
      <c r="R2680" t="s">
        <v>39</v>
      </c>
      <c r="S2680" t="s">
        <v>39</v>
      </c>
      <c r="T2680">
        <v>4</v>
      </c>
      <c r="U2680" t="s">
        <v>3213</v>
      </c>
      <c r="V2680" s="6" t="s">
        <v>39</v>
      </c>
      <c r="W2680" t="s">
        <v>39</v>
      </c>
      <c r="X2680" s="6">
        <v>24</v>
      </c>
      <c r="Y2680" t="s">
        <v>39</v>
      </c>
      <c r="Z2680" s="6">
        <v>0</v>
      </c>
      <c r="AA2680" t="s">
        <v>44</v>
      </c>
      <c r="AB2680">
        <v>400</v>
      </c>
      <c r="AC2680">
        <v>1</v>
      </c>
      <c r="AD2680" t="s">
        <v>40</v>
      </c>
      <c r="AE2680" t="s">
        <v>39</v>
      </c>
      <c r="AF2680" t="s">
        <v>40</v>
      </c>
      <c r="AG2680" t="s">
        <v>39</v>
      </c>
      <c r="AH2680" t="s">
        <v>39</v>
      </c>
      <c r="AI2680" t="s">
        <v>39</v>
      </c>
      <c r="AJ2680" s="6" t="s">
        <v>43</v>
      </c>
      <c r="AK2680">
        <v>88</v>
      </c>
      <c r="AL2680" t="s">
        <v>39</v>
      </c>
      <c r="AM2680" t="s">
        <v>39</v>
      </c>
      <c r="AN2680">
        <v>4</v>
      </c>
      <c r="AO2680">
        <v>50</v>
      </c>
      <c r="AP2680">
        <v>40</v>
      </c>
      <c r="AQ2680" t="s">
        <v>39</v>
      </c>
      <c r="AR2680" t="s">
        <v>2692</v>
      </c>
      <c r="AS2680" t="s">
        <v>3212</v>
      </c>
    </row>
    <row r="2681" spans="1:45" x14ac:dyDescent="0.35">
      <c r="A2681" t="s">
        <v>2151</v>
      </c>
      <c r="B2681" t="s">
        <v>2672</v>
      </c>
      <c r="C2681" t="s">
        <v>2592</v>
      </c>
      <c r="D2681" t="s">
        <v>1098</v>
      </c>
      <c r="E2681" t="s">
        <v>1641</v>
      </c>
      <c r="F2681" t="s">
        <v>39</v>
      </c>
      <c r="G2681" t="s">
        <v>42</v>
      </c>
      <c r="H2681" t="s">
        <v>40</v>
      </c>
      <c r="I2681" t="s">
        <v>3199</v>
      </c>
      <c r="J2681" t="s">
        <v>39</v>
      </c>
      <c r="K2681" t="s">
        <v>39</v>
      </c>
      <c r="L2681" t="s">
        <v>39</v>
      </c>
      <c r="M2681" t="s">
        <v>2632</v>
      </c>
      <c r="N2681" t="s">
        <v>39</v>
      </c>
      <c r="O2681" t="s">
        <v>39</v>
      </c>
      <c r="P2681" t="s">
        <v>39</v>
      </c>
      <c r="Q2681" t="s">
        <v>39</v>
      </c>
      <c r="R2681" t="s">
        <v>39</v>
      </c>
      <c r="S2681" t="s">
        <v>39</v>
      </c>
      <c r="T2681">
        <v>4</v>
      </c>
      <c r="U2681" t="s">
        <v>3213</v>
      </c>
      <c r="V2681" s="6" t="s">
        <v>39</v>
      </c>
      <c r="W2681" t="s">
        <v>39</v>
      </c>
      <c r="X2681" s="6">
        <v>24</v>
      </c>
      <c r="Y2681" t="s">
        <v>39</v>
      </c>
      <c r="Z2681" s="6">
        <v>0</v>
      </c>
      <c r="AA2681" t="s">
        <v>44</v>
      </c>
      <c r="AB2681">
        <v>600</v>
      </c>
      <c r="AC2681">
        <v>1</v>
      </c>
      <c r="AD2681" t="s">
        <v>40</v>
      </c>
      <c r="AE2681" t="s">
        <v>39</v>
      </c>
      <c r="AF2681" t="s">
        <v>40</v>
      </c>
      <c r="AG2681" t="s">
        <v>39</v>
      </c>
      <c r="AH2681" t="s">
        <v>39</v>
      </c>
      <c r="AI2681" t="s">
        <v>39</v>
      </c>
      <c r="AJ2681" s="6" t="s">
        <v>43</v>
      </c>
      <c r="AK2681">
        <v>87</v>
      </c>
      <c r="AL2681" t="s">
        <v>39</v>
      </c>
      <c r="AM2681" t="s">
        <v>39</v>
      </c>
      <c r="AN2681">
        <v>4</v>
      </c>
      <c r="AO2681">
        <v>50</v>
      </c>
      <c r="AP2681">
        <v>40</v>
      </c>
      <c r="AQ2681" t="s">
        <v>39</v>
      </c>
      <c r="AR2681" t="s">
        <v>2692</v>
      </c>
      <c r="AS2681" t="s">
        <v>3212</v>
      </c>
    </row>
    <row r="2682" spans="1:45" x14ac:dyDescent="0.35">
      <c r="A2682" t="s">
        <v>2151</v>
      </c>
      <c r="B2682" t="s">
        <v>2672</v>
      </c>
      <c r="C2682" t="s">
        <v>2592</v>
      </c>
      <c r="D2682" t="s">
        <v>1098</v>
      </c>
      <c r="E2682" t="s">
        <v>1641</v>
      </c>
      <c r="F2682" t="s">
        <v>39</v>
      </c>
      <c r="G2682" t="s">
        <v>42</v>
      </c>
      <c r="H2682" t="s">
        <v>40</v>
      </c>
      <c r="I2682" t="s">
        <v>3199</v>
      </c>
      <c r="J2682" t="s">
        <v>39</v>
      </c>
      <c r="K2682" t="s">
        <v>39</v>
      </c>
      <c r="L2682" t="s">
        <v>39</v>
      </c>
      <c r="M2682" t="s">
        <v>2632</v>
      </c>
      <c r="N2682" t="s">
        <v>39</v>
      </c>
      <c r="O2682" t="s">
        <v>39</v>
      </c>
      <c r="P2682" t="s">
        <v>39</v>
      </c>
      <c r="Q2682" t="s">
        <v>39</v>
      </c>
      <c r="R2682" t="s">
        <v>39</v>
      </c>
      <c r="S2682" t="s">
        <v>39</v>
      </c>
      <c r="T2682">
        <v>4</v>
      </c>
      <c r="U2682" t="s">
        <v>3213</v>
      </c>
      <c r="V2682" s="6" t="s">
        <v>39</v>
      </c>
      <c r="W2682" t="s">
        <v>39</v>
      </c>
      <c r="X2682" s="6">
        <v>24</v>
      </c>
      <c r="Y2682" t="s">
        <v>39</v>
      </c>
      <c r="Z2682" s="6">
        <v>0</v>
      </c>
      <c r="AA2682" t="s">
        <v>44</v>
      </c>
      <c r="AB2682">
        <v>800</v>
      </c>
      <c r="AC2682">
        <v>1</v>
      </c>
      <c r="AD2682" t="s">
        <v>40</v>
      </c>
      <c r="AE2682" t="s">
        <v>39</v>
      </c>
      <c r="AF2682" t="s">
        <v>40</v>
      </c>
      <c r="AG2682" t="s">
        <v>39</v>
      </c>
      <c r="AH2682" t="s">
        <v>39</v>
      </c>
      <c r="AI2682" t="s">
        <v>39</v>
      </c>
      <c r="AJ2682" s="6" t="s">
        <v>43</v>
      </c>
      <c r="AK2682">
        <v>83</v>
      </c>
      <c r="AL2682" t="s">
        <v>39</v>
      </c>
      <c r="AM2682" t="s">
        <v>39</v>
      </c>
      <c r="AN2682">
        <v>4</v>
      </c>
      <c r="AO2682">
        <v>50</v>
      </c>
      <c r="AP2682">
        <v>40</v>
      </c>
      <c r="AQ2682" t="s">
        <v>39</v>
      </c>
      <c r="AR2682" t="s">
        <v>2692</v>
      </c>
      <c r="AS2682" t="s">
        <v>3212</v>
      </c>
    </row>
    <row r="2683" spans="1:45" x14ac:dyDescent="0.35">
      <c r="A2683" t="s">
        <v>2151</v>
      </c>
      <c r="B2683" t="s">
        <v>2672</v>
      </c>
      <c r="C2683" t="s">
        <v>2592</v>
      </c>
      <c r="D2683" t="s">
        <v>1098</v>
      </c>
      <c r="E2683" t="s">
        <v>1641</v>
      </c>
      <c r="F2683" t="s">
        <v>39</v>
      </c>
      <c r="G2683" t="s">
        <v>42</v>
      </c>
      <c r="H2683" t="s">
        <v>40</v>
      </c>
      <c r="I2683" t="s">
        <v>3199</v>
      </c>
      <c r="J2683" t="s">
        <v>39</v>
      </c>
      <c r="K2683" t="s">
        <v>39</v>
      </c>
      <c r="L2683" t="s">
        <v>39</v>
      </c>
      <c r="M2683" t="s">
        <v>2632</v>
      </c>
      <c r="N2683" t="s">
        <v>39</v>
      </c>
      <c r="O2683" t="s">
        <v>39</v>
      </c>
      <c r="P2683" t="s">
        <v>39</v>
      </c>
      <c r="Q2683" t="s">
        <v>39</v>
      </c>
      <c r="R2683" t="s">
        <v>39</v>
      </c>
      <c r="S2683" t="s">
        <v>39</v>
      </c>
      <c r="T2683">
        <v>4</v>
      </c>
      <c r="U2683" t="s">
        <v>3213</v>
      </c>
      <c r="V2683" s="6" t="s">
        <v>39</v>
      </c>
      <c r="W2683" t="s">
        <v>39</v>
      </c>
      <c r="X2683" s="6">
        <v>24</v>
      </c>
      <c r="Y2683" t="s">
        <v>39</v>
      </c>
      <c r="Z2683" s="6">
        <v>0</v>
      </c>
      <c r="AA2683" t="s">
        <v>44</v>
      </c>
      <c r="AB2683">
        <v>1000</v>
      </c>
      <c r="AC2683">
        <v>1</v>
      </c>
      <c r="AD2683" t="s">
        <v>40</v>
      </c>
      <c r="AE2683" t="s">
        <v>39</v>
      </c>
      <c r="AF2683" t="s">
        <v>40</v>
      </c>
      <c r="AG2683" t="s">
        <v>39</v>
      </c>
      <c r="AH2683" t="s">
        <v>39</v>
      </c>
      <c r="AI2683" t="s">
        <v>39</v>
      </c>
      <c r="AJ2683" s="6" t="s">
        <v>43</v>
      </c>
      <c r="AK2683">
        <v>73</v>
      </c>
      <c r="AL2683" t="s">
        <v>39</v>
      </c>
      <c r="AM2683" t="s">
        <v>39</v>
      </c>
      <c r="AN2683">
        <v>4</v>
      </c>
      <c r="AO2683">
        <v>50</v>
      </c>
      <c r="AP2683">
        <v>40</v>
      </c>
      <c r="AQ2683" t="s">
        <v>39</v>
      </c>
      <c r="AR2683" t="s">
        <v>2692</v>
      </c>
      <c r="AS2683" t="s">
        <v>3212</v>
      </c>
    </row>
    <row r="2684" spans="1:45" x14ac:dyDescent="0.35">
      <c r="A2684" t="s">
        <v>2151</v>
      </c>
      <c r="B2684" t="s">
        <v>2672</v>
      </c>
      <c r="C2684" t="s">
        <v>2592</v>
      </c>
      <c r="D2684" t="s">
        <v>1098</v>
      </c>
      <c r="E2684" t="s">
        <v>1641</v>
      </c>
      <c r="F2684" t="s">
        <v>39</v>
      </c>
      <c r="G2684" t="s">
        <v>42</v>
      </c>
      <c r="H2684" t="s">
        <v>40</v>
      </c>
      <c r="I2684" t="s">
        <v>3202</v>
      </c>
      <c r="J2684" t="s">
        <v>39</v>
      </c>
      <c r="K2684" t="s">
        <v>39</v>
      </c>
      <c r="L2684" t="s">
        <v>39</v>
      </c>
      <c r="M2684" t="s">
        <v>2632</v>
      </c>
      <c r="N2684" t="s">
        <v>39</v>
      </c>
      <c r="O2684" t="s">
        <v>39</v>
      </c>
      <c r="P2684" t="s">
        <v>39</v>
      </c>
      <c r="Q2684" t="s">
        <v>39</v>
      </c>
      <c r="R2684" t="s">
        <v>39</v>
      </c>
      <c r="S2684" t="s">
        <v>39</v>
      </c>
      <c r="T2684">
        <v>4</v>
      </c>
      <c r="U2684" t="s">
        <v>2628</v>
      </c>
      <c r="V2684" s="6" t="s">
        <v>2749</v>
      </c>
      <c r="W2684">
        <v>0</v>
      </c>
      <c r="X2684" s="6">
        <v>24</v>
      </c>
      <c r="Y2684" t="s">
        <v>39</v>
      </c>
      <c r="Z2684" s="6">
        <v>0</v>
      </c>
      <c r="AA2684" t="s">
        <v>39</v>
      </c>
      <c r="AB2684" t="s">
        <v>39</v>
      </c>
      <c r="AC2684" t="s">
        <v>39</v>
      </c>
      <c r="AD2684" t="s">
        <v>40</v>
      </c>
      <c r="AE2684" t="s">
        <v>39</v>
      </c>
      <c r="AF2684" t="s">
        <v>42</v>
      </c>
      <c r="AG2684" t="s">
        <v>3215</v>
      </c>
      <c r="AH2684">
        <f>60*24</f>
        <v>1440</v>
      </c>
      <c r="AI2684" t="s">
        <v>39</v>
      </c>
      <c r="AJ2684" s="6" t="s">
        <v>43</v>
      </c>
      <c r="AK2684">
        <v>2</v>
      </c>
      <c r="AL2684" t="s">
        <v>39</v>
      </c>
      <c r="AM2684" t="s">
        <v>39</v>
      </c>
      <c r="AN2684">
        <v>4</v>
      </c>
      <c r="AO2684">
        <v>50</v>
      </c>
      <c r="AP2684">
        <v>40</v>
      </c>
      <c r="AQ2684" t="s">
        <v>39</v>
      </c>
      <c r="AR2684" t="s">
        <v>2693</v>
      </c>
      <c r="AS2684" t="s">
        <v>3203</v>
      </c>
    </row>
    <row r="2685" spans="1:45" x14ac:dyDescent="0.35">
      <c r="A2685" t="s">
        <v>2151</v>
      </c>
      <c r="B2685" t="s">
        <v>2672</v>
      </c>
      <c r="C2685" t="s">
        <v>2592</v>
      </c>
      <c r="D2685" t="s">
        <v>1098</v>
      </c>
      <c r="E2685" t="s">
        <v>1641</v>
      </c>
      <c r="F2685" t="s">
        <v>39</v>
      </c>
      <c r="G2685" t="s">
        <v>42</v>
      </c>
      <c r="H2685" t="s">
        <v>40</v>
      </c>
      <c r="I2685" t="s">
        <v>3202</v>
      </c>
      <c r="J2685" t="s">
        <v>39</v>
      </c>
      <c r="K2685" t="s">
        <v>39</v>
      </c>
      <c r="L2685" t="s">
        <v>39</v>
      </c>
      <c r="M2685" t="s">
        <v>2632</v>
      </c>
      <c r="N2685" t="s">
        <v>39</v>
      </c>
      <c r="O2685" t="s">
        <v>39</v>
      </c>
      <c r="P2685" t="s">
        <v>39</v>
      </c>
      <c r="Q2685" t="s">
        <v>39</v>
      </c>
      <c r="R2685" t="s">
        <v>39</v>
      </c>
      <c r="S2685" t="s">
        <v>39</v>
      </c>
      <c r="T2685">
        <v>4</v>
      </c>
      <c r="U2685" t="s">
        <v>2628</v>
      </c>
      <c r="V2685" s="6" t="s">
        <v>2749</v>
      </c>
      <c r="W2685">
        <v>28</v>
      </c>
      <c r="X2685" s="6">
        <v>24</v>
      </c>
      <c r="Y2685" t="s">
        <v>39</v>
      </c>
      <c r="Z2685" s="6">
        <v>0</v>
      </c>
      <c r="AA2685" t="s">
        <v>39</v>
      </c>
      <c r="AB2685" t="s">
        <v>39</v>
      </c>
      <c r="AC2685" t="s">
        <v>39</v>
      </c>
      <c r="AD2685" t="s">
        <v>40</v>
      </c>
      <c r="AE2685" t="s">
        <v>39</v>
      </c>
      <c r="AF2685" t="s">
        <v>42</v>
      </c>
      <c r="AG2685" t="s">
        <v>3215</v>
      </c>
      <c r="AH2685">
        <f t="shared" ref="AH2685:AH2707" si="24">60*24</f>
        <v>1440</v>
      </c>
      <c r="AI2685" t="s">
        <v>39</v>
      </c>
      <c r="AJ2685" s="6" t="s">
        <v>43</v>
      </c>
      <c r="AK2685">
        <v>39</v>
      </c>
      <c r="AL2685" t="s">
        <v>39</v>
      </c>
      <c r="AM2685" t="s">
        <v>39</v>
      </c>
      <c r="AN2685">
        <v>4</v>
      </c>
      <c r="AO2685">
        <v>50</v>
      </c>
      <c r="AP2685">
        <v>40</v>
      </c>
      <c r="AQ2685" t="s">
        <v>39</v>
      </c>
      <c r="AR2685" t="s">
        <v>2693</v>
      </c>
      <c r="AS2685" t="s">
        <v>3203</v>
      </c>
    </row>
    <row r="2686" spans="1:45" x14ac:dyDescent="0.35">
      <c r="A2686" t="s">
        <v>2151</v>
      </c>
      <c r="B2686" t="s">
        <v>2672</v>
      </c>
      <c r="C2686" t="s">
        <v>2592</v>
      </c>
      <c r="D2686" t="s">
        <v>1098</v>
      </c>
      <c r="E2686" t="s">
        <v>1641</v>
      </c>
      <c r="F2686" t="s">
        <v>39</v>
      </c>
      <c r="G2686" t="s">
        <v>42</v>
      </c>
      <c r="H2686" t="s">
        <v>40</v>
      </c>
      <c r="I2686" t="s">
        <v>3202</v>
      </c>
      <c r="J2686" t="s">
        <v>39</v>
      </c>
      <c r="K2686" t="s">
        <v>39</v>
      </c>
      <c r="L2686" t="s">
        <v>39</v>
      </c>
      <c r="M2686" t="s">
        <v>2632</v>
      </c>
      <c r="N2686" t="s">
        <v>39</v>
      </c>
      <c r="O2686" t="s">
        <v>39</v>
      </c>
      <c r="P2686" t="s">
        <v>39</v>
      </c>
      <c r="Q2686" t="s">
        <v>39</v>
      </c>
      <c r="R2686" t="s">
        <v>39</v>
      </c>
      <c r="S2686" t="s">
        <v>39</v>
      </c>
      <c r="T2686">
        <v>4</v>
      </c>
      <c r="U2686" t="s">
        <v>2628</v>
      </c>
      <c r="V2686" s="6" t="s">
        <v>2749</v>
      </c>
      <c r="W2686">
        <v>42</v>
      </c>
      <c r="X2686" s="6">
        <v>24</v>
      </c>
      <c r="Y2686" t="s">
        <v>39</v>
      </c>
      <c r="Z2686" s="6">
        <v>0</v>
      </c>
      <c r="AA2686" t="s">
        <v>39</v>
      </c>
      <c r="AB2686" t="s">
        <v>39</v>
      </c>
      <c r="AC2686" t="s">
        <v>39</v>
      </c>
      <c r="AD2686" t="s">
        <v>40</v>
      </c>
      <c r="AE2686" t="s">
        <v>39</v>
      </c>
      <c r="AF2686" t="s">
        <v>42</v>
      </c>
      <c r="AG2686" t="s">
        <v>3215</v>
      </c>
      <c r="AH2686">
        <f t="shared" si="24"/>
        <v>1440</v>
      </c>
      <c r="AI2686" t="s">
        <v>39</v>
      </c>
      <c r="AJ2686" s="6" t="s">
        <v>43</v>
      </c>
      <c r="AK2686">
        <v>49</v>
      </c>
      <c r="AL2686" t="s">
        <v>39</v>
      </c>
      <c r="AM2686" t="s">
        <v>39</v>
      </c>
      <c r="AN2686">
        <v>4</v>
      </c>
      <c r="AO2686">
        <v>50</v>
      </c>
      <c r="AP2686">
        <v>40</v>
      </c>
      <c r="AQ2686" t="s">
        <v>39</v>
      </c>
      <c r="AR2686" t="s">
        <v>2693</v>
      </c>
      <c r="AS2686" t="s">
        <v>3203</v>
      </c>
    </row>
    <row r="2687" spans="1:45" x14ac:dyDescent="0.35">
      <c r="A2687" t="s">
        <v>2151</v>
      </c>
      <c r="B2687" t="s">
        <v>2672</v>
      </c>
      <c r="C2687" t="s">
        <v>2592</v>
      </c>
      <c r="D2687" t="s">
        <v>1098</v>
      </c>
      <c r="E2687" t="s">
        <v>1641</v>
      </c>
      <c r="F2687" t="s">
        <v>39</v>
      </c>
      <c r="G2687" t="s">
        <v>42</v>
      </c>
      <c r="H2687" t="s">
        <v>40</v>
      </c>
      <c r="I2687" t="s">
        <v>3202</v>
      </c>
      <c r="J2687" t="s">
        <v>39</v>
      </c>
      <c r="K2687" t="s">
        <v>39</v>
      </c>
      <c r="L2687" t="s">
        <v>39</v>
      </c>
      <c r="M2687" t="s">
        <v>2632</v>
      </c>
      <c r="N2687" t="s">
        <v>39</v>
      </c>
      <c r="O2687" t="s">
        <v>39</v>
      </c>
      <c r="P2687" t="s">
        <v>39</v>
      </c>
      <c r="Q2687" t="s">
        <v>39</v>
      </c>
      <c r="R2687" t="s">
        <v>39</v>
      </c>
      <c r="S2687" t="s">
        <v>39</v>
      </c>
      <c r="T2687">
        <v>4</v>
      </c>
      <c r="U2687" t="s">
        <v>2628</v>
      </c>
      <c r="V2687" s="6" t="s">
        <v>2749</v>
      </c>
      <c r="W2687">
        <v>56</v>
      </c>
      <c r="X2687" s="6">
        <v>24</v>
      </c>
      <c r="Y2687" t="s">
        <v>39</v>
      </c>
      <c r="Z2687" s="6">
        <v>0</v>
      </c>
      <c r="AA2687" t="s">
        <v>39</v>
      </c>
      <c r="AB2687" t="s">
        <v>39</v>
      </c>
      <c r="AC2687" t="s">
        <v>39</v>
      </c>
      <c r="AD2687" t="s">
        <v>40</v>
      </c>
      <c r="AE2687" t="s">
        <v>39</v>
      </c>
      <c r="AF2687" t="s">
        <v>42</v>
      </c>
      <c r="AG2687" t="s">
        <v>3215</v>
      </c>
      <c r="AH2687">
        <f t="shared" si="24"/>
        <v>1440</v>
      </c>
      <c r="AI2687" t="s">
        <v>39</v>
      </c>
      <c r="AJ2687" s="6" t="s">
        <v>43</v>
      </c>
      <c r="AK2687">
        <v>69</v>
      </c>
      <c r="AL2687" t="s">
        <v>39</v>
      </c>
      <c r="AM2687" t="s">
        <v>39</v>
      </c>
      <c r="AN2687">
        <v>4</v>
      </c>
      <c r="AO2687">
        <v>50</v>
      </c>
      <c r="AP2687">
        <v>40</v>
      </c>
      <c r="AQ2687" t="s">
        <v>39</v>
      </c>
      <c r="AR2687" t="s">
        <v>2693</v>
      </c>
      <c r="AS2687" t="s">
        <v>3203</v>
      </c>
    </row>
    <row r="2688" spans="1:45" x14ac:dyDescent="0.35">
      <c r="A2688" t="s">
        <v>2151</v>
      </c>
      <c r="B2688" t="s">
        <v>2672</v>
      </c>
      <c r="C2688" t="s">
        <v>2592</v>
      </c>
      <c r="D2688" t="s">
        <v>1098</v>
      </c>
      <c r="E2688" t="s">
        <v>1641</v>
      </c>
      <c r="F2688" t="s">
        <v>39</v>
      </c>
      <c r="G2688" t="s">
        <v>42</v>
      </c>
      <c r="H2688" t="s">
        <v>40</v>
      </c>
      <c r="I2688" t="s">
        <v>3202</v>
      </c>
      <c r="J2688" t="s">
        <v>39</v>
      </c>
      <c r="K2688" t="s">
        <v>39</v>
      </c>
      <c r="L2688" t="s">
        <v>39</v>
      </c>
      <c r="M2688" t="s">
        <v>2632</v>
      </c>
      <c r="N2688" t="s">
        <v>39</v>
      </c>
      <c r="O2688" t="s">
        <v>39</v>
      </c>
      <c r="P2688" t="s">
        <v>39</v>
      </c>
      <c r="Q2688" t="s">
        <v>39</v>
      </c>
      <c r="R2688" t="s">
        <v>39</v>
      </c>
      <c r="S2688" t="s">
        <v>39</v>
      </c>
      <c r="T2688">
        <v>4</v>
      </c>
      <c r="U2688" t="s">
        <v>2628</v>
      </c>
      <c r="V2688" s="6" t="s">
        <v>2749</v>
      </c>
      <c r="W2688">
        <v>70</v>
      </c>
      <c r="X2688" s="6">
        <v>24</v>
      </c>
      <c r="Y2688" t="s">
        <v>39</v>
      </c>
      <c r="Z2688" s="6">
        <v>0</v>
      </c>
      <c r="AA2688" t="s">
        <v>39</v>
      </c>
      <c r="AB2688" t="s">
        <v>39</v>
      </c>
      <c r="AC2688" t="s">
        <v>39</v>
      </c>
      <c r="AD2688" t="s">
        <v>40</v>
      </c>
      <c r="AE2688" t="s">
        <v>39</v>
      </c>
      <c r="AF2688" t="s">
        <v>42</v>
      </c>
      <c r="AG2688" t="s">
        <v>3215</v>
      </c>
      <c r="AH2688">
        <f t="shared" si="24"/>
        <v>1440</v>
      </c>
      <c r="AI2688" t="s">
        <v>39</v>
      </c>
      <c r="AJ2688" s="6" t="s">
        <v>43</v>
      </c>
      <c r="AK2688">
        <v>84</v>
      </c>
      <c r="AL2688" t="s">
        <v>39</v>
      </c>
      <c r="AM2688" t="s">
        <v>39</v>
      </c>
      <c r="AN2688">
        <v>4</v>
      </c>
      <c r="AO2688">
        <v>50</v>
      </c>
      <c r="AP2688">
        <v>40</v>
      </c>
      <c r="AQ2688" t="s">
        <v>39</v>
      </c>
      <c r="AR2688" t="s">
        <v>2693</v>
      </c>
      <c r="AS2688" t="s">
        <v>3203</v>
      </c>
    </row>
    <row r="2689" spans="1:45" x14ac:dyDescent="0.35">
      <c r="A2689" t="s">
        <v>2151</v>
      </c>
      <c r="B2689" t="s">
        <v>2672</v>
      </c>
      <c r="C2689" t="s">
        <v>2592</v>
      </c>
      <c r="D2689" t="s">
        <v>1098</v>
      </c>
      <c r="E2689" t="s">
        <v>1641</v>
      </c>
      <c r="F2689" t="s">
        <v>39</v>
      </c>
      <c r="G2689" t="s">
        <v>42</v>
      </c>
      <c r="H2689" t="s">
        <v>40</v>
      </c>
      <c r="I2689" t="s">
        <v>3202</v>
      </c>
      <c r="J2689" t="s">
        <v>39</v>
      </c>
      <c r="K2689" t="s">
        <v>39</v>
      </c>
      <c r="L2689" t="s">
        <v>39</v>
      </c>
      <c r="M2689" t="s">
        <v>2632</v>
      </c>
      <c r="N2689" t="s">
        <v>39</v>
      </c>
      <c r="O2689" t="s">
        <v>39</v>
      </c>
      <c r="P2689" t="s">
        <v>39</v>
      </c>
      <c r="Q2689" t="s">
        <v>39</v>
      </c>
      <c r="R2689" t="s">
        <v>39</v>
      </c>
      <c r="S2689" t="s">
        <v>39</v>
      </c>
      <c r="T2689">
        <v>4</v>
      </c>
      <c r="U2689" t="s">
        <v>2628</v>
      </c>
      <c r="V2689" s="6" t="s">
        <v>2749</v>
      </c>
      <c r="W2689">
        <v>84</v>
      </c>
      <c r="X2689" s="6">
        <v>24</v>
      </c>
      <c r="Y2689" t="s">
        <v>39</v>
      </c>
      <c r="Z2689" s="6">
        <v>0</v>
      </c>
      <c r="AA2689" t="s">
        <v>39</v>
      </c>
      <c r="AB2689" t="s">
        <v>39</v>
      </c>
      <c r="AC2689" t="s">
        <v>39</v>
      </c>
      <c r="AD2689" t="s">
        <v>40</v>
      </c>
      <c r="AE2689" t="s">
        <v>39</v>
      </c>
      <c r="AF2689" t="s">
        <v>42</v>
      </c>
      <c r="AG2689" t="s">
        <v>3215</v>
      </c>
      <c r="AH2689">
        <f t="shared" si="24"/>
        <v>1440</v>
      </c>
      <c r="AI2689" t="s">
        <v>39</v>
      </c>
      <c r="AJ2689" s="6" t="s">
        <v>43</v>
      </c>
      <c r="AK2689">
        <v>87</v>
      </c>
      <c r="AL2689" t="s">
        <v>39</v>
      </c>
      <c r="AM2689" t="s">
        <v>39</v>
      </c>
      <c r="AN2689">
        <v>4</v>
      </c>
      <c r="AO2689">
        <v>50</v>
      </c>
      <c r="AP2689">
        <v>40</v>
      </c>
      <c r="AQ2689" t="s">
        <v>39</v>
      </c>
      <c r="AR2689" t="s">
        <v>2693</v>
      </c>
      <c r="AS2689" t="s">
        <v>3203</v>
      </c>
    </row>
    <row r="2690" spans="1:45" x14ac:dyDescent="0.35">
      <c r="A2690" t="s">
        <v>2151</v>
      </c>
      <c r="B2690" t="s">
        <v>2672</v>
      </c>
      <c r="C2690" t="s">
        <v>2592</v>
      </c>
      <c r="D2690" t="s">
        <v>1098</v>
      </c>
      <c r="E2690" t="s">
        <v>1641</v>
      </c>
      <c r="F2690" t="s">
        <v>39</v>
      </c>
      <c r="G2690" t="s">
        <v>42</v>
      </c>
      <c r="H2690" t="s">
        <v>40</v>
      </c>
      <c r="I2690" t="s">
        <v>3200</v>
      </c>
      <c r="J2690" t="s">
        <v>39</v>
      </c>
      <c r="K2690" t="s">
        <v>39</v>
      </c>
      <c r="L2690" t="s">
        <v>39</v>
      </c>
      <c r="M2690" t="s">
        <v>2632</v>
      </c>
      <c r="N2690" t="s">
        <v>39</v>
      </c>
      <c r="O2690" t="s">
        <v>39</v>
      </c>
      <c r="P2690" t="s">
        <v>39</v>
      </c>
      <c r="Q2690" t="s">
        <v>39</v>
      </c>
      <c r="R2690" t="s">
        <v>39</v>
      </c>
      <c r="S2690" t="s">
        <v>39</v>
      </c>
      <c r="T2690">
        <v>4</v>
      </c>
      <c r="U2690" t="s">
        <v>2628</v>
      </c>
      <c r="V2690" s="6" t="s">
        <v>2749</v>
      </c>
      <c r="W2690">
        <v>0</v>
      </c>
      <c r="X2690" s="6">
        <v>24</v>
      </c>
      <c r="Y2690" t="s">
        <v>39</v>
      </c>
      <c r="Z2690" s="6">
        <v>0</v>
      </c>
      <c r="AA2690" t="s">
        <v>39</v>
      </c>
      <c r="AB2690" t="s">
        <v>39</v>
      </c>
      <c r="AC2690" t="s">
        <v>39</v>
      </c>
      <c r="AD2690" t="s">
        <v>40</v>
      </c>
      <c r="AE2690" t="s">
        <v>39</v>
      </c>
      <c r="AF2690" t="s">
        <v>42</v>
      </c>
      <c r="AG2690" t="s">
        <v>3215</v>
      </c>
      <c r="AH2690">
        <f>60*24</f>
        <v>1440</v>
      </c>
      <c r="AI2690" t="s">
        <v>39</v>
      </c>
      <c r="AJ2690" s="6" t="s">
        <v>43</v>
      </c>
      <c r="AK2690">
        <v>2</v>
      </c>
      <c r="AL2690" t="s">
        <v>39</v>
      </c>
      <c r="AM2690" t="s">
        <v>39</v>
      </c>
      <c r="AN2690">
        <v>4</v>
      </c>
      <c r="AO2690">
        <v>50</v>
      </c>
      <c r="AP2690">
        <v>40</v>
      </c>
      <c r="AQ2690" t="s">
        <v>39</v>
      </c>
      <c r="AR2690" t="s">
        <v>2693</v>
      </c>
      <c r="AS2690" t="s">
        <v>3204</v>
      </c>
    </row>
    <row r="2691" spans="1:45" x14ac:dyDescent="0.35">
      <c r="A2691" t="s">
        <v>2151</v>
      </c>
      <c r="B2691" t="s">
        <v>2672</v>
      </c>
      <c r="C2691" t="s">
        <v>2592</v>
      </c>
      <c r="D2691" t="s">
        <v>1098</v>
      </c>
      <c r="E2691" t="s">
        <v>1641</v>
      </c>
      <c r="F2691" t="s">
        <v>39</v>
      </c>
      <c r="G2691" t="s">
        <v>42</v>
      </c>
      <c r="H2691" t="s">
        <v>40</v>
      </c>
      <c r="I2691" t="s">
        <v>3200</v>
      </c>
      <c r="J2691" t="s">
        <v>39</v>
      </c>
      <c r="K2691" t="s">
        <v>39</v>
      </c>
      <c r="L2691" t="s">
        <v>39</v>
      </c>
      <c r="M2691" t="s">
        <v>2632</v>
      </c>
      <c r="N2691" t="s">
        <v>39</v>
      </c>
      <c r="O2691" t="s">
        <v>39</v>
      </c>
      <c r="P2691" t="s">
        <v>39</v>
      </c>
      <c r="Q2691" t="s">
        <v>39</v>
      </c>
      <c r="R2691" t="s">
        <v>39</v>
      </c>
      <c r="S2691" t="s">
        <v>39</v>
      </c>
      <c r="T2691">
        <v>4</v>
      </c>
      <c r="U2691" t="s">
        <v>2628</v>
      </c>
      <c r="V2691" s="6" t="s">
        <v>2749</v>
      </c>
      <c r="W2691">
        <v>28</v>
      </c>
      <c r="X2691" s="6">
        <v>24</v>
      </c>
      <c r="Y2691" t="s">
        <v>39</v>
      </c>
      <c r="Z2691" s="6">
        <v>0</v>
      </c>
      <c r="AA2691" t="s">
        <v>39</v>
      </c>
      <c r="AB2691" t="s">
        <v>39</v>
      </c>
      <c r="AC2691" t="s">
        <v>39</v>
      </c>
      <c r="AD2691" t="s">
        <v>40</v>
      </c>
      <c r="AE2691" t="s">
        <v>39</v>
      </c>
      <c r="AF2691" t="s">
        <v>42</v>
      </c>
      <c r="AG2691" t="s">
        <v>3215</v>
      </c>
      <c r="AH2691">
        <f t="shared" si="24"/>
        <v>1440</v>
      </c>
      <c r="AI2691" t="s">
        <v>39</v>
      </c>
      <c r="AJ2691" s="6" t="s">
        <v>43</v>
      </c>
      <c r="AK2691">
        <v>44</v>
      </c>
      <c r="AL2691" t="s">
        <v>39</v>
      </c>
      <c r="AM2691" t="s">
        <v>39</v>
      </c>
      <c r="AN2691">
        <v>4</v>
      </c>
      <c r="AO2691">
        <v>50</v>
      </c>
      <c r="AP2691">
        <v>40</v>
      </c>
      <c r="AQ2691" t="s">
        <v>39</v>
      </c>
      <c r="AR2691" t="s">
        <v>2693</v>
      </c>
      <c r="AS2691" t="s">
        <v>3204</v>
      </c>
    </row>
    <row r="2692" spans="1:45" x14ac:dyDescent="0.35">
      <c r="A2692" t="s">
        <v>2151</v>
      </c>
      <c r="B2692" t="s">
        <v>2672</v>
      </c>
      <c r="C2692" t="s">
        <v>2592</v>
      </c>
      <c r="D2692" t="s">
        <v>1098</v>
      </c>
      <c r="E2692" t="s">
        <v>1641</v>
      </c>
      <c r="F2692" t="s">
        <v>39</v>
      </c>
      <c r="G2692" t="s">
        <v>42</v>
      </c>
      <c r="H2692" t="s">
        <v>40</v>
      </c>
      <c r="I2692" t="s">
        <v>3200</v>
      </c>
      <c r="J2692" t="s">
        <v>39</v>
      </c>
      <c r="K2692" t="s">
        <v>39</v>
      </c>
      <c r="L2692" t="s">
        <v>39</v>
      </c>
      <c r="M2692" t="s">
        <v>2632</v>
      </c>
      <c r="N2692" t="s">
        <v>39</v>
      </c>
      <c r="O2692" t="s">
        <v>39</v>
      </c>
      <c r="P2692" t="s">
        <v>39</v>
      </c>
      <c r="Q2692" t="s">
        <v>39</v>
      </c>
      <c r="R2692" t="s">
        <v>39</v>
      </c>
      <c r="S2692" t="s">
        <v>39</v>
      </c>
      <c r="T2692">
        <v>4</v>
      </c>
      <c r="U2692" t="s">
        <v>2628</v>
      </c>
      <c r="V2692" s="6" t="s">
        <v>2749</v>
      </c>
      <c r="W2692">
        <v>42</v>
      </c>
      <c r="X2692" s="6">
        <v>24</v>
      </c>
      <c r="Y2692" t="s">
        <v>39</v>
      </c>
      <c r="Z2692" s="6">
        <v>0</v>
      </c>
      <c r="AA2692" t="s">
        <v>39</v>
      </c>
      <c r="AB2692" t="s">
        <v>39</v>
      </c>
      <c r="AC2692" t="s">
        <v>39</v>
      </c>
      <c r="AD2692" t="s">
        <v>40</v>
      </c>
      <c r="AE2692" t="s">
        <v>39</v>
      </c>
      <c r="AF2692" t="s">
        <v>42</v>
      </c>
      <c r="AG2692" t="s">
        <v>3215</v>
      </c>
      <c r="AH2692">
        <f t="shared" si="24"/>
        <v>1440</v>
      </c>
      <c r="AI2692" t="s">
        <v>39</v>
      </c>
      <c r="AJ2692" s="6" t="s">
        <v>43</v>
      </c>
      <c r="AK2692">
        <v>50</v>
      </c>
      <c r="AL2692" t="s">
        <v>39</v>
      </c>
      <c r="AM2692" t="s">
        <v>39</v>
      </c>
      <c r="AN2692">
        <v>4</v>
      </c>
      <c r="AO2692">
        <v>50</v>
      </c>
      <c r="AP2692">
        <v>40</v>
      </c>
      <c r="AQ2692" t="s">
        <v>39</v>
      </c>
      <c r="AR2692" t="s">
        <v>2693</v>
      </c>
      <c r="AS2692" t="s">
        <v>3204</v>
      </c>
    </row>
    <row r="2693" spans="1:45" x14ac:dyDescent="0.35">
      <c r="A2693" t="s">
        <v>2151</v>
      </c>
      <c r="B2693" t="s">
        <v>2672</v>
      </c>
      <c r="C2693" t="s">
        <v>2592</v>
      </c>
      <c r="D2693" t="s">
        <v>1098</v>
      </c>
      <c r="E2693" t="s">
        <v>1641</v>
      </c>
      <c r="F2693" t="s">
        <v>39</v>
      </c>
      <c r="G2693" t="s">
        <v>42</v>
      </c>
      <c r="H2693" t="s">
        <v>40</v>
      </c>
      <c r="I2693" t="s">
        <v>3200</v>
      </c>
      <c r="J2693" t="s">
        <v>39</v>
      </c>
      <c r="K2693" t="s">
        <v>39</v>
      </c>
      <c r="L2693" t="s">
        <v>39</v>
      </c>
      <c r="M2693" t="s">
        <v>2632</v>
      </c>
      <c r="N2693" t="s">
        <v>39</v>
      </c>
      <c r="O2693" t="s">
        <v>39</v>
      </c>
      <c r="P2693" t="s">
        <v>39</v>
      </c>
      <c r="Q2693" t="s">
        <v>39</v>
      </c>
      <c r="R2693" t="s">
        <v>39</v>
      </c>
      <c r="S2693" t="s">
        <v>39</v>
      </c>
      <c r="T2693">
        <v>4</v>
      </c>
      <c r="U2693" t="s">
        <v>2628</v>
      </c>
      <c r="V2693" s="6" t="s">
        <v>2749</v>
      </c>
      <c r="W2693">
        <v>56</v>
      </c>
      <c r="X2693" s="6">
        <v>24</v>
      </c>
      <c r="Y2693" t="s">
        <v>39</v>
      </c>
      <c r="Z2693" s="6">
        <v>0</v>
      </c>
      <c r="AA2693" t="s">
        <v>39</v>
      </c>
      <c r="AB2693" t="s">
        <v>39</v>
      </c>
      <c r="AC2693" t="s">
        <v>39</v>
      </c>
      <c r="AD2693" t="s">
        <v>40</v>
      </c>
      <c r="AE2693" t="s">
        <v>39</v>
      </c>
      <c r="AF2693" t="s">
        <v>42</v>
      </c>
      <c r="AG2693" t="s">
        <v>3215</v>
      </c>
      <c r="AH2693">
        <f t="shared" si="24"/>
        <v>1440</v>
      </c>
      <c r="AI2693" t="s">
        <v>39</v>
      </c>
      <c r="AJ2693" s="6" t="s">
        <v>43</v>
      </c>
      <c r="AK2693">
        <v>72</v>
      </c>
      <c r="AL2693" t="s">
        <v>39</v>
      </c>
      <c r="AM2693" t="s">
        <v>39</v>
      </c>
      <c r="AN2693">
        <v>4</v>
      </c>
      <c r="AO2693">
        <v>50</v>
      </c>
      <c r="AP2693">
        <v>40</v>
      </c>
      <c r="AQ2693" t="s">
        <v>39</v>
      </c>
      <c r="AR2693" t="s">
        <v>2693</v>
      </c>
      <c r="AS2693" t="s">
        <v>3204</v>
      </c>
    </row>
    <row r="2694" spans="1:45" x14ac:dyDescent="0.35">
      <c r="A2694" t="s">
        <v>2151</v>
      </c>
      <c r="B2694" t="s">
        <v>2672</v>
      </c>
      <c r="C2694" t="s">
        <v>2592</v>
      </c>
      <c r="D2694" t="s">
        <v>1098</v>
      </c>
      <c r="E2694" t="s">
        <v>1641</v>
      </c>
      <c r="F2694" t="s">
        <v>39</v>
      </c>
      <c r="G2694" t="s">
        <v>42</v>
      </c>
      <c r="H2694" t="s">
        <v>40</v>
      </c>
      <c r="I2694" t="s">
        <v>3200</v>
      </c>
      <c r="J2694" t="s">
        <v>39</v>
      </c>
      <c r="K2694" t="s">
        <v>39</v>
      </c>
      <c r="L2694" t="s">
        <v>39</v>
      </c>
      <c r="M2694" t="s">
        <v>2632</v>
      </c>
      <c r="N2694" t="s">
        <v>39</v>
      </c>
      <c r="O2694" t="s">
        <v>39</v>
      </c>
      <c r="P2694" t="s">
        <v>39</v>
      </c>
      <c r="Q2694" t="s">
        <v>39</v>
      </c>
      <c r="R2694" t="s">
        <v>39</v>
      </c>
      <c r="S2694" t="s">
        <v>39</v>
      </c>
      <c r="T2694">
        <v>4</v>
      </c>
      <c r="U2694" t="s">
        <v>2628</v>
      </c>
      <c r="V2694" s="6" t="s">
        <v>2749</v>
      </c>
      <c r="W2694">
        <v>70</v>
      </c>
      <c r="X2694" s="6">
        <v>24</v>
      </c>
      <c r="Y2694" t="s">
        <v>39</v>
      </c>
      <c r="Z2694" s="6">
        <v>0</v>
      </c>
      <c r="AA2694" t="s">
        <v>39</v>
      </c>
      <c r="AB2694" t="s">
        <v>39</v>
      </c>
      <c r="AC2694" t="s">
        <v>39</v>
      </c>
      <c r="AD2694" t="s">
        <v>40</v>
      </c>
      <c r="AE2694" t="s">
        <v>39</v>
      </c>
      <c r="AF2694" t="s">
        <v>42</v>
      </c>
      <c r="AG2694" t="s">
        <v>3215</v>
      </c>
      <c r="AH2694">
        <f t="shared" si="24"/>
        <v>1440</v>
      </c>
      <c r="AI2694" t="s">
        <v>39</v>
      </c>
      <c r="AJ2694" s="6" t="s">
        <v>43</v>
      </c>
      <c r="AK2694">
        <v>88</v>
      </c>
      <c r="AL2694" t="s">
        <v>39</v>
      </c>
      <c r="AM2694" t="s">
        <v>39</v>
      </c>
      <c r="AN2694">
        <v>4</v>
      </c>
      <c r="AO2694">
        <v>50</v>
      </c>
      <c r="AP2694">
        <v>40</v>
      </c>
      <c r="AQ2694" t="s">
        <v>39</v>
      </c>
      <c r="AR2694" t="s">
        <v>2693</v>
      </c>
      <c r="AS2694" t="s">
        <v>3204</v>
      </c>
    </row>
    <row r="2695" spans="1:45" x14ac:dyDescent="0.35">
      <c r="A2695" t="s">
        <v>2151</v>
      </c>
      <c r="B2695" t="s">
        <v>2672</v>
      </c>
      <c r="C2695" t="s">
        <v>2592</v>
      </c>
      <c r="D2695" t="s">
        <v>1098</v>
      </c>
      <c r="E2695" t="s">
        <v>1641</v>
      </c>
      <c r="F2695" t="s">
        <v>39</v>
      </c>
      <c r="G2695" t="s">
        <v>42</v>
      </c>
      <c r="H2695" t="s">
        <v>40</v>
      </c>
      <c r="I2695" t="s">
        <v>3200</v>
      </c>
      <c r="J2695" t="s">
        <v>39</v>
      </c>
      <c r="K2695" t="s">
        <v>39</v>
      </c>
      <c r="L2695" t="s">
        <v>39</v>
      </c>
      <c r="M2695" t="s">
        <v>2632</v>
      </c>
      <c r="N2695" t="s">
        <v>39</v>
      </c>
      <c r="O2695" t="s">
        <v>39</v>
      </c>
      <c r="P2695" t="s">
        <v>39</v>
      </c>
      <c r="Q2695" t="s">
        <v>39</v>
      </c>
      <c r="R2695" t="s">
        <v>39</v>
      </c>
      <c r="S2695" t="s">
        <v>39</v>
      </c>
      <c r="T2695">
        <v>4</v>
      </c>
      <c r="U2695" t="s">
        <v>2628</v>
      </c>
      <c r="V2695" s="6" t="s">
        <v>2749</v>
      </c>
      <c r="W2695">
        <v>84</v>
      </c>
      <c r="X2695" s="6">
        <v>24</v>
      </c>
      <c r="Y2695" t="s">
        <v>39</v>
      </c>
      <c r="Z2695" s="6">
        <v>0</v>
      </c>
      <c r="AA2695" t="s">
        <v>39</v>
      </c>
      <c r="AB2695" t="s">
        <v>39</v>
      </c>
      <c r="AC2695" t="s">
        <v>39</v>
      </c>
      <c r="AD2695" t="s">
        <v>40</v>
      </c>
      <c r="AE2695" t="s">
        <v>39</v>
      </c>
      <c r="AF2695" t="s">
        <v>42</v>
      </c>
      <c r="AG2695" t="s">
        <v>3215</v>
      </c>
      <c r="AH2695">
        <f t="shared" si="24"/>
        <v>1440</v>
      </c>
      <c r="AI2695" t="s">
        <v>39</v>
      </c>
      <c r="AJ2695" s="6" t="s">
        <v>43</v>
      </c>
      <c r="AK2695">
        <v>92</v>
      </c>
      <c r="AL2695" t="s">
        <v>39</v>
      </c>
      <c r="AM2695" t="s">
        <v>39</v>
      </c>
      <c r="AN2695">
        <v>4</v>
      </c>
      <c r="AO2695">
        <v>50</v>
      </c>
      <c r="AP2695">
        <v>40</v>
      </c>
      <c r="AQ2695" t="s">
        <v>39</v>
      </c>
      <c r="AR2695" t="s">
        <v>2693</v>
      </c>
      <c r="AS2695" t="s">
        <v>3204</v>
      </c>
    </row>
    <row r="2696" spans="1:45" x14ac:dyDescent="0.35">
      <c r="A2696" t="s">
        <v>2151</v>
      </c>
      <c r="B2696" t="s">
        <v>2672</v>
      </c>
      <c r="C2696" t="s">
        <v>2592</v>
      </c>
      <c r="D2696" t="s">
        <v>1098</v>
      </c>
      <c r="E2696" t="s">
        <v>1641</v>
      </c>
      <c r="F2696" t="s">
        <v>39</v>
      </c>
      <c r="G2696" t="s">
        <v>42</v>
      </c>
      <c r="H2696" t="s">
        <v>40</v>
      </c>
      <c r="I2696" t="s">
        <v>3201</v>
      </c>
      <c r="J2696" t="s">
        <v>39</v>
      </c>
      <c r="K2696" t="s">
        <v>39</v>
      </c>
      <c r="L2696" t="s">
        <v>39</v>
      </c>
      <c r="M2696" t="s">
        <v>2632</v>
      </c>
      <c r="N2696" t="s">
        <v>39</v>
      </c>
      <c r="O2696" t="s">
        <v>39</v>
      </c>
      <c r="P2696" t="s">
        <v>39</v>
      </c>
      <c r="Q2696" t="s">
        <v>39</v>
      </c>
      <c r="R2696" t="s">
        <v>39</v>
      </c>
      <c r="S2696" t="s">
        <v>39</v>
      </c>
      <c r="T2696">
        <v>4</v>
      </c>
      <c r="U2696" t="s">
        <v>2628</v>
      </c>
      <c r="V2696" s="6" t="s">
        <v>2749</v>
      </c>
      <c r="W2696">
        <v>0</v>
      </c>
      <c r="X2696" s="6">
        <v>24</v>
      </c>
      <c r="Y2696" t="s">
        <v>39</v>
      </c>
      <c r="Z2696" s="6">
        <v>0</v>
      </c>
      <c r="AA2696" t="s">
        <v>39</v>
      </c>
      <c r="AB2696" t="s">
        <v>39</v>
      </c>
      <c r="AC2696" t="s">
        <v>39</v>
      </c>
      <c r="AD2696" t="s">
        <v>40</v>
      </c>
      <c r="AE2696" t="s">
        <v>39</v>
      </c>
      <c r="AF2696" t="s">
        <v>42</v>
      </c>
      <c r="AG2696" t="s">
        <v>3215</v>
      </c>
      <c r="AH2696">
        <f>60*24</f>
        <v>1440</v>
      </c>
      <c r="AI2696" t="s">
        <v>39</v>
      </c>
      <c r="AJ2696" s="6" t="s">
        <v>43</v>
      </c>
      <c r="AK2696">
        <v>4</v>
      </c>
      <c r="AL2696" t="s">
        <v>39</v>
      </c>
      <c r="AM2696" t="s">
        <v>39</v>
      </c>
      <c r="AN2696">
        <v>4</v>
      </c>
      <c r="AO2696">
        <v>50</v>
      </c>
      <c r="AP2696">
        <v>40</v>
      </c>
      <c r="AQ2696" t="s">
        <v>39</v>
      </c>
      <c r="AR2696" t="s">
        <v>2693</v>
      </c>
      <c r="AS2696" t="s">
        <v>3205</v>
      </c>
    </row>
    <row r="2697" spans="1:45" x14ac:dyDescent="0.35">
      <c r="A2697" t="s">
        <v>2151</v>
      </c>
      <c r="B2697" t="s">
        <v>2672</v>
      </c>
      <c r="C2697" t="s">
        <v>2592</v>
      </c>
      <c r="D2697" t="s">
        <v>1098</v>
      </c>
      <c r="E2697" t="s">
        <v>1641</v>
      </c>
      <c r="F2697" t="s">
        <v>39</v>
      </c>
      <c r="G2697" t="s">
        <v>42</v>
      </c>
      <c r="H2697" t="s">
        <v>40</v>
      </c>
      <c r="I2697" t="s">
        <v>3201</v>
      </c>
      <c r="J2697" t="s">
        <v>39</v>
      </c>
      <c r="K2697" t="s">
        <v>39</v>
      </c>
      <c r="L2697" t="s">
        <v>39</v>
      </c>
      <c r="M2697" t="s">
        <v>2632</v>
      </c>
      <c r="N2697" t="s">
        <v>39</v>
      </c>
      <c r="O2697" t="s">
        <v>39</v>
      </c>
      <c r="P2697" t="s">
        <v>39</v>
      </c>
      <c r="Q2697" t="s">
        <v>39</v>
      </c>
      <c r="R2697" t="s">
        <v>39</v>
      </c>
      <c r="S2697" t="s">
        <v>39</v>
      </c>
      <c r="T2697">
        <v>4</v>
      </c>
      <c r="U2697" t="s">
        <v>2628</v>
      </c>
      <c r="V2697" s="6" t="s">
        <v>2749</v>
      </c>
      <c r="W2697">
        <v>28</v>
      </c>
      <c r="X2697" s="6">
        <v>24</v>
      </c>
      <c r="Y2697" t="s">
        <v>39</v>
      </c>
      <c r="Z2697" s="6">
        <v>0</v>
      </c>
      <c r="AA2697" t="s">
        <v>39</v>
      </c>
      <c r="AB2697" t="s">
        <v>39</v>
      </c>
      <c r="AC2697" t="s">
        <v>39</v>
      </c>
      <c r="AD2697" t="s">
        <v>40</v>
      </c>
      <c r="AE2697" t="s">
        <v>39</v>
      </c>
      <c r="AF2697" t="s">
        <v>42</v>
      </c>
      <c r="AG2697" t="s">
        <v>3215</v>
      </c>
      <c r="AH2697">
        <f t="shared" si="24"/>
        <v>1440</v>
      </c>
      <c r="AI2697" t="s">
        <v>39</v>
      </c>
      <c r="AJ2697" s="6" t="s">
        <v>43</v>
      </c>
      <c r="AK2697">
        <v>40</v>
      </c>
      <c r="AL2697" t="s">
        <v>39</v>
      </c>
      <c r="AM2697" t="s">
        <v>39</v>
      </c>
      <c r="AN2697">
        <v>4</v>
      </c>
      <c r="AO2697">
        <v>50</v>
      </c>
      <c r="AP2697">
        <v>40</v>
      </c>
      <c r="AQ2697" t="s">
        <v>39</v>
      </c>
      <c r="AR2697" t="s">
        <v>2693</v>
      </c>
      <c r="AS2697" t="s">
        <v>3205</v>
      </c>
    </row>
    <row r="2698" spans="1:45" x14ac:dyDescent="0.35">
      <c r="A2698" t="s">
        <v>2151</v>
      </c>
      <c r="B2698" t="s">
        <v>2672</v>
      </c>
      <c r="C2698" t="s">
        <v>2592</v>
      </c>
      <c r="D2698" t="s">
        <v>1098</v>
      </c>
      <c r="E2698" t="s">
        <v>1641</v>
      </c>
      <c r="F2698" t="s">
        <v>39</v>
      </c>
      <c r="G2698" t="s">
        <v>42</v>
      </c>
      <c r="H2698" t="s">
        <v>40</v>
      </c>
      <c r="I2698" t="s">
        <v>3201</v>
      </c>
      <c r="J2698" t="s">
        <v>39</v>
      </c>
      <c r="K2698" t="s">
        <v>39</v>
      </c>
      <c r="L2698" t="s">
        <v>39</v>
      </c>
      <c r="M2698" t="s">
        <v>2632</v>
      </c>
      <c r="N2698" t="s">
        <v>39</v>
      </c>
      <c r="O2698" t="s">
        <v>39</v>
      </c>
      <c r="P2698" t="s">
        <v>39</v>
      </c>
      <c r="Q2698" t="s">
        <v>39</v>
      </c>
      <c r="R2698" t="s">
        <v>39</v>
      </c>
      <c r="S2698" t="s">
        <v>39</v>
      </c>
      <c r="T2698">
        <v>4</v>
      </c>
      <c r="U2698" t="s">
        <v>2628</v>
      </c>
      <c r="V2698" s="6" t="s">
        <v>2749</v>
      </c>
      <c r="W2698">
        <v>42</v>
      </c>
      <c r="X2698" s="6">
        <v>24</v>
      </c>
      <c r="Y2698" t="s">
        <v>39</v>
      </c>
      <c r="Z2698" s="6">
        <v>0</v>
      </c>
      <c r="AA2698" t="s">
        <v>39</v>
      </c>
      <c r="AB2698" t="s">
        <v>39</v>
      </c>
      <c r="AC2698" t="s">
        <v>39</v>
      </c>
      <c r="AD2698" t="s">
        <v>40</v>
      </c>
      <c r="AE2698" t="s">
        <v>39</v>
      </c>
      <c r="AF2698" t="s">
        <v>42</v>
      </c>
      <c r="AG2698" t="s">
        <v>3215</v>
      </c>
      <c r="AH2698">
        <f t="shared" si="24"/>
        <v>1440</v>
      </c>
      <c r="AI2698" t="s">
        <v>39</v>
      </c>
      <c r="AJ2698" s="6" t="s">
        <v>43</v>
      </c>
      <c r="AK2698">
        <v>59</v>
      </c>
      <c r="AL2698" t="s">
        <v>39</v>
      </c>
      <c r="AM2698" t="s">
        <v>39</v>
      </c>
      <c r="AN2698">
        <v>4</v>
      </c>
      <c r="AO2698">
        <v>50</v>
      </c>
      <c r="AP2698">
        <v>40</v>
      </c>
      <c r="AQ2698" t="s">
        <v>39</v>
      </c>
      <c r="AR2698" t="s">
        <v>2693</v>
      </c>
      <c r="AS2698" t="s">
        <v>3205</v>
      </c>
    </row>
    <row r="2699" spans="1:45" x14ac:dyDescent="0.35">
      <c r="A2699" t="s">
        <v>2151</v>
      </c>
      <c r="B2699" t="s">
        <v>2672</v>
      </c>
      <c r="C2699" t="s">
        <v>2592</v>
      </c>
      <c r="D2699" t="s">
        <v>1098</v>
      </c>
      <c r="E2699" t="s">
        <v>1641</v>
      </c>
      <c r="F2699" t="s">
        <v>39</v>
      </c>
      <c r="G2699" t="s">
        <v>42</v>
      </c>
      <c r="H2699" t="s">
        <v>40</v>
      </c>
      <c r="I2699" t="s">
        <v>3201</v>
      </c>
      <c r="J2699" t="s">
        <v>39</v>
      </c>
      <c r="K2699" t="s">
        <v>39</v>
      </c>
      <c r="L2699" t="s">
        <v>39</v>
      </c>
      <c r="M2699" t="s">
        <v>2632</v>
      </c>
      <c r="N2699" t="s">
        <v>39</v>
      </c>
      <c r="O2699" t="s">
        <v>39</v>
      </c>
      <c r="P2699" t="s">
        <v>39</v>
      </c>
      <c r="Q2699" t="s">
        <v>39</v>
      </c>
      <c r="R2699" t="s">
        <v>39</v>
      </c>
      <c r="S2699" t="s">
        <v>39</v>
      </c>
      <c r="T2699">
        <v>4</v>
      </c>
      <c r="U2699" t="s">
        <v>2628</v>
      </c>
      <c r="V2699" s="6" t="s">
        <v>2749</v>
      </c>
      <c r="W2699">
        <v>56</v>
      </c>
      <c r="X2699" s="6">
        <v>24</v>
      </c>
      <c r="Y2699" t="s">
        <v>39</v>
      </c>
      <c r="Z2699" s="6">
        <v>0</v>
      </c>
      <c r="AA2699" t="s">
        <v>39</v>
      </c>
      <c r="AB2699" t="s">
        <v>39</v>
      </c>
      <c r="AC2699" t="s">
        <v>39</v>
      </c>
      <c r="AD2699" t="s">
        <v>40</v>
      </c>
      <c r="AE2699" t="s">
        <v>39</v>
      </c>
      <c r="AF2699" t="s">
        <v>42</v>
      </c>
      <c r="AG2699" t="s">
        <v>3215</v>
      </c>
      <c r="AH2699">
        <f t="shared" si="24"/>
        <v>1440</v>
      </c>
      <c r="AI2699" t="s">
        <v>39</v>
      </c>
      <c r="AJ2699" s="6" t="s">
        <v>43</v>
      </c>
      <c r="AK2699">
        <v>91</v>
      </c>
      <c r="AL2699" t="s">
        <v>39</v>
      </c>
      <c r="AM2699" t="s">
        <v>39</v>
      </c>
      <c r="AN2699">
        <v>4</v>
      </c>
      <c r="AO2699">
        <v>50</v>
      </c>
      <c r="AP2699">
        <v>40</v>
      </c>
      <c r="AQ2699" t="s">
        <v>39</v>
      </c>
      <c r="AR2699" t="s">
        <v>2693</v>
      </c>
      <c r="AS2699" t="s">
        <v>3205</v>
      </c>
    </row>
    <row r="2700" spans="1:45" x14ac:dyDescent="0.35">
      <c r="A2700" t="s">
        <v>2151</v>
      </c>
      <c r="B2700" t="s">
        <v>2672</v>
      </c>
      <c r="C2700" t="s">
        <v>2592</v>
      </c>
      <c r="D2700" t="s">
        <v>1098</v>
      </c>
      <c r="E2700" t="s">
        <v>1641</v>
      </c>
      <c r="F2700" t="s">
        <v>39</v>
      </c>
      <c r="G2700" t="s">
        <v>42</v>
      </c>
      <c r="H2700" t="s">
        <v>40</v>
      </c>
      <c r="I2700" t="s">
        <v>3201</v>
      </c>
      <c r="J2700" t="s">
        <v>39</v>
      </c>
      <c r="K2700" t="s">
        <v>39</v>
      </c>
      <c r="L2700" t="s">
        <v>39</v>
      </c>
      <c r="M2700" t="s">
        <v>2632</v>
      </c>
      <c r="N2700" t="s">
        <v>39</v>
      </c>
      <c r="O2700" t="s">
        <v>39</v>
      </c>
      <c r="P2700" t="s">
        <v>39</v>
      </c>
      <c r="Q2700" t="s">
        <v>39</v>
      </c>
      <c r="R2700" t="s">
        <v>39</v>
      </c>
      <c r="S2700" t="s">
        <v>39</v>
      </c>
      <c r="T2700">
        <v>4</v>
      </c>
      <c r="U2700" t="s">
        <v>2628</v>
      </c>
      <c r="V2700" s="6" t="s">
        <v>2749</v>
      </c>
      <c r="W2700">
        <v>70</v>
      </c>
      <c r="X2700" s="6">
        <v>24</v>
      </c>
      <c r="Y2700" t="s">
        <v>39</v>
      </c>
      <c r="Z2700" s="6">
        <v>0</v>
      </c>
      <c r="AA2700" t="s">
        <v>39</v>
      </c>
      <c r="AB2700" t="s">
        <v>39</v>
      </c>
      <c r="AC2700" t="s">
        <v>39</v>
      </c>
      <c r="AD2700" t="s">
        <v>40</v>
      </c>
      <c r="AE2700" t="s">
        <v>39</v>
      </c>
      <c r="AF2700" t="s">
        <v>42</v>
      </c>
      <c r="AG2700" t="s">
        <v>3215</v>
      </c>
      <c r="AH2700">
        <f t="shared" si="24"/>
        <v>1440</v>
      </c>
      <c r="AI2700" t="s">
        <v>39</v>
      </c>
      <c r="AJ2700" s="6" t="s">
        <v>43</v>
      </c>
      <c r="AK2700">
        <v>95</v>
      </c>
      <c r="AL2700" t="s">
        <v>39</v>
      </c>
      <c r="AM2700" t="s">
        <v>39</v>
      </c>
      <c r="AN2700">
        <v>4</v>
      </c>
      <c r="AO2700">
        <v>50</v>
      </c>
      <c r="AP2700">
        <v>40</v>
      </c>
      <c r="AQ2700" t="s">
        <v>39</v>
      </c>
      <c r="AR2700" t="s">
        <v>2693</v>
      </c>
      <c r="AS2700" t="s">
        <v>3205</v>
      </c>
    </row>
    <row r="2701" spans="1:45" x14ac:dyDescent="0.35">
      <c r="A2701" t="s">
        <v>2151</v>
      </c>
      <c r="B2701" t="s">
        <v>2672</v>
      </c>
      <c r="C2701" t="s">
        <v>2592</v>
      </c>
      <c r="D2701" t="s">
        <v>1098</v>
      </c>
      <c r="E2701" t="s">
        <v>1641</v>
      </c>
      <c r="F2701" t="s">
        <v>39</v>
      </c>
      <c r="G2701" t="s">
        <v>42</v>
      </c>
      <c r="H2701" t="s">
        <v>40</v>
      </c>
      <c r="I2701" t="s">
        <v>3201</v>
      </c>
      <c r="J2701" t="s">
        <v>39</v>
      </c>
      <c r="K2701" t="s">
        <v>39</v>
      </c>
      <c r="L2701" t="s">
        <v>39</v>
      </c>
      <c r="M2701" t="s">
        <v>2632</v>
      </c>
      <c r="N2701" t="s">
        <v>39</v>
      </c>
      <c r="O2701" t="s">
        <v>39</v>
      </c>
      <c r="P2701" t="s">
        <v>39</v>
      </c>
      <c r="Q2701" t="s">
        <v>39</v>
      </c>
      <c r="R2701" t="s">
        <v>39</v>
      </c>
      <c r="S2701" t="s">
        <v>39</v>
      </c>
      <c r="T2701">
        <v>4</v>
      </c>
      <c r="U2701" t="s">
        <v>2628</v>
      </c>
      <c r="V2701" s="6" t="s">
        <v>2749</v>
      </c>
      <c r="W2701">
        <v>84</v>
      </c>
      <c r="X2701" s="6">
        <v>24</v>
      </c>
      <c r="Y2701" t="s">
        <v>39</v>
      </c>
      <c r="Z2701" s="6">
        <v>0</v>
      </c>
      <c r="AA2701" t="s">
        <v>39</v>
      </c>
      <c r="AB2701" t="s">
        <v>39</v>
      </c>
      <c r="AC2701" t="s">
        <v>39</v>
      </c>
      <c r="AD2701" t="s">
        <v>40</v>
      </c>
      <c r="AE2701" t="s">
        <v>39</v>
      </c>
      <c r="AF2701" t="s">
        <v>42</v>
      </c>
      <c r="AG2701" t="s">
        <v>3215</v>
      </c>
      <c r="AH2701">
        <f t="shared" si="24"/>
        <v>1440</v>
      </c>
      <c r="AI2701" t="s">
        <v>39</v>
      </c>
      <c r="AJ2701" s="6" t="s">
        <v>43</v>
      </c>
      <c r="AK2701">
        <v>93</v>
      </c>
      <c r="AL2701" t="s">
        <v>39</v>
      </c>
      <c r="AM2701" t="s">
        <v>39</v>
      </c>
      <c r="AN2701">
        <v>4</v>
      </c>
      <c r="AO2701">
        <v>50</v>
      </c>
      <c r="AP2701">
        <v>40</v>
      </c>
      <c r="AQ2701" t="s">
        <v>39</v>
      </c>
      <c r="AR2701" t="s">
        <v>2693</v>
      </c>
      <c r="AS2701" t="s">
        <v>3205</v>
      </c>
    </row>
    <row r="2702" spans="1:45" x14ac:dyDescent="0.35">
      <c r="A2702" t="s">
        <v>2151</v>
      </c>
      <c r="B2702" t="s">
        <v>2672</v>
      </c>
      <c r="C2702" t="s">
        <v>2592</v>
      </c>
      <c r="D2702" t="s">
        <v>1098</v>
      </c>
      <c r="E2702" t="s">
        <v>1641</v>
      </c>
      <c r="F2702" t="s">
        <v>39</v>
      </c>
      <c r="G2702" t="s">
        <v>42</v>
      </c>
      <c r="H2702" t="s">
        <v>40</v>
      </c>
      <c r="I2702" t="s">
        <v>3199</v>
      </c>
      <c r="J2702" t="s">
        <v>39</v>
      </c>
      <c r="K2702" t="s">
        <v>39</v>
      </c>
      <c r="L2702" t="s">
        <v>39</v>
      </c>
      <c r="M2702" t="s">
        <v>2632</v>
      </c>
      <c r="N2702" t="s">
        <v>39</v>
      </c>
      <c r="O2702" t="s">
        <v>39</v>
      </c>
      <c r="P2702" t="s">
        <v>39</v>
      </c>
      <c r="Q2702" t="s">
        <v>39</v>
      </c>
      <c r="R2702" t="s">
        <v>39</v>
      </c>
      <c r="S2702" t="s">
        <v>39</v>
      </c>
      <c r="T2702">
        <v>4</v>
      </c>
      <c r="U2702" t="s">
        <v>2628</v>
      </c>
      <c r="V2702" s="6" t="s">
        <v>2749</v>
      </c>
      <c r="W2702">
        <v>0</v>
      </c>
      <c r="X2702" s="6">
        <v>24</v>
      </c>
      <c r="Y2702" t="s">
        <v>39</v>
      </c>
      <c r="Z2702" s="6">
        <v>0</v>
      </c>
      <c r="AA2702" t="s">
        <v>39</v>
      </c>
      <c r="AB2702" t="s">
        <v>39</v>
      </c>
      <c r="AC2702" t="s">
        <v>39</v>
      </c>
      <c r="AD2702" t="s">
        <v>40</v>
      </c>
      <c r="AE2702" t="s">
        <v>39</v>
      </c>
      <c r="AF2702" t="s">
        <v>42</v>
      </c>
      <c r="AG2702" t="s">
        <v>3215</v>
      </c>
      <c r="AH2702">
        <f>60*24</f>
        <v>1440</v>
      </c>
      <c r="AI2702" t="s">
        <v>39</v>
      </c>
      <c r="AJ2702" s="6" t="s">
        <v>43</v>
      </c>
      <c r="AK2702">
        <v>2.7</v>
      </c>
      <c r="AL2702" t="s">
        <v>39</v>
      </c>
      <c r="AM2702" t="s">
        <v>39</v>
      </c>
      <c r="AN2702">
        <v>4</v>
      </c>
      <c r="AO2702">
        <v>50</v>
      </c>
      <c r="AP2702">
        <v>40</v>
      </c>
      <c r="AQ2702" t="s">
        <v>39</v>
      </c>
      <c r="AR2702" t="s">
        <v>2693</v>
      </c>
      <c r="AS2702" t="s">
        <v>3212</v>
      </c>
    </row>
    <row r="2703" spans="1:45" x14ac:dyDescent="0.35">
      <c r="A2703" t="s">
        <v>2151</v>
      </c>
      <c r="B2703" t="s">
        <v>2672</v>
      </c>
      <c r="C2703" t="s">
        <v>2592</v>
      </c>
      <c r="D2703" t="s">
        <v>1098</v>
      </c>
      <c r="E2703" t="s">
        <v>1641</v>
      </c>
      <c r="F2703" t="s">
        <v>39</v>
      </c>
      <c r="G2703" t="s">
        <v>42</v>
      </c>
      <c r="H2703" t="s">
        <v>40</v>
      </c>
      <c r="I2703" t="s">
        <v>3199</v>
      </c>
      <c r="J2703" t="s">
        <v>39</v>
      </c>
      <c r="K2703" t="s">
        <v>39</v>
      </c>
      <c r="L2703" t="s">
        <v>39</v>
      </c>
      <c r="M2703" t="s">
        <v>2632</v>
      </c>
      <c r="N2703" t="s">
        <v>39</v>
      </c>
      <c r="O2703" t="s">
        <v>39</v>
      </c>
      <c r="P2703" t="s">
        <v>39</v>
      </c>
      <c r="Q2703" t="s">
        <v>39</v>
      </c>
      <c r="R2703" t="s">
        <v>39</v>
      </c>
      <c r="S2703" t="s">
        <v>39</v>
      </c>
      <c r="T2703">
        <v>4</v>
      </c>
      <c r="U2703" t="s">
        <v>2628</v>
      </c>
      <c r="V2703" s="6" t="s">
        <v>2749</v>
      </c>
      <c r="W2703">
        <v>28</v>
      </c>
      <c r="X2703" s="6">
        <v>24</v>
      </c>
      <c r="Y2703" t="s">
        <v>39</v>
      </c>
      <c r="Z2703" s="6">
        <v>0</v>
      </c>
      <c r="AA2703" t="s">
        <v>39</v>
      </c>
      <c r="AB2703" t="s">
        <v>39</v>
      </c>
      <c r="AC2703" t="s">
        <v>39</v>
      </c>
      <c r="AD2703" t="s">
        <v>40</v>
      </c>
      <c r="AE2703" t="s">
        <v>39</v>
      </c>
      <c r="AF2703" t="s">
        <v>42</v>
      </c>
      <c r="AG2703" t="s">
        <v>3215</v>
      </c>
      <c r="AH2703">
        <f t="shared" si="24"/>
        <v>1440</v>
      </c>
      <c r="AI2703" t="s">
        <v>39</v>
      </c>
      <c r="AJ2703" s="6" t="s">
        <v>43</v>
      </c>
      <c r="AK2703">
        <v>41</v>
      </c>
      <c r="AL2703" t="s">
        <v>39</v>
      </c>
      <c r="AM2703" t="s">
        <v>39</v>
      </c>
      <c r="AN2703">
        <v>4</v>
      </c>
      <c r="AO2703">
        <v>50</v>
      </c>
      <c r="AP2703">
        <v>40</v>
      </c>
      <c r="AQ2703" t="s">
        <v>39</v>
      </c>
      <c r="AR2703" t="s">
        <v>2693</v>
      </c>
      <c r="AS2703" t="s">
        <v>3212</v>
      </c>
    </row>
    <row r="2704" spans="1:45" x14ac:dyDescent="0.35">
      <c r="A2704" t="s">
        <v>2151</v>
      </c>
      <c r="B2704" t="s">
        <v>2672</v>
      </c>
      <c r="C2704" t="s">
        <v>2592</v>
      </c>
      <c r="D2704" t="s">
        <v>1098</v>
      </c>
      <c r="E2704" t="s">
        <v>1641</v>
      </c>
      <c r="F2704" t="s">
        <v>39</v>
      </c>
      <c r="G2704" t="s">
        <v>42</v>
      </c>
      <c r="H2704" t="s">
        <v>40</v>
      </c>
      <c r="I2704" t="s">
        <v>3199</v>
      </c>
      <c r="J2704" t="s">
        <v>39</v>
      </c>
      <c r="K2704" t="s">
        <v>39</v>
      </c>
      <c r="L2704" t="s">
        <v>39</v>
      </c>
      <c r="M2704" t="s">
        <v>2632</v>
      </c>
      <c r="N2704" t="s">
        <v>39</v>
      </c>
      <c r="O2704" t="s">
        <v>39</v>
      </c>
      <c r="P2704" t="s">
        <v>39</v>
      </c>
      <c r="Q2704" t="s">
        <v>39</v>
      </c>
      <c r="R2704" t="s">
        <v>39</v>
      </c>
      <c r="S2704" t="s">
        <v>39</v>
      </c>
      <c r="T2704">
        <v>4</v>
      </c>
      <c r="U2704" t="s">
        <v>2628</v>
      </c>
      <c r="V2704" s="6" t="s">
        <v>2749</v>
      </c>
      <c r="W2704">
        <v>42</v>
      </c>
      <c r="X2704" s="6">
        <v>24</v>
      </c>
      <c r="Y2704" t="s">
        <v>39</v>
      </c>
      <c r="Z2704" s="6">
        <v>0</v>
      </c>
      <c r="AA2704" t="s">
        <v>39</v>
      </c>
      <c r="AB2704" t="s">
        <v>39</v>
      </c>
      <c r="AC2704" t="s">
        <v>39</v>
      </c>
      <c r="AD2704" t="s">
        <v>40</v>
      </c>
      <c r="AE2704" t="s">
        <v>39</v>
      </c>
      <c r="AF2704" t="s">
        <v>42</v>
      </c>
      <c r="AG2704" t="s">
        <v>3215</v>
      </c>
      <c r="AH2704">
        <f t="shared" si="24"/>
        <v>1440</v>
      </c>
      <c r="AI2704" t="s">
        <v>39</v>
      </c>
      <c r="AJ2704" s="6" t="s">
        <v>43</v>
      </c>
      <c r="AK2704">
        <v>52.7</v>
      </c>
      <c r="AL2704" t="s">
        <v>39</v>
      </c>
      <c r="AM2704" t="s">
        <v>39</v>
      </c>
      <c r="AN2704">
        <v>4</v>
      </c>
      <c r="AO2704">
        <v>50</v>
      </c>
      <c r="AP2704">
        <v>40</v>
      </c>
      <c r="AQ2704" t="s">
        <v>39</v>
      </c>
      <c r="AR2704" t="s">
        <v>2693</v>
      </c>
      <c r="AS2704" t="s">
        <v>3212</v>
      </c>
    </row>
    <row r="2705" spans="1:45" x14ac:dyDescent="0.35">
      <c r="A2705" t="s">
        <v>2151</v>
      </c>
      <c r="B2705" t="s">
        <v>2672</v>
      </c>
      <c r="C2705" t="s">
        <v>2592</v>
      </c>
      <c r="D2705" t="s">
        <v>1098</v>
      </c>
      <c r="E2705" t="s">
        <v>1641</v>
      </c>
      <c r="F2705" t="s">
        <v>39</v>
      </c>
      <c r="G2705" t="s">
        <v>42</v>
      </c>
      <c r="H2705" t="s">
        <v>40</v>
      </c>
      <c r="I2705" t="s">
        <v>3199</v>
      </c>
      <c r="J2705" t="s">
        <v>39</v>
      </c>
      <c r="K2705" t="s">
        <v>39</v>
      </c>
      <c r="L2705" t="s">
        <v>39</v>
      </c>
      <c r="M2705" t="s">
        <v>2632</v>
      </c>
      <c r="N2705" t="s">
        <v>39</v>
      </c>
      <c r="O2705" t="s">
        <v>39</v>
      </c>
      <c r="P2705" t="s">
        <v>39</v>
      </c>
      <c r="Q2705" t="s">
        <v>39</v>
      </c>
      <c r="R2705" t="s">
        <v>39</v>
      </c>
      <c r="S2705" t="s">
        <v>39</v>
      </c>
      <c r="T2705">
        <v>4</v>
      </c>
      <c r="U2705" t="s">
        <v>2628</v>
      </c>
      <c r="V2705" s="6" t="s">
        <v>2749</v>
      </c>
      <c r="W2705">
        <v>56</v>
      </c>
      <c r="X2705" s="6">
        <v>24</v>
      </c>
      <c r="Y2705" t="s">
        <v>39</v>
      </c>
      <c r="Z2705" s="6">
        <v>0</v>
      </c>
      <c r="AA2705" t="s">
        <v>39</v>
      </c>
      <c r="AB2705" t="s">
        <v>39</v>
      </c>
      <c r="AC2705" t="s">
        <v>39</v>
      </c>
      <c r="AD2705" t="s">
        <v>40</v>
      </c>
      <c r="AE2705" t="s">
        <v>39</v>
      </c>
      <c r="AF2705" t="s">
        <v>42</v>
      </c>
      <c r="AG2705" t="s">
        <v>3215</v>
      </c>
      <c r="AH2705">
        <f t="shared" si="24"/>
        <v>1440</v>
      </c>
      <c r="AI2705" t="s">
        <v>39</v>
      </c>
      <c r="AJ2705" s="6" t="s">
        <v>43</v>
      </c>
      <c r="AK2705">
        <v>77.3</v>
      </c>
      <c r="AL2705" t="s">
        <v>39</v>
      </c>
      <c r="AM2705" t="s">
        <v>39</v>
      </c>
      <c r="AN2705">
        <v>4</v>
      </c>
      <c r="AO2705">
        <v>50</v>
      </c>
      <c r="AP2705">
        <v>40</v>
      </c>
      <c r="AQ2705" t="s">
        <v>39</v>
      </c>
      <c r="AR2705" t="s">
        <v>2693</v>
      </c>
      <c r="AS2705" t="s">
        <v>3212</v>
      </c>
    </row>
    <row r="2706" spans="1:45" x14ac:dyDescent="0.35">
      <c r="A2706" t="s">
        <v>2151</v>
      </c>
      <c r="B2706" t="s">
        <v>2672</v>
      </c>
      <c r="C2706" t="s">
        <v>2592</v>
      </c>
      <c r="D2706" t="s">
        <v>1098</v>
      </c>
      <c r="E2706" t="s">
        <v>1641</v>
      </c>
      <c r="F2706" t="s">
        <v>39</v>
      </c>
      <c r="G2706" t="s">
        <v>42</v>
      </c>
      <c r="H2706" t="s">
        <v>40</v>
      </c>
      <c r="I2706" t="s">
        <v>3199</v>
      </c>
      <c r="J2706" t="s">
        <v>39</v>
      </c>
      <c r="K2706" t="s">
        <v>39</v>
      </c>
      <c r="L2706" t="s">
        <v>39</v>
      </c>
      <c r="M2706" t="s">
        <v>2632</v>
      </c>
      <c r="N2706" t="s">
        <v>39</v>
      </c>
      <c r="O2706" t="s">
        <v>39</v>
      </c>
      <c r="P2706" t="s">
        <v>39</v>
      </c>
      <c r="Q2706" t="s">
        <v>39</v>
      </c>
      <c r="R2706" t="s">
        <v>39</v>
      </c>
      <c r="S2706" t="s">
        <v>39</v>
      </c>
      <c r="T2706">
        <v>4</v>
      </c>
      <c r="U2706" t="s">
        <v>2628</v>
      </c>
      <c r="V2706" s="6" t="s">
        <v>2749</v>
      </c>
      <c r="W2706">
        <v>70</v>
      </c>
      <c r="X2706" s="6">
        <v>24</v>
      </c>
      <c r="Y2706" t="s">
        <v>39</v>
      </c>
      <c r="Z2706" s="6">
        <v>0</v>
      </c>
      <c r="AA2706" t="s">
        <v>39</v>
      </c>
      <c r="AB2706" t="s">
        <v>39</v>
      </c>
      <c r="AC2706" t="s">
        <v>39</v>
      </c>
      <c r="AD2706" t="s">
        <v>40</v>
      </c>
      <c r="AE2706" t="s">
        <v>39</v>
      </c>
      <c r="AF2706" t="s">
        <v>42</v>
      </c>
      <c r="AG2706" t="s">
        <v>3215</v>
      </c>
      <c r="AH2706">
        <f t="shared" si="24"/>
        <v>1440</v>
      </c>
      <c r="AI2706" t="s">
        <v>39</v>
      </c>
      <c r="AJ2706" s="6" t="s">
        <v>43</v>
      </c>
      <c r="AK2706">
        <v>89</v>
      </c>
      <c r="AL2706" t="s">
        <v>39</v>
      </c>
      <c r="AM2706" t="s">
        <v>39</v>
      </c>
      <c r="AN2706">
        <v>4</v>
      </c>
      <c r="AO2706">
        <v>50</v>
      </c>
      <c r="AP2706">
        <v>40</v>
      </c>
      <c r="AQ2706" t="s">
        <v>39</v>
      </c>
      <c r="AR2706" t="s">
        <v>2693</v>
      </c>
      <c r="AS2706" t="s">
        <v>3212</v>
      </c>
    </row>
    <row r="2707" spans="1:45" x14ac:dyDescent="0.35">
      <c r="A2707" t="s">
        <v>2151</v>
      </c>
      <c r="B2707" t="s">
        <v>2672</v>
      </c>
      <c r="C2707" t="s">
        <v>2592</v>
      </c>
      <c r="D2707" t="s">
        <v>1098</v>
      </c>
      <c r="E2707" t="s">
        <v>1641</v>
      </c>
      <c r="F2707" t="s">
        <v>39</v>
      </c>
      <c r="G2707" t="s">
        <v>42</v>
      </c>
      <c r="H2707" t="s">
        <v>40</v>
      </c>
      <c r="I2707" t="s">
        <v>3199</v>
      </c>
      <c r="J2707" t="s">
        <v>39</v>
      </c>
      <c r="K2707" t="s">
        <v>39</v>
      </c>
      <c r="L2707" t="s">
        <v>39</v>
      </c>
      <c r="M2707" t="s">
        <v>2632</v>
      </c>
      <c r="N2707" t="s">
        <v>39</v>
      </c>
      <c r="O2707" t="s">
        <v>39</v>
      </c>
      <c r="P2707" t="s">
        <v>39</v>
      </c>
      <c r="Q2707" t="s">
        <v>39</v>
      </c>
      <c r="R2707" t="s">
        <v>39</v>
      </c>
      <c r="S2707" t="s">
        <v>39</v>
      </c>
      <c r="T2707">
        <v>4</v>
      </c>
      <c r="U2707" t="s">
        <v>2628</v>
      </c>
      <c r="V2707" s="6" t="s">
        <v>2749</v>
      </c>
      <c r="W2707">
        <v>84</v>
      </c>
      <c r="X2707" s="6">
        <v>24</v>
      </c>
      <c r="Y2707" t="s">
        <v>39</v>
      </c>
      <c r="Z2707" s="6">
        <v>0</v>
      </c>
      <c r="AA2707" t="s">
        <v>39</v>
      </c>
      <c r="AB2707" t="s">
        <v>39</v>
      </c>
      <c r="AC2707" t="s">
        <v>39</v>
      </c>
      <c r="AD2707" t="s">
        <v>40</v>
      </c>
      <c r="AE2707" t="s">
        <v>39</v>
      </c>
      <c r="AF2707" t="s">
        <v>42</v>
      </c>
      <c r="AG2707" t="s">
        <v>3215</v>
      </c>
      <c r="AH2707">
        <f t="shared" si="24"/>
        <v>1440</v>
      </c>
      <c r="AI2707" t="s">
        <v>39</v>
      </c>
      <c r="AJ2707" s="6" t="s">
        <v>43</v>
      </c>
      <c r="AK2707">
        <v>90.7</v>
      </c>
      <c r="AL2707" t="s">
        <v>39</v>
      </c>
      <c r="AM2707" t="s">
        <v>39</v>
      </c>
      <c r="AN2707">
        <v>4</v>
      </c>
      <c r="AO2707">
        <v>50</v>
      </c>
      <c r="AP2707">
        <v>40</v>
      </c>
      <c r="AQ2707" t="s">
        <v>39</v>
      </c>
      <c r="AR2707" t="s">
        <v>2693</v>
      </c>
      <c r="AS2707" t="s">
        <v>3212</v>
      </c>
    </row>
    <row r="2708" spans="1:45" x14ac:dyDescent="0.35">
      <c r="A2708" t="s">
        <v>2151</v>
      </c>
      <c r="B2708" t="s">
        <v>2672</v>
      </c>
      <c r="C2708" t="s">
        <v>2592</v>
      </c>
      <c r="D2708" t="s">
        <v>1098</v>
      </c>
      <c r="E2708" t="s">
        <v>1641</v>
      </c>
      <c r="F2708" t="s">
        <v>39</v>
      </c>
      <c r="G2708" t="s">
        <v>42</v>
      </c>
      <c r="H2708" t="s">
        <v>40</v>
      </c>
      <c r="I2708" t="s">
        <v>3199</v>
      </c>
      <c r="J2708" t="s">
        <v>39</v>
      </c>
      <c r="K2708" t="s">
        <v>39</v>
      </c>
      <c r="L2708" t="s">
        <v>39</v>
      </c>
      <c r="M2708" t="s">
        <v>2632</v>
      </c>
      <c r="N2708" t="s">
        <v>39</v>
      </c>
      <c r="O2708" t="s">
        <v>39</v>
      </c>
      <c r="P2708" t="s">
        <v>39</v>
      </c>
      <c r="Q2708" t="s">
        <v>39</v>
      </c>
      <c r="R2708" t="s">
        <v>39</v>
      </c>
      <c r="S2708" t="s">
        <v>39</v>
      </c>
      <c r="T2708">
        <v>4</v>
      </c>
      <c r="U2708" t="s">
        <v>2949</v>
      </c>
      <c r="V2708" s="6" t="s">
        <v>39</v>
      </c>
      <c r="W2708" t="s">
        <v>39</v>
      </c>
      <c r="X2708" s="6">
        <v>20</v>
      </c>
      <c r="Y2708" t="s">
        <v>2817</v>
      </c>
      <c r="Z2708" s="6">
        <v>0</v>
      </c>
      <c r="AA2708" t="s">
        <v>44</v>
      </c>
      <c r="AB2708">
        <v>400</v>
      </c>
      <c r="AC2708">
        <v>1</v>
      </c>
      <c r="AD2708" t="s">
        <v>40</v>
      </c>
      <c r="AE2708" t="s">
        <v>39</v>
      </c>
      <c r="AF2708" t="s">
        <v>40</v>
      </c>
      <c r="AG2708" t="s">
        <v>39</v>
      </c>
      <c r="AH2708" t="s">
        <v>39</v>
      </c>
      <c r="AI2708" t="s">
        <v>39</v>
      </c>
      <c r="AJ2708" s="6" t="s">
        <v>43</v>
      </c>
      <c r="AK2708">
        <v>86</v>
      </c>
      <c r="AL2708" t="s">
        <v>39</v>
      </c>
      <c r="AM2708" t="s">
        <v>39</v>
      </c>
      <c r="AN2708">
        <v>4</v>
      </c>
      <c r="AO2708">
        <v>50</v>
      </c>
      <c r="AP2708">
        <v>40</v>
      </c>
      <c r="AQ2708" t="s">
        <v>39</v>
      </c>
      <c r="AR2708" t="s">
        <v>2836</v>
      </c>
      <c r="AS2708" t="s">
        <v>3212</v>
      </c>
    </row>
    <row r="2709" spans="1:45" x14ac:dyDescent="0.35">
      <c r="A2709" t="s">
        <v>2151</v>
      </c>
      <c r="B2709" t="s">
        <v>2672</v>
      </c>
      <c r="C2709" t="s">
        <v>2592</v>
      </c>
      <c r="D2709" t="s">
        <v>1098</v>
      </c>
      <c r="E2709" t="s">
        <v>1641</v>
      </c>
      <c r="F2709" t="s">
        <v>39</v>
      </c>
      <c r="G2709" t="s">
        <v>42</v>
      </c>
      <c r="H2709" t="s">
        <v>40</v>
      </c>
      <c r="I2709" t="s">
        <v>3199</v>
      </c>
      <c r="J2709" t="s">
        <v>39</v>
      </c>
      <c r="K2709" t="s">
        <v>39</v>
      </c>
      <c r="L2709" t="s">
        <v>39</v>
      </c>
      <c r="M2709" t="s">
        <v>2632</v>
      </c>
      <c r="N2709" t="s">
        <v>39</v>
      </c>
      <c r="O2709" t="s">
        <v>39</v>
      </c>
      <c r="P2709" t="s">
        <v>39</v>
      </c>
      <c r="Q2709" t="s">
        <v>39</v>
      </c>
      <c r="R2709" t="s">
        <v>39</v>
      </c>
      <c r="S2709" t="s">
        <v>39</v>
      </c>
      <c r="T2709">
        <v>4</v>
      </c>
      <c r="U2709" t="s">
        <v>2949</v>
      </c>
      <c r="V2709" s="6" t="s">
        <v>39</v>
      </c>
      <c r="W2709" t="s">
        <v>39</v>
      </c>
      <c r="X2709" s="6">
        <v>20</v>
      </c>
      <c r="Y2709" t="s">
        <v>2817</v>
      </c>
      <c r="Z2709" s="6">
        <v>8</v>
      </c>
      <c r="AA2709" t="s">
        <v>44</v>
      </c>
      <c r="AB2709">
        <v>400</v>
      </c>
      <c r="AC2709">
        <v>1</v>
      </c>
      <c r="AD2709" t="s">
        <v>40</v>
      </c>
      <c r="AE2709" t="s">
        <v>39</v>
      </c>
      <c r="AF2709" t="s">
        <v>40</v>
      </c>
      <c r="AG2709" t="s">
        <v>39</v>
      </c>
      <c r="AH2709" t="s">
        <v>39</v>
      </c>
      <c r="AI2709" t="s">
        <v>39</v>
      </c>
      <c r="AJ2709" s="6" t="s">
        <v>43</v>
      </c>
      <c r="AK2709">
        <v>90</v>
      </c>
      <c r="AL2709" t="s">
        <v>39</v>
      </c>
      <c r="AM2709" t="s">
        <v>39</v>
      </c>
      <c r="AN2709">
        <v>4</v>
      </c>
      <c r="AO2709">
        <v>50</v>
      </c>
      <c r="AP2709">
        <v>40</v>
      </c>
      <c r="AQ2709" t="s">
        <v>39</v>
      </c>
      <c r="AR2709" t="s">
        <v>2836</v>
      </c>
      <c r="AS2709" t="s">
        <v>3212</v>
      </c>
    </row>
    <row r="2710" spans="1:45" x14ac:dyDescent="0.35">
      <c r="A2710" t="s">
        <v>2151</v>
      </c>
      <c r="B2710" t="s">
        <v>2672</v>
      </c>
      <c r="C2710" t="s">
        <v>2592</v>
      </c>
      <c r="D2710" t="s">
        <v>1098</v>
      </c>
      <c r="E2710" t="s">
        <v>1641</v>
      </c>
      <c r="F2710" t="s">
        <v>39</v>
      </c>
      <c r="G2710" t="s">
        <v>42</v>
      </c>
      <c r="H2710" t="s">
        <v>40</v>
      </c>
      <c r="I2710" t="s">
        <v>3199</v>
      </c>
      <c r="J2710" t="s">
        <v>39</v>
      </c>
      <c r="K2710" t="s">
        <v>39</v>
      </c>
      <c r="L2710" t="s">
        <v>39</v>
      </c>
      <c r="M2710" t="s">
        <v>2632</v>
      </c>
      <c r="N2710" t="s">
        <v>39</v>
      </c>
      <c r="O2710" t="s">
        <v>39</v>
      </c>
      <c r="P2710" t="s">
        <v>39</v>
      </c>
      <c r="Q2710" t="s">
        <v>39</v>
      </c>
      <c r="R2710" t="s">
        <v>39</v>
      </c>
      <c r="S2710" t="s">
        <v>39</v>
      </c>
      <c r="T2710">
        <v>4</v>
      </c>
      <c r="U2710" t="s">
        <v>2949</v>
      </c>
      <c r="V2710" s="6" t="s">
        <v>39</v>
      </c>
      <c r="W2710" t="s">
        <v>39</v>
      </c>
      <c r="X2710" s="6">
        <v>24</v>
      </c>
      <c r="Y2710" t="s">
        <v>2817</v>
      </c>
      <c r="Z2710" s="6">
        <v>0</v>
      </c>
      <c r="AA2710" t="s">
        <v>44</v>
      </c>
      <c r="AB2710">
        <v>400</v>
      </c>
      <c r="AC2710">
        <v>1</v>
      </c>
      <c r="AD2710" t="s">
        <v>40</v>
      </c>
      <c r="AE2710" t="s">
        <v>39</v>
      </c>
      <c r="AF2710" t="s">
        <v>40</v>
      </c>
      <c r="AG2710" t="s">
        <v>39</v>
      </c>
      <c r="AH2710" t="s">
        <v>39</v>
      </c>
      <c r="AI2710" t="s">
        <v>39</v>
      </c>
      <c r="AJ2710" s="6" t="s">
        <v>43</v>
      </c>
      <c r="AK2710">
        <v>87</v>
      </c>
      <c r="AL2710" t="s">
        <v>39</v>
      </c>
      <c r="AM2710" t="s">
        <v>39</v>
      </c>
      <c r="AN2710">
        <v>4</v>
      </c>
      <c r="AO2710">
        <v>50</v>
      </c>
      <c r="AP2710">
        <v>40</v>
      </c>
      <c r="AQ2710" t="s">
        <v>39</v>
      </c>
      <c r="AR2710" t="s">
        <v>2836</v>
      </c>
      <c r="AS2710" t="s">
        <v>3212</v>
      </c>
    </row>
    <row r="2711" spans="1:45" s="13" customFormat="1" x14ac:dyDescent="0.35">
      <c r="A2711" s="13" t="s">
        <v>2151</v>
      </c>
      <c r="B2711" s="13" t="s">
        <v>2672</v>
      </c>
      <c r="C2711" s="13" t="s">
        <v>2592</v>
      </c>
      <c r="D2711" s="13" t="s">
        <v>1098</v>
      </c>
      <c r="E2711" s="13" t="s">
        <v>1641</v>
      </c>
      <c r="F2711" s="13" t="s">
        <v>39</v>
      </c>
      <c r="G2711" s="13" t="s">
        <v>42</v>
      </c>
      <c r="H2711" s="13" t="s">
        <v>40</v>
      </c>
      <c r="I2711" s="13" t="s">
        <v>3199</v>
      </c>
      <c r="J2711" s="13" t="s">
        <v>39</v>
      </c>
      <c r="K2711" s="13" t="s">
        <v>39</v>
      </c>
      <c r="L2711" s="13" t="s">
        <v>39</v>
      </c>
      <c r="M2711" s="13" t="s">
        <v>2632</v>
      </c>
      <c r="N2711" s="13" t="s">
        <v>39</v>
      </c>
      <c r="O2711" s="13" t="s">
        <v>39</v>
      </c>
      <c r="P2711" s="13" t="s">
        <v>39</v>
      </c>
      <c r="Q2711" s="13" t="s">
        <v>39</v>
      </c>
      <c r="R2711" s="13" t="s">
        <v>39</v>
      </c>
      <c r="S2711" s="13" t="s">
        <v>39</v>
      </c>
      <c r="T2711" s="13">
        <v>4</v>
      </c>
      <c r="U2711" s="13" t="s">
        <v>2949</v>
      </c>
      <c r="V2711" s="16" t="s">
        <v>39</v>
      </c>
      <c r="W2711" s="13" t="s">
        <v>39</v>
      </c>
      <c r="X2711" s="16">
        <v>24</v>
      </c>
      <c r="Y2711" s="13" t="s">
        <v>2817</v>
      </c>
      <c r="Z2711" s="16">
        <v>8</v>
      </c>
      <c r="AA2711" s="13" t="s">
        <v>44</v>
      </c>
      <c r="AB2711" s="13">
        <v>400</v>
      </c>
      <c r="AC2711" s="13">
        <v>1</v>
      </c>
      <c r="AD2711" s="13" t="s">
        <v>40</v>
      </c>
      <c r="AE2711" s="13" t="s">
        <v>39</v>
      </c>
      <c r="AF2711" s="13" t="s">
        <v>40</v>
      </c>
      <c r="AG2711" s="13" t="s">
        <v>39</v>
      </c>
      <c r="AH2711" s="13" t="s">
        <v>39</v>
      </c>
      <c r="AI2711" s="13" t="s">
        <v>39</v>
      </c>
      <c r="AJ2711" s="16" t="s">
        <v>43</v>
      </c>
      <c r="AK2711" s="13">
        <v>89</v>
      </c>
      <c r="AL2711" s="13" t="s">
        <v>39</v>
      </c>
      <c r="AM2711" s="13" t="s">
        <v>39</v>
      </c>
      <c r="AN2711" s="13">
        <v>4</v>
      </c>
      <c r="AO2711" s="13">
        <v>50</v>
      </c>
      <c r="AP2711" s="13">
        <v>40</v>
      </c>
      <c r="AQ2711" s="13" t="s">
        <v>39</v>
      </c>
      <c r="AR2711" s="13" t="s">
        <v>2836</v>
      </c>
      <c r="AS2711" s="13" t="s">
        <v>3212</v>
      </c>
    </row>
    <row r="2712" spans="1:45" x14ac:dyDescent="0.35">
      <c r="A2712" t="s">
        <v>2171</v>
      </c>
      <c r="B2712" t="s">
        <v>2672</v>
      </c>
      <c r="C2712" t="s">
        <v>2592</v>
      </c>
      <c r="D2712" t="s">
        <v>424</v>
      </c>
      <c r="E2712" t="s">
        <v>2170</v>
      </c>
      <c r="F2712" t="s">
        <v>3065</v>
      </c>
      <c r="G2712" t="s">
        <v>42</v>
      </c>
      <c r="H2712" t="s">
        <v>40</v>
      </c>
      <c r="I2712" t="s">
        <v>3217</v>
      </c>
      <c r="J2712" t="s">
        <v>39</v>
      </c>
      <c r="K2712" t="s">
        <v>39</v>
      </c>
      <c r="L2712" t="s">
        <v>39</v>
      </c>
      <c r="M2712" t="s">
        <v>41</v>
      </c>
      <c r="N2712" t="s">
        <v>39</v>
      </c>
      <c r="O2712">
        <v>1988</v>
      </c>
      <c r="P2712">
        <v>1988</v>
      </c>
      <c r="Q2712" t="s">
        <v>39</v>
      </c>
      <c r="R2712" t="s">
        <v>39</v>
      </c>
      <c r="S2712" t="s">
        <v>39</v>
      </c>
      <c r="T2712" t="s">
        <v>39</v>
      </c>
      <c r="U2712" t="s">
        <v>3218</v>
      </c>
      <c r="V2712" s="6" t="s">
        <v>2953</v>
      </c>
      <c r="W2712">
        <f>18*7</f>
        <v>126</v>
      </c>
      <c r="X2712" s="6">
        <v>3</v>
      </c>
      <c r="Y2712" t="s">
        <v>39</v>
      </c>
      <c r="Z2712" s="6" t="s">
        <v>39</v>
      </c>
      <c r="AA2712" t="s">
        <v>39</v>
      </c>
      <c r="AB2712" t="s">
        <v>39</v>
      </c>
      <c r="AC2712" t="s">
        <v>39</v>
      </c>
      <c r="AD2712" t="s">
        <v>40</v>
      </c>
      <c r="AE2712" t="s">
        <v>39</v>
      </c>
      <c r="AF2712" t="s">
        <v>40</v>
      </c>
      <c r="AG2712" t="s">
        <v>39</v>
      </c>
      <c r="AH2712" t="s">
        <v>39</v>
      </c>
      <c r="AI2712" t="s">
        <v>39</v>
      </c>
      <c r="AJ2712" s="6" t="s">
        <v>43</v>
      </c>
      <c r="AK2712">
        <v>62.6</v>
      </c>
      <c r="AL2712" t="s">
        <v>39</v>
      </c>
      <c r="AM2712" t="s">
        <v>39</v>
      </c>
      <c r="AN2712">
        <v>3</v>
      </c>
      <c r="AO2712">
        <v>25</v>
      </c>
      <c r="AP2712">
        <v>35</v>
      </c>
      <c r="AQ2712" t="s">
        <v>39</v>
      </c>
      <c r="AR2712" t="s">
        <v>2692</v>
      </c>
      <c r="AS2712" t="s">
        <v>3229</v>
      </c>
    </row>
    <row r="2713" spans="1:45" x14ac:dyDescent="0.35">
      <c r="A2713" t="s">
        <v>2171</v>
      </c>
      <c r="B2713" t="s">
        <v>2672</v>
      </c>
      <c r="C2713" t="s">
        <v>2592</v>
      </c>
      <c r="D2713" t="s">
        <v>424</v>
      </c>
      <c r="E2713" t="s">
        <v>2170</v>
      </c>
      <c r="F2713" t="s">
        <v>3065</v>
      </c>
      <c r="G2713" t="s">
        <v>42</v>
      </c>
      <c r="H2713" t="s">
        <v>40</v>
      </c>
      <c r="I2713" t="s">
        <v>3217</v>
      </c>
      <c r="J2713" t="s">
        <v>39</v>
      </c>
      <c r="K2713" t="s">
        <v>39</v>
      </c>
      <c r="L2713" t="s">
        <v>39</v>
      </c>
      <c r="M2713" t="s">
        <v>41</v>
      </c>
      <c r="N2713" t="s">
        <v>39</v>
      </c>
      <c r="O2713">
        <v>1988</v>
      </c>
      <c r="P2713">
        <v>1988</v>
      </c>
      <c r="Q2713" t="s">
        <v>39</v>
      </c>
      <c r="R2713" t="s">
        <v>39</v>
      </c>
      <c r="S2713" t="s">
        <v>39</v>
      </c>
      <c r="T2713" t="s">
        <v>39</v>
      </c>
      <c r="U2713" t="s">
        <v>3219</v>
      </c>
      <c r="V2713" s="6" t="s">
        <v>2953</v>
      </c>
      <c r="W2713">
        <f>24*7</f>
        <v>168</v>
      </c>
      <c r="X2713" s="6">
        <v>3</v>
      </c>
      <c r="Y2713" t="s">
        <v>39</v>
      </c>
      <c r="Z2713" s="6" t="s">
        <v>39</v>
      </c>
      <c r="AA2713" t="s">
        <v>39</v>
      </c>
      <c r="AB2713" t="s">
        <v>39</v>
      </c>
      <c r="AC2713" t="s">
        <v>39</v>
      </c>
      <c r="AD2713" t="s">
        <v>40</v>
      </c>
      <c r="AE2713" t="s">
        <v>39</v>
      </c>
      <c r="AF2713" t="s">
        <v>40</v>
      </c>
      <c r="AG2713" t="s">
        <v>39</v>
      </c>
      <c r="AH2713" t="s">
        <v>39</v>
      </c>
      <c r="AI2713" t="s">
        <v>39</v>
      </c>
      <c r="AJ2713" s="6" t="s">
        <v>43</v>
      </c>
      <c r="AK2713">
        <v>54.7</v>
      </c>
      <c r="AL2713" t="s">
        <v>39</v>
      </c>
      <c r="AM2713" t="s">
        <v>39</v>
      </c>
      <c r="AN2713">
        <v>3</v>
      </c>
      <c r="AO2713">
        <v>25</v>
      </c>
      <c r="AP2713">
        <v>35</v>
      </c>
      <c r="AQ2713" t="s">
        <v>39</v>
      </c>
      <c r="AR2713" t="s">
        <v>2692</v>
      </c>
      <c r="AS2713" t="s">
        <v>3229</v>
      </c>
    </row>
    <row r="2714" spans="1:45" x14ac:dyDescent="0.35">
      <c r="A2714" t="s">
        <v>2171</v>
      </c>
      <c r="B2714" t="s">
        <v>2672</v>
      </c>
      <c r="C2714" t="s">
        <v>2592</v>
      </c>
      <c r="D2714" t="s">
        <v>424</v>
      </c>
      <c r="E2714" t="s">
        <v>2170</v>
      </c>
      <c r="F2714" t="s">
        <v>3065</v>
      </c>
      <c r="G2714" t="s">
        <v>42</v>
      </c>
      <c r="H2714" t="s">
        <v>40</v>
      </c>
      <c r="I2714" t="s">
        <v>3217</v>
      </c>
      <c r="J2714" t="s">
        <v>39</v>
      </c>
      <c r="K2714" t="s">
        <v>39</v>
      </c>
      <c r="L2714" t="s">
        <v>39</v>
      </c>
      <c r="M2714" t="s">
        <v>41</v>
      </c>
      <c r="N2714" t="s">
        <v>39</v>
      </c>
      <c r="O2714">
        <v>1988</v>
      </c>
      <c r="P2714">
        <v>1988</v>
      </c>
      <c r="Q2714" t="s">
        <v>39</v>
      </c>
      <c r="R2714" t="s">
        <v>39</v>
      </c>
      <c r="S2714" t="s">
        <v>39</v>
      </c>
      <c r="T2714" t="s">
        <v>39</v>
      </c>
      <c r="U2714" t="s">
        <v>3220</v>
      </c>
      <c r="V2714" s="6" t="s">
        <v>2953</v>
      </c>
      <c r="W2714">
        <f>18*7</f>
        <v>126</v>
      </c>
      <c r="X2714" s="6">
        <v>3</v>
      </c>
      <c r="Y2714" t="s">
        <v>39</v>
      </c>
      <c r="Z2714" s="6" t="s">
        <v>39</v>
      </c>
      <c r="AA2714" t="s">
        <v>39</v>
      </c>
      <c r="AB2714" t="s">
        <v>39</v>
      </c>
      <c r="AC2714" t="s">
        <v>39</v>
      </c>
      <c r="AD2714" t="s">
        <v>40</v>
      </c>
      <c r="AE2714" t="s">
        <v>39</v>
      </c>
      <c r="AF2714" t="s">
        <v>40</v>
      </c>
      <c r="AG2714" t="s">
        <v>39</v>
      </c>
      <c r="AH2714" t="s">
        <v>39</v>
      </c>
      <c r="AI2714" t="s">
        <v>39</v>
      </c>
      <c r="AJ2714" s="6" t="s">
        <v>43</v>
      </c>
      <c r="AK2714">
        <v>50.7</v>
      </c>
      <c r="AL2714" t="s">
        <v>39</v>
      </c>
      <c r="AM2714" t="s">
        <v>39</v>
      </c>
      <c r="AN2714">
        <v>3</v>
      </c>
      <c r="AO2714">
        <v>25</v>
      </c>
      <c r="AP2714">
        <v>35</v>
      </c>
      <c r="AQ2714" t="s">
        <v>39</v>
      </c>
      <c r="AR2714" t="s">
        <v>2692</v>
      </c>
      <c r="AS2714" t="s">
        <v>3229</v>
      </c>
    </row>
    <row r="2715" spans="1:45" x14ac:dyDescent="0.35">
      <c r="A2715" t="s">
        <v>2171</v>
      </c>
      <c r="B2715" t="s">
        <v>2672</v>
      </c>
      <c r="C2715" t="s">
        <v>2592</v>
      </c>
      <c r="D2715" t="s">
        <v>424</v>
      </c>
      <c r="E2715" t="s">
        <v>2170</v>
      </c>
      <c r="F2715" t="s">
        <v>3065</v>
      </c>
      <c r="G2715" t="s">
        <v>42</v>
      </c>
      <c r="H2715" t="s">
        <v>40</v>
      </c>
      <c r="I2715" t="s">
        <v>3217</v>
      </c>
      <c r="J2715" t="s">
        <v>39</v>
      </c>
      <c r="K2715" t="s">
        <v>39</v>
      </c>
      <c r="L2715" t="s">
        <v>39</v>
      </c>
      <c r="M2715" t="s">
        <v>41</v>
      </c>
      <c r="N2715" t="s">
        <v>39</v>
      </c>
      <c r="O2715">
        <v>1988</v>
      </c>
      <c r="P2715">
        <v>1988</v>
      </c>
      <c r="Q2715" t="s">
        <v>39</v>
      </c>
      <c r="R2715" t="s">
        <v>39</v>
      </c>
      <c r="S2715" t="s">
        <v>39</v>
      </c>
      <c r="T2715" t="s">
        <v>39</v>
      </c>
      <c r="U2715" t="s">
        <v>3220</v>
      </c>
      <c r="V2715" s="6" t="s">
        <v>2953</v>
      </c>
      <c r="W2715">
        <f>24*7</f>
        <v>168</v>
      </c>
      <c r="X2715" s="6">
        <v>3</v>
      </c>
      <c r="Y2715" t="s">
        <v>39</v>
      </c>
      <c r="Z2715" s="6" t="s">
        <v>39</v>
      </c>
      <c r="AA2715" t="s">
        <v>39</v>
      </c>
      <c r="AB2715" t="s">
        <v>39</v>
      </c>
      <c r="AC2715" t="s">
        <v>39</v>
      </c>
      <c r="AD2715" t="s">
        <v>40</v>
      </c>
      <c r="AE2715" t="s">
        <v>39</v>
      </c>
      <c r="AF2715" t="s">
        <v>40</v>
      </c>
      <c r="AG2715" t="s">
        <v>39</v>
      </c>
      <c r="AH2715" t="s">
        <v>39</v>
      </c>
      <c r="AI2715" t="s">
        <v>39</v>
      </c>
      <c r="AJ2715" s="6" t="s">
        <v>43</v>
      </c>
      <c r="AK2715">
        <v>42.7</v>
      </c>
      <c r="AL2715" t="s">
        <v>39</v>
      </c>
      <c r="AM2715" t="s">
        <v>39</v>
      </c>
      <c r="AN2715">
        <v>3</v>
      </c>
      <c r="AO2715">
        <v>25</v>
      </c>
      <c r="AP2715">
        <v>35</v>
      </c>
      <c r="AQ2715" t="s">
        <v>39</v>
      </c>
      <c r="AR2715" t="s">
        <v>2692</v>
      </c>
      <c r="AS2715" t="s">
        <v>3229</v>
      </c>
    </row>
    <row r="2716" spans="1:45" x14ac:dyDescent="0.35">
      <c r="A2716" t="s">
        <v>2171</v>
      </c>
      <c r="B2716" t="s">
        <v>2672</v>
      </c>
      <c r="C2716" t="s">
        <v>2592</v>
      </c>
      <c r="D2716" t="s">
        <v>424</v>
      </c>
      <c r="E2716" t="s">
        <v>2170</v>
      </c>
      <c r="F2716" t="s">
        <v>3065</v>
      </c>
      <c r="G2716" t="s">
        <v>42</v>
      </c>
      <c r="H2716" t="s">
        <v>40</v>
      </c>
      <c r="I2716" t="s">
        <v>3217</v>
      </c>
      <c r="J2716" t="s">
        <v>39</v>
      </c>
      <c r="K2716" t="s">
        <v>39</v>
      </c>
      <c r="L2716" t="s">
        <v>39</v>
      </c>
      <c r="M2716" t="s">
        <v>41</v>
      </c>
      <c r="N2716" t="s">
        <v>39</v>
      </c>
      <c r="O2716">
        <v>1988</v>
      </c>
      <c r="P2716">
        <v>1988</v>
      </c>
      <c r="Q2716" t="s">
        <v>39</v>
      </c>
      <c r="R2716" t="s">
        <v>39</v>
      </c>
      <c r="S2716" t="s">
        <v>39</v>
      </c>
      <c r="T2716" t="s">
        <v>39</v>
      </c>
      <c r="U2716" t="s">
        <v>3221</v>
      </c>
      <c r="V2716" s="6" t="s">
        <v>2953</v>
      </c>
      <c r="W2716">
        <f t="shared" ref="W2716" si="25">18*7</f>
        <v>126</v>
      </c>
      <c r="X2716" s="6">
        <v>3</v>
      </c>
      <c r="Y2716" t="s">
        <v>39</v>
      </c>
      <c r="Z2716" s="6" t="s">
        <v>39</v>
      </c>
      <c r="AA2716" t="s">
        <v>39</v>
      </c>
      <c r="AB2716" t="s">
        <v>39</v>
      </c>
      <c r="AC2716" t="s">
        <v>39</v>
      </c>
      <c r="AD2716" t="s">
        <v>40</v>
      </c>
      <c r="AE2716" t="s">
        <v>39</v>
      </c>
      <c r="AF2716" t="s">
        <v>40</v>
      </c>
      <c r="AG2716" t="s">
        <v>39</v>
      </c>
      <c r="AH2716" t="s">
        <v>39</v>
      </c>
      <c r="AI2716" t="s">
        <v>39</v>
      </c>
      <c r="AJ2716" s="6" t="s">
        <v>43</v>
      </c>
      <c r="AK2716">
        <v>68</v>
      </c>
      <c r="AL2716" t="s">
        <v>39</v>
      </c>
      <c r="AM2716" t="s">
        <v>39</v>
      </c>
      <c r="AN2716">
        <v>3</v>
      </c>
      <c r="AO2716">
        <v>25</v>
      </c>
      <c r="AP2716">
        <v>35</v>
      </c>
      <c r="AQ2716" t="s">
        <v>39</v>
      </c>
      <c r="AR2716" t="s">
        <v>2692</v>
      </c>
      <c r="AS2716" t="s">
        <v>3229</v>
      </c>
    </row>
    <row r="2717" spans="1:45" x14ac:dyDescent="0.35">
      <c r="A2717" t="s">
        <v>2171</v>
      </c>
      <c r="B2717" t="s">
        <v>2672</v>
      </c>
      <c r="C2717" t="s">
        <v>2592</v>
      </c>
      <c r="D2717" t="s">
        <v>424</v>
      </c>
      <c r="E2717" t="s">
        <v>2170</v>
      </c>
      <c r="F2717" t="s">
        <v>3065</v>
      </c>
      <c r="G2717" t="s">
        <v>42</v>
      </c>
      <c r="H2717" t="s">
        <v>40</v>
      </c>
      <c r="I2717" t="s">
        <v>3217</v>
      </c>
      <c r="J2717" t="s">
        <v>39</v>
      </c>
      <c r="K2717" t="s">
        <v>39</v>
      </c>
      <c r="L2717" t="s">
        <v>39</v>
      </c>
      <c r="M2717" t="s">
        <v>41</v>
      </c>
      <c r="N2717" t="s">
        <v>39</v>
      </c>
      <c r="O2717">
        <v>1988</v>
      </c>
      <c r="P2717">
        <v>1988</v>
      </c>
      <c r="Q2717" t="s">
        <v>39</v>
      </c>
      <c r="R2717" t="s">
        <v>39</v>
      </c>
      <c r="S2717" t="s">
        <v>39</v>
      </c>
      <c r="T2717" t="s">
        <v>39</v>
      </c>
      <c r="U2717" t="s">
        <v>3221</v>
      </c>
      <c r="V2717" s="6" t="s">
        <v>2953</v>
      </c>
      <c r="W2717">
        <f t="shared" ref="W2717" si="26">24*7</f>
        <v>168</v>
      </c>
      <c r="X2717" s="6">
        <v>3</v>
      </c>
      <c r="Y2717" t="s">
        <v>39</v>
      </c>
      <c r="Z2717" s="6" t="s">
        <v>39</v>
      </c>
      <c r="AA2717" t="s">
        <v>39</v>
      </c>
      <c r="AB2717" t="s">
        <v>39</v>
      </c>
      <c r="AC2717" t="s">
        <v>39</v>
      </c>
      <c r="AD2717" t="s">
        <v>40</v>
      </c>
      <c r="AE2717" t="s">
        <v>39</v>
      </c>
      <c r="AF2717" t="s">
        <v>40</v>
      </c>
      <c r="AG2717" t="s">
        <v>39</v>
      </c>
      <c r="AH2717" t="s">
        <v>39</v>
      </c>
      <c r="AI2717" t="s">
        <v>39</v>
      </c>
      <c r="AJ2717" s="6" t="s">
        <v>43</v>
      </c>
      <c r="AK2717">
        <v>66.7</v>
      </c>
      <c r="AL2717" t="s">
        <v>39</v>
      </c>
      <c r="AM2717" t="s">
        <v>39</v>
      </c>
      <c r="AN2717">
        <v>3</v>
      </c>
      <c r="AO2717">
        <v>25</v>
      </c>
      <c r="AP2717">
        <v>35</v>
      </c>
      <c r="AQ2717" t="s">
        <v>39</v>
      </c>
      <c r="AR2717" t="s">
        <v>2692</v>
      </c>
      <c r="AS2717" t="s">
        <v>3229</v>
      </c>
    </row>
    <row r="2718" spans="1:45" x14ac:dyDescent="0.35">
      <c r="A2718" t="s">
        <v>2171</v>
      </c>
      <c r="B2718" t="s">
        <v>2672</v>
      </c>
      <c r="C2718" t="s">
        <v>2592</v>
      </c>
      <c r="D2718" t="s">
        <v>424</v>
      </c>
      <c r="E2718" t="s">
        <v>2170</v>
      </c>
      <c r="F2718" t="s">
        <v>3065</v>
      </c>
      <c r="G2718" t="s">
        <v>42</v>
      </c>
      <c r="H2718" t="s">
        <v>40</v>
      </c>
      <c r="I2718" t="s">
        <v>3217</v>
      </c>
      <c r="J2718" t="s">
        <v>39</v>
      </c>
      <c r="K2718" t="s">
        <v>39</v>
      </c>
      <c r="L2718" t="s">
        <v>39</v>
      </c>
      <c r="M2718" t="s">
        <v>41</v>
      </c>
      <c r="N2718" t="s">
        <v>39</v>
      </c>
      <c r="O2718">
        <v>1988</v>
      </c>
      <c r="P2718">
        <v>1988</v>
      </c>
      <c r="Q2718" t="s">
        <v>39</v>
      </c>
      <c r="R2718" t="s">
        <v>39</v>
      </c>
      <c r="S2718" t="s">
        <v>39</v>
      </c>
      <c r="T2718" t="s">
        <v>39</v>
      </c>
      <c r="U2718" t="s">
        <v>3222</v>
      </c>
      <c r="V2718" s="6" t="s">
        <v>2953</v>
      </c>
      <c r="W2718">
        <f t="shared" ref="W2718" si="27">18*7</f>
        <v>126</v>
      </c>
      <c r="X2718" s="6">
        <v>3</v>
      </c>
      <c r="Y2718" t="s">
        <v>39</v>
      </c>
      <c r="Z2718" s="6" t="s">
        <v>39</v>
      </c>
      <c r="AA2718" t="s">
        <v>39</v>
      </c>
      <c r="AB2718" t="s">
        <v>39</v>
      </c>
      <c r="AC2718" t="s">
        <v>39</v>
      </c>
      <c r="AD2718" t="s">
        <v>40</v>
      </c>
      <c r="AE2718" t="s">
        <v>39</v>
      </c>
      <c r="AF2718" t="s">
        <v>40</v>
      </c>
      <c r="AG2718" t="s">
        <v>39</v>
      </c>
      <c r="AH2718" t="s">
        <v>39</v>
      </c>
      <c r="AI2718" t="s">
        <v>39</v>
      </c>
      <c r="AJ2718" s="6" t="s">
        <v>43</v>
      </c>
      <c r="AK2718">
        <v>65.3</v>
      </c>
      <c r="AL2718" t="s">
        <v>39</v>
      </c>
      <c r="AM2718" t="s">
        <v>39</v>
      </c>
      <c r="AN2718">
        <v>3</v>
      </c>
      <c r="AO2718">
        <v>25</v>
      </c>
      <c r="AP2718">
        <v>35</v>
      </c>
      <c r="AQ2718" t="s">
        <v>39</v>
      </c>
      <c r="AR2718" t="s">
        <v>2692</v>
      </c>
      <c r="AS2718" t="s">
        <v>3229</v>
      </c>
    </row>
    <row r="2719" spans="1:45" x14ac:dyDescent="0.35">
      <c r="A2719" t="s">
        <v>2171</v>
      </c>
      <c r="B2719" t="s">
        <v>2672</v>
      </c>
      <c r="C2719" t="s">
        <v>2592</v>
      </c>
      <c r="D2719" t="s">
        <v>424</v>
      </c>
      <c r="E2719" t="s">
        <v>2170</v>
      </c>
      <c r="F2719" t="s">
        <v>3065</v>
      </c>
      <c r="G2719" t="s">
        <v>42</v>
      </c>
      <c r="H2719" t="s">
        <v>40</v>
      </c>
      <c r="I2719" t="s">
        <v>3217</v>
      </c>
      <c r="J2719" t="s">
        <v>39</v>
      </c>
      <c r="K2719" t="s">
        <v>39</v>
      </c>
      <c r="L2719" t="s">
        <v>39</v>
      </c>
      <c r="M2719" t="s">
        <v>41</v>
      </c>
      <c r="N2719" t="s">
        <v>39</v>
      </c>
      <c r="O2719">
        <v>1988</v>
      </c>
      <c r="P2719">
        <v>1988</v>
      </c>
      <c r="Q2719" t="s">
        <v>39</v>
      </c>
      <c r="R2719" t="s">
        <v>39</v>
      </c>
      <c r="S2719" t="s">
        <v>39</v>
      </c>
      <c r="T2719" t="s">
        <v>39</v>
      </c>
      <c r="U2719" t="s">
        <v>3223</v>
      </c>
      <c r="V2719" s="6" t="s">
        <v>2953</v>
      </c>
      <c r="W2719">
        <f t="shared" ref="W2719" si="28">24*7</f>
        <v>168</v>
      </c>
      <c r="X2719" s="6">
        <v>3</v>
      </c>
      <c r="Y2719" t="s">
        <v>39</v>
      </c>
      <c r="Z2719" s="6" t="s">
        <v>39</v>
      </c>
      <c r="AA2719" t="s">
        <v>39</v>
      </c>
      <c r="AB2719" t="s">
        <v>39</v>
      </c>
      <c r="AC2719" t="s">
        <v>39</v>
      </c>
      <c r="AD2719" t="s">
        <v>40</v>
      </c>
      <c r="AE2719" t="s">
        <v>39</v>
      </c>
      <c r="AF2719" t="s">
        <v>40</v>
      </c>
      <c r="AG2719" t="s">
        <v>39</v>
      </c>
      <c r="AH2719" t="s">
        <v>39</v>
      </c>
      <c r="AI2719" t="s">
        <v>39</v>
      </c>
      <c r="AJ2719" s="6" t="s">
        <v>43</v>
      </c>
      <c r="AK2719">
        <v>60</v>
      </c>
      <c r="AL2719" t="s">
        <v>39</v>
      </c>
      <c r="AM2719" t="s">
        <v>39</v>
      </c>
      <c r="AN2719">
        <v>3</v>
      </c>
      <c r="AO2719">
        <v>25</v>
      </c>
      <c r="AP2719">
        <v>35</v>
      </c>
      <c r="AQ2719" t="s">
        <v>39</v>
      </c>
      <c r="AR2719" t="s">
        <v>2692</v>
      </c>
      <c r="AS2719" t="s">
        <v>3229</v>
      </c>
    </row>
    <row r="2720" spans="1:45" x14ac:dyDescent="0.35">
      <c r="A2720" t="s">
        <v>2171</v>
      </c>
      <c r="B2720" t="s">
        <v>2672</v>
      </c>
      <c r="C2720" t="s">
        <v>2592</v>
      </c>
      <c r="D2720" t="s">
        <v>424</v>
      </c>
      <c r="E2720" t="s">
        <v>2170</v>
      </c>
      <c r="F2720" t="s">
        <v>3065</v>
      </c>
      <c r="G2720" t="s">
        <v>42</v>
      </c>
      <c r="H2720" t="s">
        <v>40</v>
      </c>
      <c r="I2720" t="s">
        <v>3217</v>
      </c>
      <c r="J2720" t="s">
        <v>39</v>
      </c>
      <c r="K2720" t="s">
        <v>39</v>
      </c>
      <c r="L2720" t="s">
        <v>39</v>
      </c>
      <c r="M2720" t="s">
        <v>41</v>
      </c>
      <c r="N2720" t="s">
        <v>39</v>
      </c>
      <c r="O2720">
        <v>1988</v>
      </c>
      <c r="P2720">
        <v>1988</v>
      </c>
      <c r="Q2720" t="s">
        <v>39</v>
      </c>
      <c r="R2720" t="s">
        <v>39</v>
      </c>
      <c r="S2720" t="s">
        <v>39</v>
      </c>
      <c r="T2720" t="s">
        <v>39</v>
      </c>
      <c r="U2720" t="s">
        <v>3224</v>
      </c>
      <c r="V2720" s="6" t="s">
        <v>2953</v>
      </c>
      <c r="W2720">
        <f t="shared" ref="W2720" si="29">18*7</f>
        <v>126</v>
      </c>
      <c r="X2720" s="6">
        <v>3</v>
      </c>
      <c r="Y2720" t="s">
        <v>39</v>
      </c>
      <c r="Z2720" s="6" t="s">
        <v>39</v>
      </c>
      <c r="AA2720" t="s">
        <v>39</v>
      </c>
      <c r="AB2720" t="s">
        <v>39</v>
      </c>
      <c r="AC2720" t="s">
        <v>39</v>
      </c>
      <c r="AD2720" t="s">
        <v>40</v>
      </c>
      <c r="AE2720" t="s">
        <v>39</v>
      </c>
      <c r="AF2720" t="s">
        <v>40</v>
      </c>
      <c r="AG2720" t="s">
        <v>39</v>
      </c>
      <c r="AH2720" t="s">
        <v>39</v>
      </c>
      <c r="AI2720" t="s">
        <v>39</v>
      </c>
      <c r="AJ2720" s="6" t="s">
        <v>43</v>
      </c>
      <c r="AK2720">
        <v>5.3</v>
      </c>
      <c r="AL2720" t="s">
        <v>39</v>
      </c>
      <c r="AM2720" t="s">
        <v>39</v>
      </c>
      <c r="AN2720">
        <v>3</v>
      </c>
      <c r="AO2720">
        <v>25</v>
      </c>
      <c r="AP2720">
        <v>35</v>
      </c>
      <c r="AQ2720" t="s">
        <v>39</v>
      </c>
      <c r="AR2720" t="s">
        <v>2692</v>
      </c>
      <c r="AS2720" t="s">
        <v>3229</v>
      </c>
    </row>
    <row r="2721" spans="1:45" x14ac:dyDescent="0.35">
      <c r="A2721" t="s">
        <v>2171</v>
      </c>
      <c r="B2721" t="s">
        <v>2672</v>
      </c>
      <c r="C2721" t="s">
        <v>2592</v>
      </c>
      <c r="D2721" t="s">
        <v>424</v>
      </c>
      <c r="E2721" t="s">
        <v>2170</v>
      </c>
      <c r="F2721" t="s">
        <v>3065</v>
      </c>
      <c r="G2721" t="s">
        <v>42</v>
      </c>
      <c r="H2721" t="s">
        <v>40</v>
      </c>
      <c r="I2721" t="s">
        <v>3217</v>
      </c>
      <c r="J2721" t="s">
        <v>39</v>
      </c>
      <c r="K2721" t="s">
        <v>39</v>
      </c>
      <c r="L2721" t="s">
        <v>39</v>
      </c>
      <c r="M2721" t="s">
        <v>41</v>
      </c>
      <c r="N2721" t="s">
        <v>39</v>
      </c>
      <c r="O2721">
        <v>1988</v>
      </c>
      <c r="P2721">
        <v>1988</v>
      </c>
      <c r="Q2721" t="s">
        <v>39</v>
      </c>
      <c r="R2721" t="s">
        <v>39</v>
      </c>
      <c r="S2721" t="s">
        <v>39</v>
      </c>
      <c r="T2721" t="s">
        <v>39</v>
      </c>
      <c r="U2721" t="s">
        <v>3224</v>
      </c>
      <c r="V2721" s="6" t="s">
        <v>2953</v>
      </c>
      <c r="W2721">
        <f t="shared" ref="W2721" si="30">24*7</f>
        <v>168</v>
      </c>
      <c r="X2721" s="6">
        <v>3</v>
      </c>
      <c r="Y2721" t="s">
        <v>39</v>
      </c>
      <c r="Z2721" s="6" t="s">
        <v>39</v>
      </c>
      <c r="AA2721" t="s">
        <v>39</v>
      </c>
      <c r="AB2721" t="s">
        <v>39</v>
      </c>
      <c r="AC2721" t="s">
        <v>39</v>
      </c>
      <c r="AD2721" t="s">
        <v>40</v>
      </c>
      <c r="AE2721" t="s">
        <v>39</v>
      </c>
      <c r="AF2721" t="s">
        <v>40</v>
      </c>
      <c r="AG2721" t="s">
        <v>39</v>
      </c>
      <c r="AH2721" t="s">
        <v>39</v>
      </c>
      <c r="AI2721" t="s">
        <v>39</v>
      </c>
      <c r="AJ2721" s="6" t="s">
        <v>43</v>
      </c>
      <c r="AK2721">
        <v>0</v>
      </c>
      <c r="AL2721" t="s">
        <v>39</v>
      </c>
      <c r="AM2721" t="s">
        <v>39</v>
      </c>
      <c r="AN2721">
        <v>3</v>
      </c>
      <c r="AO2721">
        <v>25</v>
      </c>
      <c r="AP2721">
        <v>35</v>
      </c>
      <c r="AQ2721" t="s">
        <v>39</v>
      </c>
      <c r="AR2721" t="s">
        <v>2692</v>
      </c>
      <c r="AS2721" t="s">
        <v>3229</v>
      </c>
    </row>
    <row r="2722" spans="1:45" x14ac:dyDescent="0.35">
      <c r="A2722" t="s">
        <v>2171</v>
      </c>
      <c r="B2722" t="s">
        <v>2672</v>
      </c>
      <c r="C2722" t="s">
        <v>2592</v>
      </c>
      <c r="D2722" t="s">
        <v>424</v>
      </c>
      <c r="E2722" t="s">
        <v>2170</v>
      </c>
      <c r="F2722" t="s">
        <v>3065</v>
      </c>
      <c r="G2722" t="s">
        <v>42</v>
      </c>
      <c r="H2722" t="s">
        <v>40</v>
      </c>
      <c r="I2722" t="s">
        <v>3217</v>
      </c>
      <c r="J2722" t="s">
        <v>39</v>
      </c>
      <c r="K2722" t="s">
        <v>39</v>
      </c>
      <c r="L2722" t="s">
        <v>39</v>
      </c>
      <c r="M2722" t="s">
        <v>41</v>
      </c>
      <c r="N2722" t="s">
        <v>39</v>
      </c>
      <c r="O2722">
        <v>1988</v>
      </c>
      <c r="P2722">
        <v>1988</v>
      </c>
      <c r="Q2722" t="s">
        <v>39</v>
      </c>
      <c r="R2722" t="s">
        <v>39</v>
      </c>
      <c r="S2722" t="s">
        <v>39</v>
      </c>
      <c r="T2722" t="s">
        <v>39</v>
      </c>
      <c r="U2722" t="s">
        <v>3225</v>
      </c>
      <c r="V2722" s="6" t="s">
        <v>2953</v>
      </c>
      <c r="W2722">
        <f t="shared" ref="W2722" si="31">18*7</f>
        <v>126</v>
      </c>
      <c r="X2722" s="6">
        <v>3</v>
      </c>
      <c r="Y2722" t="s">
        <v>39</v>
      </c>
      <c r="Z2722" s="6" t="s">
        <v>39</v>
      </c>
      <c r="AA2722" t="s">
        <v>39</v>
      </c>
      <c r="AB2722" t="s">
        <v>39</v>
      </c>
      <c r="AC2722" t="s">
        <v>39</v>
      </c>
      <c r="AD2722" t="s">
        <v>40</v>
      </c>
      <c r="AE2722" t="s">
        <v>39</v>
      </c>
      <c r="AF2722" t="s">
        <v>40</v>
      </c>
      <c r="AG2722" t="s">
        <v>39</v>
      </c>
      <c r="AH2722" t="s">
        <v>39</v>
      </c>
      <c r="AI2722" t="s">
        <v>39</v>
      </c>
      <c r="AJ2722" s="6" t="s">
        <v>43</v>
      </c>
      <c r="AK2722">
        <v>8</v>
      </c>
      <c r="AL2722" t="s">
        <v>39</v>
      </c>
      <c r="AM2722" t="s">
        <v>39</v>
      </c>
      <c r="AN2722">
        <v>3</v>
      </c>
      <c r="AO2722">
        <v>25</v>
      </c>
      <c r="AP2722">
        <v>35</v>
      </c>
      <c r="AQ2722" t="s">
        <v>39</v>
      </c>
      <c r="AR2722" t="s">
        <v>2692</v>
      </c>
      <c r="AS2722" t="s">
        <v>3229</v>
      </c>
    </row>
    <row r="2723" spans="1:45" x14ac:dyDescent="0.35">
      <c r="A2723" t="s">
        <v>2171</v>
      </c>
      <c r="B2723" t="s">
        <v>2672</v>
      </c>
      <c r="C2723" t="s">
        <v>2592</v>
      </c>
      <c r="D2723" t="s">
        <v>424</v>
      </c>
      <c r="E2723" t="s">
        <v>2170</v>
      </c>
      <c r="F2723" t="s">
        <v>3065</v>
      </c>
      <c r="G2723" t="s">
        <v>42</v>
      </c>
      <c r="H2723" t="s">
        <v>40</v>
      </c>
      <c r="I2723" t="s">
        <v>3217</v>
      </c>
      <c r="J2723" t="s">
        <v>39</v>
      </c>
      <c r="K2723" t="s">
        <v>39</v>
      </c>
      <c r="L2723" t="s">
        <v>39</v>
      </c>
      <c r="M2723" t="s">
        <v>41</v>
      </c>
      <c r="N2723" t="s">
        <v>39</v>
      </c>
      <c r="O2723">
        <v>1988</v>
      </c>
      <c r="P2723">
        <v>1988</v>
      </c>
      <c r="Q2723" t="s">
        <v>39</v>
      </c>
      <c r="R2723" t="s">
        <v>39</v>
      </c>
      <c r="S2723" t="s">
        <v>39</v>
      </c>
      <c r="T2723" t="s">
        <v>39</v>
      </c>
      <c r="U2723" t="s">
        <v>3225</v>
      </c>
      <c r="V2723" s="6" t="s">
        <v>2953</v>
      </c>
      <c r="W2723">
        <f t="shared" ref="W2723" si="32">24*7</f>
        <v>168</v>
      </c>
      <c r="X2723" s="6">
        <v>3</v>
      </c>
      <c r="Y2723" t="s">
        <v>39</v>
      </c>
      <c r="Z2723" s="6" t="s">
        <v>39</v>
      </c>
      <c r="AA2723" t="s">
        <v>39</v>
      </c>
      <c r="AB2723" t="s">
        <v>39</v>
      </c>
      <c r="AC2723" t="s">
        <v>39</v>
      </c>
      <c r="AD2723" t="s">
        <v>40</v>
      </c>
      <c r="AE2723" t="s">
        <v>39</v>
      </c>
      <c r="AF2723" t="s">
        <v>40</v>
      </c>
      <c r="AG2723" t="s">
        <v>39</v>
      </c>
      <c r="AH2723" t="s">
        <v>39</v>
      </c>
      <c r="AI2723" t="s">
        <v>39</v>
      </c>
      <c r="AJ2723" s="6" t="s">
        <v>43</v>
      </c>
      <c r="AK2723">
        <v>8</v>
      </c>
      <c r="AL2723" t="s">
        <v>39</v>
      </c>
      <c r="AM2723" t="s">
        <v>39</v>
      </c>
      <c r="AN2723">
        <v>3</v>
      </c>
      <c r="AO2723">
        <v>25</v>
      </c>
      <c r="AP2723">
        <v>35</v>
      </c>
      <c r="AQ2723" t="s">
        <v>39</v>
      </c>
      <c r="AR2723" t="s">
        <v>2692</v>
      </c>
      <c r="AS2723" t="s">
        <v>3229</v>
      </c>
    </row>
    <row r="2724" spans="1:45" x14ac:dyDescent="0.35">
      <c r="A2724" t="s">
        <v>2171</v>
      </c>
      <c r="B2724" t="s">
        <v>2672</v>
      </c>
      <c r="C2724" t="s">
        <v>2592</v>
      </c>
      <c r="D2724" t="s">
        <v>424</v>
      </c>
      <c r="E2724" t="s">
        <v>2170</v>
      </c>
      <c r="F2724" t="s">
        <v>3065</v>
      </c>
      <c r="G2724" t="s">
        <v>42</v>
      </c>
      <c r="H2724" t="s">
        <v>40</v>
      </c>
      <c r="I2724" t="s">
        <v>3217</v>
      </c>
      <c r="J2724" t="s">
        <v>39</v>
      </c>
      <c r="K2724" t="s">
        <v>39</v>
      </c>
      <c r="L2724" t="s">
        <v>39</v>
      </c>
      <c r="M2724" t="s">
        <v>41</v>
      </c>
      <c r="N2724" t="s">
        <v>39</v>
      </c>
      <c r="O2724">
        <v>1988</v>
      </c>
      <c r="P2724">
        <v>1988</v>
      </c>
      <c r="Q2724" t="s">
        <v>39</v>
      </c>
      <c r="R2724" t="s">
        <v>39</v>
      </c>
      <c r="S2724" t="s">
        <v>39</v>
      </c>
      <c r="T2724" t="s">
        <v>39</v>
      </c>
      <c r="U2724" t="s">
        <v>3226</v>
      </c>
      <c r="V2724" s="6" t="s">
        <v>2953</v>
      </c>
      <c r="W2724">
        <f t="shared" ref="W2724" si="33">18*7</f>
        <v>126</v>
      </c>
      <c r="X2724" s="6">
        <v>3</v>
      </c>
      <c r="Y2724" t="s">
        <v>39</v>
      </c>
      <c r="Z2724" s="6" t="s">
        <v>39</v>
      </c>
      <c r="AA2724" t="s">
        <v>39</v>
      </c>
      <c r="AB2724" t="s">
        <v>39</v>
      </c>
      <c r="AC2724" t="s">
        <v>39</v>
      </c>
      <c r="AD2724" t="s">
        <v>40</v>
      </c>
      <c r="AE2724" t="s">
        <v>39</v>
      </c>
      <c r="AF2724" t="s">
        <v>40</v>
      </c>
      <c r="AG2724" t="s">
        <v>39</v>
      </c>
      <c r="AH2724" t="s">
        <v>39</v>
      </c>
      <c r="AI2724" t="s">
        <v>39</v>
      </c>
      <c r="AJ2724" s="6" t="s">
        <v>43</v>
      </c>
      <c r="AK2724">
        <v>0</v>
      </c>
      <c r="AL2724" t="s">
        <v>39</v>
      </c>
      <c r="AM2724" t="s">
        <v>39</v>
      </c>
      <c r="AN2724">
        <v>3</v>
      </c>
      <c r="AO2724">
        <v>25</v>
      </c>
      <c r="AP2724">
        <v>35</v>
      </c>
      <c r="AQ2724" t="s">
        <v>39</v>
      </c>
      <c r="AR2724" t="s">
        <v>2692</v>
      </c>
    </row>
    <row r="2725" spans="1:45" x14ac:dyDescent="0.35">
      <c r="A2725" t="s">
        <v>2171</v>
      </c>
      <c r="B2725" t="s">
        <v>2672</v>
      </c>
      <c r="C2725" t="s">
        <v>2592</v>
      </c>
      <c r="D2725" t="s">
        <v>424</v>
      </c>
      <c r="E2725" t="s">
        <v>2170</v>
      </c>
      <c r="F2725" t="s">
        <v>3065</v>
      </c>
      <c r="G2725" t="s">
        <v>42</v>
      </c>
      <c r="H2725" t="s">
        <v>40</v>
      </c>
      <c r="I2725" t="s">
        <v>3217</v>
      </c>
      <c r="J2725" t="s">
        <v>39</v>
      </c>
      <c r="K2725" t="s">
        <v>39</v>
      </c>
      <c r="L2725" t="s">
        <v>39</v>
      </c>
      <c r="M2725" t="s">
        <v>41</v>
      </c>
      <c r="N2725" t="s">
        <v>39</v>
      </c>
      <c r="O2725">
        <v>1988</v>
      </c>
      <c r="P2725">
        <v>1988</v>
      </c>
      <c r="Q2725" t="s">
        <v>39</v>
      </c>
      <c r="R2725" t="s">
        <v>39</v>
      </c>
      <c r="S2725" t="s">
        <v>39</v>
      </c>
      <c r="T2725" t="s">
        <v>39</v>
      </c>
      <c r="U2725" t="s">
        <v>3226</v>
      </c>
      <c r="V2725" s="6" t="s">
        <v>2953</v>
      </c>
      <c r="W2725">
        <f t="shared" ref="W2725" si="34">24*7</f>
        <v>168</v>
      </c>
      <c r="X2725" s="6">
        <v>3</v>
      </c>
      <c r="Y2725" t="s">
        <v>39</v>
      </c>
      <c r="Z2725" s="6" t="s">
        <v>39</v>
      </c>
      <c r="AA2725" t="s">
        <v>39</v>
      </c>
      <c r="AB2725" t="s">
        <v>39</v>
      </c>
      <c r="AC2725" t="s">
        <v>39</v>
      </c>
      <c r="AD2725" t="s">
        <v>40</v>
      </c>
      <c r="AE2725" t="s">
        <v>39</v>
      </c>
      <c r="AF2725" t="s">
        <v>40</v>
      </c>
      <c r="AG2725" t="s">
        <v>39</v>
      </c>
      <c r="AH2725" t="s">
        <v>39</v>
      </c>
      <c r="AI2725" t="s">
        <v>39</v>
      </c>
      <c r="AJ2725" s="6" t="s">
        <v>43</v>
      </c>
      <c r="AK2725">
        <v>0</v>
      </c>
      <c r="AL2725" t="s">
        <v>39</v>
      </c>
      <c r="AM2725" t="s">
        <v>39</v>
      </c>
      <c r="AN2725">
        <v>3</v>
      </c>
      <c r="AO2725">
        <v>25</v>
      </c>
      <c r="AP2725">
        <v>35</v>
      </c>
      <c r="AQ2725" t="s">
        <v>39</v>
      </c>
      <c r="AR2725" t="s">
        <v>2692</v>
      </c>
    </row>
    <row r="2726" spans="1:45" x14ac:dyDescent="0.35">
      <c r="A2726" t="s">
        <v>2171</v>
      </c>
      <c r="B2726" t="s">
        <v>2672</v>
      </c>
      <c r="C2726" t="s">
        <v>2592</v>
      </c>
      <c r="D2726" t="s">
        <v>424</v>
      </c>
      <c r="E2726" t="s">
        <v>2170</v>
      </c>
      <c r="F2726" t="s">
        <v>3065</v>
      </c>
      <c r="G2726" t="s">
        <v>42</v>
      </c>
      <c r="H2726" t="s">
        <v>40</v>
      </c>
      <c r="I2726" t="s">
        <v>3217</v>
      </c>
      <c r="J2726" t="s">
        <v>39</v>
      </c>
      <c r="K2726" t="s">
        <v>39</v>
      </c>
      <c r="L2726" t="s">
        <v>39</v>
      </c>
      <c r="M2726" t="s">
        <v>41</v>
      </c>
      <c r="N2726" t="s">
        <v>39</v>
      </c>
      <c r="O2726">
        <v>1988</v>
      </c>
      <c r="P2726">
        <v>1988</v>
      </c>
      <c r="Q2726" t="s">
        <v>39</v>
      </c>
      <c r="R2726" t="s">
        <v>39</v>
      </c>
      <c r="S2726" t="s">
        <v>39</v>
      </c>
      <c r="T2726" t="s">
        <v>39</v>
      </c>
      <c r="U2726" t="s">
        <v>3227</v>
      </c>
      <c r="V2726" s="6" t="s">
        <v>2953</v>
      </c>
      <c r="W2726">
        <f t="shared" ref="W2726" si="35">18*7</f>
        <v>126</v>
      </c>
      <c r="X2726" s="6">
        <v>3</v>
      </c>
      <c r="Y2726" t="s">
        <v>39</v>
      </c>
      <c r="Z2726" s="6" t="s">
        <v>39</v>
      </c>
      <c r="AA2726" t="s">
        <v>39</v>
      </c>
      <c r="AB2726" t="s">
        <v>39</v>
      </c>
      <c r="AC2726" t="s">
        <v>39</v>
      </c>
      <c r="AD2726" t="s">
        <v>40</v>
      </c>
      <c r="AE2726" t="s">
        <v>39</v>
      </c>
      <c r="AF2726" t="s">
        <v>40</v>
      </c>
      <c r="AG2726" t="s">
        <v>39</v>
      </c>
      <c r="AH2726" t="s">
        <v>39</v>
      </c>
      <c r="AI2726" t="s">
        <v>39</v>
      </c>
      <c r="AJ2726" s="6" t="s">
        <v>43</v>
      </c>
      <c r="AK2726">
        <v>0</v>
      </c>
      <c r="AL2726" t="s">
        <v>39</v>
      </c>
      <c r="AM2726" t="s">
        <v>39</v>
      </c>
      <c r="AN2726">
        <v>3</v>
      </c>
      <c r="AO2726">
        <v>25</v>
      </c>
      <c r="AP2726">
        <v>35</v>
      </c>
      <c r="AQ2726" t="s">
        <v>39</v>
      </c>
      <c r="AR2726" t="s">
        <v>2692</v>
      </c>
    </row>
    <row r="2727" spans="1:45" x14ac:dyDescent="0.35">
      <c r="A2727" t="s">
        <v>2171</v>
      </c>
      <c r="B2727" t="s">
        <v>2672</v>
      </c>
      <c r="C2727" t="s">
        <v>2592</v>
      </c>
      <c r="D2727" t="s">
        <v>424</v>
      </c>
      <c r="E2727" t="s">
        <v>2170</v>
      </c>
      <c r="F2727" t="s">
        <v>3065</v>
      </c>
      <c r="G2727" t="s">
        <v>42</v>
      </c>
      <c r="H2727" t="s">
        <v>40</v>
      </c>
      <c r="I2727" t="s">
        <v>3217</v>
      </c>
      <c r="J2727" t="s">
        <v>39</v>
      </c>
      <c r="K2727" t="s">
        <v>39</v>
      </c>
      <c r="L2727" t="s">
        <v>39</v>
      </c>
      <c r="M2727" t="s">
        <v>41</v>
      </c>
      <c r="N2727" t="s">
        <v>39</v>
      </c>
      <c r="O2727">
        <v>1988</v>
      </c>
      <c r="P2727">
        <v>1988</v>
      </c>
      <c r="Q2727" t="s">
        <v>39</v>
      </c>
      <c r="R2727" t="s">
        <v>39</v>
      </c>
      <c r="S2727" t="s">
        <v>39</v>
      </c>
      <c r="T2727" t="s">
        <v>39</v>
      </c>
      <c r="U2727" t="s">
        <v>3227</v>
      </c>
      <c r="V2727" s="6" t="s">
        <v>2953</v>
      </c>
      <c r="W2727">
        <f t="shared" ref="W2727" si="36">24*7</f>
        <v>168</v>
      </c>
      <c r="X2727" s="6">
        <v>3</v>
      </c>
      <c r="Y2727" t="s">
        <v>39</v>
      </c>
      <c r="Z2727" s="6" t="s">
        <v>39</v>
      </c>
      <c r="AA2727" t="s">
        <v>39</v>
      </c>
      <c r="AB2727" t="s">
        <v>39</v>
      </c>
      <c r="AC2727" t="s">
        <v>39</v>
      </c>
      <c r="AD2727" t="s">
        <v>40</v>
      </c>
      <c r="AE2727" t="s">
        <v>39</v>
      </c>
      <c r="AF2727" t="s">
        <v>40</v>
      </c>
      <c r="AG2727" t="s">
        <v>39</v>
      </c>
      <c r="AH2727" t="s">
        <v>39</v>
      </c>
      <c r="AI2727" t="s">
        <v>39</v>
      </c>
      <c r="AJ2727" s="6" t="s">
        <v>43</v>
      </c>
      <c r="AK2727">
        <v>0</v>
      </c>
      <c r="AL2727" t="s">
        <v>39</v>
      </c>
      <c r="AM2727" t="s">
        <v>39</v>
      </c>
      <c r="AN2727">
        <v>3</v>
      </c>
      <c r="AO2727">
        <v>25</v>
      </c>
      <c r="AP2727">
        <v>35</v>
      </c>
      <c r="AQ2727" t="s">
        <v>39</v>
      </c>
      <c r="AR2727" t="s">
        <v>2692</v>
      </c>
    </row>
    <row r="2728" spans="1:45" x14ac:dyDescent="0.35">
      <c r="A2728" t="s">
        <v>2171</v>
      </c>
      <c r="B2728" t="s">
        <v>2672</v>
      </c>
      <c r="C2728" t="s">
        <v>2592</v>
      </c>
      <c r="D2728" t="s">
        <v>424</v>
      </c>
      <c r="E2728" t="s">
        <v>2170</v>
      </c>
      <c r="F2728" t="s">
        <v>3065</v>
      </c>
      <c r="G2728" t="s">
        <v>42</v>
      </c>
      <c r="H2728" t="s">
        <v>40</v>
      </c>
      <c r="I2728" t="s">
        <v>3217</v>
      </c>
      <c r="J2728" t="s">
        <v>39</v>
      </c>
      <c r="K2728" t="s">
        <v>39</v>
      </c>
      <c r="L2728" t="s">
        <v>39</v>
      </c>
      <c r="M2728" t="s">
        <v>41</v>
      </c>
      <c r="N2728" t="s">
        <v>39</v>
      </c>
      <c r="O2728">
        <v>1988</v>
      </c>
      <c r="P2728">
        <v>1988</v>
      </c>
      <c r="Q2728" t="s">
        <v>39</v>
      </c>
      <c r="R2728" t="s">
        <v>39</v>
      </c>
      <c r="S2728" t="s">
        <v>39</v>
      </c>
      <c r="T2728" t="s">
        <v>39</v>
      </c>
      <c r="U2728" t="s">
        <v>3230</v>
      </c>
      <c r="V2728" s="6" t="s">
        <v>2953</v>
      </c>
      <c r="W2728">
        <f>18*7</f>
        <v>126</v>
      </c>
      <c r="X2728" s="6">
        <v>3</v>
      </c>
      <c r="Y2728" t="s">
        <v>39</v>
      </c>
      <c r="Z2728" s="6" t="s">
        <v>39</v>
      </c>
      <c r="AA2728" t="s">
        <v>39</v>
      </c>
      <c r="AB2728" t="s">
        <v>39</v>
      </c>
      <c r="AC2728" t="s">
        <v>39</v>
      </c>
      <c r="AD2728" t="s">
        <v>40</v>
      </c>
      <c r="AE2728" t="s">
        <v>39</v>
      </c>
      <c r="AF2728" t="s">
        <v>40</v>
      </c>
      <c r="AG2728" t="s">
        <v>39</v>
      </c>
      <c r="AH2728" t="s">
        <v>39</v>
      </c>
      <c r="AI2728" t="s">
        <v>39</v>
      </c>
      <c r="AJ2728" s="6" t="s">
        <v>43</v>
      </c>
      <c r="AK2728">
        <v>8</v>
      </c>
      <c r="AL2728" t="s">
        <v>39</v>
      </c>
      <c r="AM2728" t="s">
        <v>39</v>
      </c>
      <c r="AN2728">
        <v>3</v>
      </c>
      <c r="AO2728">
        <v>25</v>
      </c>
      <c r="AP2728">
        <v>35</v>
      </c>
      <c r="AQ2728" t="s">
        <v>39</v>
      </c>
      <c r="AR2728" t="s">
        <v>2692</v>
      </c>
    </row>
    <row r="2729" spans="1:45" x14ac:dyDescent="0.35">
      <c r="A2729" t="s">
        <v>2171</v>
      </c>
      <c r="B2729" t="s">
        <v>2672</v>
      </c>
      <c r="C2729" t="s">
        <v>2592</v>
      </c>
      <c r="D2729" t="s">
        <v>424</v>
      </c>
      <c r="E2729" t="s">
        <v>2170</v>
      </c>
      <c r="F2729" t="s">
        <v>3065</v>
      </c>
      <c r="G2729" t="s">
        <v>42</v>
      </c>
      <c r="H2729" t="s">
        <v>40</v>
      </c>
      <c r="I2729" t="s">
        <v>3217</v>
      </c>
      <c r="J2729" t="s">
        <v>39</v>
      </c>
      <c r="K2729" t="s">
        <v>39</v>
      </c>
      <c r="L2729" t="s">
        <v>39</v>
      </c>
      <c r="M2729" t="s">
        <v>41</v>
      </c>
      <c r="N2729" t="s">
        <v>39</v>
      </c>
      <c r="O2729">
        <v>1988</v>
      </c>
      <c r="P2729">
        <v>1988</v>
      </c>
      <c r="Q2729" t="s">
        <v>39</v>
      </c>
      <c r="R2729" t="s">
        <v>39</v>
      </c>
      <c r="S2729" t="s">
        <v>39</v>
      </c>
      <c r="T2729" t="s">
        <v>39</v>
      </c>
      <c r="U2729" t="s">
        <v>3230</v>
      </c>
      <c r="V2729" s="6" t="s">
        <v>2953</v>
      </c>
      <c r="W2729">
        <f>24*7</f>
        <v>168</v>
      </c>
      <c r="X2729" s="6">
        <v>3</v>
      </c>
      <c r="Y2729" t="s">
        <v>39</v>
      </c>
      <c r="Z2729" s="6" t="s">
        <v>39</v>
      </c>
      <c r="AA2729" t="s">
        <v>39</v>
      </c>
      <c r="AB2729" t="s">
        <v>39</v>
      </c>
      <c r="AC2729" t="s">
        <v>39</v>
      </c>
      <c r="AD2729" t="s">
        <v>40</v>
      </c>
      <c r="AE2729" t="s">
        <v>39</v>
      </c>
      <c r="AF2729" t="s">
        <v>40</v>
      </c>
      <c r="AG2729" t="s">
        <v>39</v>
      </c>
      <c r="AH2729" t="s">
        <v>39</v>
      </c>
      <c r="AI2729" t="s">
        <v>39</v>
      </c>
      <c r="AJ2729" s="6" t="s">
        <v>43</v>
      </c>
      <c r="AK2729">
        <v>53.3</v>
      </c>
      <c r="AL2729" t="s">
        <v>39</v>
      </c>
      <c r="AM2729" t="s">
        <v>39</v>
      </c>
      <c r="AN2729">
        <v>3</v>
      </c>
      <c r="AO2729">
        <v>25</v>
      </c>
      <c r="AP2729">
        <v>35</v>
      </c>
      <c r="AQ2729" t="s">
        <v>39</v>
      </c>
      <c r="AR2729" t="s">
        <v>2692</v>
      </c>
    </row>
    <row r="2730" spans="1:45" x14ac:dyDescent="0.35">
      <c r="A2730" t="s">
        <v>2171</v>
      </c>
      <c r="B2730" t="s">
        <v>2672</v>
      </c>
      <c r="C2730" t="s">
        <v>2592</v>
      </c>
      <c r="D2730" t="s">
        <v>424</v>
      </c>
      <c r="E2730" t="s">
        <v>2170</v>
      </c>
      <c r="F2730" t="s">
        <v>3065</v>
      </c>
      <c r="G2730" t="s">
        <v>42</v>
      </c>
      <c r="H2730" t="s">
        <v>40</v>
      </c>
      <c r="I2730" t="s">
        <v>3217</v>
      </c>
      <c r="J2730" t="s">
        <v>39</v>
      </c>
      <c r="K2730" t="s">
        <v>39</v>
      </c>
      <c r="L2730" t="s">
        <v>39</v>
      </c>
      <c r="M2730" t="s">
        <v>41</v>
      </c>
      <c r="N2730" t="s">
        <v>39</v>
      </c>
      <c r="O2730">
        <v>1988</v>
      </c>
      <c r="P2730">
        <v>1988</v>
      </c>
      <c r="Q2730" t="s">
        <v>39</v>
      </c>
      <c r="R2730" t="s">
        <v>39</v>
      </c>
      <c r="S2730" t="s">
        <v>39</v>
      </c>
      <c r="T2730" t="s">
        <v>39</v>
      </c>
      <c r="U2730" t="s">
        <v>3230</v>
      </c>
      <c r="V2730" s="6" t="s">
        <v>2953</v>
      </c>
      <c r="W2730">
        <f>18*7</f>
        <v>126</v>
      </c>
      <c r="X2730" s="6">
        <v>3</v>
      </c>
      <c r="Y2730" t="s">
        <v>39</v>
      </c>
      <c r="Z2730" s="6" t="s">
        <v>39</v>
      </c>
      <c r="AA2730" t="s">
        <v>39</v>
      </c>
      <c r="AB2730" t="s">
        <v>39</v>
      </c>
      <c r="AC2730" t="s">
        <v>39</v>
      </c>
      <c r="AD2730" t="s">
        <v>40</v>
      </c>
      <c r="AE2730" t="s">
        <v>39</v>
      </c>
      <c r="AF2730" t="s">
        <v>40</v>
      </c>
      <c r="AG2730" t="s">
        <v>39</v>
      </c>
      <c r="AH2730" t="s">
        <v>39</v>
      </c>
      <c r="AI2730" t="s">
        <v>39</v>
      </c>
      <c r="AJ2730" s="6" t="s">
        <v>43</v>
      </c>
      <c r="AK2730">
        <v>8</v>
      </c>
      <c r="AL2730" t="s">
        <v>39</v>
      </c>
      <c r="AM2730" t="s">
        <v>39</v>
      </c>
      <c r="AN2730">
        <v>3</v>
      </c>
      <c r="AO2730">
        <v>25</v>
      </c>
      <c r="AP2730">
        <v>35</v>
      </c>
      <c r="AQ2730" t="s">
        <v>39</v>
      </c>
      <c r="AR2730" t="s">
        <v>2692</v>
      </c>
    </row>
    <row r="2731" spans="1:45" x14ac:dyDescent="0.35">
      <c r="A2731" t="s">
        <v>2171</v>
      </c>
      <c r="B2731" t="s">
        <v>2672</v>
      </c>
      <c r="C2731" t="s">
        <v>2592</v>
      </c>
      <c r="D2731" t="s">
        <v>424</v>
      </c>
      <c r="E2731" t="s">
        <v>2170</v>
      </c>
      <c r="F2731" t="s">
        <v>3065</v>
      </c>
      <c r="G2731" t="s">
        <v>42</v>
      </c>
      <c r="H2731" t="s">
        <v>40</v>
      </c>
      <c r="I2731" t="s">
        <v>3217</v>
      </c>
      <c r="J2731" t="s">
        <v>39</v>
      </c>
      <c r="K2731" t="s">
        <v>39</v>
      </c>
      <c r="L2731" t="s">
        <v>39</v>
      </c>
      <c r="M2731" t="s">
        <v>41</v>
      </c>
      <c r="N2731" t="s">
        <v>39</v>
      </c>
      <c r="O2731">
        <v>1988</v>
      </c>
      <c r="P2731">
        <v>1988</v>
      </c>
      <c r="Q2731" t="s">
        <v>39</v>
      </c>
      <c r="R2731" t="s">
        <v>39</v>
      </c>
      <c r="S2731" t="s">
        <v>39</v>
      </c>
      <c r="T2731" t="s">
        <v>39</v>
      </c>
      <c r="U2731" t="s">
        <v>3230</v>
      </c>
      <c r="V2731" s="6" t="s">
        <v>2953</v>
      </c>
      <c r="W2731">
        <f>24*7</f>
        <v>168</v>
      </c>
      <c r="X2731" s="6">
        <v>3</v>
      </c>
      <c r="Y2731" t="s">
        <v>39</v>
      </c>
      <c r="Z2731" s="6" t="s">
        <v>39</v>
      </c>
      <c r="AA2731" t="s">
        <v>39</v>
      </c>
      <c r="AB2731" t="s">
        <v>39</v>
      </c>
      <c r="AC2731" t="s">
        <v>39</v>
      </c>
      <c r="AD2731" t="s">
        <v>40</v>
      </c>
      <c r="AE2731" t="s">
        <v>39</v>
      </c>
      <c r="AF2731" t="s">
        <v>40</v>
      </c>
      <c r="AG2731" t="s">
        <v>39</v>
      </c>
      <c r="AH2731" t="s">
        <v>39</v>
      </c>
      <c r="AI2731" t="s">
        <v>39</v>
      </c>
      <c r="AJ2731" s="6" t="s">
        <v>43</v>
      </c>
      <c r="AK2731">
        <v>36</v>
      </c>
      <c r="AL2731" t="s">
        <v>39</v>
      </c>
      <c r="AM2731" t="s">
        <v>39</v>
      </c>
      <c r="AN2731">
        <v>3</v>
      </c>
      <c r="AO2731">
        <v>25</v>
      </c>
      <c r="AP2731">
        <v>35</v>
      </c>
      <c r="AQ2731" t="s">
        <v>39</v>
      </c>
      <c r="AR2731" t="s">
        <v>2692</v>
      </c>
    </row>
    <row r="2732" spans="1:45" x14ac:dyDescent="0.35">
      <c r="A2732" t="s">
        <v>2171</v>
      </c>
      <c r="B2732" t="s">
        <v>2672</v>
      </c>
      <c r="C2732" t="s">
        <v>2592</v>
      </c>
      <c r="D2732" t="s">
        <v>424</v>
      </c>
      <c r="E2732" t="s">
        <v>2170</v>
      </c>
      <c r="F2732" t="s">
        <v>3065</v>
      </c>
      <c r="G2732" t="s">
        <v>42</v>
      </c>
      <c r="H2732" t="s">
        <v>40</v>
      </c>
      <c r="I2732" t="s">
        <v>3217</v>
      </c>
      <c r="J2732" t="s">
        <v>39</v>
      </c>
      <c r="K2732" t="s">
        <v>39</v>
      </c>
      <c r="L2732" t="s">
        <v>39</v>
      </c>
      <c r="M2732" t="s">
        <v>41</v>
      </c>
      <c r="N2732" t="s">
        <v>39</v>
      </c>
      <c r="O2732">
        <v>1988</v>
      </c>
      <c r="P2732">
        <v>1988</v>
      </c>
      <c r="Q2732" t="s">
        <v>39</v>
      </c>
      <c r="R2732" t="s">
        <v>39</v>
      </c>
      <c r="S2732" t="s">
        <v>39</v>
      </c>
      <c r="T2732" t="s">
        <v>39</v>
      </c>
      <c r="U2732" t="s">
        <v>3230</v>
      </c>
      <c r="V2732" s="6" t="s">
        <v>2953</v>
      </c>
      <c r="W2732">
        <f t="shared" ref="W2732" si="37">18*7</f>
        <v>126</v>
      </c>
      <c r="X2732" s="6">
        <v>3</v>
      </c>
      <c r="Y2732" t="s">
        <v>39</v>
      </c>
      <c r="Z2732" s="6" t="s">
        <v>39</v>
      </c>
      <c r="AA2732" t="s">
        <v>39</v>
      </c>
      <c r="AB2732" t="s">
        <v>39</v>
      </c>
      <c r="AC2732" t="s">
        <v>39</v>
      </c>
      <c r="AD2732" t="s">
        <v>40</v>
      </c>
      <c r="AE2732" t="s">
        <v>39</v>
      </c>
      <c r="AF2732" t="s">
        <v>40</v>
      </c>
      <c r="AG2732" t="s">
        <v>39</v>
      </c>
      <c r="AH2732" t="s">
        <v>39</v>
      </c>
      <c r="AI2732" t="s">
        <v>39</v>
      </c>
      <c r="AJ2732" s="6" t="s">
        <v>43</v>
      </c>
      <c r="AK2732">
        <v>24</v>
      </c>
      <c r="AL2732" t="s">
        <v>39</v>
      </c>
      <c r="AM2732" t="s">
        <v>39</v>
      </c>
      <c r="AN2732">
        <v>3</v>
      </c>
      <c r="AO2732">
        <v>25</v>
      </c>
      <c r="AP2732">
        <v>35</v>
      </c>
      <c r="AQ2732" t="s">
        <v>39</v>
      </c>
      <c r="AR2732" t="s">
        <v>2692</v>
      </c>
    </row>
    <row r="2733" spans="1:45" x14ac:dyDescent="0.35">
      <c r="A2733" t="s">
        <v>2171</v>
      </c>
      <c r="B2733" t="s">
        <v>2672</v>
      </c>
      <c r="C2733" t="s">
        <v>2592</v>
      </c>
      <c r="D2733" t="s">
        <v>424</v>
      </c>
      <c r="E2733" t="s">
        <v>2170</v>
      </c>
      <c r="F2733" t="s">
        <v>3065</v>
      </c>
      <c r="G2733" t="s">
        <v>42</v>
      </c>
      <c r="H2733" t="s">
        <v>40</v>
      </c>
      <c r="I2733" t="s">
        <v>3217</v>
      </c>
      <c r="J2733" t="s">
        <v>39</v>
      </c>
      <c r="K2733" t="s">
        <v>39</v>
      </c>
      <c r="L2733" t="s">
        <v>39</v>
      </c>
      <c r="M2733" t="s">
        <v>41</v>
      </c>
      <c r="N2733" t="s">
        <v>39</v>
      </c>
      <c r="O2733">
        <v>1988</v>
      </c>
      <c r="P2733">
        <v>1988</v>
      </c>
      <c r="Q2733" t="s">
        <v>39</v>
      </c>
      <c r="R2733" t="s">
        <v>39</v>
      </c>
      <c r="S2733" t="s">
        <v>39</v>
      </c>
      <c r="T2733" t="s">
        <v>39</v>
      </c>
      <c r="U2733" t="s">
        <v>3230</v>
      </c>
      <c r="V2733" s="6" t="s">
        <v>2953</v>
      </c>
      <c r="W2733">
        <f t="shared" ref="W2733" si="38">24*7</f>
        <v>168</v>
      </c>
      <c r="X2733" s="6">
        <v>3</v>
      </c>
      <c r="Y2733" t="s">
        <v>39</v>
      </c>
      <c r="Z2733" s="6" t="s">
        <v>39</v>
      </c>
      <c r="AA2733" t="s">
        <v>39</v>
      </c>
      <c r="AB2733" t="s">
        <v>39</v>
      </c>
      <c r="AC2733" t="s">
        <v>39</v>
      </c>
      <c r="AD2733" t="s">
        <v>40</v>
      </c>
      <c r="AE2733" t="s">
        <v>39</v>
      </c>
      <c r="AF2733" t="s">
        <v>40</v>
      </c>
      <c r="AG2733" t="s">
        <v>39</v>
      </c>
      <c r="AH2733" t="s">
        <v>39</v>
      </c>
      <c r="AI2733" t="s">
        <v>39</v>
      </c>
      <c r="AJ2733" s="6" t="s">
        <v>43</v>
      </c>
      <c r="AK2733">
        <v>64</v>
      </c>
      <c r="AL2733" t="s">
        <v>39</v>
      </c>
      <c r="AM2733" t="s">
        <v>39</v>
      </c>
      <c r="AN2733">
        <v>3</v>
      </c>
      <c r="AO2733">
        <v>25</v>
      </c>
      <c r="AP2733">
        <v>35</v>
      </c>
      <c r="AQ2733" t="s">
        <v>39</v>
      </c>
      <c r="AR2733" t="s">
        <v>2692</v>
      </c>
    </row>
    <row r="2734" spans="1:45" x14ac:dyDescent="0.35">
      <c r="A2734" t="s">
        <v>2171</v>
      </c>
      <c r="B2734" t="s">
        <v>2672</v>
      </c>
      <c r="C2734" t="s">
        <v>2592</v>
      </c>
      <c r="D2734" t="s">
        <v>424</v>
      </c>
      <c r="E2734" t="s">
        <v>2170</v>
      </c>
      <c r="F2734" t="s">
        <v>3065</v>
      </c>
      <c r="G2734" t="s">
        <v>42</v>
      </c>
      <c r="H2734" t="s">
        <v>40</v>
      </c>
      <c r="I2734" t="s">
        <v>3217</v>
      </c>
      <c r="J2734" t="s">
        <v>39</v>
      </c>
      <c r="K2734" t="s">
        <v>39</v>
      </c>
      <c r="L2734" t="s">
        <v>39</v>
      </c>
      <c r="M2734" t="s">
        <v>41</v>
      </c>
      <c r="N2734" t="s">
        <v>39</v>
      </c>
      <c r="O2734">
        <v>1988</v>
      </c>
      <c r="P2734">
        <v>1988</v>
      </c>
      <c r="Q2734" t="s">
        <v>39</v>
      </c>
      <c r="R2734" t="s">
        <v>39</v>
      </c>
      <c r="S2734" t="s">
        <v>39</v>
      </c>
      <c r="T2734" t="s">
        <v>39</v>
      </c>
      <c r="U2734" t="s">
        <v>3230</v>
      </c>
      <c r="V2734" s="6" t="s">
        <v>2953</v>
      </c>
      <c r="W2734">
        <f t="shared" ref="W2734" si="39">18*7</f>
        <v>126</v>
      </c>
      <c r="X2734" s="6">
        <v>3</v>
      </c>
      <c r="Y2734" t="s">
        <v>39</v>
      </c>
      <c r="Z2734" s="6" t="s">
        <v>39</v>
      </c>
      <c r="AA2734" t="s">
        <v>39</v>
      </c>
      <c r="AB2734" t="s">
        <v>39</v>
      </c>
      <c r="AC2734" t="s">
        <v>39</v>
      </c>
      <c r="AD2734" t="s">
        <v>40</v>
      </c>
      <c r="AE2734" t="s">
        <v>39</v>
      </c>
      <c r="AF2734" t="s">
        <v>40</v>
      </c>
      <c r="AG2734" t="s">
        <v>39</v>
      </c>
      <c r="AH2734" t="s">
        <v>39</v>
      </c>
      <c r="AI2734" t="s">
        <v>39</v>
      </c>
      <c r="AJ2734" s="6" t="s">
        <v>43</v>
      </c>
      <c r="AK2734">
        <v>16</v>
      </c>
      <c r="AL2734" t="s">
        <v>39</v>
      </c>
      <c r="AM2734" t="s">
        <v>39</v>
      </c>
      <c r="AN2734">
        <v>3</v>
      </c>
      <c r="AO2734">
        <v>25</v>
      </c>
      <c r="AP2734">
        <v>35</v>
      </c>
      <c r="AQ2734" t="s">
        <v>39</v>
      </c>
      <c r="AR2734" t="s">
        <v>2692</v>
      </c>
    </row>
    <row r="2735" spans="1:45" x14ac:dyDescent="0.35">
      <c r="A2735" t="s">
        <v>2171</v>
      </c>
      <c r="B2735" t="s">
        <v>2672</v>
      </c>
      <c r="C2735" t="s">
        <v>2592</v>
      </c>
      <c r="D2735" t="s">
        <v>424</v>
      </c>
      <c r="E2735" t="s">
        <v>2170</v>
      </c>
      <c r="F2735" t="s">
        <v>3065</v>
      </c>
      <c r="G2735" t="s">
        <v>42</v>
      </c>
      <c r="H2735" t="s">
        <v>40</v>
      </c>
      <c r="I2735" t="s">
        <v>3217</v>
      </c>
      <c r="J2735" t="s">
        <v>39</v>
      </c>
      <c r="K2735" t="s">
        <v>39</v>
      </c>
      <c r="L2735" t="s">
        <v>39</v>
      </c>
      <c r="M2735" t="s">
        <v>41</v>
      </c>
      <c r="N2735" t="s">
        <v>39</v>
      </c>
      <c r="O2735">
        <v>1988</v>
      </c>
      <c r="P2735">
        <v>1988</v>
      </c>
      <c r="Q2735" t="s">
        <v>39</v>
      </c>
      <c r="R2735" t="s">
        <v>39</v>
      </c>
      <c r="S2735" t="s">
        <v>39</v>
      </c>
      <c r="T2735" t="s">
        <v>39</v>
      </c>
      <c r="U2735" t="s">
        <v>3230</v>
      </c>
      <c r="V2735" s="6" t="s">
        <v>2953</v>
      </c>
      <c r="W2735">
        <f t="shared" ref="W2735" si="40">24*7</f>
        <v>168</v>
      </c>
      <c r="X2735" s="6">
        <v>3</v>
      </c>
      <c r="Y2735" t="s">
        <v>39</v>
      </c>
      <c r="Z2735" s="6" t="s">
        <v>39</v>
      </c>
      <c r="AA2735" t="s">
        <v>39</v>
      </c>
      <c r="AB2735" t="s">
        <v>39</v>
      </c>
      <c r="AC2735" t="s">
        <v>39</v>
      </c>
      <c r="AD2735" t="s">
        <v>40</v>
      </c>
      <c r="AE2735" t="s">
        <v>39</v>
      </c>
      <c r="AF2735" t="s">
        <v>40</v>
      </c>
      <c r="AG2735" t="s">
        <v>39</v>
      </c>
      <c r="AH2735" t="s">
        <v>39</v>
      </c>
      <c r="AI2735" t="s">
        <v>39</v>
      </c>
      <c r="AJ2735" s="6" t="s">
        <v>43</v>
      </c>
      <c r="AK2735">
        <v>58.6</v>
      </c>
      <c r="AL2735" t="s">
        <v>39</v>
      </c>
      <c r="AM2735" t="s">
        <v>39</v>
      </c>
      <c r="AN2735">
        <v>3</v>
      </c>
      <c r="AO2735">
        <v>25</v>
      </c>
      <c r="AP2735">
        <v>35</v>
      </c>
      <c r="AQ2735" t="s">
        <v>39</v>
      </c>
      <c r="AR2735" t="s">
        <v>2692</v>
      </c>
    </row>
    <row r="2736" spans="1:45" x14ac:dyDescent="0.35">
      <c r="A2736" t="s">
        <v>2171</v>
      </c>
      <c r="B2736" t="s">
        <v>2672</v>
      </c>
      <c r="C2736" t="s">
        <v>2592</v>
      </c>
      <c r="D2736" t="s">
        <v>424</v>
      </c>
      <c r="E2736" t="s">
        <v>2170</v>
      </c>
      <c r="F2736" t="s">
        <v>3065</v>
      </c>
      <c r="G2736" t="s">
        <v>42</v>
      </c>
      <c r="H2736" t="s">
        <v>40</v>
      </c>
      <c r="I2736" t="s">
        <v>3217</v>
      </c>
      <c r="J2736" t="s">
        <v>39</v>
      </c>
      <c r="K2736" t="s">
        <v>39</v>
      </c>
      <c r="L2736" t="s">
        <v>39</v>
      </c>
      <c r="M2736" t="s">
        <v>41</v>
      </c>
      <c r="N2736" t="s">
        <v>39</v>
      </c>
      <c r="O2736">
        <v>1988</v>
      </c>
      <c r="P2736">
        <v>1988</v>
      </c>
      <c r="Q2736" t="s">
        <v>39</v>
      </c>
      <c r="R2736" t="s">
        <v>39</v>
      </c>
      <c r="S2736" t="s">
        <v>39</v>
      </c>
      <c r="T2736" t="s">
        <v>39</v>
      </c>
      <c r="U2736" t="s">
        <v>3230</v>
      </c>
      <c r="V2736" s="6" t="s">
        <v>2953</v>
      </c>
      <c r="W2736">
        <f t="shared" ref="W2736" si="41">18*7</f>
        <v>126</v>
      </c>
      <c r="X2736" s="6">
        <v>3</v>
      </c>
      <c r="Y2736" t="s">
        <v>39</v>
      </c>
      <c r="Z2736" s="6" t="s">
        <v>39</v>
      </c>
      <c r="AA2736" t="s">
        <v>39</v>
      </c>
      <c r="AB2736" t="s">
        <v>39</v>
      </c>
      <c r="AC2736" t="s">
        <v>39</v>
      </c>
      <c r="AD2736" t="s">
        <v>40</v>
      </c>
      <c r="AE2736" t="s">
        <v>39</v>
      </c>
      <c r="AF2736" t="s">
        <v>40</v>
      </c>
      <c r="AG2736" t="s">
        <v>39</v>
      </c>
      <c r="AH2736" t="s">
        <v>39</v>
      </c>
      <c r="AI2736" t="s">
        <v>39</v>
      </c>
      <c r="AJ2736" s="6" t="s">
        <v>43</v>
      </c>
      <c r="AK2736">
        <v>4</v>
      </c>
      <c r="AL2736" t="s">
        <v>39</v>
      </c>
      <c r="AM2736" t="s">
        <v>39</v>
      </c>
      <c r="AN2736">
        <v>3</v>
      </c>
      <c r="AO2736">
        <v>25</v>
      </c>
      <c r="AP2736">
        <v>35</v>
      </c>
      <c r="AQ2736" t="s">
        <v>39</v>
      </c>
      <c r="AR2736" t="s">
        <v>2692</v>
      </c>
    </row>
    <row r="2737" spans="1:45" x14ac:dyDescent="0.35">
      <c r="A2737" t="s">
        <v>2171</v>
      </c>
      <c r="B2737" t="s">
        <v>2672</v>
      </c>
      <c r="C2737" t="s">
        <v>2592</v>
      </c>
      <c r="D2737" t="s">
        <v>424</v>
      </c>
      <c r="E2737" t="s">
        <v>2170</v>
      </c>
      <c r="F2737" t="s">
        <v>3065</v>
      </c>
      <c r="G2737" t="s">
        <v>42</v>
      </c>
      <c r="H2737" t="s">
        <v>40</v>
      </c>
      <c r="I2737" t="s">
        <v>3217</v>
      </c>
      <c r="J2737" t="s">
        <v>39</v>
      </c>
      <c r="K2737" t="s">
        <v>39</v>
      </c>
      <c r="L2737" t="s">
        <v>39</v>
      </c>
      <c r="M2737" t="s">
        <v>41</v>
      </c>
      <c r="N2737" t="s">
        <v>39</v>
      </c>
      <c r="O2737">
        <v>1988</v>
      </c>
      <c r="P2737">
        <v>1988</v>
      </c>
      <c r="Q2737" t="s">
        <v>39</v>
      </c>
      <c r="R2737" t="s">
        <v>39</v>
      </c>
      <c r="S2737" t="s">
        <v>39</v>
      </c>
      <c r="T2737" t="s">
        <v>39</v>
      </c>
      <c r="U2737" t="s">
        <v>3230</v>
      </c>
      <c r="V2737" s="6" t="s">
        <v>2953</v>
      </c>
      <c r="W2737">
        <f t="shared" ref="W2737" si="42">24*7</f>
        <v>168</v>
      </c>
      <c r="X2737" s="6">
        <v>3</v>
      </c>
      <c r="Y2737" t="s">
        <v>39</v>
      </c>
      <c r="Z2737" s="6" t="s">
        <v>39</v>
      </c>
      <c r="AA2737" t="s">
        <v>39</v>
      </c>
      <c r="AB2737" t="s">
        <v>39</v>
      </c>
      <c r="AC2737" t="s">
        <v>39</v>
      </c>
      <c r="AD2737" t="s">
        <v>40</v>
      </c>
      <c r="AE2737" t="s">
        <v>39</v>
      </c>
      <c r="AF2737" t="s">
        <v>40</v>
      </c>
      <c r="AG2737" t="s">
        <v>39</v>
      </c>
      <c r="AH2737" t="s">
        <v>39</v>
      </c>
      <c r="AI2737" t="s">
        <v>39</v>
      </c>
      <c r="AJ2737" s="6" t="s">
        <v>43</v>
      </c>
      <c r="AK2737">
        <v>0</v>
      </c>
      <c r="AL2737" t="s">
        <v>39</v>
      </c>
      <c r="AM2737" t="s">
        <v>39</v>
      </c>
      <c r="AN2737">
        <v>3</v>
      </c>
      <c r="AO2737">
        <v>25</v>
      </c>
      <c r="AP2737">
        <v>35</v>
      </c>
      <c r="AQ2737" t="s">
        <v>39</v>
      </c>
      <c r="AR2737" t="s">
        <v>2692</v>
      </c>
    </row>
    <row r="2738" spans="1:45" x14ac:dyDescent="0.35">
      <c r="A2738" t="s">
        <v>2171</v>
      </c>
      <c r="B2738" t="s">
        <v>2672</v>
      </c>
      <c r="C2738" t="s">
        <v>2592</v>
      </c>
      <c r="D2738" t="s">
        <v>424</v>
      </c>
      <c r="E2738" t="s">
        <v>2170</v>
      </c>
      <c r="F2738" t="s">
        <v>3065</v>
      </c>
      <c r="G2738" t="s">
        <v>42</v>
      </c>
      <c r="H2738" t="s">
        <v>40</v>
      </c>
      <c r="I2738" t="s">
        <v>3217</v>
      </c>
      <c r="J2738" t="s">
        <v>39</v>
      </c>
      <c r="K2738" t="s">
        <v>39</v>
      </c>
      <c r="L2738" t="s">
        <v>39</v>
      </c>
      <c r="M2738" t="s">
        <v>41</v>
      </c>
      <c r="N2738" t="s">
        <v>39</v>
      </c>
      <c r="O2738">
        <v>1988</v>
      </c>
      <c r="P2738">
        <v>1988</v>
      </c>
      <c r="Q2738" t="s">
        <v>39</v>
      </c>
      <c r="R2738" t="s">
        <v>39</v>
      </c>
      <c r="S2738" t="s">
        <v>39</v>
      </c>
      <c r="T2738" t="s">
        <v>39</v>
      </c>
      <c r="U2738" t="s">
        <v>3230</v>
      </c>
      <c r="V2738" s="6" t="s">
        <v>2953</v>
      </c>
      <c r="W2738">
        <f t="shared" ref="W2738" si="43">18*7</f>
        <v>126</v>
      </c>
      <c r="X2738" s="6">
        <v>3</v>
      </c>
      <c r="Y2738" t="s">
        <v>39</v>
      </c>
      <c r="Z2738" s="6" t="s">
        <v>39</v>
      </c>
      <c r="AA2738" t="s">
        <v>39</v>
      </c>
      <c r="AB2738" t="s">
        <v>39</v>
      </c>
      <c r="AC2738" t="s">
        <v>39</v>
      </c>
      <c r="AD2738" t="s">
        <v>40</v>
      </c>
      <c r="AE2738" t="s">
        <v>39</v>
      </c>
      <c r="AF2738" t="s">
        <v>40</v>
      </c>
      <c r="AG2738" t="s">
        <v>39</v>
      </c>
      <c r="AH2738" t="s">
        <v>39</v>
      </c>
      <c r="AI2738" t="s">
        <v>39</v>
      </c>
      <c r="AJ2738" s="6" t="s">
        <v>43</v>
      </c>
      <c r="AK2738">
        <v>4</v>
      </c>
      <c r="AL2738" t="s">
        <v>39</v>
      </c>
      <c r="AM2738" t="s">
        <v>39</v>
      </c>
      <c r="AN2738">
        <v>3</v>
      </c>
      <c r="AO2738">
        <v>25</v>
      </c>
      <c r="AP2738">
        <v>35</v>
      </c>
      <c r="AQ2738" t="s">
        <v>39</v>
      </c>
      <c r="AR2738" t="s">
        <v>2692</v>
      </c>
    </row>
    <row r="2739" spans="1:45" x14ac:dyDescent="0.35">
      <c r="A2739" t="s">
        <v>2171</v>
      </c>
      <c r="B2739" t="s">
        <v>2672</v>
      </c>
      <c r="C2739" t="s">
        <v>2592</v>
      </c>
      <c r="D2739" t="s">
        <v>424</v>
      </c>
      <c r="E2739" t="s">
        <v>2170</v>
      </c>
      <c r="F2739" t="s">
        <v>3065</v>
      </c>
      <c r="G2739" t="s">
        <v>42</v>
      </c>
      <c r="H2739" t="s">
        <v>40</v>
      </c>
      <c r="I2739" t="s">
        <v>3217</v>
      </c>
      <c r="J2739" t="s">
        <v>39</v>
      </c>
      <c r="K2739" t="s">
        <v>39</v>
      </c>
      <c r="L2739" t="s">
        <v>39</v>
      </c>
      <c r="M2739" t="s">
        <v>41</v>
      </c>
      <c r="N2739" t="s">
        <v>39</v>
      </c>
      <c r="O2739">
        <v>1988</v>
      </c>
      <c r="P2739">
        <v>1988</v>
      </c>
      <c r="Q2739" t="s">
        <v>39</v>
      </c>
      <c r="R2739" t="s">
        <v>39</v>
      </c>
      <c r="S2739" t="s">
        <v>39</v>
      </c>
      <c r="T2739" t="s">
        <v>39</v>
      </c>
      <c r="U2739" t="s">
        <v>3230</v>
      </c>
      <c r="V2739" s="6" t="s">
        <v>2953</v>
      </c>
      <c r="W2739">
        <f t="shared" ref="W2739" si="44">24*7</f>
        <v>168</v>
      </c>
      <c r="X2739" s="6">
        <v>3</v>
      </c>
      <c r="Y2739" t="s">
        <v>39</v>
      </c>
      <c r="Z2739" s="6" t="s">
        <v>39</v>
      </c>
      <c r="AA2739" t="s">
        <v>39</v>
      </c>
      <c r="AB2739" t="s">
        <v>39</v>
      </c>
      <c r="AC2739" t="s">
        <v>39</v>
      </c>
      <c r="AD2739" t="s">
        <v>40</v>
      </c>
      <c r="AE2739" t="s">
        <v>39</v>
      </c>
      <c r="AF2739" t="s">
        <v>40</v>
      </c>
      <c r="AG2739" t="s">
        <v>39</v>
      </c>
      <c r="AH2739" t="s">
        <v>39</v>
      </c>
      <c r="AI2739" t="s">
        <v>39</v>
      </c>
      <c r="AJ2739" s="6" t="s">
        <v>43</v>
      </c>
      <c r="AK2739">
        <v>5.3</v>
      </c>
      <c r="AL2739" t="s">
        <v>39</v>
      </c>
      <c r="AM2739" t="s">
        <v>39</v>
      </c>
      <c r="AN2739">
        <v>3</v>
      </c>
      <c r="AO2739">
        <v>25</v>
      </c>
      <c r="AP2739">
        <v>35</v>
      </c>
      <c r="AQ2739" t="s">
        <v>39</v>
      </c>
      <c r="AR2739" t="s">
        <v>2692</v>
      </c>
    </row>
    <row r="2740" spans="1:45" x14ac:dyDescent="0.35">
      <c r="A2740" t="s">
        <v>2171</v>
      </c>
      <c r="B2740" t="s">
        <v>2672</v>
      </c>
      <c r="C2740" t="s">
        <v>2592</v>
      </c>
      <c r="D2740" t="s">
        <v>424</v>
      </c>
      <c r="E2740" t="s">
        <v>2170</v>
      </c>
      <c r="F2740" t="s">
        <v>3065</v>
      </c>
      <c r="G2740" t="s">
        <v>42</v>
      </c>
      <c r="H2740" t="s">
        <v>40</v>
      </c>
      <c r="I2740" t="s">
        <v>3217</v>
      </c>
      <c r="J2740" t="s">
        <v>39</v>
      </c>
      <c r="K2740" t="s">
        <v>39</v>
      </c>
      <c r="L2740" t="s">
        <v>39</v>
      </c>
      <c r="M2740" t="s">
        <v>41</v>
      </c>
      <c r="N2740" t="s">
        <v>39</v>
      </c>
      <c r="O2740">
        <v>1988</v>
      </c>
      <c r="P2740">
        <v>1988</v>
      </c>
      <c r="Q2740" t="s">
        <v>39</v>
      </c>
      <c r="R2740" t="s">
        <v>39</v>
      </c>
      <c r="S2740" t="s">
        <v>39</v>
      </c>
      <c r="T2740" t="s">
        <v>39</v>
      </c>
      <c r="U2740" t="s">
        <v>3218</v>
      </c>
      <c r="V2740" s="6" t="s">
        <v>2787</v>
      </c>
      <c r="W2740">
        <f>18*7</f>
        <v>126</v>
      </c>
      <c r="X2740" s="6">
        <v>3</v>
      </c>
      <c r="Y2740" t="s">
        <v>39</v>
      </c>
      <c r="Z2740" s="6" t="s">
        <v>39</v>
      </c>
      <c r="AA2740" t="s">
        <v>39</v>
      </c>
      <c r="AB2740" t="s">
        <v>39</v>
      </c>
      <c r="AC2740" t="s">
        <v>39</v>
      </c>
      <c r="AD2740" t="s">
        <v>40</v>
      </c>
      <c r="AE2740" t="s">
        <v>39</v>
      </c>
      <c r="AF2740" t="s">
        <v>40</v>
      </c>
      <c r="AG2740" t="s">
        <v>39</v>
      </c>
      <c r="AH2740" t="s">
        <v>39</v>
      </c>
      <c r="AI2740" t="s">
        <v>39</v>
      </c>
      <c r="AJ2740" s="6" t="s">
        <v>43</v>
      </c>
      <c r="AK2740">
        <v>66.599999999999994</v>
      </c>
      <c r="AL2740" t="s">
        <v>39</v>
      </c>
      <c r="AM2740" t="s">
        <v>39</v>
      </c>
      <c r="AN2740">
        <v>3</v>
      </c>
      <c r="AO2740">
        <v>25</v>
      </c>
      <c r="AP2740">
        <v>35</v>
      </c>
      <c r="AQ2740" t="s">
        <v>39</v>
      </c>
      <c r="AR2740" t="s">
        <v>2692</v>
      </c>
      <c r="AS2740" t="s">
        <v>3233</v>
      </c>
    </row>
    <row r="2741" spans="1:45" x14ac:dyDescent="0.35">
      <c r="A2741" t="s">
        <v>2171</v>
      </c>
      <c r="B2741" t="s">
        <v>2672</v>
      </c>
      <c r="C2741" t="s">
        <v>2592</v>
      </c>
      <c r="D2741" t="s">
        <v>424</v>
      </c>
      <c r="E2741" t="s">
        <v>2170</v>
      </c>
      <c r="F2741" t="s">
        <v>3065</v>
      </c>
      <c r="G2741" t="s">
        <v>42</v>
      </c>
      <c r="H2741" t="s">
        <v>40</v>
      </c>
      <c r="I2741" t="s">
        <v>3217</v>
      </c>
      <c r="J2741" t="s">
        <v>39</v>
      </c>
      <c r="K2741" t="s">
        <v>39</v>
      </c>
      <c r="L2741" t="s">
        <v>39</v>
      </c>
      <c r="M2741" t="s">
        <v>41</v>
      </c>
      <c r="N2741" t="s">
        <v>39</v>
      </c>
      <c r="O2741">
        <v>1988</v>
      </c>
      <c r="P2741">
        <v>1988</v>
      </c>
      <c r="Q2741" t="s">
        <v>39</v>
      </c>
      <c r="R2741" t="s">
        <v>39</v>
      </c>
      <c r="S2741" t="s">
        <v>39</v>
      </c>
      <c r="T2741" t="s">
        <v>39</v>
      </c>
      <c r="U2741" t="s">
        <v>3219</v>
      </c>
      <c r="V2741" s="6" t="s">
        <v>2787</v>
      </c>
      <c r="W2741">
        <f>24*7</f>
        <v>168</v>
      </c>
      <c r="X2741" s="6">
        <v>3</v>
      </c>
      <c r="Y2741" t="s">
        <v>39</v>
      </c>
      <c r="Z2741" s="6" t="s">
        <v>39</v>
      </c>
      <c r="AA2741" t="s">
        <v>39</v>
      </c>
      <c r="AB2741" t="s">
        <v>39</v>
      </c>
      <c r="AC2741" t="s">
        <v>39</v>
      </c>
      <c r="AD2741" t="s">
        <v>40</v>
      </c>
      <c r="AE2741" t="s">
        <v>39</v>
      </c>
      <c r="AF2741" t="s">
        <v>40</v>
      </c>
      <c r="AG2741" t="s">
        <v>39</v>
      </c>
      <c r="AH2741" t="s">
        <v>39</v>
      </c>
      <c r="AI2741" t="s">
        <v>39</v>
      </c>
      <c r="AJ2741" s="6" t="s">
        <v>43</v>
      </c>
      <c r="AK2741">
        <v>61.3</v>
      </c>
      <c r="AL2741" t="s">
        <v>39</v>
      </c>
      <c r="AM2741" t="s">
        <v>39</v>
      </c>
      <c r="AN2741">
        <v>3</v>
      </c>
      <c r="AO2741">
        <v>25</v>
      </c>
      <c r="AP2741">
        <v>35</v>
      </c>
      <c r="AQ2741" t="s">
        <v>39</v>
      </c>
      <c r="AR2741" t="s">
        <v>2692</v>
      </c>
      <c r="AS2741" t="s">
        <v>3233</v>
      </c>
    </row>
    <row r="2742" spans="1:45" x14ac:dyDescent="0.35">
      <c r="A2742" t="s">
        <v>2171</v>
      </c>
      <c r="B2742" t="s">
        <v>2672</v>
      </c>
      <c r="C2742" t="s">
        <v>2592</v>
      </c>
      <c r="D2742" t="s">
        <v>424</v>
      </c>
      <c r="E2742" t="s">
        <v>2170</v>
      </c>
      <c r="F2742" t="s">
        <v>3065</v>
      </c>
      <c r="G2742" t="s">
        <v>42</v>
      </c>
      <c r="H2742" t="s">
        <v>40</v>
      </c>
      <c r="I2742" t="s">
        <v>3217</v>
      </c>
      <c r="J2742" t="s">
        <v>39</v>
      </c>
      <c r="K2742" t="s">
        <v>39</v>
      </c>
      <c r="L2742" t="s">
        <v>39</v>
      </c>
      <c r="M2742" t="s">
        <v>41</v>
      </c>
      <c r="N2742" t="s">
        <v>39</v>
      </c>
      <c r="O2742">
        <v>1988</v>
      </c>
      <c r="P2742">
        <v>1988</v>
      </c>
      <c r="Q2742" t="s">
        <v>39</v>
      </c>
      <c r="R2742" t="s">
        <v>39</v>
      </c>
      <c r="S2742" t="s">
        <v>39</v>
      </c>
      <c r="T2742" t="s">
        <v>39</v>
      </c>
      <c r="U2742" t="s">
        <v>3220</v>
      </c>
      <c r="V2742" s="6" t="s">
        <v>2787</v>
      </c>
      <c r="W2742">
        <f>18*7</f>
        <v>126</v>
      </c>
      <c r="X2742" s="6">
        <v>3</v>
      </c>
      <c r="Y2742" t="s">
        <v>39</v>
      </c>
      <c r="Z2742" s="6" t="s">
        <v>39</v>
      </c>
      <c r="AA2742" t="s">
        <v>39</v>
      </c>
      <c r="AB2742" t="s">
        <v>39</v>
      </c>
      <c r="AC2742" t="s">
        <v>39</v>
      </c>
      <c r="AD2742" t="s">
        <v>40</v>
      </c>
      <c r="AE2742" t="s">
        <v>39</v>
      </c>
      <c r="AF2742" t="s">
        <v>40</v>
      </c>
      <c r="AG2742" t="s">
        <v>39</v>
      </c>
      <c r="AH2742" t="s">
        <v>39</v>
      </c>
      <c r="AI2742" t="s">
        <v>39</v>
      </c>
      <c r="AJ2742" s="6" t="s">
        <v>43</v>
      </c>
      <c r="AK2742">
        <v>48</v>
      </c>
      <c r="AL2742" t="s">
        <v>39</v>
      </c>
      <c r="AM2742" t="s">
        <v>39</v>
      </c>
      <c r="AN2742">
        <v>3</v>
      </c>
      <c r="AO2742">
        <v>25</v>
      </c>
      <c r="AP2742">
        <v>35</v>
      </c>
      <c r="AQ2742" t="s">
        <v>39</v>
      </c>
      <c r="AR2742" t="s">
        <v>2692</v>
      </c>
      <c r="AS2742" t="s">
        <v>3233</v>
      </c>
    </row>
    <row r="2743" spans="1:45" x14ac:dyDescent="0.35">
      <c r="A2743" t="s">
        <v>2171</v>
      </c>
      <c r="B2743" t="s">
        <v>2672</v>
      </c>
      <c r="C2743" t="s">
        <v>2592</v>
      </c>
      <c r="D2743" t="s">
        <v>424</v>
      </c>
      <c r="E2743" t="s">
        <v>2170</v>
      </c>
      <c r="F2743" t="s">
        <v>3065</v>
      </c>
      <c r="G2743" t="s">
        <v>42</v>
      </c>
      <c r="H2743" t="s">
        <v>40</v>
      </c>
      <c r="I2743" t="s">
        <v>3217</v>
      </c>
      <c r="J2743" t="s">
        <v>39</v>
      </c>
      <c r="K2743" t="s">
        <v>39</v>
      </c>
      <c r="L2743" t="s">
        <v>39</v>
      </c>
      <c r="M2743" t="s">
        <v>41</v>
      </c>
      <c r="N2743" t="s">
        <v>39</v>
      </c>
      <c r="O2743">
        <v>1988</v>
      </c>
      <c r="P2743">
        <v>1988</v>
      </c>
      <c r="Q2743" t="s">
        <v>39</v>
      </c>
      <c r="R2743" t="s">
        <v>39</v>
      </c>
      <c r="S2743" t="s">
        <v>39</v>
      </c>
      <c r="T2743" t="s">
        <v>39</v>
      </c>
      <c r="U2743" t="s">
        <v>3220</v>
      </c>
      <c r="V2743" s="6" t="s">
        <v>2787</v>
      </c>
      <c r="W2743">
        <f>24*7</f>
        <v>168</v>
      </c>
      <c r="X2743" s="6">
        <v>3</v>
      </c>
      <c r="Y2743" t="s">
        <v>39</v>
      </c>
      <c r="Z2743" s="6" t="s">
        <v>39</v>
      </c>
      <c r="AA2743" t="s">
        <v>39</v>
      </c>
      <c r="AB2743" t="s">
        <v>39</v>
      </c>
      <c r="AC2743" t="s">
        <v>39</v>
      </c>
      <c r="AD2743" t="s">
        <v>40</v>
      </c>
      <c r="AE2743" t="s">
        <v>39</v>
      </c>
      <c r="AF2743" t="s">
        <v>40</v>
      </c>
      <c r="AG2743" t="s">
        <v>39</v>
      </c>
      <c r="AH2743" t="s">
        <v>39</v>
      </c>
      <c r="AI2743" t="s">
        <v>39</v>
      </c>
      <c r="AJ2743" s="6" t="s">
        <v>43</v>
      </c>
      <c r="AK2743">
        <v>46.7</v>
      </c>
      <c r="AL2743" t="s">
        <v>39</v>
      </c>
      <c r="AM2743" t="s">
        <v>39</v>
      </c>
      <c r="AN2743">
        <v>3</v>
      </c>
      <c r="AO2743">
        <v>25</v>
      </c>
      <c r="AP2743">
        <v>35</v>
      </c>
      <c r="AQ2743" t="s">
        <v>39</v>
      </c>
      <c r="AR2743" t="s">
        <v>2692</v>
      </c>
      <c r="AS2743" t="s">
        <v>3233</v>
      </c>
    </row>
    <row r="2744" spans="1:45" x14ac:dyDescent="0.35">
      <c r="A2744" t="s">
        <v>2171</v>
      </c>
      <c r="B2744" t="s">
        <v>2672</v>
      </c>
      <c r="C2744" t="s">
        <v>2592</v>
      </c>
      <c r="D2744" t="s">
        <v>424</v>
      </c>
      <c r="E2744" t="s">
        <v>2170</v>
      </c>
      <c r="F2744" t="s">
        <v>3065</v>
      </c>
      <c r="G2744" t="s">
        <v>42</v>
      </c>
      <c r="H2744" t="s">
        <v>40</v>
      </c>
      <c r="I2744" t="s">
        <v>3217</v>
      </c>
      <c r="J2744" t="s">
        <v>39</v>
      </c>
      <c r="K2744" t="s">
        <v>39</v>
      </c>
      <c r="L2744" t="s">
        <v>39</v>
      </c>
      <c r="M2744" t="s">
        <v>41</v>
      </c>
      <c r="N2744" t="s">
        <v>39</v>
      </c>
      <c r="O2744">
        <v>1988</v>
      </c>
      <c r="P2744">
        <v>1988</v>
      </c>
      <c r="Q2744" t="s">
        <v>39</v>
      </c>
      <c r="R2744" t="s">
        <v>39</v>
      </c>
      <c r="S2744" t="s">
        <v>39</v>
      </c>
      <c r="T2744" t="s">
        <v>39</v>
      </c>
      <c r="U2744" t="s">
        <v>3221</v>
      </c>
      <c r="V2744" s="6" t="s">
        <v>2787</v>
      </c>
      <c r="W2744">
        <f t="shared" ref="W2744" si="45">18*7</f>
        <v>126</v>
      </c>
      <c r="X2744" s="6">
        <v>3</v>
      </c>
      <c r="Y2744" t="s">
        <v>39</v>
      </c>
      <c r="Z2744" s="6" t="s">
        <v>39</v>
      </c>
      <c r="AA2744" t="s">
        <v>39</v>
      </c>
      <c r="AB2744" t="s">
        <v>39</v>
      </c>
      <c r="AC2744" t="s">
        <v>39</v>
      </c>
      <c r="AD2744" t="s">
        <v>40</v>
      </c>
      <c r="AE2744" t="s">
        <v>39</v>
      </c>
      <c r="AF2744" t="s">
        <v>40</v>
      </c>
      <c r="AG2744" t="s">
        <v>39</v>
      </c>
      <c r="AH2744" t="s">
        <v>39</v>
      </c>
      <c r="AI2744" t="s">
        <v>39</v>
      </c>
      <c r="AJ2744" s="6" t="s">
        <v>43</v>
      </c>
      <c r="AK2744">
        <v>69.3</v>
      </c>
      <c r="AL2744" t="s">
        <v>39</v>
      </c>
      <c r="AM2744" t="s">
        <v>39</v>
      </c>
      <c r="AN2744">
        <v>3</v>
      </c>
      <c r="AO2744">
        <v>25</v>
      </c>
      <c r="AP2744">
        <v>35</v>
      </c>
      <c r="AQ2744" t="s">
        <v>39</v>
      </c>
      <c r="AR2744" t="s">
        <v>2692</v>
      </c>
      <c r="AS2744" t="s">
        <v>3233</v>
      </c>
    </row>
    <row r="2745" spans="1:45" x14ac:dyDescent="0.35">
      <c r="A2745" t="s">
        <v>2171</v>
      </c>
      <c r="B2745" t="s">
        <v>2672</v>
      </c>
      <c r="C2745" t="s">
        <v>2592</v>
      </c>
      <c r="D2745" t="s">
        <v>424</v>
      </c>
      <c r="E2745" t="s">
        <v>2170</v>
      </c>
      <c r="F2745" t="s">
        <v>3065</v>
      </c>
      <c r="G2745" t="s">
        <v>42</v>
      </c>
      <c r="H2745" t="s">
        <v>40</v>
      </c>
      <c r="I2745" t="s">
        <v>3217</v>
      </c>
      <c r="J2745" t="s">
        <v>39</v>
      </c>
      <c r="K2745" t="s">
        <v>39</v>
      </c>
      <c r="L2745" t="s">
        <v>39</v>
      </c>
      <c r="M2745" t="s">
        <v>41</v>
      </c>
      <c r="N2745" t="s">
        <v>39</v>
      </c>
      <c r="O2745">
        <v>1988</v>
      </c>
      <c r="P2745">
        <v>1988</v>
      </c>
      <c r="Q2745" t="s">
        <v>39</v>
      </c>
      <c r="R2745" t="s">
        <v>39</v>
      </c>
      <c r="S2745" t="s">
        <v>39</v>
      </c>
      <c r="T2745" t="s">
        <v>39</v>
      </c>
      <c r="U2745" t="s">
        <v>3221</v>
      </c>
      <c r="V2745" s="6" t="s">
        <v>2787</v>
      </c>
      <c r="W2745">
        <f t="shared" ref="W2745" si="46">24*7</f>
        <v>168</v>
      </c>
      <c r="X2745" s="6">
        <v>3</v>
      </c>
      <c r="Y2745" t="s">
        <v>39</v>
      </c>
      <c r="Z2745" s="6" t="s">
        <v>39</v>
      </c>
      <c r="AA2745" t="s">
        <v>39</v>
      </c>
      <c r="AB2745" t="s">
        <v>39</v>
      </c>
      <c r="AC2745" t="s">
        <v>39</v>
      </c>
      <c r="AD2745" t="s">
        <v>40</v>
      </c>
      <c r="AE2745" t="s">
        <v>39</v>
      </c>
      <c r="AF2745" t="s">
        <v>40</v>
      </c>
      <c r="AG2745" t="s">
        <v>39</v>
      </c>
      <c r="AH2745" t="s">
        <v>39</v>
      </c>
      <c r="AI2745" t="s">
        <v>39</v>
      </c>
      <c r="AJ2745" s="6" t="s">
        <v>43</v>
      </c>
      <c r="AK2745">
        <v>58.7</v>
      </c>
      <c r="AL2745" t="s">
        <v>39</v>
      </c>
      <c r="AM2745" t="s">
        <v>39</v>
      </c>
      <c r="AN2745">
        <v>3</v>
      </c>
      <c r="AO2745">
        <v>25</v>
      </c>
      <c r="AP2745">
        <v>35</v>
      </c>
      <c r="AQ2745" t="s">
        <v>39</v>
      </c>
      <c r="AR2745" t="s">
        <v>2692</v>
      </c>
      <c r="AS2745" t="s">
        <v>3233</v>
      </c>
    </row>
    <row r="2746" spans="1:45" x14ac:dyDescent="0.35">
      <c r="A2746" t="s">
        <v>2171</v>
      </c>
      <c r="B2746" t="s">
        <v>2672</v>
      </c>
      <c r="C2746" t="s">
        <v>2592</v>
      </c>
      <c r="D2746" t="s">
        <v>424</v>
      </c>
      <c r="E2746" t="s">
        <v>2170</v>
      </c>
      <c r="F2746" t="s">
        <v>3065</v>
      </c>
      <c r="G2746" t="s">
        <v>42</v>
      </c>
      <c r="H2746" t="s">
        <v>40</v>
      </c>
      <c r="I2746" t="s">
        <v>3217</v>
      </c>
      <c r="J2746" t="s">
        <v>39</v>
      </c>
      <c r="K2746" t="s">
        <v>39</v>
      </c>
      <c r="L2746" t="s">
        <v>39</v>
      </c>
      <c r="M2746" t="s">
        <v>41</v>
      </c>
      <c r="N2746" t="s">
        <v>39</v>
      </c>
      <c r="O2746">
        <v>1988</v>
      </c>
      <c r="P2746">
        <v>1988</v>
      </c>
      <c r="Q2746" t="s">
        <v>39</v>
      </c>
      <c r="R2746" t="s">
        <v>39</v>
      </c>
      <c r="S2746" t="s">
        <v>39</v>
      </c>
      <c r="T2746" t="s">
        <v>39</v>
      </c>
      <c r="U2746" t="s">
        <v>3222</v>
      </c>
      <c r="V2746" s="6" t="s">
        <v>2787</v>
      </c>
      <c r="W2746">
        <f t="shared" ref="W2746" si="47">18*7</f>
        <v>126</v>
      </c>
      <c r="X2746" s="6">
        <v>3</v>
      </c>
      <c r="Y2746" t="s">
        <v>39</v>
      </c>
      <c r="Z2746" s="6" t="s">
        <v>39</v>
      </c>
      <c r="AA2746" t="s">
        <v>39</v>
      </c>
      <c r="AB2746" t="s">
        <v>39</v>
      </c>
      <c r="AC2746" t="s">
        <v>39</v>
      </c>
      <c r="AD2746" t="s">
        <v>40</v>
      </c>
      <c r="AE2746" t="s">
        <v>39</v>
      </c>
      <c r="AF2746" t="s">
        <v>40</v>
      </c>
      <c r="AG2746" t="s">
        <v>39</v>
      </c>
      <c r="AH2746" t="s">
        <v>39</v>
      </c>
      <c r="AI2746" t="s">
        <v>39</v>
      </c>
      <c r="AJ2746" s="6" t="s">
        <v>43</v>
      </c>
      <c r="AK2746">
        <v>62.7</v>
      </c>
      <c r="AL2746" t="s">
        <v>39</v>
      </c>
      <c r="AM2746" t="s">
        <v>39</v>
      </c>
      <c r="AN2746">
        <v>3</v>
      </c>
      <c r="AO2746">
        <v>25</v>
      </c>
      <c r="AP2746">
        <v>35</v>
      </c>
      <c r="AQ2746" t="s">
        <v>39</v>
      </c>
      <c r="AR2746" t="s">
        <v>2692</v>
      </c>
      <c r="AS2746" t="s">
        <v>3233</v>
      </c>
    </row>
    <row r="2747" spans="1:45" x14ac:dyDescent="0.35">
      <c r="A2747" t="s">
        <v>2171</v>
      </c>
      <c r="B2747" t="s">
        <v>2672</v>
      </c>
      <c r="C2747" t="s">
        <v>2592</v>
      </c>
      <c r="D2747" t="s">
        <v>424</v>
      </c>
      <c r="E2747" t="s">
        <v>2170</v>
      </c>
      <c r="F2747" t="s">
        <v>3065</v>
      </c>
      <c r="G2747" t="s">
        <v>42</v>
      </c>
      <c r="H2747" t="s">
        <v>40</v>
      </c>
      <c r="I2747" t="s">
        <v>3217</v>
      </c>
      <c r="J2747" t="s">
        <v>39</v>
      </c>
      <c r="K2747" t="s">
        <v>39</v>
      </c>
      <c r="L2747" t="s">
        <v>39</v>
      </c>
      <c r="M2747" t="s">
        <v>41</v>
      </c>
      <c r="N2747" t="s">
        <v>39</v>
      </c>
      <c r="O2747">
        <v>1988</v>
      </c>
      <c r="P2747">
        <v>1988</v>
      </c>
      <c r="Q2747" t="s">
        <v>39</v>
      </c>
      <c r="R2747" t="s">
        <v>39</v>
      </c>
      <c r="S2747" t="s">
        <v>39</v>
      </c>
      <c r="T2747" t="s">
        <v>39</v>
      </c>
      <c r="U2747" t="s">
        <v>3223</v>
      </c>
      <c r="V2747" s="6" t="s">
        <v>2787</v>
      </c>
      <c r="W2747">
        <f t="shared" ref="W2747" si="48">24*7</f>
        <v>168</v>
      </c>
      <c r="X2747" s="6">
        <v>3</v>
      </c>
      <c r="Y2747" t="s">
        <v>39</v>
      </c>
      <c r="Z2747" s="6" t="s">
        <v>39</v>
      </c>
      <c r="AA2747" t="s">
        <v>39</v>
      </c>
      <c r="AB2747" t="s">
        <v>39</v>
      </c>
      <c r="AC2747" t="s">
        <v>39</v>
      </c>
      <c r="AD2747" t="s">
        <v>40</v>
      </c>
      <c r="AE2747" t="s">
        <v>39</v>
      </c>
      <c r="AF2747" t="s">
        <v>40</v>
      </c>
      <c r="AG2747" t="s">
        <v>39</v>
      </c>
      <c r="AH2747" t="s">
        <v>39</v>
      </c>
      <c r="AI2747" t="s">
        <v>39</v>
      </c>
      <c r="AJ2747" s="6" t="s">
        <v>43</v>
      </c>
      <c r="AK2747">
        <v>5.3</v>
      </c>
      <c r="AL2747" t="s">
        <v>39</v>
      </c>
      <c r="AM2747" t="s">
        <v>39</v>
      </c>
      <c r="AN2747">
        <v>3</v>
      </c>
      <c r="AO2747">
        <v>25</v>
      </c>
      <c r="AP2747">
        <v>35</v>
      </c>
      <c r="AQ2747" t="s">
        <v>39</v>
      </c>
      <c r="AR2747" t="s">
        <v>2692</v>
      </c>
      <c r="AS2747" t="s">
        <v>3233</v>
      </c>
    </row>
    <row r="2748" spans="1:45" x14ac:dyDescent="0.35">
      <c r="A2748" t="s">
        <v>2171</v>
      </c>
      <c r="B2748" t="s">
        <v>2672</v>
      </c>
      <c r="C2748" t="s">
        <v>2592</v>
      </c>
      <c r="D2748" t="s">
        <v>424</v>
      </c>
      <c r="E2748" t="s">
        <v>2170</v>
      </c>
      <c r="F2748" t="s">
        <v>3065</v>
      </c>
      <c r="G2748" t="s">
        <v>42</v>
      </c>
      <c r="H2748" t="s">
        <v>40</v>
      </c>
      <c r="I2748" t="s">
        <v>3217</v>
      </c>
      <c r="J2748" t="s">
        <v>39</v>
      </c>
      <c r="K2748" t="s">
        <v>39</v>
      </c>
      <c r="L2748" t="s">
        <v>39</v>
      </c>
      <c r="M2748" t="s">
        <v>41</v>
      </c>
      <c r="N2748" t="s">
        <v>39</v>
      </c>
      <c r="O2748">
        <v>1988</v>
      </c>
      <c r="P2748">
        <v>1988</v>
      </c>
      <c r="Q2748" t="s">
        <v>39</v>
      </c>
      <c r="R2748" t="s">
        <v>39</v>
      </c>
      <c r="S2748" t="s">
        <v>39</v>
      </c>
      <c r="T2748" t="s">
        <v>39</v>
      </c>
      <c r="U2748" t="s">
        <v>3224</v>
      </c>
      <c r="V2748" s="6" t="s">
        <v>2787</v>
      </c>
      <c r="W2748">
        <f t="shared" ref="W2748" si="49">18*7</f>
        <v>126</v>
      </c>
      <c r="X2748" s="6">
        <v>3</v>
      </c>
      <c r="Y2748" t="s">
        <v>39</v>
      </c>
      <c r="Z2748" s="6" t="s">
        <v>39</v>
      </c>
      <c r="AA2748" t="s">
        <v>39</v>
      </c>
      <c r="AB2748" t="s">
        <v>39</v>
      </c>
      <c r="AC2748" t="s">
        <v>39</v>
      </c>
      <c r="AD2748" t="s">
        <v>40</v>
      </c>
      <c r="AE2748" t="s">
        <v>39</v>
      </c>
      <c r="AF2748" t="s">
        <v>40</v>
      </c>
      <c r="AG2748" t="s">
        <v>39</v>
      </c>
      <c r="AH2748" t="s">
        <v>39</v>
      </c>
      <c r="AI2748" t="s">
        <v>39</v>
      </c>
      <c r="AJ2748" s="6" t="s">
        <v>43</v>
      </c>
      <c r="AK2748">
        <v>1.3</v>
      </c>
      <c r="AL2748" t="s">
        <v>39</v>
      </c>
      <c r="AM2748" t="s">
        <v>39</v>
      </c>
      <c r="AN2748">
        <v>3</v>
      </c>
      <c r="AO2748">
        <v>25</v>
      </c>
      <c r="AP2748">
        <v>35</v>
      </c>
      <c r="AQ2748" t="s">
        <v>39</v>
      </c>
      <c r="AR2748" t="s">
        <v>2692</v>
      </c>
      <c r="AS2748" t="s">
        <v>3233</v>
      </c>
    </row>
    <row r="2749" spans="1:45" x14ac:dyDescent="0.35">
      <c r="A2749" t="s">
        <v>2171</v>
      </c>
      <c r="B2749" t="s">
        <v>2672</v>
      </c>
      <c r="C2749" t="s">
        <v>2592</v>
      </c>
      <c r="D2749" t="s">
        <v>424</v>
      </c>
      <c r="E2749" t="s">
        <v>2170</v>
      </c>
      <c r="F2749" t="s">
        <v>3065</v>
      </c>
      <c r="G2749" t="s">
        <v>42</v>
      </c>
      <c r="H2749" t="s">
        <v>40</v>
      </c>
      <c r="I2749" t="s">
        <v>3217</v>
      </c>
      <c r="J2749" t="s">
        <v>39</v>
      </c>
      <c r="K2749" t="s">
        <v>39</v>
      </c>
      <c r="L2749" t="s">
        <v>39</v>
      </c>
      <c r="M2749" t="s">
        <v>41</v>
      </c>
      <c r="N2749" t="s">
        <v>39</v>
      </c>
      <c r="O2749">
        <v>1988</v>
      </c>
      <c r="P2749">
        <v>1988</v>
      </c>
      <c r="Q2749" t="s">
        <v>39</v>
      </c>
      <c r="R2749" t="s">
        <v>39</v>
      </c>
      <c r="S2749" t="s">
        <v>39</v>
      </c>
      <c r="T2749" t="s">
        <v>39</v>
      </c>
      <c r="U2749" t="s">
        <v>3224</v>
      </c>
      <c r="V2749" s="6" t="s">
        <v>2787</v>
      </c>
      <c r="W2749">
        <f t="shared" ref="W2749" si="50">24*7</f>
        <v>168</v>
      </c>
      <c r="X2749" s="6">
        <v>3</v>
      </c>
      <c r="Y2749" t="s">
        <v>39</v>
      </c>
      <c r="Z2749" s="6" t="s">
        <v>39</v>
      </c>
      <c r="AA2749" t="s">
        <v>39</v>
      </c>
      <c r="AB2749" t="s">
        <v>39</v>
      </c>
      <c r="AC2749" t="s">
        <v>39</v>
      </c>
      <c r="AD2749" t="s">
        <v>40</v>
      </c>
      <c r="AE2749" t="s">
        <v>39</v>
      </c>
      <c r="AF2749" t="s">
        <v>40</v>
      </c>
      <c r="AG2749" t="s">
        <v>39</v>
      </c>
      <c r="AH2749" t="s">
        <v>39</v>
      </c>
      <c r="AI2749" t="s">
        <v>39</v>
      </c>
      <c r="AJ2749" s="6" t="s">
        <v>43</v>
      </c>
      <c r="AK2749">
        <v>8</v>
      </c>
      <c r="AL2749" t="s">
        <v>39</v>
      </c>
      <c r="AM2749" t="s">
        <v>39</v>
      </c>
      <c r="AN2749">
        <v>3</v>
      </c>
      <c r="AO2749">
        <v>25</v>
      </c>
      <c r="AP2749">
        <v>35</v>
      </c>
      <c r="AQ2749" t="s">
        <v>39</v>
      </c>
      <c r="AR2749" t="s">
        <v>2692</v>
      </c>
      <c r="AS2749" t="s">
        <v>3233</v>
      </c>
    </row>
    <row r="2750" spans="1:45" x14ac:dyDescent="0.35">
      <c r="A2750" t="s">
        <v>2171</v>
      </c>
      <c r="B2750" t="s">
        <v>2672</v>
      </c>
      <c r="C2750" t="s">
        <v>2592</v>
      </c>
      <c r="D2750" t="s">
        <v>424</v>
      </c>
      <c r="E2750" t="s">
        <v>2170</v>
      </c>
      <c r="F2750" t="s">
        <v>3065</v>
      </c>
      <c r="G2750" t="s">
        <v>42</v>
      </c>
      <c r="H2750" t="s">
        <v>40</v>
      </c>
      <c r="I2750" t="s">
        <v>3217</v>
      </c>
      <c r="J2750" t="s">
        <v>39</v>
      </c>
      <c r="K2750" t="s">
        <v>39</v>
      </c>
      <c r="L2750" t="s">
        <v>39</v>
      </c>
      <c r="M2750" t="s">
        <v>41</v>
      </c>
      <c r="N2750" t="s">
        <v>39</v>
      </c>
      <c r="O2750">
        <v>1988</v>
      </c>
      <c r="P2750">
        <v>1988</v>
      </c>
      <c r="Q2750" t="s">
        <v>39</v>
      </c>
      <c r="R2750" t="s">
        <v>39</v>
      </c>
      <c r="S2750" t="s">
        <v>39</v>
      </c>
      <c r="T2750" t="s">
        <v>39</v>
      </c>
      <c r="U2750" t="s">
        <v>3225</v>
      </c>
      <c r="V2750" s="6" t="s">
        <v>2787</v>
      </c>
      <c r="W2750">
        <f t="shared" ref="W2750" si="51">18*7</f>
        <v>126</v>
      </c>
      <c r="X2750" s="6">
        <v>3</v>
      </c>
      <c r="Y2750" t="s">
        <v>39</v>
      </c>
      <c r="Z2750" s="6" t="s">
        <v>39</v>
      </c>
      <c r="AA2750" t="s">
        <v>39</v>
      </c>
      <c r="AB2750" t="s">
        <v>39</v>
      </c>
      <c r="AC2750" t="s">
        <v>39</v>
      </c>
      <c r="AD2750" t="s">
        <v>40</v>
      </c>
      <c r="AE2750" t="s">
        <v>39</v>
      </c>
      <c r="AF2750" t="s">
        <v>40</v>
      </c>
      <c r="AG2750" t="s">
        <v>39</v>
      </c>
      <c r="AH2750" t="s">
        <v>39</v>
      </c>
      <c r="AI2750" t="s">
        <v>39</v>
      </c>
      <c r="AJ2750" s="6" t="s">
        <v>43</v>
      </c>
      <c r="AK2750">
        <v>8</v>
      </c>
      <c r="AL2750" t="s">
        <v>39</v>
      </c>
      <c r="AM2750" t="s">
        <v>39</v>
      </c>
      <c r="AN2750">
        <v>3</v>
      </c>
      <c r="AO2750">
        <v>25</v>
      </c>
      <c r="AP2750">
        <v>35</v>
      </c>
      <c r="AQ2750" t="s">
        <v>39</v>
      </c>
      <c r="AR2750" t="s">
        <v>2692</v>
      </c>
      <c r="AS2750" t="s">
        <v>3233</v>
      </c>
    </row>
    <row r="2751" spans="1:45" x14ac:dyDescent="0.35">
      <c r="A2751" t="s">
        <v>2171</v>
      </c>
      <c r="B2751" t="s">
        <v>2672</v>
      </c>
      <c r="C2751" t="s">
        <v>2592</v>
      </c>
      <c r="D2751" t="s">
        <v>424</v>
      </c>
      <c r="E2751" t="s">
        <v>2170</v>
      </c>
      <c r="F2751" t="s">
        <v>3065</v>
      </c>
      <c r="G2751" t="s">
        <v>42</v>
      </c>
      <c r="H2751" t="s">
        <v>40</v>
      </c>
      <c r="I2751" t="s">
        <v>3217</v>
      </c>
      <c r="J2751" t="s">
        <v>39</v>
      </c>
      <c r="K2751" t="s">
        <v>39</v>
      </c>
      <c r="L2751" t="s">
        <v>39</v>
      </c>
      <c r="M2751" t="s">
        <v>41</v>
      </c>
      <c r="N2751" t="s">
        <v>39</v>
      </c>
      <c r="O2751">
        <v>1988</v>
      </c>
      <c r="P2751">
        <v>1988</v>
      </c>
      <c r="Q2751" t="s">
        <v>39</v>
      </c>
      <c r="R2751" t="s">
        <v>39</v>
      </c>
      <c r="S2751" t="s">
        <v>39</v>
      </c>
      <c r="T2751" t="s">
        <v>39</v>
      </c>
      <c r="U2751" t="s">
        <v>3225</v>
      </c>
      <c r="V2751" s="6" t="s">
        <v>2787</v>
      </c>
      <c r="W2751">
        <f t="shared" ref="W2751" si="52">24*7</f>
        <v>168</v>
      </c>
      <c r="X2751" s="6">
        <v>3</v>
      </c>
      <c r="Y2751" t="s">
        <v>39</v>
      </c>
      <c r="Z2751" s="6" t="s">
        <v>39</v>
      </c>
      <c r="AA2751" t="s">
        <v>39</v>
      </c>
      <c r="AB2751" t="s">
        <v>39</v>
      </c>
      <c r="AC2751" t="s">
        <v>39</v>
      </c>
      <c r="AD2751" t="s">
        <v>40</v>
      </c>
      <c r="AE2751" t="s">
        <v>39</v>
      </c>
      <c r="AF2751" t="s">
        <v>40</v>
      </c>
      <c r="AG2751" t="s">
        <v>39</v>
      </c>
      <c r="AH2751" t="s">
        <v>39</v>
      </c>
      <c r="AI2751" t="s">
        <v>39</v>
      </c>
      <c r="AJ2751" s="6" t="s">
        <v>43</v>
      </c>
      <c r="AK2751">
        <v>0</v>
      </c>
      <c r="AL2751" t="s">
        <v>39</v>
      </c>
      <c r="AM2751" t="s">
        <v>39</v>
      </c>
      <c r="AN2751">
        <v>3</v>
      </c>
      <c r="AO2751">
        <v>25</v>
      </c>
      <c r="AP2751">
        <v>35</v>
      </c>
      <c r="AQ2751" t="s">
        <v>39</v>
      </c>
      <c r="AR2751" t="s">
        <v>2692</v>
      </c>
      <c r="AS2751" t="s">
        <v>3233</v>
      </c>
    </row>
    <row r="2752" spans="1:45" x14ac:dyDescent="0.35">
      <c r="A2752" t="s">
        <v>2171</v>
      </c>
      <c r="B2752" t="s">
        <v>2672</v>
      </c>
      <c r="C2752" t="s">
        <v>2592</v>
      </c>
      <c r="D2752" t="s">
        <v>424</v>
      </c>
      <c r="E2752" t="s">
        <v>2170</v>
      </c>
      <c r="F2752" t="s">
        <v>3065</v>
      </c>
      <c r="G2752" t="s">
        <v>42</v>
      </c>
      <c r="H2752" t="s">
        <v>40</v>
      </c>
      <c r="I2752" t="s">
        <v>3217</v>
      </c>
      <c r="J2752" t="s">
        <v>39</v>
      </c>
      <c r="K2752" t="s">
        <v>39</v>
      </c>
      <c r="L2752" t="s">
        <v>39</v>
      </c>
      <c r="M2752" t="s">
        <v>41</v>
      </c>
      <c r="N2752" t="s">
        <v>39</v>
      </c>
      <c r="O2752">
        <v>1988</v>
      </c>
      <c r="P2752">
        <v>1988</v>
      </c>
      <c r="Q2752" t="s">
        <v>39</v>
      </c>
      <c r="R2752" t="s">
        <v>39</v>
      </c>
      <c r="S2752" t="s">
        <v>39</v>
      </c>
      <c r="T2752" t="s">
        <v>39</v>
      </c>
      <c r="U2752" t="s">
        <v>3226</v>
      </c>
      <c r="V2752" s="6" t="s">
        <v>2787</v>
      </c>
      <c r="W2752">
        <f t="shared" ref="W2752" si="53">18*7</f>
        <v>126</v>
      </c>
      <c r="X2752" s="6">
        <v>3</v>
      </c>
      <c r="Y2752" t="s">
        <v>39</v>
      </c>
      <c r="Z2752" s="6" t="s">
        <v>39</v>
      </c>
      <c r="AA2752" t="s">
        <v>39</v>
      </c>
      <c r="AB2752" t="s">
        <v>39</v>
      </c>
      <c r="AC2752" t="s">
        <v>39</v>
      </c>
      <c r="AD2752" t="s">
        <v>40</v>
      </c>
      <c r="AE2752" t="s">
        <v>39</v>
      </c>
      <c r="AF2752" t="s">
        <v>40</v>
      </c>
      <c r="AG2752" t="s">
        <v>39</v>
      </c>
      <c r="AH2752" t="s">
        <v>39</v>
      </c>
      <c r="AI2752" t="s">
        <v>39</v>
      </c>
      <c r="AJ2752" s="6" t="s">
        <v>43</v>
      </c>
      <c r="AK2752">
        <v>0</v>
      </c>
      <c r="AL2752" t="s">
        <v>39</v>
      </c>
      <c r="AM2752" t="s">
        <v>39</v>
      </c>
      <c r="AN2752">
        <v>3</v>
      </c>
      <c r="AO2752">
        <v>25</v>
      </c>
      <c r="AP2752">
        <v>35</v>
      </c>
      <c r="AQ2752" t="s">
        <v>39</v>
      </c>
      <c r="AR2752" t="s">
        <v>2692</v>
      </c>
      <c r="AS2752" t="s">
        <v>3233</v>
      </c>
    </row>
    <row r="2753" spans="1:45" x14ac:dyDescent="0.35">
      <c r="A2753" t="s">
        <v>2171</v>
      </c>
      <c r="B2753" t="s">
        <v>2672</v>
      </c>
      <c r="C2753" t="s">
        <v>2592</v>
      </c>
      <c r="D2753" t="s">
        <v>424</v>
      </c>
      <c r="E2753" t="s">
        <v>2170</v>
      </c>
      <c r="F2753" t="s">
        <v>3065</v>
      </c>
      <c r="G2753" t="s">
        <v>42</v>
      </c>
      <c r="H2753" t="s">
        <v>40</v>
      </c>
      <c r="I2753" t="s">
        <v>3217</v>
      </c>
      <c r="J2753" t="s">
        <v>39</v>
      </c>
      <c r="K2753" t="s">
        <v>39</v>
      </c>
      <c r="L2753" t="s">
        <v>39</v>
      </c>
      <c r="M2753" t="s">
        <v>41</v>
      </c>
      <c r="N2753" t="s">
        <v>39</v>
      </c>
      <c r="O2753">
        <v>1988</v>
      </c>
      <c r="P2753">
        <v>1988</v>
      </c>
      <c r="Q2753" t="s">
        <v>39</v>
      </c>
      <c r="R2753" t="s">
        <v>39</v>
      </c>
      <c r="S2753" t="s">
        <v>39</v>
      </c>
      <c r="T2753" t="s">
        <v>39</v>
      </c>
      <c r="U2753" t="s">
        <v>3226</v>
      </c>
      <c r="V2753" s="6" t="s">
        <v>2787</v>
      </c>
      <c r="W2753">
        <f t="shared" ref="W2753" si="54">24*7</f>
        <v>168</v>
      </c>
      <c r="X2753" s="6">
        <v>3</v>
      </c>
      <c r="Y2753" t="s">
        <v>39</v>
      </c>
      <c r="Z2753" s="6" t="s">
        <v>39</v>
      </c>
      <c r="AA2753" t="s">
        <v>39</v>
      </c>
      <c r="AB2753" t="s">
        <v>39</v>
      </c>
      <c r="AC2753" t="s">
        <v>39</v>
      </c>
      <c r="AD2753" t="s">
        <v>40</v>
      </c>
      <c r="AE2753" t="s">
        <v>39</v>
      </c>
      <c r="AF2753" t="s">
        <v>40</v>
      </c>
      <c r="AG2753" t="s">
        <v>39</v>
      </c>
      <c r="AH2753" t="s">
        <v>39</v>
      </c>
      <c r="AI2753" t="s">
        <v>39</v>
      </c>
      <c r="AJ2753" s="6" t="s">
        <v>43</v>
      </c>
      <c r="AK2753">
        <v>0</v>
      </c>
      <c r="AL2753" t="s">
        <v>39</v>
      </c>
      <c r="AM2753" t="s">
        <v>39</v>
      </c>
      <c r="AN2753">
        <v>3</v>
      </c>
      <c r="AO2753">
        <v>25</v>
      </c>
      <c r="AP2753">
        <v>35</v>
      </c>
      <c r="AQ2753" t="s">
        <v>39</v>
      </c>
      <c r="AR2753" t="s">
        <v>2692</v>
      </c>
      <c r="AS2753" t="s">
        <v>3233</v>
      </c>
    </row>
    <row r="2754" spans="1:45" x14ac:dyDescent="0.35">
      <c r="A2754" t="s">
        <v>2171</v>
      </c>
      <c r="B2754" t="s">
        <v>2672</v>
      </c>
      <c r="C2754" t="s">
        <v>2592</v>
      </c>
      <c r="D2754" t="s">
        <v>424</v>
      </c>
      <c r="E2754" t="s">
        <v>2170</v>
      </c>
      <c r="F2754" t="s">
        <v>3065</v>
      </c>
      <c r="G2754" t="s">
        <v>42</v>
      </c>
      <c r="H2754" t="s">
        <v>40</v>
      </c>
      <c r="I2754" t="s">
        <v>3217</v>
      </c>
      <c r="J2754" t="s">
        <v>39</v>
      </c>
      <c r="K2754" t="s">
        <v>39</v>
      </c>
      <c r="L2754" t="s">
        <v>39</v>
      </c>
      <c r="M2754" t="s">
        <v>41</v>
      </c>
      <c r="N2754" t="s">
        <v>39</v>
      </c>
      <c r="O2754">
        <v>1988</v>
      </c>
      <c r="P2754">
        <v>1988</v>
      </c>
      <c r="Q2754" t="s">
        <v>39</v>
      </c>
      <c r="R2754" t="s">
        <v>39</v>
      </c>
      <c r="S2754" t="s">
        <v>39</v>
      </c>
      <c r="T2754" t="s">
        <v>39</v>
      </c>
      <c r="U2754" t="s">
        <v>3227</v>
      </c>
      <c r="V2754" s="6" t="s">
        <v>2787</v>
      </c>
      <c r="W2754">
        <f t="shared" ref="W2754" si="55">18*7</f>
        <v>126</v>
      </c>
      <c r="X2754" s="6">
        <v>3</v>
      </c>
      <c r="Y2754" t="s">
        <v>39</v>
      </c>
      <c r="Z2754" s="6" t="s">
        <v>39</v>
      </c>
      <c r="AA2754" t="s">
        <v>39</v>
      </c>
      <c r="AB2754" t="s">
        <v>39</v>
      </c>
      <c r="AC2754" t="s">
        <v>39</v>
      </c>
      <c r="AD2754" t="s">
        <v>40</v>
      </c>
      <c r="AE2754" t="s">
        <v>39</v>
      </c>
      <c r="AF2754" t="s">
        <v>40</v>
      </c>
      <c r="AG2754" t="s">
        <v>39</v>
      </c>
      <c r="AH2754" t="s">
        <v>39</v>
      </c>
      <c r="AI2754" t="s">
        <v>39</v>
      </c>
      <c r="AJ2754" s="6" t="s">
        <v>43</v>
      </c>
      <c r="AK2754">
        <v>0</v>
      </c>
      <c r="AL2754" t="s">
        <v>39</v>
      </c>
      <c r="AM2754" t="s">
        <v>39</v>
      </c>
      <c r="AN2754">
        <v>3</v>
      </c>
      <c r="AO2754">
        <v>25</v>
      </c>
      <c r="AP2754">
        <v>35</v>
      </c>
      <c r="AQ2754" t="s">
        <v>39</v>
      </c>
      <c r="AR2754" t="s">
        <v>2692</v>
      </c>
      <c r="AS2754" t="s">
        <v>3233</v>
      </c>
    </row>
    <row r="2755" spans="1:45" x14ac:dyDescent="0.35">
      <c r="A2755" t="s">
        <v>2171</v>
      </c>
      <c r="B2755" t="s">
        <v>2672</v>
      </c>
      <c r="C2755" t="s">
        <v>2592</v>
      </c>
      <c r="D2755" t="s">
        <v>424</v>
      </c>
      <c r="E2755" t="s">
        <v>2170</v>
      </c>
      <c r="F2755" t="s">
        <v>3065</v>
      </c>
      <c r="G2755" t="s">
        <v>42</v>
      </c>
      <c r="H2755" t="s">
        <v>40</v>
      </c>
      <c r="I2755" t="s">
        <v>3217</v>
      </c>
      <c r="J2755" t="s">
        <v>39</v>
      </c>
      <c r="K2755" t="s">
        <v>39</v>
      </c>
      <c r="L2755" t="s">
        <v>39</v>
      </c>
      <c r="M2755" t="s">
        <v>41</v>
      </c>
      <c r="N2755" t="s">
        <v>39</v>
      </c>
      <c r="O2755">
        <v>1988</v>
      </c>
      <c r="P2755">
        <v>1988</v>
      </c>
      <c r="Q2755" t="s">
        <v>39</v>
      </c>
      <c r="R2755" t="s">
        <v>39</v>
      </c>
      <c r="S2755" t="s">
        <v>39</v>
      </c>
      <c r="T2755" t="s">
        <v>39</v>
      </c>
      <c r="U2755" t="s">
        <v>3230</v>
      </c>
      <c r="V2755" s="6" t="s">
        <v>2787</v>
      </c>
      <c r="W2755">
        <f>18*7</f>
        <v>126</v>
      </c>
      <c r="X2755" s="6">
        <v>3</v>
      </c>
      <c r="Y2755" t="s">
        <v>39</v>
      </c>
      <c r="Z2755" s="6" t="s">
        <v>39</v>
      </c>
      <c r="AA2755" t="s">
        <v>39</v>
      </c>
      <c r="AB2755" t="s">
        <v>39</v>
      </c>
      <c r="AC2755" t="s">
        <v>39</v>
      </c>
      <c r="AD2755" t="s">
        <v>40</v>
      </c>
      <c r="AE2755" t="s">
        <v>39</v>
      </c>
      <c r="AF2755" t="s">
        <v>40</v>
      </c>
      <c r="AG2755" t="s">
        <v>39</v>
      </c>
      <c r="AH2755" t="s">
        <v>39</v>
      </c>
      <c r="AI2755" t="s">
        <v>39</v>
      </c>
      <c r="AJ2755" s="6" t="s">
        <v>43</v>
      </c>
      <c r="AK2755">
        <v>8</v>
      </c>
      <c r="AL2755" t="s">
        <v>39</v>
      </c>
      <c r="AM2755" t="s">
        <v>39</v>
      </c>
      <c r="AN2755">
        <v>3</v>
      </c>
      <c r="AO2755">
        <v>25</v>
      </c>
      <c r="AP2755">
        <v>35</v>
      </c>
      <c r="AQ2755" t="s">
        <v>39</v>
      </c>
      <c r="AR2755" t="s">
        <v>2692</v>
      </c>
      <c r="AS2755" t="s">
        <v>3233</v>
      </c>
    </row>
    <row r="2756" spans="1:45" x14ac:dyDescent="0.35">
      <c r="A2756" t="s">
        <v>2171</v>
      </c>
      <c r="B2756" t="s">
        <v>2672</v>
      </c>
      <c r="C2756" t="s">
        <v>2592</v>
      </c>
      <c r="D2756" t="s">
        <v>424</v>
      </c>
      <c r="E2756" t="s">
        <v>2170</v>
      </c>
      <c r="F2756" t="s">
        <v>3065</v>
      </c>
      <c r="G2756" t="s">
        <v>42</v>
      </c>
      <c r="H2756" t="s">
        <v>40</v>
      </c>
      <c r="I2756" t="s">
        <v>3217</v>
      </c>
      <c r="J2756" t="s">
        <v>39</v>
      </c>
      <c r="K2756" t="s">
        <v>39</v>
      </c>
      <c r="L2756" t="s">
        <v>39</v>
      </c>
      <c r="M2756" t="s">
        <v>41</v>
      </c>
      <c r="N2756" t="s">
        <v>39</v>
      </c>
      <c r="O2756">
        <v>1988</v>
      </c>
      <c r="P2756">
        <v>1988</v>
      </c>
      <c r="Q2756" t="s">
        <v>39</v>
      </c>
      <c r="R2756" t="s">
        <v>39</v>
      </c>
      <c r="S2756" t="s">
        <v>39</v>
      </c>
      <c r="T2756" t="s">
        <v>39</v>
      </c>
      <c r="U2756" t="s">
        <v>3230</v>
      </c>
      <c r="V2756" s="6" t="s">
        <v>2787</v>
      </c>
      <c r="W2756">
        <f>24*7</f>
        <v>168</v>
      </c>
      <c r="X2756" s="6">
        <v>3</v>
      </c>
      <c r="Y2756" t="s">
        <v>39</v>
      </c>
      <c r="Z2756" s="6" t="s">
        <v>39</v>
      </c>
      <c r="AA2756" t="s">
        <v>39</v>
      </c>
      <c r="AB2756" t="s">
        <v>39</v>
      </c>
      <c r="AC2756" t="s">
        <v>39</v>
      </c>
      <c r="AD2756" t="s">
        <v>40</v>
      </c>
      <c r="AE2756" t="s">
        <v>39</v>
      </c>
      <c r="AF2756" t="s">
        <v>40</v>
      </c>
      <c r="AG2756" t="s">
        <v>39</v>
      </c>
      <c r="AH2756" t="s">
        <v>39</v>
      </c>
      <c r="AI2756" t="s">
        <v>39</v>
      </c>
      <c r="AJ2756" s="6" t="s">
        <v>43</v>
      </c>
      <c r="AK2756">
        <v>58.6</v>
      </c>
      <c r="AL2756" t="s">
        <v>39</v>
      </c>
      <c r="AM2756" t="s">
        <v>39</v>
      </c>
      <c r="AN2756">
        <v>3</v>
      </c>
      <c r="AO2756">
        <v>25</v>
      </c>
      <c r="AP2756">
        <v>35</v>
      </c>
      <c r="AQ2756" t="s">
        <v>39</v>
      </c>
      <c r="AR2756" t="s">
        <v>2692</v>
      </c>
      <c r="AS2756" t="s">
        <v>3233</v>
      </c>
    </row>
    <row r="2757" spans="1:45" x14ac:dyDescent="0.35">
      <c r="A2757" t="s">
        <v>2171</v>
      </c>
      <c r="B2757" t="s">
        <v>2672</v>
      </c>
      <c r="C2757" t="s">
        <v>2592</v>
      </c>
      <c r="D2757" t="s">
        <v>424</v>
      </c>
      <c r="E2757" t="s">
        <v>2170</v>
      </c>
      <c r="F2757" t="s">
        <v>3065</v>
      </c>
      <c r="G2757" t="s">
        <v>42</v>
      </c>
      <c r="H2757" t="s">
        <v>40</v>
      </c>
      <c r="I2757" t="s">
        <v>3217</v>
      </c>
      <c r="J2757" t="s">
        <v>39</v>
      </c>
      <c r="K2757" t="s">
        <v>39</v>
      </c>
      <c r="L2757" t="s">
        <v>39</v>
      </c>
      <c r="M2757" t="s">
        <v>41</v>
      </c>
      <c r="N2757" t="s">
        <v>39</v>
      </c>
      <c r="O2757">
        <v>1988</v>
      </c>
      <c r="P2757">
        <v>1988</v>
      </c>
      <c r="Q2757" t="s">
        <v>39</v>
      </c>
      <c r="R2757" t="s">
        <v>39</v>
      </c>
      <c r="S2757" t="s">
        <v>39</v>
      </c>
      <c r="T2757" t="s">
        <v>39</v>
      </c>
      <c r="U2757" t="s">
        <v>3230</v>
      </c>
      <c r="V2757" s="6" t="s">
        <v>2787</v>
      </c>
      <c r="W2757">
        <f>18*7</f>
        <v>126</v>
      </c>
      <c r="X2757" s="6">
        <v>3</v>
      </c>
      <c r="Y2757" t="s">
        <v>39</v>
      </c>
      <c r="Z2757" s="6" t="s">
        <v>39</v>
      </c>
      <c r="AA2757" t="s">
        <v>39</v>
      </c>
      <c r="AB2757" t="s">
        <v>39</v>
      </c>
      <c r="AC2757" t="s">
        <v>39</v>
      </c>
      <c r="AD2757" t="s">
        <v>40</v>
      </c>
      <c r="AE2757" t="s">
        <v>39</v>
      </c>
      <c r="AF2757" t="s">
        <v>40</v>
      </c>
      <c r="AG2757" t="s">
        <v>39</v>
      </c>
      <c r="AH2757" t="s">
        <v>39</v>
      </c>
      <c r="AI2757" t="s">
        <v>39</v>
      </c>
      <c r="AJ2757" s="6" t="s">
        <v>43</v>
      </c>
      <c r="AK2757">
        <v>8</v>
      </c>
      <c r="AL2757" t="s">
        <v>39</v>
      </c>
      <c r="AM2757" t="s">
        <v>39</v>
      </c>
      <c r="AN2757">
        <v>3</v>
      </c>
      <c r="AO2757">
        <v>25</v>
      </c>
      <c r="AP2757">
        <v>35</v>
      </c>
      <c r="AQ2757" t="s">
        <v>39</v>
      </c>
      <c r="AR2757" t="s">
        <v>2692</v>
      </c>
      <c r="AS2757" t="s">
        <v>3233</v>
      </c>
    </row>
    <row r="2758" spans="1:45" x14ac:dyDescent="0.35">
      <c r="A2758" t="s">
        <v>2171</v>
      </c>
      <c r="B2758" t="s">
        <v>2672</v>
      </c>
      <c r="C2758" t="s">
        <v>2592</v>
      </c>
      <c r="D2758" t="s">
        <v>424</v>
      </c>
      <c r="E2758" t="s">
        <v>2170</v>
      </c>
      <c r="F2758" t="s">
        <v>3065</v>
      </c>
      <c r="G2758" t="s">
        <v>42</v>
      </c>
      <c r="H2758" t="s">
        <v>40</v>
      </c>
      <c r="I2758" t="s">
        <v>3217</v>
      </c>
      <c r="J2758" t="s">
        <v>39</v>
      </c>
      <c r="K2758" t="s">
        <v>39</v>
      </c>
      <c r="L2758" t="s">
        <v>39</v>
      </c>
      <c r="M2758" t="s">
        <v>41</v>
      </c>
      <c r="N2758" t="s">
        <v>39</v>
      </c>
      <c r="O2758">
        <v>1988</v>
      </c>
      <c r="P2758">
        <v>1988</v>
      </c>
      <c r="Q2758" t="s">
        <v>39</v>
      </c>
      <c r="R2758" t="s">
        <v>39</v>
      </c>
      <c r="S2758" t="s">
        <v>39</v>
      </c>
      <c r="T2758" t="s">
        <v>39</v>
      </c>
      <c r="U2758" t="s">
        <v>3230</v>
      </c>
      <c r="V2758" s="6" t="s">
        <v>2787</v>
      </c>
      <c r="W2758">
        <f>24*7</f>
        <v>168</v>
      </c>
      <c r="X2758" s="6">
        <v>3</v>
      </c>
      <c r="Y2758" t="s">
        <v>39</v>
      </c>
      <c r="Z2758" s="6" t="s">
        <v>39</v>
      </c>
      <c r="AA2758" t="s">
        <v>39</v>
      </c>
      <c r="AB2758" t="s">
        <v>39</v>
      </c>
      <c r="AC2758" t="s">
        <v>39</v>
      </c>
      <c r="AD2758" t="s">
        <v>40</v>
      </c>
      <c r="AE2758" t="s">
        <v>39</v>
      </c>
      <c r="AF2758" t="s">
        <v>40</v>
      </c>
      <c r="AG2758" t="s">
        <v>39</v>
      </c>
      <c r="AH2758" t="s">
        <v>39</v>
      </c>
      <c r="AI2758" t="s">
        <v>39</v>
      </c>
      <c r="AJ2758" s="6" t="s">
        <v>43</v>
      </c>
      <c r="AK2758">
        <v>38.700000000000003</v>
      </c>
      <c r="AL2758" t="s">
        <v>39</v>
      </c>
      <c r="AM2758" t="s">
        <v>39</v>
      </c>
      <c r="AN2758">
        <v>3</v>
      </c>
      <c r="AO2758">
        <v>25</v>
      </c>
      <c r="AP2758">
        <v>35</v>
      </c>
      <c r="AQ2758" t="s">
        <v>39</v>
      </c>
      <c r="AR2758" t="s">
        <v>2692</v>
      </c>
      <c r="AS2758" t="s">
        <v>3233</v>
      </c>
    </row>
    <row r="2759" spans="1:45" x14ac:dyDescent="0.35">
      <c r="A2759" t="s">
        <v>2171</v>
      </c>
      <c r="B2759" t="s">
        <v>2672</v>
      </c>
      <c r="C2759" t="s">
        <v>2592</v>
      </c>
      <c r="D2759" t="s">
        <v>424</v>
      </c>
      <c r="E2759" t="s">
        <v>2170</v>
      </c>
      <c r="F2759" t="s">
        <v>3065</v>
      </c>
      <c r="G2759" t="s">
        <v>42</v>
      </c>
      <c r="H2759" t="s">
        <v>40</v>
      </c>
      <c r="I2759" t="s">
        <v>3217</v>
      </c>
      <c r="J2759" t="s">
        <v>39</v>
      </c>
      <c r="K2759" t="s">
        <v>39</v>
      </c>
      <c r="L2759" t="s">
        <v>39</v>
      </c>
      <c r="M2759" t="s">
        <v>41</v>
      </c>
      <c r="N2759" t="s">
        <v>39</v>
      </c>
      <c r="O2759">
        <v>1988</v>
      </c>
      <c r="P2759">
        <v>1988</v>
      </c>
      <c r="Q2759" t="s">
        <v>39</v>
      </c>
      <c r="R2759" t="s">
        <v>39</v>
      </c>
      <c r="S2759" t="s">
        <v>39</v>
      </c>
      <c r="T2759" t="s">
        <v>39</v>
      </c>
      <c r="U2759" t="s">
        <v>3230</v>
      </c>
      <c r="V2759" s="6" t="s">
        <v>2787</v>
      </c>
      <c r="W2759">
        <f t="shared" ref="W2759" si="56">18*7</f>
        <v>126</v>
      </c>
      <c r="X2759" s="6">
        <v>3</v>
      </c>
      <c r="Y2759" t="s">
        <v>39</v>
      </c>
      <c r="Z2759" s="6" t="s">
        <v>39</v>
      </c>
      <c r="AA2759" t="s">
        <v>39</v>
      </c>
      <c r="AB2759" t="s">
        <v>39</v>
      </c>
      <c r="AC2759" t="s">
        <v>39</v>
      </c>
      <c r="AD2759" t="s">
        <v>40</v>
      </c>
      <c r="AE2759" t="s">
        <v>39</v>
      </c>
      <c r="AF2759" t="s">
        <v>40</v>
      </c>
      <c r="AG2759" t="s">
        <v>39</v>
      </c>
      <c r="AH2759" t="s">
        <v>39</v>
      </c>
      <c r="AI2759" t="s">
        <v>39</v>
      </c>
      <c r="AJ2759" s="6" t="s">
        <v>43</v>
      </c>
      <c r="AK2759">
        <v>24</v>
      </c>
      <c r="AL2759" t="s">
        <v>39</v>
      </c>
      <c r="AM2759" t="s">
        <v>39</v>
      </c>
      <c r="AN2759">
        <v>3</v>
      </c>
      <c r="AO2759">
        <v>25</v>
      </c>
      <c r="AP2759">
        <v>35</v>
      </c>
      <c r="AQ2759" t="s">
        <v>39</v>
      </c>
      <c r="AR2759" t="s">
        <v>2692</v>
      </c>
      <c r="AS2759" t="s">
        <v>3233</v>
      </c>
    </row>
    <row r="2760" spans="1:45" x14ac:dyDescent="0.35">
      <c r="A2760" t="s">
        <v>2171</v>
      </c>
      <c r="B2760" t="s">
        <v>2672</v>
      </c>
      <c r="C2760" t="s">
        <v>2592</v>
      </c>
      <c r="D2760" t="s">
        <v>424</v>
      </c>
      <c r="E2760" t="s">
        <v>2170</v>
      </c>
      <c r="F2760" t="s">
        <v>3065</v>
      </c>
      <c r="G2760" t="s">
        <v>42</v>
      </c>
      <c r="H2760" t="s">
        <v>40</v>
      </c>
      <c r="I2760" t="s">
        <v>3217</v>
      </c>
      <c r="J2760" t="s">
        <v>39</v>
      </c>
      <c r="K2760" t="s">
        <v>39</v>
      </c>
      <c r="L2760" t="s">
        <v>39</v>
      </c>
      <c r="M2760" t="s">
        <v>41</v>
      </c>
      <c r="N2760" t="s">
        <v>39</v>
      </c>
      <c r="O2760">
        <v>1988</v>
      </c>
      <c r="P2760">
        <v>1988</v>
      </c>
      <c r="Q2760" t="s">
        <v>39</v>
      </c>
      <c r="R2760" t="s">
        <v>39</v>
      </c>
      <c r="S2760" t="s">
        <v>39</v>
      </c>
      <c r="T2760" t="s">
        <v>39</v>
      </c>
      <c r="U2760" t="s">
        <v>3230</v>
      </c>
      <c r="V2760" s="6" t="s">
        <v>2787</v>
      </c>
      <c r="W2760">
        <f t="shared" ref="W2760" si="57">24*7</f>
        <v>168</v>
      </c>
      <c r="X2760" s="6">
        <v>3</v>
      </c>
      <c r="Y2760" t="s">
        <v>39</v>
      </c>
      <c r="Z2760" s="6" t="s">
        <v>39</v>
      </c>
      <c r="AA2760" t="s">
        <v>39</v>
      </c>
      <c r="AB2760" t="s">
        <v>39</v>
      </c>
      <c r="AC2760" t="s">
        <v>39</v>
      </c>
      <c r="AD2760" t="s">
        <v>40</v>
      </c>
      <c r="AE2760" t="s">
        <v>39</v>
      </c>
      <c r="AF2760" t="s">
        <v>40</v>
      </c>
      <c r="AG2760" t="s">
        <v>39</v>
      </c>
      <c r="AH2760" t="s">
        <v>39</v>
      </c>
      <c r="AI2760" t="s">
        <v>39</v>
      </c>
      <c r="AJ2760" s="6" t="s">
        <v>43</v>
      </c>
      <c r="AK2760">
        <v>65.3</v>
      </c>
      <c r="AL2760" t="s">
        <v>39</v>
      </c>
      <c r="AM2760" t="s">
        <v>39</v>
      </c>
      <c r="AN2760">
        <v>3</v>
      </c>
      <c r="AO2760">
        <v>25</v>
      </c>
      <c r="AP2760">
        <v>35</v>
      </c>
      <c r="AQ2760" t="s">
        <v>39</v>
      </c>
      <c r="AR2760" t="s">
        <v>2692</v>
      </c>
      <c r="AS2760" t="s">
        <v>3233</v>
      </c>
    </row>
    <row r="2761" spans="1:45" x14ac:dyDescent="0.35">
      <c r="A2761" t="s">
        <v>2171</v>
      </c>
      <c r="B2761" t="s">
        <v>2672</v>
      </c>
      <c r="C2761" t="s">
        <v>2592</v>
      </c>
      <c r="D2761" t="s">
        <v>424</v>
      </c>
      <c r="E2761" t="s">
        <v>2170</v>
      </c>
      <c r="F2761" t="s">
        <v>3065</v>
      </c>
      <c r="G2761" t="s">
        <v>42</v>
      </c>
      <c r="H2761" t="s">
        <v>40</v>
      </c>
      <c r="I2761" t="s">
        <v>3217</v>
      </c>
      <c r="J2761" t="s">
        <v>39</v>
      </c>
      <c r="K2761" t="s">
        <v>39</v>
      </c>
      <c r="L2761" t="s">
        <v>39</v>
      </c>
      <c r="M2761" t="s">
        <v>41</v>
      </c>
      <c r="N2761" t="s">
        <v>39</v>
      </c>
      <c r="O2761">
        <v>1988</v>
      </c>
      <c r="P2761">
        <v>1988</v>
      </c>
      <c r="Q2761" t="s">
        <v>39</v>
      </c>
      <c r="R2761" t="s">
        <v>39</v>
      </c>
      <c r="S2761" t="s">
        <v>39</v>
      </c>
      <c r="T2761" t="s">
        <v>39</v>
      </c>
      <c r="U2761" t="s">
        <v>3230</v>
      </c>
      <c r="V2761" s="6" t="s">
        <v>2787</v>
      </c>
      <c r="W2761">
        <f t="shared" ref="W2761" si="58">18*7</f>
        <v>126</v>
      </c>
      <c r="X2761" s="6">
        <v>3</v>
      </c>
      <c r="Y2761" t="s">
        <v>39</v>
      </c>
      <c r="Z2761" s="6" t="s">
        <v>39</v>
      </c>
      <c r="AA2761" t="s">
        <v>39</v>
      </c>
      <c r="AB2761" t="s">
        <v>39</v>
      </c>
      <c r="AC2761" t="s">
        <v>39</v>
      </c>
      <c r="AD2761" t="s">
        <v>40</v>
      </c>
      <c r="AE2761" t="s">
        <v>39</v>
      </c>
      <c r="AF2761" t="s">
        <v>40</v>
      </c>
      <c r="AG2761" t="s">
        <v>39</v>
      </c>
      <c r="AH2761" t="s">
        <v>39</v>
      </c>
      <c r="AI2761" t="s">
        <v>39</v>
      </c>
      <c r="AJ2761" s="6" t="s">
        <v>43</v>
      </c>
      <c r="AK2761">
        <v>16</v>
      </c>
      <c r="AL2761" t="s">
        <v>39</v>
      </c>
      <c r="AM2761" t="s">
        <v>39</v>
      </c>
      <c r="AN2761">
        <v>3</v>
      </c>
      <c r="AO2761">
        <v>25</v>
      </c>
      <c r="AP2761">
        <v>35</v>
      </c>
      <c r="AQ2761" t="s">
        <v>39</v>
      </c>
      <c r="AR2761" t="s">
        <v>2692</v>
      </c>
      <c r="AS2761" t="s">
        <v>3233</v>
      </c>
    </row>
    <row r="2762" spans="1:45" x14ac:dyDescent="0.35">
      <c r="A2762" t="s">
        <v>2171</v>
      </c>
      <c r="B2762" t="s">
        <v>2672</v>
      </c>
      <c r="C2762" t="s">
        <v>2592</v>
      </c>
      <c r="D2762" t="s">
        <v>424</v>
      </c>
      <c r="E2762" t="s">
        <v>2170</v>
      </c>
      <c r="F2762" t="s">
        <v>3065</v>
      </c>
      <c r="G2762" t="s">
        <v>42</v>
      </c>
      <c r="H2762" t="s">
        <v>40</v>
      </c>
      <c r="I2762" t="s">
        <v>3217</v>
      </c>
      <c r="J2762" t="s">
        <v>39</v>
      </c>
      <c r="K2762" t="s">
        <v>39</v>
      </c>
      <c r="L2762" t="s">
        <v>39</v>
      </c>
      <c r="M2762" t="s">
        <v>41</v>
      </c>
      <c r="N2762" t="s">
        <v>39</v>
      </c>
      <c r="O2762">
        <v>1988</v>
      </c>
      <c r="P2762">
        <v>1988</v>
      </c>
      <c r="Q2762" t="s">
        <v>39</v>
      </c>
      <c r="R2762" t="s">
        <v>39</v>
      </c>
      <c r="S2762" t="s">
        <v>39</v>
      </c>
      <c r="T2762" t="s">
        <v>39</v>
      </c>
      <c r="U2762" t="s">
        <v>3230</v>
      </c>
      <c r="V2762" s="6" t="s">
        <v>2787</v>
      </c>
      <c r="W2762">
        <f t="shared" ref="W2762" si="59">24*7</f>
        <v>168</v>
      </c>
      <c r="X2762" s="6">
        <v>3</v>
      </c>
      <c r="Y2762" t="s">
        <v>39</v>
      </c>
      <c r="Z2762" s="6" t="s">
        <v>39</v>
      </c>
      <c r="AA2762" t="s">
        <v>39</v>
      </c>
      <c r="AB2762" t="s">
        <v>39</v>
      </c>
      <c r="AC2762" t="s">
        <v>39</v>
      </c>
      <c r="AD2762" t="s">
        <v>40</v>
      </c>
      <c r="AE2762" t="s">
        <v>39</v>
      </c>
      <c r="AF2762" t="s">
        <v>40</v>
      </c>
      <c r="AG2762" t="s">
        <v>39</v>
      </c>
      <c r="AH2762" t="s">
        <v>39</v>
      </c>
      <c r="AI2762" t="s">
        <v>39</v>
      </c>
      <c r="AJ2762" s="6" t="s">
        <v>43</v>
      </c>
      <c r="AK2762">
        <v>54.6</v>
      </c>
      <c r="AL2762" t="s">
        <v>39</v>
      </c>
      <c r="AM2762" t="s">
        <v>39</v>
      </c>
      <c r="AN2762">
        <v>3</v>
      </c>
      <c r="AO2762">
        <v>25</v>
      </c>
      <c r="AP2762">
        <v>35</v>
      </c>
      <c r="AQ2762" t="s">
        <v>39</v>
      </c>
      <c r="AR2762" t="s">
        <v>2692</v>
      </c>
      <c r="AS2762" t="s">
        <v>3233</v>
      </c>
    </row>
    <row r="2763" spans="1:45" x14ac:dyDescent="0.35">
      <c r="A2763" t="s">
        <v>2171</v>
      </c>
      <c r="B2763" t="s">
        <v>2672</v>
      </c>
      <c r="C2763" t="s">
        <v>2592</v>
      </c>
      <c r="D2763" t="s">
        <v>424</v>
      </c>
      <c r="E2763" t="s">
        <v>2170</v>
      </c>
      <c r="F2763" t="s">
        <v>3065</v>
      </c>
      <c r="G2763" t="s">
        <v>42</v>
      </c>
      <c r="H2763" t="s">
        <v>40</v>
      </c>
      <c r="I2763" t="s">
        <v>3217</v>
      </c>
      <c r="J2763" t="s">
        <v>39</v>
      </c>
      <c r="K2763" t="s">
        <v>39</v>
      </c>
      <c r="L2763" t="s">
        <v>39</v>
      </c>
      <c r="M2763" t="s">
        <v>41</v>
      </c>
      <c r="N2763" t="s">
        <v>39</v>
      </c>
      <c r="O2763">
        <v>1988</v>
      </c>
      <c r="P2763">
        <v>1988</v>
      </c>
      <c r="Q2763" t="s">
        <v>39</v>
      </c>
      <c r="R2763" t="s">
        <v>39</v>
      </c>
      <c r="S2763" t="s">
        <v>39</v>
      </c>
      <c r="T2763" t="s">
        <v>39</v>
      </c>
      <c r="U2763" t="s">
        <v>3230</v>
      </c>
      <c r="V2763" s="6" t="s">
        <v>2787</v>
      </c>
      <c r="W2763">
        <f t="shared" ref="W2763" si="60">18*7</f>
        <v>126</v>
      </c>
      <c r="X2763" s="6">
        <v>3</v>
      </c>
      <c r="Y2763" t="s">
        <v>39</v>
      </c>
      <c r="Z2763" s="6" t="s">
        <v>39</v>
      </c>
      <c r="AA2763" t="s">
        <v>39</v>
      </c>
      <c r="AB2763" t="s">
        <v>39</v>
      </c>
      <c r="AC2763" t="s">
        <v>39</v>
      </c>
      <c r="AD2763" t="s">
        <v>40</v>
      </c>
      <c r="AE2763" t="s">
        <v>39</v>
      </c>
      <c r="AF2763" t="s">
        <v>40</v>
      </c>
      <c r="AG2763" t="s">
        <v>39</v>
      </c>
      <c r="AH2763" t="s">
        <v>39</v>
      </c>
      <c r="AI2763" t="s">
        <v>39</v>
      </c>
      <c r="AJ2763" s="6" t="s">
        <v>43</v>
      </c>
      <c r="AK2763">
        <v>4</v>
      </c>
      <c r="AL2763" t="s">
        <v>39</v>
      </c>
      <c r="AM2763" t="s">
        <v>39</v>
      </c>
      <c r="AN2763">
        <v>3</v>
      </c>
      <c r="AO2763">
        <v>25</v>
      </c>
      <c r="AP2763">
        <v>35</v>
      </c>
      <c r="AQ2763" t="s">
        <v>39</v>
      </c>
      <c r="AR2763" t="s">
        <v>2692</v>
      </c>
      <c r="AS2763" t="s">
        <v>3233</v>
      </c>
    </row>
    <row r="2764" spans="1:45" x14ac:dyDescent="0.35">
      <c r="A2764" t="s">
        <v>2171</v>
      </c>
      <c r="B2764" t="s">
        <v>2672</v>
      </c>
      <c r="C2764" t="s">
        <v>2592</v>
      </c>
      <c r="D2764" t="s">
        <v>424</v>
      </c>
      <c r="E2764" t="s">
        <v>2170</v>
      </c>
      <c r="F2764" t="s">
        <v>3065</v>
      </c>
      <c r="G2764" t="s">
        <v>42</v>
      </c>
      <c r="H2764" t="s">
        <v>40</v>
      </c>
      <c r="I2764" t="s">
        <v>3217</v>
      </c>
      <c r="J2764" t="s">
        <v>39</v>
      </c>
      <c r="K2764" t="s">
        <v>39</v>
      </c>
      <c r="L2764" t="s">
        <v>39</v>
      </c>
      <c r="M2764" t="s">
        <v>41</v>
      </c>
      <c r="N2764" t="s">
        <v>39</v>
      </c>
      <c r="O2764">
        <v>1988</v>
      </c>
      <c r="P2764">
        <v>1988</v>
      </c>
      <c r="Q2764" t="s">
        <v>39</v>
      </c>
      <c r="R2764" t="s">
        <v>39</v>
      </c>
      <c r="S2764" t="s">
        <v>39</v>
      </c>
      <c r="T2764" t="s">
        <v>39</v>
      </c>
      <c r="U2764" t="s">
        <v>3230</v>
      </c>
      <c r="V2764" s="6" t="s">
        <v>2787</v>
      </c>
      <c r="W2764">
        <f t="shared" ref="W2764" si="61">24*7</f>
        <v>168</v>
      </c>
      <c r="X2764" s="6">
        <v>3</v>
      </c>
      <c r="Y2764" t="s">
        <v>39</v>
      </c>
      <c r="Z2764" s="6" t="s">
        <v>39</v>
      </c>
      <c r="AA2764" t="s">
        <v>39</v>
      </c>
      <c r="AB2764" t="s">
        <v>39</v>
      </c>
      <c r="AC2764" t="s">
        <v>39</v>
      </c>
      <c r="AD2764" t="s">
        <v>40</v>
      </c>
      <c r="AE2764" t="s">
        <v>39</v>
      </c>
      <c r="AF2764" t="s">
        <v>40</v>
      </c>
      <c r="AG2764" t="s">
        <v>39</v>
      </c>
      <c r="AH2764" t="s">
        <v>39</v>
      </c>
      <c r="AI2764" t="s">
        <v>39</v>
      </c>
      <c r="AJ2764" s="6" t="s">
        <v>43</v>
      </c>
      <c r="AK2764">
        <v>0</v>
      </c>
      <c r="AL2764" t="s">
        <v>39</v>
      </c>
      <c r="AM2764" t="s">
        <v>39</v>
      </c>
      <c r="AN2764">
        <v>3</v>
      </c>
      <c r="AO2764">
        <v>25</v>
      </c>
      <c r="AP2764">
        <v>35</v>
      </c>
      <c r="AQ2764" t="s">
        <v>39</v>
      </c>
      <c r="AR2764" t="s">
        <v>2692</v>
      </c>
      <c r="AS2764" t="s">
        <v>3233</v>
      </c>
    </row>
    <row r="2765" spans="1:45" x14ac:dyDescent="0.35">
      <c r="A2765" t="s">
        <v>2171</v>
      </c>
      <c r="B2765" t="s">
        <v>2672</v>
      </c>
      <c r="C2765" t="s">
        <v>2592</v>
      </c>
      <c r="D2765" t="s">
        <v>424</v>
      </c>
      <c r="E2765" t="s">
        <v>2170</v>
      </c>
      <c r="F2765" t="s">
        <v>3065</v>
      </c>
      <c r="G2765" t="s">
        <v>42</v>
      </c>
      <c r="H2765" t="s">
        <v>40</v>
      </c>
      <c r="I2765" t="s">
        <v>3217</v>
      </c>
      <c r="J2765" t="s">
        <v>39</v>
      </c>
      <c r="K2765" t="s">
        <v>39</v>
      </c>
      <c r="L2765" t="s">
        <v>39</v>
      </c>
      <c r="M2765" t="s">
        <v>41</v>
      </c>
      <c r="N2765" t="s">
        <v>39</v>
      </c>
      <c r="O2765">
        <v>1988</v>
      </c>
      <c r="P2765">
        <v>1988</v>
      </c>
      <c r="Q2765" t="s">
        <v>39</v>
      </c>
      <c r="R2765" t="s">
        <v>39</v>
      </c>
      <c r="S2765" t="s">
        <v>39</v>
      </c>
      <c r="T2765" t="s">
        <v>39</v>
      </c>
      <c r="U2765" t="s">
        <v>3230</v>
      </c>
      <c r="V2765" s="6" t="s">
        <v>2787</v>
      </c>
      <c r="W2765">
        <f t="shared" ref="W2765" si="62">18*7</f>
        <v>126</v>
      </c>
      <c r="X2765" s="6">
        <v>3</v>
      </c>
      <c r="Y2765" t="s">
        <v>39</v>
      </c>
      <c r="Z2765" s="6" t="s">
        <v>39</v>
      </c>
      <c r="AA2765" t="s">
        <v>39</v>
      </c>
      <c r="AB2765" t="s">
        <v>39</v>
      </c>
      <c r="AC2765" t="s">
        <v>39</v>
      </c>
      <c r="AD2765" t="s">
        <v>40</v>
      </c>
      <c r="AE2765" t="s">
        <v>39</v>
      </c>
      <c r="AF2765" t="s">
        <v>40</v>
      </c>
      <c r="AG2765" t="s">
        <v>39</v>
      </c>
      <c r="AH2765" t="s">
        <v>39</v>
      </c>
      <c r="AI2765" t="s">
        <v>39</v>
      </c>
      <c r="AJ2765" s="6" t="s">
        <v>43</v>
      </c>
      <c r="AK2765">
        <v>4</v>
      </c>
      <c r="AL2765" t="s">
        <v>39</v>
      </c>
      <c r="AM2765" t="s">
        <v>39</v>
      </c>
      <c r="AN2765">
        <v>3</v>
      </c>
      <c r="AO2765">
        <v>25</v>
      </c>
      <c r="AP2765">
        <v>35</v>
      </c>
      <c r="AQ2765" t="s">
        <v>39</v>
      </c>
      <c r="AR2765" t="s">
        <v>2692</v>
      </c>
      <c r="AS2765" t="s">
        <v>3233</v>
      </c>
    </row>
    <row r="2766" spans="1:45" x14ac:dyDescent="0.35">
      <c r="A2766" t="s">
        <v>2171</v>
      </c>
      <c r="B2766" t="s">
        <v>2672</v>
      </c>
      <c r="C2766" t="s">
        <v>2592</v>
      </c>
      <c r="D2766" t="s">
        <v>424</v>
      </c>
      <c r="E2766" t="s">
        <v>2170</v>
      </c>
      <c r="F2766" t="s">
        <v>3065</v>
      </c>
      <c r="G2766" t="s">
        <v>42</v>
      </c>
      <c r="H2766" t="s">
        <v>40</v>
      </c>
      <c r="I2766" t="s">
        <v>3217</v>
      </c>
      <c r="J2766" t="s">
        <v>39</v>
      </c>
      <c r="K2766" t="s">
        <v>39</v>
      </c>
      <c r="L2766" t="s">
        <v>39</v>
      </c>
      <c r="M2766" t="s">
        <v>41</v>
      </c>
      <c r="N2766" t="s">
        <v>39</v>
      </c>
      <c r="O2766">
        <v>1988</v>
      </c>
      <c r="P2766">
        <v>1988</v>
      </c>
      <c r="Q2766" t="s">
        <v>39</v>
      </c>
      <c r="R2766" t="s">
        <v>39</v>
      </c>
      <c r="S2766" t="s">
        <v>39</v>
      </c>
      <c r="T2766" t="s">
        <v>39</v>
      </c>
      <c r="U2766" t="s">
        <v>3230</v>
      </c>
      <c r="V2766" s="6" t="s">
        <v>2787</v>
      </c>
      <c r="W2766">
        <v>168</v>
      </c>
      <c r="X2766" s="6">
        <v>3</v>
      </c>
      <c r="Y2766" t="s">
        <v>39</v>
      </c>
      <c r="Z2766" s="6" t="s">
        <v>39</v>
      </c>
      <c r="AA2766" t="s">
        <v>39</v>
      </c>
      <c r="AB2766" t="s">
        <v>39</v>
      </c>
      <c r="AC2766" t="s">
        <v>39</v>
      </c>
      <c r="AD2766" t="s">
        <v>40</v>
      </c>
      <c r="AE2766" t="s">
        <v>39</v>
      </c>
      <c r="AF2766" t="s">
        <v>40</v>
      </c>
      <c r="AG2766" t="s">
        <v>39</v>
      </c>
      <c r="AH2766" t="s">
        <v>39</v>
      </c>
      <c r="AI2766" t="s">
        <v>39</v>
      </c>
      <c r="AJ2766" s="6" t="s">
        <v>43</v>
      </c>
      <c r="AK2766">
        <v>8</v>
      </c>
      <c r="AL2766" t="s">
        <v>39</v>
      </c>
      <c r="AM2766" t="s">
        <v>39</v>
      </c>
      <c r="AN2766">
        <v>3</v>
      </c>
      <c r="AO2766">
        <v>25</v>
      </c>
      <c r="AP2766">
        <v>35</v>
      </c>
      <c r="AQ2766" t="s">
        <v>39</v>
      </c>
      <c r="AR2766" t="s">
        <v>2692</v>
      </c>
      <c r="AS2766" t="s">
        <v>3233</v>
      </c>
    </row>
    <row r="2767" spans="1:45" x14ac:dyDescent="0.35">
      <c r="A2767" t="s">
        <v>2171</v>
      </c>
      <c r="B2767" t="s">
        <v>2672</v>
      </c>
      <c r="C2767" t="s">
        <v>2592</v>
      </c>
      <c r="D2767" t="s">
        <v>424</v>
      </c>
      <c r="E2767" t="s">
        <v>2170</v>
      </c>
      <c r="F2767" t="s">
        <v>3065</v>
      </c>
      <c r="G2767" t="s">
        <v>42</v>
      </c>
      <c r="H2767" t="s">
        <v>40</v>
      </c>
      <c r="I2767" t="s">
        <v>3217</v>
      </c>
      <c r="J2767" t="s">
        <v>39</v>
      </c>
      <c r="K2767" t="s">
        <v>39</v>
      </c>
      <c r="L2767" t="s">
        <v>39</v>
      </c>
      <c r="M2767" t="s">
        <v>41</v>
      </c>
      <c r="N2767" t="s">
        <v>39</v>
      </c>
      <c r="O2767">
        <v>1988</v>
      </c>
      <c r="P2767">
        <v>1988</v>
      </c>
      <c r="Q2767" t="s">
        <v>39</v>
      </c>
      <c r="R2767" t="s">
        <v>39</v>
      </c>
      <c r="S2767" t="s">
        <v>39</v>
      </c>
      <c r="T2767" t="s">
        <v>39</v>
      </c>
      <c r="U2767" t="s">
        <v>3218</v>
      </c>
      <c r="V2767" s="6" t="s">
        <v>3231</v>
      </c>
      <c r="W2767">
        <f>18*7</f>
        <v>126</v>
      </c>
      <c r="X2767" s="6">
        <v>3</v>
      </c>
      <c r="Y2767" t="s">
        <v>39</v>
      </c>
      <c r="Z2767" s="6" t="s">
        <v>39</v>
      </c>
      <c r="AA2767" t="s">
        <v>39</v>
      </c>
      <c r="AB2767" t="s">
        <v>39</v>
      </c>
      <c r="AC2767" t="s">
        <v>39</v>
      </c>
      <c r="AD2767" t="s">
        <v>40</v>
      </c>
      <c r="AE2767" t="s">
        <v>39</v>
      </c>
      <c r="AF2767" t="s">
        <v>40</v>
      </c>
      <c r="AG2767" t="s">
        <v>39</v>
      </c>
      <c r="AH2767" t="s">
        <v>39</v>
      </c>
      <c r="AI2767" t="s">
        <v>39</v>
      </c>
      <c r="AJ2767" s="6" t="s">
        <v>43</v>
      </c>
      <c r="AK2767">
        <v>66.599999999999994</v>
      </c>
      <c r="AL2767" t="s">
        <v>39</v>
      </c>
      <c r="AM2767" t="s">
        <v>39</v>
      </c>
      <c r="AN2767">
        <v>3</v>
      </c>
      <c r="AO2767">
        <v>25</v>
      </c>
      <c r="AP2767">
        <v>35</v>
      </c>
      <c r="AQ2767" t="s">
        <v>39</v>
      </c>
      <c r="AR2767" t="s">
        <v>2692</v>
      </c>
      <c r="AS2767" t="s">
        <v>3233</v>
      </c>
    </row>
    <row r="2768" spans="1:45" x14ac:dyDescent="0.35">
      <c r="A2768" t="s">
        <v>2171</v>
      </c>
      <c r="B2768" t="s">
        <v>2672</v>
      </c>
      <c r="C2768" t="s">
        <v>2592</v>
      </c>
      <c r="D2768" t="s">
        <v>424</v>
      </c>
      <c r="E2768" t="s">
        <v>2170</v>
      </c>
      <c r="F2768" t="s">
        <v>3065</v>
      </c>
      <c r="G2768" t="s">
        <v>42</v>
      </c>
      <c r="H2768" t="s">
        <v>40</v>
      </c>
      <c r="I2768" t="s">
        <v>3217</v>
      </c>
      <c r="J2768" t="s">
        <v>39</v>
      </c>
      <c r="K2768" t="s">
        <v>39</v>
      </c>
      <c r="L2768" t="s">
        <v>39</v>
      </c>
      <c r="M2768" t="s">
        <v>41</v>
      </c>
      <c r="N2768" t="s">
        <v>39</v>
      </c>
      <c r="O2768">
        <v>1988</v>
      </c>
      <c r="P2768">
        <v>1988</v>
      </c>
      <c r="Q2768" t="s">
        <v>39</v>
      </c>
      <c r="R2768" t="s">
        <v>39</v>
      </c>
      <c r="S2768" t="s">
        <v>39</v>
      </c>
      <c r="T2768" t="s">
        <v>39</v>
      </c>
      <c r="U2768" t="s">
        <v>3219</v>
      </c>
      <c r="V2768" s="6" t="s">
        <v>3231</v>
      </c>
      <c r="W2768">
        <f>24*7</f>
        <v>168</v>
      </c>
      <c r="X2768" s="6">
        <v>3</v>
      </c>
      <c r="Y2768" t="s">
        <v>39</v>
      </c>
      <c r="Z2768" s="6" t="s">
        <v>39</v>
      </c>
      <c r="AA2768" t="s">
        <v>39</v>
      </c>
      <c r="AB2768" t="s">
        <v>39</v>
      </c>
      <c r="AC2768" t="s">
        <v>39</v>
      </c>
      <c r="AD2768" t="s">
        <v>40</v>
      </c>
      <c r="AE2768" t="s">
        <v>39</v>
      </c>
      <c r="AF2768" t="s">
        <v>40</v>
      </c>
      <c r="AG2768" t="s">
        <v>39</v>
      </c>
      <c r="AH2768" t="s">
        <v>39</v>
      </c>
      <c r="AI2768" t="s">
        <v>39</v>
      </c>
      <c r="AJ2768" s="6" t="s">
        <v>43</v>
      </c>
      <c r="AK2768">
        <v>56</v>
      </c>
      <c r="AL2768" t="s">
        <v>39</v>
      </c>
      <c r="AM2768" t="s">
        <v>39</v>
      </c>
      <c r="AN2768">
        <v>3</v>
      </c>
      <c r="AO2768">
        <v>25</v>
      </c>
      <c r="AP2768">
        <v>35</v>
      </c>
      <c r="AQ2768" t="s">
        <v>39</v>
      </c>
      <c r="AR2768" t="s">
        <v>2692</v>
      </c>
      <c r="AS2768" t="s">
        <v>3233</v>
      </c>
    </row>
    <row r="2769" spans="1:45" x14ac:dyDescent="0.35">
      <c r="A2769" t="s">
        <v>2171</v>
      </c>
      <c r="B2769" t="s">
        <v>2672</v>
      </c>
      <c r="C2769" t="s">
        <v>2592</v>
      </c>
      <c r="D2769" t="s">
        <v>424</v>
      </c>
      <c r="E2769" t="s">
        <v>2170</v>
      </c>
      <c r="F2769" t="s">
        <v>3065</v>
      </c>
      <c r="G2769" t="s">
        <v>42</v>
      </c>
      <c r="H2769" t="s">
        <v>40</v>
      </c>
      <c r="I2769" t="s">
        <v>3217</v>
      </c>
      <c r="J2769" t="s">
        <v>39</v>
      </c>
      <c r="K2769" t="s">
        <v>39</v>
      </c>
      <c r="L2769" t="s">
        <v>39</v>
      </c>
      <c r="M2769" t="s">
        <v>41</v>
      </c>
      <c r="N2769" t="s">
        <v>39</v>
      </c>
      <c r="O2769">
        <v>1988</v>
      </c>
      <c r="P2769">
        <v>1988</v>
      </c>
      <c r="Q2769" t="s">
        <v>39</v>
      </c>
      <c r="R2769" t="s">
        <v>39</v>
      </c>
      <c r="S2769" t="s">
        <v>39</v>
      </c>
      <c r="T2769" t="s">
        <v>39</v>
      </c>
      <c r="U2769" t="s">
        <v>3220</v>
      </c>
      <c r="V2769" s="6" t="s">
        <v>3231</v>
      </c>
      <c r="W2769">
        <f>18*7</f>
        <v>126</v>
      </c>
      <c r="X2769" s="6">
        <v>3</v>
      </c>
      <c r="Y2769" t="s">
        <v>39</v>
      </c>
      <c r="Z2769" s="6" t="s">
        <v>39</v>
      </c>
      <c r="AA2769" t="s">
        <v>39</v>
      </c>
      <c r="AB2769" t="s">
        <v>39</v>
      </c>
      <c r="AC2769" t="s">
        <v>39</v>
      </c>
      <c r="AD2769" t="s">
        <v>40</v>
      </c>
      <c r="AE2769" t="s">
        <v>39</v>
      </c>
      <c r="AF2769" t="s">
        <v>40</v>
      </c>
      <c r="AG2769" t="s">
        <v>39</v>
      </c>
      <c r="AH2769" t="s">
        <v>39</v>
      </c>
      <c r="AI2769" t="s">
        <v>39</v>
      </c>
      <c r="AJ2769" s="6" t="s">
        <v>43</v>
      </c>
      <c r="AK2769">
        <v>50.7</v>
      </c>
      <c r="AL2769" t="s">
        <v>39</v>
      </c>
      <c r="AM2769" t="s">
        <v>39</v>
      </c>
      <c r="AN2769">
        <v>3</v>
      </c>
      <c r="AO2769">
        <v>25</v>
      </c>
      <c r="AP2769">
        <v>35</v>
      </c>
      <c r="AQ2769" t="s">
        <v>39</v>
      </c>
      <c r="AR2769" t="s">
        <v>2692</v>
      </c>
      <c r="AS2769" t="s">
        <v>3233</v>
      </c>
    </row>
    <row r="2770" spans="1:45" x14ac:dyDescent="0.35">
      <c r="A2770" t="s">
        <v>2171</v>
      </c>
      <c r="B2770" t="s">
        <v>2672</v>
      </c>
      <c r="C2770" t="s">
        <v>2592</v>
      </c>
      <c r="D2770" t="s">
        <v>424</v>
      </c>
      <c r="E2770" t="s">
        <v>2170</v>
      </c>
      <c r="F2770" t="s">
        <v>3065</v>
      </c>
      <c r="G2770" t="s">
        <v>42</v>
      </c>
      <c r="H2770" t="s">
        <v>40</v>
      </c>
      <c r="I2770" t="s">
        <v>3217</v>
      </c>
      <c r="J2770" t="s">
        <v>39</v>
      </c>
      <c r="K2770" t="s">
        <v>39</v>
      </c>
      <c r="L2770" t="s">
        <v>39</v>
      </c>
      <c r="M2770" t="s">
        <v>41</v>
      </c>
      <c r="N2770" t="s">
        <v>39</v>
      </c>
      <c r="O2770">
        <v>1988</v>
      </c>
      <c r="P2770">
        <v>1988</v>
      </c>
      <c r="Q2770" t="s">
        <v>39</v>
      </c>
      <c r="R2770" t="s">
        <v>39</v>
      </c>
      <c r="S2770" t="s">
        <v>39</v>
      </c>
      <c r="T2770" t="s">
        <v>39</v>
      </c>
      <c r="U2770" t="s">
        <v>3220</v>
      </c>
      <c r="V2770" s="6" t="s">
        <v>3231</v>
      </c>
      <c r="W2770">
        <f>24*7</f>
        <v>168</v>
      </c>
      <c r="X2770" s="6">
        <v>3</v>
      </c>
      <c r="Y2770" t="s">
        <v>39</v>
      </c>
      <c r="Z2770" s="6" t="s">
        <v>39</v>
      </c>
      <c r="AA2770" t="s">
        <v>39</v>
      </c>
      <c r="AB2770" t="s">
        <v>39</v>
      </c>
      <c r="AC2770" t="s">
        <v>39</v>
      </c>
      <c r="AD2770" t="s">
        <v>40</v>
      </c>
      <c r="AE2770" t="s">
        <v>39</v>
      </c>
      <c r="AF2770" t="s">
        <v>40</v>
      </c>
      <c r="AG2770" t="s">
        <v>39</v>
      </c>
      <c r="AH2770" t="s">
        <v>39</v>
      </c>
      <c r="AI2770" t="s">
        <v>39</v>
      </c>
      <c r="AJ2770" s="6" t="s">
        <v>43</v>
      </c>
      <c r="AK2770">
        <v>37.299999999999997</v>
      </c>
      <c r="AL2770" t="s">
        <v>39</v>
      </c>
      <c r="AM2770" t="s">
        <v>39</v>
      </c>
      <c r="AN2770">
        <v>3</v>
      </c>
      <c r="AO2770">
        <v>25</v>
      </c>
      <c r="AP2770">
        <v>35</v>
      </c>
      <c r="AQ2770" t="s">
        <v>39</v>
      </c>
      <c r="AR2770" t="s">
        <v>2692</v>
      </c>
      <c r="AS2770" t="s">
        <v>3233</v>
      </c>
    </row>
    <row r="2771" spans="1:45" x14ac:dyDescent="0.35">
      <c r="A2771" t="s">
        <v>2171</v>
      </c>
      <c r="B2771" t="s">
        <v>2672</v>
      </c>
      <c r="C2771" t="s">
        <v>2592</v>
      </c>
      <c r="D2771" t="s">
        <v>424</v>
      </c>
      <c r="E2771" t="s">
        <v>2170</v>
      </c>
      <c r="F2771" t="s">
        <v>3065</v>
      </c>
      <c r="G2771" t="s">
        <v>42</v>
      </c>
      <c r="H2771" t="s">
        <v>40</v>
      </c>
      <c r="I2771" t="s">
        <v>3217</v>
      </c>
      <c r="J2771" t="s">
        <v>39</v>
      </c>
      <c r="K2771" t="s">
        <v>39</v>
      </c>
      <c r="L2771" t="s">
        <v>39</v>
      </c>
      <c r="M2771" t="s">
        <v>41</v>
      </c>
      <c r="N2771" t="s">
        <v>39</v>
      </c>
      <c r="O2771">
        <v>1988</v>
      </c>
      <c r="P2771">
        <v>1988</v>
      </c>
      <c r="Q2771" t="s">
        <v>39</v>
      </c>
      <c r="R2771" t="s">
        <v>39</v>
      </c>
      <c r="S2771" t="s">
        <v>39</v>
      </c>
      <c r="T2771" t="s">
        <v>39</v>
      </c>
      <c r="U2771" t="s">
        <v>3221</v>
      </c>
      <c r="V2771" s="6" t="s">
        <v>3231</v>
      </c>
      <c r="W2771">
        <f t="shared" ref="W2771" si="63">18*7</f>
        <v>126</v>
      </c>
      <c r="X2771" s="6">
        <v>3</v>
      </c>
      <c r="Y2771" t="s">
        <v>39</v>
      </c>
      <c r="Z2771" s="6" t="s">
        <v>39</v>
      </c>
      <c r="AA2771" t="s">
        <v>39</v>
      </c>
      <c r="AB2771" t="s">
        <v>39</v>
      </c>
      <c r="AC2771" t="s">
        <v>39</v>
      </c>
      <c r="AD2771" t="s">
        <v>40</v>
      </c>
      <c r="AE2771" t="s">
        <v>39</v>
      </c>
      <c r="AF2771" t="s">
        <v>40</v>
      </c>
      <c r="AG2771" t="s">
        <v>39</v>
      </c>
      <c r="AH2771" t="s">
        <v>39</v>
      </c>
      <c r="AI2771" t="s">
        <v>39</v>
      </c>
      <c r="AJ2771" s="6" t="s">
        <v>43</v>
      </c>
      <c r="AK2771">
        <v>64</v>
      </c>
      <c r="AL2771" t="s">
        <v>39</v>
      </c>
      <c r="AM2771" t="s">
        <v>39</v>
      </c>
      <c r="AN2771">
        <v>3</v>
      </c>
      <c r="AO2771">
        <v>25</v>
      </c>
      <c r="AP2771">
        <v>35</v>
      </c>
      <c r="AQ2771" t="s">
        <v>39</v>
      </c>
      <c r="AR2771" t="s">
        <v>2692</v>
      </c>
      <c r="AS2771" t="s">
        <v>3233</v>
      </c>
    </row>
    <row r="2772" spans="1:45" x14ac:dyDescent="0.35">
      <c r="A2772" t="s">
        <v>2171</v>
      </c>
      <c r="B2772" t="s">
        <v>2672</v>
      </c>
      <c r="C2772" t="s">
        <v>2592</v>
      </c>
      <c r="D2772" t="s">
        <v>424</v>
      </c>
      <c r="E2772" t="s">
        <v>2170</v>
      </c>
      <c r="F2772" t="s">
        <v>3065</v>
      </c>
      <c r="G2772" t="s">
        <v>42</v>
      </c>
      <c r="H2772" t="s">
        <v>40</v>
      </c>
      <c r="I2772" t="s">
        <v>3217</v>
      </c>
      <c r="J2772" t="s">
        <v>39</v>
      </c>
      <c r="K2772" t="s">
        <v>39</v>
      </c>
      <c r="L2772" t="s">
        <v>39</v>
      </c>
      <c r="M2772" t="s">
        <v>41</v>
      </c>
      <c r="N2772" t="s">
        <v>39</v>
      </c>
      <c r="O2772">
        <v>1988</v>
      </c>
      <c r="P2772">
        <v>1988</v>
      </c>
      <c r="Q2772" t="s">
        <v>39</v>
      </c>
      <c r="R2772" t="s">
        <v>39</v>
      </c>
      <c r="S2772" t="s">
        <v>39</v>
      </c>
      <c r="T2772" t="s">
        <v>39</v>
      </c>
      <c r="U2772" t="s">
        <v>3221</v>
      </c>
      <c r="V2772" s="6" t="s">
        <v>3231</v>
      </c>
      <c r="W2772">
        <f t="shared" ref="W2772" si="64">24*7</f>
        <v>168</v>
      </c>
      <c r="X2772" s="6">
        <v>3</v>
      </c>
      <c r="Y2772" t="s">
        <v>39</v>
      </c>
      <c r="Z2772" s="6" t="s">
        <v>39</v>
      </c>
      <c r="AA2772" t="s">
        <v>39</v>
      </c>
      <c r="AB2772" t="s">
        <v>39</v>
      </c>
      <c r="AC2772" t="s">
        <v>39</v>
      </c>
      <c r="AD2772" t="s">
        <v>40</v>
      </c>
      <c r="AE2772" t="s">
        <v>39</v>
      </c>
      <c r="AF2772" t="s">
        <v>40</v>
      </c>
      <c r="AG2772" t="s">
        <v>39</v>
      </c>
      <c r="AH2772" t="s">
        <v>39</v>
      </c>
      <c r="AI2772" t="s">
        <v>39</v>
      </c>
      <c r="AJ2772" s="6" t="s">
        <v>43</v>
      </c>
      <c r="AK2772">
        <v>65.3</v>
      </c>
      <c r="AL2772" t="s">
        <v>39</v>
      </c>
      <c r="AM2772" t="s">
        <v>39</v>
      </c>
      <c r="AN2772">
        <v>3</v>
      </c>
      <c r="AO2772">
        <v>25</v>
      </c>
      <c r="AP2772">
        <v>35</v>
      </c>
      <c r="AQ2772" t="s">
        <v>39</v>
      </c>
      <c r="AR2772" t="s">
        <v>2692</v>
      </c>
      <c r="AS2772" t="s">
        <v>3233</v>
      </c>
    </row>
    <row r="2773" spans="1:45" x14ac:dyDescent="0.35">
      <c r="A2773" t="s">
        <v>2171</v>
      </c>
      <c r="B2773" t="s">
        <v>2672</v>
      </c>
      <c r="C2773" t="s">
        <v>2592</v>
      </c>
      <c r="D2773" t="s">
        <v>424</v>
      </c>
      <c r="E2773" t="s">
        <v>2170</v>
      </c>
      <c r="F2773" t="s">
        <v>3065</v>
      </c>
      <c r="G2773" t="s">
        <v>42</v>
      </c>
      <c r="H2773" t="s">
        <v>40</v>
      </c>
      <c r="I2773" t="s">
        <v>3217</v>
      </c>
      <c r="J2773" t="s">
        <v>39</v>
      </c>
      <c r="K2773" t="s">
        <v>39</v>
      </c>
      <c r="L2773" t="s">
        <v>39</v>
      </c>
      <c r="M2773" t="s">
        <v>41</v>
      </c>
      <c r="N2773" t="s">
        <v>39</v>
      </c>
      <c r="O2773">
        <v>1988</v>
      </c>
      <c r="P2773">
        <v>1988</v>
      </c>
      <c r="Q2773" t="s">
        <v>39</v>
      </c>
      <c r="R2773" t="s">
        <v>39</v>
      </c>
      <c r="S2773" t="s">
        <v>39</v>
      </c>
      <c r="T2773" t="s">
        <v>39</v>
      </c>
      <c r="U2773" t="s">
        <v>3222</v>
      </c>
      <c r="V2773" s="6" t="s">
        <v>3231</v>
      </c>
      <c r="W2773">
        <f t="shared" ref="W2773" si="65">18*7</f>
        <v>126</v>
      </c>
      <c r="X2773" s="6">
        <v>3</v>
      </c>
      <c r="Y2773" t="s">
        <v>39</v>
      </c>
      <c r="Z2773" s="6" t="s">
        <v>39</v>
      </c>
      <c r="AA2773" t="s">
        <v>39</v>
      </c>
      <c r="AB2773" t="s">
        <v>39</v>
      </c>
      <c r="AC2773" t="s">
        <v>39</v>
      </c>
      <c r="AD2773" t="s">
        <v>40</v>
      </c>
      <c r="AE2773" t="s">
        <v>39</v>
      </c>
      <c r="AF2773" t="s">
        <v>40</v>
      </c>
      <c r="AG2773" t="s">
        <v>39</v>
      </c>
      <c r="AH2773" t="s">
        <v>39</v>
      </c>
      <c r="AI2773" t="s">
        <v>39</v>
      </c>
      <c r="AJ2773" s="6" t="s">
        <v>43</v>
      </c>
      <c r="AK2773" t="s">
        <v>39</v>
      </c>
      <c r="AL2773" t="s">
        <v>39</v>
      </c>
      <c r="AM2773" t="s">
        <v>39</v>
      </c>
      <c r="AN2773">
        <v>3</v>
      </c>
      <c r="AO2773">
        <v>25</v>
      </c>
      <c r="AP2773">
        <v>35</v>
      </c>
      <c r="AQ2773" t="s">
        <v>39</v>
      </c>
      <c r="AR2773" t="s">
        <v>2692</v>
      </c>
      <c r="AS2773" t="s">
        <v>3233</v>
      </c>
    </row>
    <row r="2774" spans="1:45" x14ac:dyDescent="0.35">
      <c r="A2774" t="s">
        <v>2171</v>
      </c>
      <c r="B2774" t="s">
        <v>2672</v>
      </c>
      <c r="C2774" t="s">
        <v>2592</v>
      </c>
      <c r="D2774" t="s">
        <v>424</v>
      </c>
      <c r="E2774" t="s">
        <v>2170</v>
      </c>
      <c r="F2774" t="s">
        <v>3065</v>
      </c>
      <c r="G2774" t="s">
        <v>42</v>
      </c>
      <c r="H2774" t="s">
        <v>40</v>
      </c>
      <c r="I2774" t="s">
        <v>3217</v>
      </c>
      <c r="J2774" t="s">
        <v>39</v>
      </c>
      <c r="K2774" t="s">
        <v>39</v>
      </c>
      <c r="L2774" t="s">
        <v>39</v>
      </c>
      <c r="M2774" t="s">
        <v>41</v>
      </c>
      <c r="N2774" t="s">
        <v>39</v>
      </c>
      <c r="O2774">
        <v>1988</v>
      </c>
      <c r="P2774">
        <v>1988</v>
      </c>
      <c r="Q2774" t="s">
        <v>39</v>
      </c>
      <c r="R2774" t="s">
        <v>39</v>
      </c>
      <c r="S2774" t="s">
        <v>39</v>
      </c>
      <c r="T2774" t="s">
        <v>39</v>
      </c>
      <c r="U2774" t="s">
        <v>3223</v>
      </c>
      <c r="V2774" s="6" t="s">
        <v>3231</v>
      </c>
      <c r="W2774">
        <f t="shared" ref="W2774" si="66">24*7</f>
        <v>168</v>
      </c>
      <c r="X2774" s="6">
        <v>3</v>
      </c>
      <c r="Y2774" t="s">
        <v>39</v>
      </c>
      <c r="Z2774" s="6" t="s">
        <v>39</v>
      </c>
      <c r="AA2774" t="s">
        <v>39</v>
      </c>
      <c r="AB2774" t="s">
        <v>39</v>
      </c>
      <c r="AC2774" t="s">
        <v>39</v>
      </c>
      <c r="AD2774" t="s">
        <v>40</v>
      </c>
      <c r="AE2774" t="s">
        <v>39</v>
      </c>
      <c r="AF2774" t="s">
        <v>40</v>
      </c>
      <c r="AG2774" t="s">
        <v>39</v>
      </c>
      <c r="AH2774" t="s">
        <v>39</v>
      </c>
      <c r="AI2774" t="s">
        <v>39</v>
      </c>
      <c r="AJ2774" s="6" t="s">
        <v>43</v>
      </c>
      <c r="AK2774">
        <v>66.7</v>
      </c>
      <c r="AL2774" t="s">
        <v>39</v>
      </c>
      <c r="AM2774" t="s">
        <v>39</v>
      </c>
      <c r="AN2774">
        <v>3</v>
      </c>
      <c r="AO2774">
        <v>25</v>
      </c>
      <c r="AP2774">
        <v>35</v>
      </c>
      <c r="AQ2774" t="s">
        <v>39</v>
      </c>
      <c r="AR2774" t="s">
        <v>2692</v>
      </c>
      <c r="AS2774" t="s">
        <v>3233</v>
      </c>
    </row>
    <row r="2775" spans="1:45" x14ac:dyDescent="0.35">
      <c r="A2775" t="s">
        <v>2171</v>
      </c>
      <c r="B2775" t="s">
        <v>2672</v>
      </c>
      <c r="C2775" t="s">
        <v>2592</v>
      </c>
      <c r="D2775" t="s">
        <v>424</v>
      </c>
      <c r="E2775" t="s">
        <v>2170</v>
      </c>
      <c r="F2775" t="s">
        <v>3065</v>
      </c>
      <c r="G2775" t="s">
        <v>42</v>
      </c>
      <c r="H2775" t="s">
        <v>40</v>
      </c>
      <c r="I2775" t="s">
        <v>3217</v>
      </c>
      <c r="J2775" t="s">
        <v>39</v>
      </c>
      <c r="K2775" t="s">
        <v>39</v>
      </c>
      <c r="L2775" t="s">
        <v>39</v>
      </c>
      <c r="M2775" t="s">
        <v>41</v>
      </c>
      <c r="N2775" t="s">
        <v>39</v>
      </c>
      <c r="O2775">
        <v>1988</v>
      </c>
      <c r="P2775">
        <v>1988</v>
      </c>
      <c r="Q2775" t="s">
        <v>39</v>
      </c>
      <c r="R2775" t="s">
        <v>39</v>
      </c>
      <c r="S2775" t="s">
        <v>39</v>
      </c>
      <c r="T2775" t="s">
        <v>39</v>
      </c>
      <c r="U2775" t="s">
        <v>3224</v>
      </c>
      <c r="V2775" s="6" t="s">
        <v>3231</v>
      </c>
      <c r="W2775">
        <f t="shared" ref="W2775" si="67">18*7</f>
        <v>126</v>
      </c>
      <c r="X2775" s="6">
        <v>3</v>
      </c>
      <c r="Y2775" t="s">
        <v>39</v>
      </c>
      <c r="Z2775" s="6" t="s">
        <v>39</v>
      </c>
      <c r="AA2775" t="s">
        <v>39</v>
      </c>
      <c r="AB2775" t="s">
        <v>39</v>
      </c>
      <c r="AC2775" t="s">
        <v>39</v>
      </c>
      <c r="AD2775" t="s">
        <v>40</v>
      </c>
      <c r="AE2775" t="s">
        <v>39</v>
      </c>
      <c r="AF2775" t="s">
        <v>40</v>
      </c>
      <c r="AG2775" t="s">
        <v>39</v>
      </c>
      <c r="AH2775" t="s">
        <v>39</v>
      </c>
      <c r="AI2775" t="s">
        <v>39</v>
      </c>
      <c r="AJ2775" s="6" t="s">
        <v>43</v>
      </c>
      <c r="AK2775">
        <v>5.3</v>
      </c>
      <c r="AL2775" t="s">
        <v>39</v>
      </c>
      <c r="AM2775" t="s">
        <v>39</v>
      </c>
      <c r="AN2775">
        <v>3</v>
      </c>
      <c r="AO2775">
        <v>25</v>
      </c>
      <c r="AP2775">
        <v>35</v>
      </c>
      <c r="AQ2775" t="s">
        <v>39</v>
      </c>
      <c r="AR2775" t="s">
        <v>2692</v>
      </c>
      <c r="AS2775" t="s">
        <v>3233</v>
      </c>
    </row>
    <row r="2776" spans="1:45" x14ac:dyDescent="0.35">
      <c r="A2776" t="s">
        <v>2171</v>
      </c>
      <c r="B2776" t="s">
        <v>2672</v>
      </c>
      <c r="C2776" t="s">
        <v>2592</v>
      </c>
      <c r="D2776" t="s">
        <v>424</v>
      </c>
      <c r="E2776" t="s">
        <v>2170</v>
      </c>
      <c r="F2776" t="s">
        <v>3065</v>
      </c>
      <c r="G2776" t="s">
        <v>42</v>
      </c>
      <c r="H2776" t="s">
        <v>40</v>
      </c>
      <c r="I2776" t="s">
        <v>3217</v>
      </c>
      <c r="J2776" t="s">
        <v>39</v>
      </c>
      <c r="K2776" t="s">
        <v>39</v>
      </c>
      <c r="L2776" t="s">
        <v>39</v>
      </c>
      <c r="M2776" t="s">
        <v>41</v>
      </c>
      <c r="N2776" t="s">
        <v>39</v>
      </c>
      <c r="O2776">
        <v>1988</v>
      </c>
      <c r="P2776">
        <v>1988</v>
      </c>
      <c r="Q2776" t="s">
        <v>39</v>
      </c>
      <c r="R2776" t="s">
        <v>39</v>
      </c>
      <c r="S2776" t="s">
        <v>39</v>
      </c>
      <c r="T2776" t="s">
        <v>39</v>
      </c>
      <c r="U2776" t="s">
        <v>3224</v>
      </c>
      <c r="V2776" s="6" t="s">
        <v>3231</v>
      </c>
      <c r="W2776">
        <f t="shared" ref="W2776" si="68">24*7</f>
        <v>168</v>
      </c>
      <c r="X2776" s="6">
        <v>3</v>
      </c>
      <c r="Y2776" t="s">
        <v>39</v>
      </c>
      <c r="Z2776" s="6" t="s">
        <v>39</v>
      </c>
      <c r="AA2776" t="s">
        <v>39</v>
      </c>
      <c r="AB2776" t="s">
        <v>39</v>
      </c>
      <c r="AC2776" t="s">
        <v>39</v>
      </c>
      <c r="AD2776" t="s">
        <v>40</v>
      </c>
      <c r="AE2776" t="s">
        <v>39</v>
      </c>
      <c r="AF2776" t="s">
        <v>40</v>
      </c>
      <c r="AG2776" t="s">
        <v>39</v>
      </c>
      <c r="AH2776" t="s">
        <v>39</v>
      </c>
      <c r="AI2776" t="s">
        <v>39</v>
      </c>
      <c r="AJ2776" s="6" t="s">
        <v>43</v>
      </c>
      <c r="AK2776">
        <v>1.3</v>
      </c>
      <c r="AL2776" t="s">
        <v>39</v>
      </c>
      <c r="AM2776" t="s">
        <v>39</v>
      </c>
      <c r="AN2776">
        <v>3</v>
      </c>
      <c r="AO2776">
        <v>25</v>
      </c>
      <c r="AP2776">
        <v>35</v>
      </c>
      <c r="AQ2776" t="s">
        <v>39</v>
      </c>
      <c r="AR2776" t="s">
        <v>2692</v>
      </c>
      <c r="AS2776" t="s">
        <v>3233</v>
      </c>
    </row>
    <row r="2777" spans="1:45" x14ac:dyDescent="0.35">
      <c r="A2777" t="s">
        <v>2171</v>
      </c>
      <c r="B2777" t="s">
        <v>2672</v>
      </c>
      <c r="C2777" t="s">
        <v>2592</v>
      </c>
      <c r="D2777" t="s">
        <v>424</v>
      </c>
      <c r="E2777" t="s">
        <v>2170</v>
      </c>
      <c r="F2777" t="s">
        <v>3065</v>
      </c>
      <c r="G2777" t="s">
        <v>42</v>
      </c>
      <c r="H2777" t="s">
        <v>40</v>
      </c>
      <c r="I2777" t="s">
        <v>3217</v>
      </c>
      <c r="J2777" t="s">
        <v>39</v>
      </c>
      <c r="K2777" t="s">
        <v>39</v>
      </c>
      <c r="L2777" t="s">
        <v>39</v>
      </c>
      <c r="M2777" t="s">
        <v>41</v>
      </c>
      <c r="N2777" t="s">
        <v>39</v>
      </c>
      <c r="O2777">
        <v>1988</v>
      </c>
      <c r="P2777">
        <v>1988</v>
      </c>
      <c r="Q2777" t="s">
        <v>39</v>
      </c>
      <c r="R2777" t="s">
        <v>39</v>
      </c>
      <c r="S2777" t="s">
        <v>39</v>
      </c>
      <c r="T2777" t="s">
        <v>39</v>
      </c>
      <c r="U2777" t="s">
        <v>3225</v>
      </c>
      <c r="V2777" s="6" t="s">
        <v>3231</v>
      </c>
      <c r="W2777">
        <f t="shared" ref="W2777" si="69">18*7</f>
        <v>126</v>
      </c>
      <c r="X2777" s="6">
        <v>3</v>
      </c>
      <c r="Y2777" t="s">
        <v>39</v>
      </c>
      <c r="Z2777" s="6" t="s">
        <v>39</v>
      </c>
      <c r="AA2777" t="s">
        <v>39</v>
      </c>
      <c r="AB2777" t="s">
        <v>39</v>
      </c>
      <c r="AC2777" t="s">
        <v>39</v>
      </c>
      <c r="AD2777" t="s">
        <v>40</v>
      </c>
      <c r="AE2777" t="s">
        <v>39</v>
      </c>
      <c r="AF2777" t="s">
        <v>40</v>
      </c>
      <c r="AG2777" t="s">
        <v>39</v>
      </c>
      <c r="AH2777" t="s">
        <v>39</v>
      </c>
      <c r="AI2777" t="s">
        <v>39</v>
      </c>
      <c r="AJ2777" s="6" t="s">
        <v>43</v>
      </c>
      <c r="AK2777">
        <v>9.3000000000000007</v>
      </c>
      <c r="AL2777" t="s">
        <v>39</v>
      </c>
      <c r="AM2777" t="s">
        <v>39</v>
      </c>
      <c r="AN2777">
        <v>3</v>
      </c>
      <c r="AO2777">
        <v>25</v>
      </c>
      <c r="AP2777">
        <v>35</v>
      </c>
      <c r="AQ2777" t="s">
        <v>39</v>
      </c>
      <c r="AR2777" t="s">
        <v>2692</v>
      </c>
      <c r="AS2777" t="s">
        <v>3233</v>
      </c>
    </row>
    <row r="2778" spans="1:45" x14ac:dyDescent="0.35">
      <c r="A2778" t="s">
        <v>2171</v>
      </c>
      <c r="B2778" t="s">
        <v>2672</v>
      </c>
      <c r="C2778" t="s">
        <v>2592</v>
      </c>
      <c r="D2778" t="s">
        <v>424</v>
      </c>
      <c r="E2778" t="s">
        <v>2170</v>
      </c>
      <c r="F2778" t="s">
        <v>3065</v>
      </c>
      <c r="G2778" t="s">
        <v>42</v>
      </c>
      <c r="H2778" t="s">
        <v>40</v>
      </c>
      <c r="I2778" t="s">
        <v>3217</v>
      </c>
      <c r="J2778" t="s">
        <v>39</v>
      </c>
      <c r="K2778" t="s">
        <v>39</v>
      </c>
      <c r="L2778" t="s">
        <v>39</v>
      </c>
      <c r="M2778" t="s">
        <v>41</v>
      </c>
      <c r="N2778" t="s">
        <v>39</v>
      </c>
      <c r="O2778">
        <v>1988</v>
      </c>
      <c r="P2778">
        <v>1988</v>
      </c>
      <c r="Q2778" t="s">
        <v>39</v>
      </c>
      <c r="R2778" t="s">
        <v>39</v>
      </c>
      <c r="S2778" t="s">
        <v>39</v>
      </c>
      <c r="T2778" t="s">
        <v>39</v>
      </c>
      <c r="U2778" t="s">
        <v>3225</v>
      </c>
      <c r="V2778" s="6" t="s">
        <v>3231</v>
      </c>
      <c r="W2778">
        <f t="shared" ref="W2778" si="70">24*7</f>
        <v>168</v>
      </c>
      <c r="X2778" s="6">
        <v>3</v>
      </c>
      <c r="Y2778" t="s">
        <v>39</v>
      </c>
      <c r="Z2778" s="6" t="s">
        <v>39</v>
      </c>
      <c r="AA2778" t="s">
        <v>39</v>
      </c>
      <c r="AB2778" t="s">
        <v>39</v>
      </c>
      <c r="AC2778" t="s">
        <v>39</v>
      </c>
      <c r="AD2778" t="s">
        <v>40</v>
      </c>
      <c r="AE2778" t="s">
        <v>39</v>
      </c>
      <c r="AF2778" t="s">
        <v>40</v>
      </c>
      <c r="AG2778" t="s">
        <v>39</v>
      </c>
      <c r="AH2778" t="s">
        <v>39</v>
      </c>
      <c r="AI2778" t="s">
        <v>39</v>
      </c>
      <c r="AJ2778" s="6" t="s">
        <v>43</v>
      </c>
      <c r="AK2778">
        <v>6.7</v>
      </c>
      <c r="AL2778" t="s">
        <v>39</v>
      </c>
      <c r="AM2778" t="s">
        <v>39</v>
      </c>
      <c r="AN2778">
        <v>3</v>
      </c>
      <c r="AO2778">
        <v>25</v>
      </c>
      <c r="AP2778">
        <v>35</v>
      </c>
      <c r="AQ2778" t="s">
        <v>39</v>
      </c>
      <c r="AR2778" t="s">
        <v>2692</v>
      </c>
      <c r="AS2778" t="s">
        <v>3233</v>
      </c>
    </row>
    <row r="2779" spans="1:45" x14ac:dyDescent="0.35">
      <c r="A2779" t="s">
        <v>2171</v>
      </c>
      <c r="B2779" t="s">
        <v>2672</v>
      </c>
      <c r="C2779" t="s">
        <v>2592</v>
      </c>
      <c r="D2779" t="s">
        <v>424</v>
      </c>
      <c r="E2779" t="s">
        <v>2170</v>
      </c>
      <c r="F2779" t="s">
        <v>3065</v>
      </c>
      <c r="G2779" t="s">
        <v>42</v>
      </c>
      <c r="H2779" t="s">
        <v>40</v>
      </c>
      <c r="I2779" t="s">
        <v>3217</v>
      </c>
      <c r="J2779" t="s">
        <v>39</v>
      </c>
      <c r="K2779" t="s">
        <v>39</v>
      </c>
      <c r="L2779" t="s">
        <v>39</v>
      </c>
      <c r="M2779" t="s">
        <v>41</v>
      </c>
      <c r="N2779" t="s">
        <v>39</v>
      </c>
      <c r="O2779">
        <v>1988</v>
      </c>
      <c r="P2779">
        <v>1988</v>
      </c>
      <c r="Q2779" t="s">
        <v>39</v>
      </c>
      <c r="R2779" t="s">
        <v>39</v>
      </c>
      <c r="S2779" t="s">
        <v>39</v>
      </c>
      <c r="T2779" t="s">
        <v>39</v>
      </c>
      <c r="U2779" t="s">
        <v>3226</v>
      </c>
      <c r="V2779" s="6" t="s">
        <v>3231</v>
      </c>
      <c r="W2779">
        <f t="shared" ref="W2779" si="71">18*7</f>
        <v>126</v>
      </c>
      <c r="X2779" s="6">
        <v>3</v>
      </c>
      <c r="Y2779" t="s">
        <v>39</v>
      </c>
      <c r="Z2779" s="6" t="s">
        <v>39</v>
      </c>
      <c r="AA2779" t="s">
        <v>39</v>
      </c>
      <c r="AB2779" t="s">
        <v>39</v>
      </c>
      <c r="AC2779" t="s">
        <v>39</v>
      </c>
      <c r="AD2779" t="s">
        <v>40</v>
      </c>
      <c r="AE2779" t="s">
        <v>39</v>
      </c>
      <c r="AF2779" t="s">
        <v>40</v>
      </c>
      <c r="AG2779" t="s">
        <v>39</v>
      </c>
      <c r="AH2779" t="s">
        <v>39</v>
      </c>
      <c r="AI2779" t="s">
        <v>39</v>
      </c>
      <c r="AJ2779" s="6" t="s">
        <v>43</v>
      </c>
      <c r="AK2779">
        <v>0</v>
      </c>
      <c r="AL2779" t="s">
        <v>39</v>
      </c>
      <c r="AM2779" t="s">
        <v>39</v>
      </c>
      <c r="AN2779">
        <v>3</v>
      </c>
      <c r="AO2779">
        <v>25</v>
      </c>
      <c r="AP2779">
        <v>35</v>
      </c>
      <c r="AQ2779" t="s">
        <v>39</v>
      </c>
      <c r="AR2779" t="s">
        <v>2692</v>
      </c>
      <c r="AS2779" t="s">
        <v>3233</v>
      </c>
    </row>
    <row r="2780" spans="1:45" x14ac:dyDescent="0.35">
      <c r="A2780" t="s">
        <v>2171</v>
      </c>
      <c r="B2780" t="s">
        <v>2672</v>
      </c>
      <c r="C2780" t="s">
        <v>2592</v>
      </c>
      <c r="D2780" t="s">
        <v>424</v>
      </c>
      <c r="E2780" t="s">
        <v>2170</v>
      </c>
      <c r="F2780" t="s">
        <v>3065</v>
      </c>
      <c r="G2780" t="s">
        <v>42</v>
      </c>
      <c r="H2780" t="s">
        <v>40</v>
      </c>
      <c r="I2780" t="s">
        <v>3217</v>
      </c>
      <c r="J2780" t="s">
        <v>39</v>
      </c>
      <c r="K2780" t="s">
        <v>39</v>
      </c>
      <c r="L2780" t="s">
        <v>39</v>
      </c>
      <c r="M2780" t="s">
        <v>41</v>
      </c>
      <c r="N2780" t="s">
        <v>39</v>
      </c>
      <c r="O2780">
        <v>1988</v>
      </c>
      <c r="P2780">
        <v>1988</v>
      </c>
      <c r="Q2780" t="s">
        <v>39</v>
      </c>
      <c r="R2780" t="s">
        <v>39</v>
      </c>
      <c r="S2780" t="s">
        <v>39</v>
      </c>
      <c r="T2780" t="s">
        <v>39</v>
      </c>
      <c r="U2780" t="s">
        <v>3226</v>
      </c>
      <c r="V2780" s="6" t="s">
        <v>3231</v>
      </c>
      <c r="W2780">
        <f t="shared" ref="W2780" si="72">24*7</f>
        <v>168</v>
      </c>
      <c r="X2780" s="6">
        <v>3</v>
      </c>
      <c r="Y2780" t="s">
        <v>39</v>
      </c>
      <c r="Z2780" s="6" t="s">
        <v>39</v>
      </c>
      <c r="AA2780" t="s">
        <v>39</v>
      </c>
      <c r="AB2780" t="s">
        <v>39</v>
      </c>
      <c r="AC2780" t="s">
        <v>39</v>
      </c>
      <c r="AD2780" t="s">
        <v>40</v>
      </c>
      <c r="AE2780" t="s">
        <v>39</v>
      </c>
      <c r="AF2780" t="s">
        <v>40</v>
      </c>
      <c r="AG2780" t="s">
        <v>39</v>
      </c>
      <c r="AH2780" t="s">
        <v>39</v>
      </c>
      <c r="AI2780" t="s">
        <v>39</v>
      </c>
      <c r="AJ2780" s="6" t="s">
        <v>43</v>
      </c>
      <c r="AK2780">
        <v>0</v>
      </c>
      <c r="AL2780" t="s">
        <v>39</v>
      </c>
      <c r="AM2780" t="s">
        <v>39</v>
      </c>
      <c r="AN2780">
        <v>3</v>
      </c>
      <c r="AO2780">
        <v>25</v>
      </c>
      <c r="AP2780">
        <v>35</v>
      </c>
      <c r="AQ2780" t="s">
        <v>39</v>
      </c>
      <c r="AR2780" t="s">
        <v>2692</v>
      </c>
      <c r="AS2780" t="s">
        <v>3233</v>
      </c>
    </row>
    <row r="2781" spans="1:45" x14ac:dyDescent="0.35">
      <c r="A2781" t="s">
        <v>2171</v>
      </c>
      <c r="B2781" t="s">
        <v>2672</v>
      </c>
      <c r="C2781" t="s">
        <v>2592</v>
      </c>
      <c r="D2781" t="s">
        <v>424</v>
      </c>
      <c r="E2781" t="s">
        <v>2170</v>
      </c>
      <c r="F2781" t="s">
        <v>3065</v>
      </c>
      <c r="G2781" t="s">
        <v>42</v>
      </c>
      <c r="H2781" t="s">
        <v>40</v>
      </c>
      <c r="I2781" t="s">
        <v>3217</v>
      </c>
      <c r="J2781" t="s">
        <v>39</v>
      </c>
      <c r="K2781" t="s">
        <v>39</v>
      </c>
      <c r="L2781" t="s">
        <v>39</v>
      </c>
      <c r="M2781" t="s">
        <v>41</v>
      </c>
      <c r="N2781" t="s">
        <v>39</v>
      </c>
      <c r="O2781">
        <v>1988</v>
      </c>
      <c r="P2781">
        <v>1988</v>
      </c>
      <c r="Q2781" t="s">
        <v>39</v>
      </c>
      <c r="R2781" t="s">
        <v>39</v>
      </c>
      <c r="S2781" t="s">
        <v>39</v>
      </c>
      <c r="T2781" t="s">
        <v>39</v>
      </c>
      <c r="U2781" t="s">
        <v>3227</v>
      </c>
      <c r="V2781" s="6" t="s">
        <v>3231</v>
      </c>
      <c r="W2781">
        <f t="shared" ref="W2781" si="73">18*7</f>
        <v>126</v>
      </c>
      <c r="X2781" s="6">
        <v>3</v>
      </c>
      <c r="Y2781" t="s">
        <v>39</v>
      </c>
      <c r="Z2781" s="6" t="s">
        <v>39</v>
      </c>
      <c r="AA2781" t="s">
        <v>39</v>
      </c>
      <c r="AB2781" t="s">
        <v>39</v>
      </c>
      <c r="AC2781" t="s">
        <v>39</v>
      </c>
      <c r="AD2781" t="s">
        <v>40</v>
      </c>
      <c r="AE2781" t="s">
        <v>39</v>
      </c>
      <c r="AF2781" t="s">
        <v>40</v>
      </c>
      <c r="AG2781" t="s">
        <v>39</v>
      </c>
      <c r="AH2781" t="s">
        <v>39</v>
      </c>
      <c r="AI2781" t="s">
        <v>39</v>
      </c>
      <c r="AJ2781" s="6" t="s">
        <v>43</v>
      </c>
      <c r="AK2781">
        <v>0</v>
      </c>
      <c r="AL2781" t="s">
        <v>39</v>
      </c>
      <c r="AM2781" t="s">
        <v>39</v>
      </c>
      <c r="AN2781">
        <v>3</v>
      </c>
      <c r="AO2781">
        <v>25</v>
      </c>
      <c r="AP2781">
        <v>35</v>
      </c>
      <c r="AQ2781" t="s">
        <v>39</v>
      </c>
      <c r="AR2781" t="s">
        <v>2692</v>
      </c>
      <c r="AS2781" t="s">
        <v>3233</v>
      </c>
    </row>
    <row r="2782" spans="1:45" x14ac:dyDescent="0.35">
      <c r="A2782" t="s">
        <v>2171</v>
      </c>
      <c r="B2782" t="s">
        <v>2672</v>
      </c>
      <c r="C2782" t="s">
        <v>2592</v>
      </c>
      <c r="D2782" t="s">
        <v>424</v>
      </c>
      <c r="E2782" t="s">
        <v>2170</v>
      </c>
      <c r="F2782" t="s">
        <v>3065</v>
      </c>
      <c r="G2782" t="s">
        <v>42</v>
      </c>
      <c r="H2782" t="s">
        <v>40</v>
      </c>
      <c r="I2782" t="s">
        <v>3217</v>
      </c>
      <c r="J2782" t="s">
        <v>39</v>
      </c>
      <c r="K2782" t="s">
        <v>39</v>
      </c>
      <c r="L2782" t="s">
        <v>39</v>
      </c>
      <c r="M2782" t="s">
        <v>41</v>
      </c>
      <c r="N2782" t="s">
        <v>39</v>
      </c>
      <c r="O2782">
        <v>1988</v>
      </c>
      <c r="P2782">
        <v>1988</v>
      </c>
      <c r="Q2782" t="s">
        <v>39</v>
      </c>
      <c r="R2782" t="s">
        <v>39</v>
      </c>
      <c r="S2782" t="s">
        <v>39</v>
      </c>
      <c r="T2782" t="s">
        <v>39</v>
      </c>
      <c r="U2782" t="s">
        <v>3227</v>
      </c>
      <c r="V2782" s="6" t="s">
        <v>3231</v>
      </c>
      <c r="W2782">
        <f t="shared" ref="W2782" si="74">24*7</f>
        <v>168</v>
      </c>
      <c r="X2782" s="6">
        <v>3</v>
      </c>
      <c r="Y2782" t="s">
        <v>39</v>
      </c>
      <c r="Z2782" s="6" t="s">
        <v>39</v>
      </c>
      <c r="AA2782" t="s">
        <v>39</v>
      </c>
      <c r="AB2782" t="s">
        <v>39</v>
      </c>
      <c r="AC2782" t="s">
        <v>39</v>
      </c>
      <c r="AD2782" t="s">
        <v>40</v>
      </c>
      <c r="AE2782" t="s">
        <v>39</v>
      </c>
      <c r="AF2782" t="s">
        <v>40</v>
      </c>
      <c r="AG2782" t="s">
        <v>39</v>
      </c>
      <c r="AH2782" t="s">
        <v>39</v>
      </c>
      <c r="AI2782" t="s">
        <v>39</v>
      </c>
      <c r="AJ2782" s="6" t="s">
        <v>43</v>
      </c>
      <c r="AK2782">
        <v>0</v>
      </c>
      <c r="AL2782" t="s">
        <v>39</v>
      </c>
      <c r="AM2782" t="s">
        <v>39</v>
      </c>
      <c r="AN2782">
        <v>3</v>
      </c>
      <c r="AO2782">
        <v>25</v>
      </c>
      <c r="AP2782">
        <v>35</v>
      </c>
      <c r="AQ2782" t="s">
        <v>39</v>
      </c>
      <c r="AR2782" t="s">
        <v>2692</v>
      </c>
      <c r="AS2782" t="s">
        <v>3233</v>
      </c>
    </row>
    <row r="2783" spans="1:45" x14ac:dyDescent="0.35">
      <c r="A2783" t="s">
        <v>2171</v>
      </c>
      <c r="B2783" t="s">
        <v>2672</v>
      </c>
      <c r="C2783" t="s">
        <v>2592</v>
      </c>
      <c r="D2783" t="s">
        <v>424</v>
      </c>
      <c r="E2783" t="s">
        <v>2170</v>
      </c>
      <c r="F2783" t="s">
        <v>3065</v>
      </c>
      <c r="G2783" t="s">
        <v>42</v>
      </c>
      <c r="H2783" t="s">
        <v>40</v>
      </c>
      <c r="I2783" t="s">
        <v>3217</v>
      </c>
      <c r="J2783" t="s">
        <v>39</v>
      </c>
      <c r="K2783" t="s">
        <v>39</v>
      </c>
      <c r="L2783" t="s">
        <v>39</v>
      </c>
      <c r="M2783" t="s">
        <v>41</v>
      </c>
      <c r="N2783" t="s">
        <v>39</v>
      </c>
      <c r="O2783">
        <v>1988</v>
      </c>
      <c r="P2783">
        <v>1988</v>
      </c>
      <c r="Q2783" t="s">
        <v>39</v>
      </c>
      <c r="R2783" t="s">
        <v>39</v>
      </c>
      <c r="S2783" t="s">
        <v>39</v>
      </c>
      <c r="T2783" t="s">
        <v>39</v>
      </c>
      <c r="U2783" t="s">
        <v>3230</v>
      </c>
      <c r="V2783" s="6" t="s">
        <v>3231</v>
      </c>
      <c r="W2783">
        <f>18*7</f>
        <v>126</v>
      </c>
      <c r="X2783" s="6">
        <v>3</v>
      </c>
      <c r="Y2783" t="s">
        <v>39</v>
      </c>
      <c r="Z2783" s="6" t="s">
        <v>39</v>
      </c>
      <c r="AA2783" t="s">
        <v>39</v>
      </c>
      <c r="AB2783" t="s">
        <v>39</v>
      </c>
      <c r="AC2783" t="s">
        <v>39</v>
      </c>
      <c r="AD2783" t="s">
        <v>40</v>
      </c>
      <c r="AE2783" t="s">
        <v>39</v>
      </c>
      <c r="AF2783" t="s">
        <v>40</v>
      </c>
      <c r="AG2783" t="s">
        <v>39</v>
      </c>
      <c r="AH2783" t="s">
        <v>39</v>
      </c>
      <c r="AI2783" t="s">
        <v>39</v>
      </c>
      <c r="AJ2783" s="6" t="s">
        <v>43</v>
      </c>
      <c r="AK2783">
        <v>8</v>
      </c>
      <c r="AL2783" t="s">
        <v>39</v>
      </c>
      <c r="AM2783" t="s">
        <v>39</v>
      </c>
      <c r="AN2783">
        <v>3</v>
      </c>
      <c r="AO2783">
        <v>25</v>
      </c>
      <c r="AP2783">
        <v>35</v>
      </c>
      <c r="AQ2783" t="s">
        <v>39</v>
      </c>
      <c r="AR2783" t="s">
        <v>2692</v>
      </c>
      <c r="AS2783" t="s">
        <v>3233</v>
      </c>
    </row>
    <row r="2784" spans="1:45" x14ac:dyDescent="0.35">
      <c r="A2784" t="s">
        <v>2171</v>
      </c>
      <c r="B2784" t="s">
        <v>2672</v>
      </c>
      <c r="C2784" t="s">
        <v>2592</v>
      </c>
      <c r="D2784" t="s">
        <v>424</v>
      </c>
      <c r="E2784" t="s">
        <v>2170</v>
      </c>
      <c r="F2784" t="s">
        <v>3065</v>
      </c>
      <c r="G2784" t="s">
        <v>42</v>
      </c>
      <c r="H2784" t="s">
        <v>40</v>
      </c>
      <c r="I2784" t="s">
        <v>3217</v>
      </c>
      <c r="J2784" t="s">
        <v>39</v>
      </c>
      <c r="K2784" t="s">
        <v>39</v>
      </c>
      <c r="L2784" t="s">
        <v>39</v>
      </c>
      <c r="M2784" t="s">
        <v>41</v>
      </c>
      <c r="N2784" t="s">
        <v>39</v>
      </c>
      <c r="O2784">
        <v>1988</v>
      </c>
      <c r="P2784">
        <v>1988</v>
      </c>
      <c r="Q2784" t="s">
        <v>39</v>
      </c>
      <c r="R2784" t="s">
        <v>39</v>
      </c>
      <c r="S2784" t="s">
        <v>39</v>
      </c>
      <c r="T2784" t="s">
        <v>39</v>
      </c>
      <c r="U2784" t="s">
        <v>3230</v>
      </c>
      <c r="V2784" s="6" t="s">
        <v>3231</v>
      </c>
      <c r="W2784">
        <f>24*7</f>
        <v>168</v>
      </c>
      <c r="X2784" s="6">
        <v>3</v>
      </c>
      <c r="Y2784" t="s">
        <v>39</v>
      </c>
      <c r="Z2784" s="6" t="s">
        <v>39</v>
      </c>
      <c r="AA2784" t="s">
        <v>39</v>
      </c>
      <c r="AB2784" t="s">
        <v>39</v>
      </c>
      <c r="AC2784" t="s">
        <v>39</v>
      </c>
      <c r="AD2784" t="s">
        <v>40</v>
      </c>
      <c r="AE2784" t="s">
        <v>39</v>
      </c>
      <c r="AF2784" t="s">
        <v>40</v>
      </c>
      <c r="AG2784" t="s">
        <v>39</v>
      </c>
      <c r="AH2784" t="s">
        <v>39</v>
      </c>
      <c r="AI2784" t="s">
        <v>39</v>
      </c>
      <c r="AJ2784" s="6" t="s">
        <v>43</v>
      </c>
      <c r="AK2784">
        <v>49.3</v>
      </c>
      <c r="AL2784" t="s">
        <v>39</v>
      </c>
      <c r="AM2784" t="s">
        <v>39</v>
      </c>
      <c r="AN2784">
        <v>3</v>
      </c>
      <c r="AO2784">
        <v>25</v>
      </c>
      <c r="AP2784">
        <v>35</v>
      </c>
      <c r="AQ2784" t="s">
        <v>39</v>
      </c>
      <c r="AR2784" t="s">
        <v>2692</v>
      </c>
      <c r="AS2784" t="s">
        <v>3233</v>
      </c>
    </row>
    <row r="2785" spans="1:45" x14ac:dyDescent="0.35">
      <c r="A2785" t="s">
        <v>2171</v>
      </c>
      <c r="B2785" t="s">
        <v>2672</v>
      </c>
      <c r="C2785" t="s">
        <v>2592</v>
      </c>
      <c r="D2785" t="s">
        <v>424</v>
      </c>
      <c r="E2785" t="s">
        <v>2170</v>
      </c>
      <c r="F2785" t="s">
        <v>3065</v>
      </c>
      <c r="G2785" t="s">
        <v>42</v>
      </c>
      <c r="H2785" t="s">
        <v>40</v>
      </c>
      <c r="I2785" t="s">
        <v>3217</v>
      </c>
      <c r="J2785" t="s">
        <v>39</v>
      </c>
      <c r="K2785" t="s">
        <v>39</v>
      </c>
      <c r="L2785" t="s">
        <v>39</v>
      </c>
      <c r="M2785" t="s">
        <v>41</v>
      </c>
      <c r="N2785" t="s">
        <v>39</v>
      </c>
      <c r="O2785">
        <v>1988</v>
      </c>
      <c r="P2785">
        <v>1988</v>
      </c>
      <c r="Q2785" t="s">
        <v>39</v>
      </c>
      <c r="R2785" t="s">
        <v>39</v>
      </c>
      <c r="S2785" t="s">
        <v>39</v>
      </c>
      <c r="T2785" t="s">
        <v>39</v>
      </c>
      <c r="U2785" t="s">
        <v>3230</v>
      </c>
      <c r="V2785" s="6" t="s">
        <v>3231</v>
      </c>
      <c r="W2785">
        <f>18*7</f>
        <v>126</v>
      </c>
      <c r="X2785" s="6">
        <v>3</v>
      </c>
      <c r="Y2785" t="s">
        <v>39</v>
      </c>
      <c r="Z2785" s="6" t="s">
        <v>39</v>
      </c>
      <c r="AA2785" t="s">
        <v>39</v>
      </c>
      <c r="AB2785" t="s">
        <v>39</v>
      </c>
      <c r="AC2785" t="s">
        <v>39</v>
      </c>
      <c r="AD2785" t="s">
        <v>40</v>
      </c>
      <c r="AE2785" t="s">
        <v>39</v>
      </c>
      <c r="AF2785" t="s">
        <v>40</v>
      </c>
      <c r="AG2785" t="s">
        <v>39</v>
      </c>
      <c r="AH2785" t="s">
        <v>39</v>
      </c>
      <c r="AI2785" t="s">
        <v>39</v>
      </c>
      <c r="AJ2785" s="6" t="s">
        <v>43</v>
      </c>
      <c r="AK2785">
        <v>8</v>
      </c>
      <c r="AL2785" t="s">
        <v>39</v>
      </c>
      <c r="AM2785" t="s">
        <v>39</v>
      </c>
      <c r="AN2785">
        <v>3</v>
      </c>
      <c r="AO2785">
        <v>25</v>
      </c>
      <c r="AP2785">
        <v>35</v>
      </c>
      <c r="AQ2785" t="s">
        <v>39</v>
      </c>
      <c r="AR2785" t="s">
        <v>2692</v>
      </c>
      <c r="AS2785" t="s">
        <v>3233</v>
      </c>
    </row>
    <row r="2786" spans="1:45" x14ac:dyDescent="0.35">
      <c r="A2786" t="s">
        <v>2171</v>
      </c>
      <c r="B2786" t="s">
        <v>2672</v>
      </c>
      <c r="C2786" t="s">
        <v>2592</v>
      </c>
      <c r="D2786" t="s">
        <v>424</v>
      </c>
      <c r="E2786" t="s">
        <v>2170</v>
      </c>
      <c r="F2786" t="s">
        <v>3065</v>
      </c>
      <c r="G2786" t="s">
        <v>42</v>
      </c>
      <c r="H2786" t="s">
        <v>40</v>
      </c>
      <c r="I2786" t="s">
        <v>3217</v>
      </c>
      <c r="J2786" t="s">
        <v>39</v>
      </c>
      <c r="K2786" t="s">
        <v>39</v>
      </c>
      <c r="L2786" t="s">
        <v>39</v>
      </c>
      <c r="M2786" t="s">
        <v>41</v>
      </c>
      <c r="N2786" t="s">
        <v>39</v>
      </c>
      <c r="O2786">
        <v>1988</v>
      </c>
      <c r="P2786">
        <v>1988</v>
      </c>
      <c r="Q2786" t="s">
        <v>39</v>
      </c>
      <c r="R2786" t="s">
        <v>39</v>
      </c>
      <c r="S2786" t="s">
        <v>39</v>
      </c>
      <c r="T2786" t="s">
        <v>39</v>
      </c>
      <c r="U2786" t="s">
        <v>3230</v>
      </c>
      <c r="V2786" s="6" t="s">
        <v>3231</v>
      </c>
      <c r="W2786">
        <f>24*7</f>
        <v>168</v>
      </c>
      <c r="X2786" s="6">
        <v>3</v>
      </c>
      <c r="Y2786" t="s">
        <v>39</v>
      </c>
      <c r="Z2786" s="6" t="s">
        <v>39</v>
      </c>
      <c r="AA2786" t="s">
        <v>39</v>
      </c>
      <c r="AB2786" t="s">
        <v>39</v>
      </c>
      <c r="AC2786" t="s">
        <v>39</v>
      </c>
      <c r="AD2786" t="s">
        <v>40</v>
      </c>
      <c r="AE2786" t="s">
        <v>39</v>
      </c>
      <c r="AF2786" t="s">
        <v>40</v>
      </c>
      <c r="AG2786" t="s">
        <v>39</v>
      </c>
      <c r="AH2786" t="s">
        <v>39</v>
      </c>
      <c r="AI2786" t="s">
        <v>39</v>
      </c>
      <c r="AJ2786" s="6" t="s">
        <v>43</v>
      </c>
      <c r="AK2786">
        <v>32</v>
      </c>
      <c r="AL2786" t="s">
        <v>39</v>
      </c>
      <c r="AM2786" t="s">
        <v>39</v>
      </c>
      <c r="AN2786">
        <v>3</v>
      </c>
      <c r="AO2786">
        <v>25</v>
      </c>
      <c r="AP2786">
        <v>35</v>
      </c>
      <c r="AQ2786" t="s">
        <v>39</v>
      </c>
      <c r="AR2786" t="s">
        <v>2692</v>
      </c>
      <c r="AS2786" t="s">
        <v>3233</v>
      </c>
    </row>
    <row r="2787" spans="1:45" x14ac:dyDescent="0.35">
      <c r="A2787" t="s">
        <v>2171</v>
      </c>
      <c r="B2787" t="s">
        <v>2672</v>
      </c>
      <c r="C2787" t="s">
        <v>2592</v>
      </c>
      <c r="D2787" t="s">
        <v>424</v>
      </c>
      <c r="E2787" t="s">
        <v>2170</v>
      </c>
      <c r="F2787" t="s">
        <v>3065</v>
      </c>
      <c r="G2787" t="s">
        <v>42</v>
      </c>
      <c r="H2787" t="s">
        <v>40</v>
      </c>
      <c r="I2787" t="s">
        <v>3217</v>
      </c>
      <c r="J2787" t="s">
        <v>39</v>
      </c>
      <c r="K2787" t="s">
        <v>39</v>
      </c>
      <c r="L2787" t="s">
        <v>39</v>
      </c>
      <c r="M2787" t="s">
        <v>41</v>
      </c>
      <c r="N2787" t="s">
        <v>39</v>
      </c>
      <c r="O2787">
        <v>1988</v>
      </c>
      <c r="P2787">
        <v>1988</v>
      </c>
      <c r="Q2787" t="s">
        <v>39</v>
      </c>
      <c r="R2787" t="s">
        <v>39</v>
      </c>
      <c r="S2787" t="s">
        <v>39</v>
      </c>
      <c r="T2787" t="s">
        <v>39</v>
      </c>
      <c r="U2787" t="s">
        <v>3230</v>
      </c>
      <c r="V2787" s="6" t="s">
        <v>3231</v>
      </c>
      <c r="W2787">
        <f t="shared" ref="W2787" si="75">18*7</f>
        <v>126</v>
      </c>
      <c r="X2787" s="6">
        <v>3</v>
      </c>
      <c r="Y2787" t="s">
        <v>39</v>
      </c>
      <c r="Z2787" s="6" t="s">
        <v>39</v>
      </c>
      <c r="AA2787" t="s">
        <v>39</v>
      </c>
      <c r="AB2787" t="s">
        <v>39</v>
      </c>
      <c r="AC2787" t="s">
        <v>39</v>
      </c>
      <c r="AD2787" t="s">
        <v>40</v>
      </c>
      <c r="AE2787" t="s">
        <v>39</v>
      </c>
      <c r="AF2787" t="s">
        <v>40</v>
      </c>
      <c r="AG2787" t="s">
        <v>39</v>
      </c>
      <c r="AH2787" t="s">
        <v>39</v>
      </c>
      <c r="AI2787" t="s">
        <v>39</v>
      </c>
      <c r="AJ2787" s="6" t="s">
        <v>43</v>
      </c>
      <c r="AK2787">
        <v>24</v>
      </c>
      <c r="AL2787" t="s">
        <v>39</v>
      </c>
      <c r="AM2787" t="s">
        <v>39</v>
      </c>
      <c r="AN2787">
        <v>3</v>
      </c>
      <c r="AO2787">
        <v>25</v>
      </c>
      <c r="AP2787">
        <v>35</v>
      </c>
      <c r="AQ2787" t="s">
        <v>39</v>
      </c>
      <c r="AR2787" t="s">
        <v>2692</v>
      </c>
      <c r="AS2787" t="s">
        <v>3233</v>
      </c>
    </row>
    <row r="2788" spans="1:45" x14ac:dyDescent="0.35">
      <c r="A2788" t="s">
        <v>2171</v>
      </c>
      <c r="B2788" t="s">
        <v>2672</v>
      </c>
      <c r="C2788" t="s">
        <v>2592</v>
      </c>
      <c r="D2788" t="s">
        <v>424</v>
      </c>
      <c r="E2788" t="s">
        <v>2170</v>
      </c>
      <c r="F2788" t="s">
        <v>3065</v>
      </c>
      <c r="G2788" t="s">
        <v>42</v>
      </c>
      <c r="H2788" t="s">
        <v>40</v>
      </c>
      <c r="I2788" t="s">
        <v>3217</v>
      </c>
      <c r="J2788" t="s">
        <v>39</v>
      </c>
      <c r="K2788" t="s">
        <v>39</v>
      </c>
      <c r="L2788" t="s">
        <v>39</v>
      </c>
      <c r="M2788" t="s">
        <v>41</v>
      </c>
      <c r="N2788" t="s">
        <v>39</v>
      </c>
      <c r="O2788">
        <v>1988</v>
      </c>
      <c r="P2788">
        <v>1988</v>
      </c>
      <c r="Q2788" t="s">
        <v>39</v>
      </c>
      <c r="R2788" t="s">
        <v>39</v>
      </c>
      <c r="S2788" t="s">
        <v>39</v>
      </c>
      <c r="T2788" t="s">
        <v>39</v>
      </c>
      <c r="U2788" t="s">
        <v>3230</v>
      </c>
      <c r="V2788" s="6" t="s">
        <v>3231</v>
      </c>
      <c r="W2788">
        <f t="shared" ref="W2788" si="76">24*7</f>
        <v>168</v>
      </c>
      <c r="X2788" s="6">
        <v>3</v>
      </c>
      <c r="Y2788" t="s">
        <v>39</v>
      </c>
      <c r="Z2788" s="6" t="s">
        <v>39</v>
      </c>
      <c r="AA2788" t="s">
        <v>39</v>
      </c>
      <c r="AB2788" t="s">
        <v>39</v>
      </c>
      <c r="AC2788" t="s">
        <v>39</v>
      </c>
      <c r="AD2788" t="s">
        <v>40</v>
      </c>
      <c r="AE2788" t="s">
        <v>39</v>
      </c>
      <c r="AF2788" t="s">
        <v>40</v>
      </c>
      <c r="AG2788" t="s">
        <v>39</v>
      </c>
      <c r="AH2788" t="s">
        <v>39</v>
      </c>
      <c r="AI2788" t="s">
        <v>39</v>
      </c>
      <c r="AJ2788" s="6" t="s">
        <v>43</v>
      </c>
      <c r="AK2788">
        <v>60</v>
      </c>
      <c r="AL2788" t="s">
        <v>39</v>
      </c>
      <c r="AM2788" t="s">
        <v>39</v>
      </c>
      <c r="AN2788">
        <v>3</v>
      </c>
      <c r="AO2788">
        <v>25</v>
      </c>
      <c r="AP2788">
        <v>35</v>
      </c>
      <c r="AQ2788" t="s">
        <v>39</v>
      </c>
      <c r="AR2788" t="s">
        <v>2692</v>
      </c>
      <c r="AS2788" t="s">
        <v>3233</v>
      </c>
    </row>
    <row r="2789" spans="1:45" x14ac:dyDescent="0.35">
      <c r="A2789" t="s">
        <v>2171</v>
      </c>
      <c r="B2789" t="s">
        <v>2672</v>
      </c>
      <c r="C2789" t="s">
        <v>2592</v>
      </c>
      <c r="D2789" t="s">
        <v>424</v>
      </c>
      <c r="E2789" t="s">
        <v>2170</v>
      </c>
      <c r="F2789" t="s">
        <v>3065</v>
      </c>
      <c r="G2789" t="s">
        <v>42</v>
      </c>
      <c r="H2789" t="s">
        <v>40</v>
      </c>
      <c r="I2789" t="s">
        <v>3217</v>
      </c>
      <c r="J2789" t="s">
        <v>39</v>
      </c>
      <c r="K2789" t="s">
        <v>39</v>
      </c>
      <c r="L2789" t="s">
        <v>39</v>
      </c>
      <c r="M2789" t="s">
        <v>41</v>
      </c>
      <c r="N2789" t="s">
        <v>39</v>
      </c>
      <c r="O2789">
        <v>1988</v>
      </c>
      <c r="P2789">
        <v>1988</v>
      </c>
      <c r="Q2789" t="s">
        <v>39</v>
      </c>
      <c r="R2789" t="s">
        <v>39</v>
      </c>
      <c r="S2789" t="s">
        <v>39</v>
      </c>
      <c r="T2789" t="s">
        <v>39</v>
      </c>
      <c r="U2789" t="s">
        <v>3230</v>
      </c>
      <c r="V2789" s="6" t="s">
        <v>3231</v>
      </c>
      <c r="W2789">
        <f t="shared" ref="W2789" si="77">18*7</f>
        <v>126</v>
      </c>
      <c r="X2789" s="6">
        <v>3</v>
      </c>
      <c r="Y2789" t="s">
        <v>39</v>
      </c>
      <c r="Z2789" s="6" t="s">
        <v>39</v>
      </c>
      <c r="AA2789" t="s">
        <v>39</v>
      </c>
      <c r="AB2789" t="s">
        <v>39</v>
      </c>
      <c r="AC2789" t="s">
        <v>39</v>
      </c>
      <c r="AD2789" t="s">
        <v>40</v>
      </c>
      <c r="AE2789" t="s">
        <v>39</v>
      </c>
      <c r="AF2789" t="s">
        <v>40</v>
      </c>
      <c r="AG2789" t="s">
        <v>39</v>
      </c>
      <c r="AH2789" t="s">
        <v>39</v>
      </c>
      <c r="AI2789" t="s">
        <v>39</v>
      </c>
      <c r="AJ2789" s="6" t="s">
        <v>43</v>
      </c>
      <c r="AK2789" t="s">
        <v>39</v>
      </c>
      <c r="AL2789" t="s">
        <v>39</v>
      </c>
      <c r="AM2789" t="s">
        <v>39</v>
      </c>
      <c r="AN2789">
        <v>3</v>
      </c>
      <c r="AO2789">
        <v>25</v>
      </c>
      <c r="AP2789">
        <v>35</v>
      </c>
      <c r="AQ2789" t="s">
        <v>39</v>
      </c>
      <c r="AR2789" t="s">
        <v>2692</v>
      </c>
      <c r="AS2789" t="s">
        <v>3233</v>
      </c>
    </row>
    <row r="2790" spans="1:45" x14ac:dyDescent="0.35">
      <c r="A2790" t="s">
        <v>2171</v>
      </c>
      <c r="B2790" t="s">
        <v>2672</v>
      </c>
      <c r="C2790" t="s">
        <v>2592</v>
      </c>
      <c r="D2790" t="s">
        <v>424</v>
      </c>
      <c r="E2790" t="s">
        <v>2170</v>
      </c>
      <c r="F2790" t="s">
        <v>3065</v>
      </c>
      <c r="G2790" t="s">
        <v>42</v>
      </c>
      <c r="H2790" t="s">
        <v>40</v>
      </c>
      <c r="I2790" t="s">
        <v>3217</v>
      </c>
      <c r="J2790" t="s">
        <v>39</v>
      </c>
      <c r="K2790" t="s">
        <v>39</v>
      </c>
      <c r="L2790" t="s">
        <v>39</v>
      </c>
      <c r="M2790" t="s">
        <v>41</v>
      </c>
      <c r="N2790" t="s">
        <v>39</v>
      </c>
      <c r="O2790">
        <v>1988</v>
      </c>
      <c r="P2790">
        <v>1988</v>
      </c>
      <c r="Q2790" t="s">
        <v>39</v>
      </c>
      <c r="R2790" t="s">
        <v>39</v>
      </c>
      <c r="S2790" t="s">
        <v>39</v>
      </c>
      <c r="T2790" t="s">
        <v>39</v>
      </c>
      <c r="U2790" t="s">
        <v>3230</v>
      </c>
      <c r="V2790" s="6" t="s">
        <v>3231</v>
      </c>
      <c r="W2790">
        <f t="shared" ref="W2790" si="78">24*7</f>
        <v>168</v>
      </c>
      <c r="X2790" s="6">
        <v>3</v>
      </c>
      <c r="Y2790" t="s">
        <v>39</v>
      </c>
      <c r="Z2790" s="6" t="s">
        <v>39</v>
      </c>
      <c r="AA2790" t="s">
        <v>39</v>
      </c>
      <c r="AB2790" t="s">
        <v>39</v>
      </c>
      <c r="AC2790" t="s">
        <v>39</v>
      </c>
      <c r="AD2790" t="s">
        <v>40</v>
      </c>
      <c r="AE2790" t="s">
        <v>39</v>
      </c>
      <c r="AF2790" t="s">
        <v>40</v>
      </c>
      <c r="AG2790" t="s">
        <v>39</v>
      </c>
      <c r="AH2790" t="s">
        <v>39</v>
      </c>
      <c r="AI2790" t="s">
        <v>39</v>
      </c>
      <c r="AJ2790" s="6" t="s">
        <v>43</v>
      </c>
      <c r="AK2790">
        <v>61.3</v>
      </c>
      <c r="AL2790" t="s">
        <v>39</v>
      </c>
      <c r="AM2790" t="s">
        <v>39</v>
      </c>
      <c r="AN2790">
        <v>3</v>
      </c>
      <c r="AO2790">
        <v>25</v>
      </c>
      <c r="AP2790">
        <v>35</v>
      </c>
      <c r="AQ2790" t="s">
        <v>39</v>
      </c>
      <c r="AR2790" t="s">
        <v>2692</v>
      </c>
      <c r="AS2790" t="s">
        <v>3233</v>
      </c>
    </row>
    <row r="2791" spans="1:45" x14ac:dyDescent="0.35">
      <c r="A2791" t="s">
        <v>2171</v>
      </c>
      <c r="B2791" t="s">
        <v>2672</v>
      </c>
      <c r="C2791" t="s">
        <v>2592</v>
      </c>
      <c r="D2791" t="s">
        <v>424</v>
      </c>
      <c r="E2791" t="s">
        <v>2170</v>
      </c>
      <c r="F2791" t="s">
        <v>3065</v>
      </c>
      <c r="G2791" t="s">
        <v>42</v>
      </c>
      <c r="H2791" t="s">
        <v>40</v>
      </c>
      <c r="I2791" t="s">
        <v>3217</v>
      </c>
      <c r="J2791" t="s">
        <v>39</v>
      </c>
      <c r="K2791" t="s">
        <v>39</v>
      </c>
      <c r="L2791" t="s">
        <v>39</v>
      </c>
      <c r="M2791" t="s">
        <v>41</v>
      </c>
      <c r="N2791" t="s">
        <v>39</v>
      </c>
      <c r="O2791">
        <v>1988</v>
      </c>
      <c r="P2791">
        <v>1988</v>
      </c>
      <c r="Q2791" t="s">
        <v>39</v>
      </c>
      <c r="R2791" t="s">
        <v>39</v>
      </c>
      <c r="S2791" t="s">
        <v>39</v>
      </c>
      <c r="T2791" t="s">
        <v>39</v>
      </c>
      <c r="U2791" t="s">
        <v>3230</v>
      </c>
      <c r="V2791" s="6" t="s">
        <v>3231</v>
      </c>
      <c r="W2791">
        <f t="shared" ref="W2791" si="79">18*7</f>
        <v>126</v>
      </c>
      <c r="X2791" s="6">
        <v>3</v>
      </c>
      <c r="Y2791" t="s">
        <v>39</v>
      </c>
      <c r="Z2791" s="6" t="s">
        <v>39</v>
      </c>
      <c r="AA2791" t="s">
        <v>39</v>
      </c>
      <c r="AB2791" t="s">
        <v>39</v>
      </c>
      <c r="AC2791" t="s">
        <v>39</v>
      </c>
      <c r="AD2791" t="s">
        <v>40</v>
      </c>
      <c r="AE2791" t="s">
        <v>39</v>
      </c>
      <c r="AF2791" t="s">
        <v>40</v>
      </c>
      <c r="AG2791" t="s">
        <v>39</v>
      </c>
      <c r="AH2791" t="s">
        <v>39</v>
      </c>
      <c r="AI2791" t="s">
        <v>39</v>
      </c>
      <c r="AJ2791" s="6" t="s">
        <v>43</v>
      </c>
      <c r="AK2791">
        <v>4</v>
      </c>
      <c r="AL2791" t="s">
        <v>39</v>
      </c>
      <c r="AM2791" t="s">
        <v>39</v>
      </c>
      <c r="AN2791">
        <v>3</v>
      </c>
      <c r="AO2791">
        <v>25</v>
      </c>
      <c r="AP2791">
        <v>35</v>
      </c>
      <c r="AQ2791" t="s">
        <v>39</v>
      </c>
      <c r="AR2791" t="s">
        <v>2692</v>
      </c>
      <c r="AS2791" t="s">
        <v>3233</v>
      </c>
    </row>
    <row r="2792" spans="1:45" x14ac:dyDescent="0.35">
      <c r="A2792" t="s">
        <v>2171</v>
      </c>
      <c r="B2792" t="s">
        <v>2672</v>
      </c>
      <c r="C2792" t="s">
        <v>2592</v>
      </c>
      <c r="D2792" t="s">
        <v>424</v>
      </c>
      <c r="E2792" t="s">
        <v>2170</v>
      </c>
      <c r="F2792" t="s">
        <v>3065</v>
      </c>
      <c r="G2792" t="s">
        <v>42</v>
      </c>
      <c r="H2792" t="s">
        <v>40</v>
      </c>
      <c r="I2792" t="s">
        <v>3217</v>
      </c>
      <c r="J2792" t="s">
        <v>39</v>
      </c>
      <c r="K2792" t="s">
        <v>39</v>
      </c>
      <c r="L2792" t="s">
        <v>39</v>
      </c>
      <c r="M2792" t="s">
        <v>41</v>
      </c>
      <c r="N2792" t="s">
        <v>39</v>
      </c>
      <c r="O2792">
        <v>1988</v>
      </c>
      <c r="P2792">
        <v>1988</v>
      </c>
      <c r="Q2792" t="s">
        <v>39</v>
      </c>
      <c r="R2792" t="s">
        <v>39</v>
      </c>
      <c r="S2792" t="s">
        <v>39</v>
      </c>
      <c r="T2792" t="s">
        <v>39</v>
      </c>
      <c r="U2792" t="s">
        <v>3230</v>
      </c>
      <c r="V2792" s="6" t="s">
        <v>3231</v>
      </c>
      <c r="W2792">
        <f t="shared" ref="W2792:W2794" si="80">24*7</f>
        <v>168</v>
      </c>
      <c r="X2792" s="6">
        <v>3</v>
      </c>
      <c r="Y2792" t="s">
        <v>39</v>
      </c>
      <c r="Z2792" s="6" t="s">
        <v>39</v>
      </c>
      <c r="AA2792" t="s">
        <v>39</v>
      </c>
      <c r="AB2792" t="s">
        <v>39</v>
      </c>
      <c r="AC2792" t="s">
        <v>39</v>
      </c>
      <c r="AD2792" t="s">
        <v>40</v>
      </c>
      <c r="AE2792" t="s">
        <v>39</v>
      </c>
      <c r="AF2792" t="s">
        <v>40</v>
      </c>
      <c r="AG2792" t="s">
        <v>39</v>
      </c>
      <c r="AH2792" t="s">
        <v>39</v>
      </c>
      <c r="AI2792" t="s">
        <v>39</v>
      </c>
      <c r="AJ2792" s="6" t="s">
        <v>43</v>
      </c>
      <c r="AK2792">
        <v>0</v>
      </c>
      <c r="AL2792" t="s">
        <v>39</v>
      </c>
      <c r="AM2792" t="s">
        <v>39</v>
      </c>
      <c r="AN2792">
        <v>3</v>
      </c>
      <c r="AO2792">
        <v>25</v>
      </c>
      <c r="AP2792">
        <v>35</v>
      </c>
      <c r="AQ2792" t="s">
        <v>39</v>
      </c>
      <c r="AR2792" t="s">
        <v>2692</v>
      </c>
      <c r="AS2792" t="s">
        <v>3233</v>
      </c>
    </row>
    <row r="2793" spans="1:45" x14ac:dyDescent="0.35">
      <c r="A2793" t="s">
        <v>2171</v>
      </c>
      <c r="B2793" t="s">
        <v>2672</v>
      </c>
      <c r="C2793" t="s">
        <v>2592</v>
      </c>
      <c r="D2793" t="s">
        <v>424</v>
      </c>
      <c r="E2793" t="s">
        <v>2170</v>
      </c>
      <c r="F2793" t="s">
        <v>3065</v>
      </c>
      <c r="G2793" t="s">
        <v>42</v>
      </c>
      <c r="H2793" t="s">
        <v>40</v>
      </c>
      <c r="I2793" t="s">
        <v>3217</v>
      </c>
      <c r="J2793" t="s">
        <v>39</v>
      </c>
      <c r="K2793" t="s">
        <v>39</v>
      </c>
      <c r="L2793" t="s">
        <v>39</v>
      </c>
      <c r="M2793" t="s">
        <v>41</v>
      </c>
      <c r="N2793" t="s">
        <v>39</v>
      </c>
      <c r="O2793">
        <v>1988</v>
      </c>
      <c r="P2793">
        <v>1988</v>
      </c>
      <c r="Q2793" t="s">
        <v>39</v>
      </c>
      <c r="R2793" t="s">
        <v>39</v>
      </c>
      <c r="S2793" t="s">
        <v>39</v>
      </c>
      <c r="T2793" t="s">
        <v>39</v>
      </c>
      <c r="U2793" t="s">
        <v>3230</v>
      </c>
      <c r="V2793" s="6" t="s">
        <v>3231</v>
      </c>
      <c r="W2793">
        <f t="shared" ref="W2793" si="81">18*7</f>
        <v>126</v>
      </c>
      <c r="X2793" s="6">
        <v>3</v>
      </c>
      <c r="Y2793" t="s">
        <v>39</v>
      </c>
      <c r="Z2793" s="6" t="s">
        <v>39</v>
      </c>
      <c r="AA2793" t="s">
        <v>39</v>
      </c>
      <c r="AB2793" t="s">
        <v>39</v>
      </c>
      <c r="AC2793" t="s">
        <v>39</v>
      </c>
      <c r="AD2793" t="s">
        <v>40</v>
      </c>
      <c r="AE2793" t="s">
        <v>39</v>
      </c>
      <c r="AF2793" t="s">
        <v>40</v>
      </c>
      <c r="AG2793" t="s">
        <v>39</v>
      </c>
      <c r="AH2793" t="s">
        <v>39</v>
      </c>
      <c r="AI2793" t="s">
        <v>39</v>
      </c>
      <c r="AJ2793" s="6" t="s">
        <v>43</v>
      </c>
      <c r="AK2793">
        <v>4</v>
      </c>
      <c r="AL2793" t="s">
        <v>39</v>
      </c>
      <c r="AM2793" t="s">
        <v>39</v>
      </c>
      <c r="AN2793">
        <v>3</v>
      </c>
      <c r="AO2793">
        <v>25</v>
      </c>
      <c r="AP2793">
        <v>35</v>
      </c>
      <c r="AQ2793" t="s">
        <v>39</v>
      </c>
      <c r="AR2793" t="s">
        <v>2692</v>
      </c>
      <c r="AS2793" t="s">
        <v>3233</v>
      </c>
    </row>
    <row r="2794" spans="1:45" x14ac:dyDescent="0.35">
      <c r="A2794" t="s">
        <v>2171</v>
      </c>
      <c r="B2794" t="s">
        <v>2672</v>
      </c>
      <c r="C2794" t="s">
        <v>2592</v>
      </c>
      <c r="D2794" t="s">
        <v>424</v>
      </c>
      <c r="E2794" t="s">
        <v>2170</v>
      </c>
      <c r="F2794" t="s">
        <v>3065</v>
      </c>
      <c r="G2794" t="s">
        <v>42</v>
      </c>
      <c r="H2794" t="s">
        <v>40</v>
      </c>
      <c r="I2794" t="s">
        <v>3217</v>
      </c>
      <c r="J2794" t="s">
        <v>39</v>
      </c>
      <c r="K2794" t="s">
        <v>39</v>
      </c>
      <c r="L2794" t="s">
        <v>39</v>
      </c>
      <c r="M2794" t="s">
        <v>41</v>
      </c>
      <c r="N2794" t="s">
        <v>39</v>
      </c>
      <c r="O2794">
        <v>1988</v>
      </c>
      <c r="P2794">
        <v>1988</v>
      </c>
      <c r="Q2794" t="s">
        <v>39</v>
      </c>
      <c r="R2794" t="s">
        <v>39</v>
      </c>
      <c r="S2794" t="s">
        <v>39</v>
      </c>
      <c r="T2794" t="s">
        <v>39</v>
      </c>
      <c r="U2794" t="s">
        <v>3230</v>
      </c>
      <c r="V2794" s="6" t="s">
        <v>3231</v>
      </c>
      <c r="W2794">
        <f t="shared" si="80"/>
        <v>168</v>
      </c>
      <c r="X2794" s="6">
        <v>3</v>
      </c>
      <c r="Y2794" t="s">
        <v>39</v>
      </c>
      <c r="Z2794" s="6" t="s">
        <v>39</v>
      </c>
      <c r="AA2794" t="s">
        <v>39</v>
      </c>
      <c r="AB2794" t="s">
        <v>39</v>
      </c>
      <c r="AC2794" t="s">
        <v>39</v>
      </c>
      <c r="AD2794" t="s">
        <v>40</v>
      </c>
      <c r="AE2794" t="s">
        <v>39</v>
      </c>
      <c r="AF2794" t="s">
        <v>40</v>
      </c>
      <c r="AG2794" t="s">
        <v>39</v>
      </c>
      <c r="AH2794" t="s">
        <v>39</v>
      </c>
      <c r="AI2794" t="s">
        <v>39</v>
      </c>
      <c r="AJ2794" s="6" t="s">
        <v>43</v>
      </c>
      <c r="AK2794">
        <v>6.7</v>
      </c>
      <c r="AL2794" t="s">
        <v>39</v>
      </c>
      <c r="AM2794" t="s">
        <v>39</v>
      </c>
      <c r="AN2794">
        <v>3</v>
      </c>
      <c r="AO2794">
        <v>25</v>
      </c>
      <c r="AP2794">
        <v>35</v>
      </c>
      <c r="AQ2794" t="s">
        <v>39</v>
      </c>
      <c r="AR2794" t="s">
        <v>2692</v>
      </c>
      <c r="AS2794" t="s">
        <v>3233</v>
      </c>
    </row>
    <row r="2795" spans="1:45" x14ac:dyDescent="0.35">
      <c r="A2795" t="s">
        <v>2171</v>
      </c>
      <c r="B2795" t="s">
        <v>2707</v>
      </c>
      <c r="C2795" t="s">
        <v>2592</v>
      </c>
      <c r="D2795" t="s">
        <v>424</v>
      </c>
      <c r="E2795" t="s">
        <v>2170</v>
      </c>
      <c r="F2795" t="s">
        <v>3065</v>
      </c>
      <c r="G2795" t="s">
        <v>42</v>
      </c>
      <c r="H2795" t="s">
        <v>40</v>
      </c>
      <c r="I2795" t="s">
        <v>3217</v>
      </c>
      <c r="J2795" t="s">
        <v>39</v>
      </c>
      <c r="K2795" t="s">
        <v>39</v>
      </c>
      <c r="L2795" t="s">
        <v>39</v>
      </c>
      <c r="M2795" t="s">
        <v>41</v>
      </c>
      <c r="N2795" t="s">
        <v>39</v>
      </c>
      <c r="O2795">
        <v>1989</v>
      </c>
      <c r="P2795">
        <v>1989</v>
      </c>
      <c r="Q2795" t="s">
        <v>39</v>
      </c>
      <c r="R2795" t="s">
        <v>39</v>
      </c>
      <c r="S2795" t="s">
        <v>39</v>
      </c>
      <c r="T2795" t="s">
        <v>39</v>
      </c>
      <c r="U2795" t="s">
        <v>3234</v>
      </c>
      <c r="V2795" s="6" t="s">
        <v>2953</v>
      </c>
      <c r="W2795">
        <f>18*7</f>
        <v>126</v>
      </c>
      <c r="X2795" s="6" t="s">
        <v>2787</v>
      </c>
      <c r="Y2795" t="s">
        <v>39</v>
      </c>
      <c r="Z2795" s="6" t="s">
        <v>39</v>
      </c>
      <c r="AA2795" t="s">
        <v>39</v>
      </c>
      <c r="AB2795" t="s">
        <v>39</v>
      </c>
      <c r="AC2795" t="s">
        <v>39</v>
      </c>
      <c r="AD2795" t="s">
        <v>40</v>
      </c>
      <c r="AE2795" t="s">
        <v>39</v>
      </c>
      <c r="AF2795" t="s">
        <v>40</v>
      </c>
      <c r="AG2795" t="s">
        <v>39</v>
      </c>
      <c r="AH2795" t="s">
        <v>39</v>
      </c>
      <c r="AI2795" t="s">
        <v>39</v>
      </c>
      <c r="AJ2795" s="6" t="s">
        <v>43</v>
      </c>
      <c r="AK2795">
        <v>21.5</v>
      </c>
      <c r="AL2795" t="s">
        <v>39</v>
      </c>
      <c r="AM2795" t="s">
        <v>39</v>
      </c>
      <c r="AN2795">
        <v>4</v>
      </c>
      <c r="AO2795">
        <v>50</v>
      </c>
      <c r="AP2795">
        <v>35</v>
      </c>
      <c r="AQ2795" t="s">
        <v>39</v>
      </c>
      <c r="AR2795" t="s">
        <v>2693</v>
      </c>
      <c r="AS2795" t="s">
        <v>3240</v>
      </c>
    </row>
    <row r="2796" spans="1:45" x14ac:dyDescent="0.35">
      <c r="A2796" t="s">
        <v>2171</v>
      </c>
      <c r="B2796" t="s">
        <v>2707</v>
      </c>
      <c r="C2796" t="s">
        <v>2592</v>
      </c>
      <c r="D2796" t="s">
        <v>424</v>
      </c>
      <c r="E2796" t="s">
        <v>2170</v>
      </c>
      <c r="F2796" t="s">
        <v>3065</v>
      </c>
      <c r="G2796" t="s">
        <v>42</v>
      </c>
      <c r="H2796" t="s">
        <v>40</v>
      </c>
      <c r="I2796" t="s">
        <v>3217</v>
      </c>
      <c r="J2796" t="s">
        <v>39</v>
      </c>
      <c r="K2796" t="s">
        <v>39</v>
      </c>
      <c r="L2796" t="s">
        <v>39</v>
      </c>
      <c r="M2796" t="s">
        <v>41</v>
      </c>
      <c r="N2796" t="s">
        <v>39</v>
      </c>
      <c r="O2796">
        <v>1989</v>
      </c>
      <c r="P2796">
        <v>1989</v>
      </c>
      <c r="Q2796" t="s">
        <v>39</v>
      </c>
      <c r="R2796" t="s">
        <v>39</v>
      </c>
      <c r="S2796" t="s">
        <v>39</v>
      </c>
      <c r="T2796" t="s">
        <v>39</v>
      </c>
      <c r="U2796" t="s">
        <v>3235</v>
      </c>
      <c r="V2796" s="6" t="s">
        <v>2953</v>
      </c>
      <c r="W2796">
        <f>17*7</f>
        <v>119</v>
      </c>
      <c r="X2796" s="6" t="s">
        <v>2787</v>
      </c>
      <c r="Y2796" t="s">
        <v>39</v>
      </c>
      <c r="Z2796" s="6" t="s">
        <v>39</v>
      </c>
      <c r="AA2796" t="s">
        <v>39</v>
      </c>
      <c r="AB2796" t="s">
        <v>39</v>
      </c>
      <c r="AC2796" t="s">
        <v>39</v>
      </c>
      <c r="AD2796" t="s">
        <v>40</v>
      </c>
      <c r="AE2796" t="s">
        <v>39</v>
      </c>
      <c r="AF2796" t="s">
        <v>40</v>
      </c>
      <c r="AG2796" t="s">
        <v>39</v>
      </c>
      <c r="AH2796" t="s">
        <v>39</v>
      </c>
      <c r="AI2796" t="s">
        <v>39</v>
      </c>
      <c r="AJ2796" s="6" t="s">
        <v>43</v>
      </c>
      <c r="AK2796">
        <v>28</v>
      </c>
      <c r="AL2796" t="s">
        <v>39</v>
      </c>
      <c r="AM2796" t="s">
        <v>39</v>
      </c>
      <c r="AN2796">
        <v>4</v>
      </c>
      <c r="AO2796">
        <v>50</v>
      </c>
      <c r="AP2796">
        <v>35</v>
      </c>
      <c r="AQ2796" t="s">
        <v>39</v>
      </c>
      <c r="AR2796" t="s">
        <v>2693</v>
      </c>
      <c r="AS2796" t="s">
        <v>3240</v>
      </c>
    </row>
    <row r="2797" spans="1:45" x14ac:dyDescent="0.35">
      <c r="A2797" t="s">
        <v>2171</v>
      </c>
      <c r="B2797" t="s">
        <v>2707</v>
      </c>
      <c r="C2797" t="s">
        <v>2592</v>
      </c>
      <c r="D2797" t="s">
        <v>424</v>
      </c>
      <c r="E2797" t="s">
        <v>2170</v>
      </c>
      <c r="F2797" t="s">
        <v>3065</v>
      </c>
      <c r="G2797" t="s">
        <v>42</v>
      </c>
      <c r="H2797" t="s">
        <v>40</v>
      </c>
      <c r="I2797" t="s">
        <v>3217</v>
      </c>
      <c r="J2797" t="s">
        <v>39</v>
      </c>
      <c r="K2797" t="s">
        <v>39</v>
      </c>
      <c r="L2797" t="s">
        <v>39</v>
      </c>
      <c r="M2797" t="s">
        <v>41</v>
      </c>
      <c r="N2797" t="s">
        <v>39</v>
      </c>
      <c r="O2797">
        <v>1989</v>
      </c>
      <c r="P2797">
        <v>1989</v>
      </c>
      <c r="Q2797" t="s">
        <v>39</v>
      </c>
      <c r="R2797" t="s">
        <v>39</v>
      </c>
      <c r="S2797" t="s">
        <v>39</v>
      </c>
      <c r="T2797" t="s">
        <v>39</v>
      </c>
      <c r="U2797" t="s">
        <v>3236</v>
      </c>
      <c r="V2797" s="6" t="s">
        <v>2953</v>
      </c>
      <c r="W2797">
        <f>15*7</f>
        <v>105</v>
      </c>
      <c r="X2797" s="6" t="s">
        <v>2787</v>
      </c>
      <c r="Y2797" t="s">
        <v>39</v>
      </c>
      <c r="Z2797" s="6" t="s">
        <v>39</v>
      </c>
      <c r="AA2797" t="s">
        <v>39</v>
      </c>
      <c r="AB2797" t="s">
        <v>39</v>
      </c>
      <c r="AC2797" t="s">
        <v>39</v>
      </c>
      <c r="AD2797" t="s">
        <v>40</v>
      </c>
      <c r="AE2797" t="s">
        <v>39</v>
      </c>
      <c r="AF2797" t="s">
        <v>40</v>
      </c>
      <c r="AG2797" t="s">
        <v>39</v>
      </c>
      <c r="AH2797" t="s">
        <v>39</v>
      </c>
      <c r="AI2797" t="s">
        <v>39</v>
      </c>
      <c r="AJ2797" s="6" t="s">
        <v>43</v>
      </c>
      <c r="AK2797">
        <v>21.5</v>
      </c>
      <c r="AL2797" t="s">
        <v>39</v>
      </c>
      <c r="AM2797" t="s">
        <v>39</v>
      </c>
      <c r="AN2797">
        <v>4</v>
      </c>
      <c r="AO2797">
        <v>50</v>
      </c>
      <c r="AP2797">
        <v>35</v>
      </c>
      <c r="AQ2797" t="s">
        <v>39</v>
      </c>
      <c r="AR2797" t="s">
        <v>2693</v>
      </c>
      <c r="AS2797" t="s">
        <v>3240</v>
      </c>
    </row>
    <row r="2798" spans="1:45" x14ac:dyDescent="0.35">
      <c r="A2798" t="s">
        <v>2171</v>
      </c>
      <c r="B2798" t="s">
        <v>2707</v>
      </c>
      <c r="C2798" t="s">
        <v>2592</v>
      </c>
      <c r="D2798" t="s">
        <v>424</v>
      </c>
      <c r="E2798" t="s">
        <v>2170</v>
      </c>
      <c r="F2798" t="s">
        <v>3065</v>
      </c>
      <c r="G2798" t="s">
        <v>42</v>
      </c>
      <c r="H2798" t="s">
        <v>40</v>
      </c>
      <c r="I2798" t="s">
        <v>3217</v>
      </c>
      <c r="J2798" t="s">
        <v>39</v>
      </c>
      <c r="K2798" t="s">
        <v>39</v>
      </c>
      <c r="L2798" t="s">
        <v>39</v>
      </c>
      <c r="M2798" t="s">
        <v>41</v>
      </c>
      <c r="N2798" t="s">
        <v>39</v>
      </c>
      <c r="O2798">
        <v>1989</v>
      </c>
      <c r="P2798">
        <v>1989</v>
      </c>
      <c r="Q2798" t="s">
        <v>39</v>
      </c>
      <c r="R2798" t="s">
        <v>39</v>
      </c>
      <c r="S2798" t="s">
        <v>39</v>
      </c>
      <c r="T2798" t="s">
        <v>39</v>
      </c>
      <c r="U2798" t="s">
        <v>3237</v>
      </c>
      <c r="V2798" s="6" t="s">
        <v>2953</v>
      </c>
      <c r="W2798">
        <f>18*7</f>
        <v>126</v>
      </c>
      <c r="X2798" s="6" t="s">
        <v>2787</v>
      </c>
      <c r="Y2798" t="s">
        <v>39</v>
      </c>
      <c r="Z2798" s="6" t="s">
        <v>39</v>
      </c>
      <c r="AA2798" t="s">
        <v>39</v>
      </c>
      <c r="AB2798" t="s">
        <v>39</v>
      </c>
      <c r="AC2798" t="s">
        <v>39</v>
      </c>
      <c r="AD2798" t="s">
        <v>40</v>
      </c>
      <c r="AE2798" t="s">
        <v>39</v>
      </c>
      <c r="AF2798" t="s">
        <v>40</v>
      </c>
      <c r="AG2798" t="s">
        <v>39</v>
      </c>
      <c r="AH2798" t="s">
        <v>39</v>
      </c>
      <c r="AI2798" t="s">
        <v>39</v>
      </c>
      <c r="AJ2798" s="6" t="s">
        <v>43</v>
      </c>
      <c r="AK2798">
        <v>18</v>
      </c>
      <c r="AL2798" t="s">
        <v>39</v>
      </c>
      <c r="AM2798" t="s">
        <v>39</v>
      </c>
      <c r="AN2798">
        <v>4</v>
      </c>
      <c r="AO2798">
        <v>50</v>
      </c>
      <c r="AP2798">
        <v>35</v>
      </c>
      <c r="AQ2798" t="s">
        <v>39</v>
      </c>
      <c r="AR2798" t="s">
        <v>2693</v>
      </c>
      <c r="AS2798" t="s">
        <v>3240</v>
      </c>
    </row>
    <row r="2799" spans="1:45" x14ac:dyDescent="0.35">
      <c r="A2799" t="s">
        <v>2171</v>
      </c>
      <c r="B2799" t="s">
        <v>2707</v>
      </c>
      <c r="C2799" t="s">
        <v>2592</v>
      </c>
      <c r="D2799" t="s">
        <v>424</v>
      </c>
      <c r="E2799" t="s">
        <v>2170</v>
      </c>
      <c r="F2799" t="s">
        <v>3065</v>
      </c>
      <c r="G2799" t="s">
        <v>42</v>
      </c>
      <c r="H2799" t="s">
        <v>40</v>
      </c>
      <c r="I2799" t="s">
        <v>3217</v>
      </c>
      <c r="J2799" t="s">
        <v>39</v>
      </c>
      <c r="K2799" t="s">
        <v>39</v>
      </c>
      <c r="L2799" t="s">
        <v>39</v>
      </c>
      <c r="M2799" t="s">
        <v>41</v>
      </c>
      <c r="N2799" t="s">
        <v>39</v>
      </c>
      <c r="O2799">
        <v>1989</v>
      </c>
      <c r="P2799">
        <v>1989</v>
      </c>
      <c r="Q2799" t="s">
        <v>39</v>
      </c>
      <c r="R2799" t="s">
        <v>39</v>
      </c>
      <c r="S2799" t="s">
        <v>39</v>
      </c>
      <c r="T2799" t="s">
        <v>39</v>
      </c>
      <c r="U2799" t="s">
        <v>3238</v>
      </c>
      <c r="V2799" s="6" t="s">
        <v>2953</v>
      </c>
      <c r="W2799">
        <f>17*7</f>
        <v>119</v>
      </c>
      <c r="X2799" s="6" t="s">
        <v>2787</v>
      </c>
      <c r="Y2799" t="s">
        <v>39</v>
      </c>
      <c r="Z2799" s="6" t="s">
        <v>39</v>
      </c>
      <c r="AA2799" t="s">
        <v>39</v>
      </c>
      <c r="AB2799" t="s">
        <v>39</v>
      </c>
      <c r="AC2799" t="s">
        <v>39</v>
      </c>
      <c r="AD2799" t="s">
        <v>40</v>
      </c>
      <c r="AE2799" t="s">
        <v>39</v>
      </c>
      <c r="AF2799" t="s">
        <v>40</v>
      </c>
      <c r="AG2799" t="s">
        <v>39</v>
      </c>
      <c r="AH2799" t="s">
        <v>39</v>
      </c>
      <c r="AI2799" t="s">
        <v>39</v>
      </c>
      <c r="AJ2799" s="6" t="s">
        <v>43</v>
      </c>
      <c r="AK2799">
        <v>28</v>
      </c>
      <c r="AL2799" t="s">
        <v>39</v>
      </c>
      <c r="AM2799" t="s">
        <v>39</v>
      </c>
      <c r="AN2799">
        <v>4</v>
      </c>
      <c r="AO2799">
        <v>50</v>
      </c>
      <c r="AP2799">
        <v>35</v>
      </c>
      <c r="AQ2799" t="s">
        <v>39</v>
      </c>
      <c r="AR2799" t="s">
        <v>2693</v>
      </c>
      <c r="AS2799" t="s">
        <v>3240</v>
      </c>
    </row>
    <row r="2800" spans="1:45" x14ac:dyDescent="0.35">
      <c r="A2800" t="s">
        <v>2171</v>
      </c>
      <c r="B2800" t="s">
        <v>2707</v>
      </c>
      <c r="C2800" t="s">
        <v>2592</v>
      </c>
      <c r="D2800" t="s">
        <v>424</v>
      </c>
      <c r="E2800" t="s">
        <v>2170</v>
      </c>
      <c r="F2800" t="s">
        <v>3065</v>
      </c>
      <c r="G2800" t="s">
        <v>42</v>
      </c>
      <c r="H2800" t="s">
        <v>40</v>
      </c>
      <c r="I2800" t="s">
        <v>3217</v>
      </c>
      <c r="J2800" t="s">
        <v>39</v>
      </c>
      <c r="K2800" t="s">
        <v>39</v>
      </c>
      <c r="L2800" t="s">
        <v>39</v>
      </c>
      <c r="M2800" t="s">
        <v>41</v>
      </c>
      <c r="N2800" t="s">
        <v>39</v>
      </c>
      <c r="O2800">
        <v>1989</v>
      </c>
      <c r="P2800">
        <v>1989</v>
      </c>
      <c r="Q2800" t="s">
        <v>39</v>
      </c>
      <c r="R2800" t="s">
        <v>39</v>
      </c>
      <c r="S2800" t="s">
        <v>39</v>
      </c>
      <c r="T2800" t="s">
        <v>39</v>
      </c>
      <c r="U2800" t="s">
        <v>3239</v>
      </c>
      <c r="V2800" s="6" t="s">
        <v>2953</v>
      </c>
      <c r="W2800">
        <f>15*7</f>
        <v>105</v>
      </c>
      <c r="X2800" s="6" t="s">
        <v>2787</v>
      </c>
      <c r="Y2800" t="s">
        <v>39</v>
      </c>
      <c r="Z2800" s="6" t="s">
        <v>39</v>
      </c>
      <c r="AA2800" t="s">
        <v>39</v>
      </c>
      <c r="AB2800" t="s">
        <v>39</v>
      </c>
      <c r="AC2800" t="s">
        <v>39</v>
      </c>
      <c r="AD2800" t="s">
        <v>40</v>
      </c>
      <c r="AE2800" t="s">
        <v>39</v>
      </c>
      <c r="AF2800" t="s">
        <v>40</v>
      </c>
      <c r="AG2800" t="s">
        <v>39</v>
      </c>
      <c r="AH2800" t="s">
        <v>39</v>
      </c>
      <c r="AI2800" t="s">
        <v>39</v>
      </c>
      <c r="AJ2800" s="6" t="s">
        <v>43</v>
      </c>
      <c r="AK2800">
        <v>27.5</v>
      </c>
      <c r="AL2800" t="s">
        <v>39</v>
      </c>
      <c r="AM2800" t="s">
        <v>39</v>
      </c>
      <c r="AN2800">
        <v>4</v>
      </c>
      <c r="AO2800">
        <v>50</v>
      </c>
      <c r="AP2800">
        <v>35</v>
      </c>
      <c r="AQ2800" t="s">
        <v>39</v>
      </c>
      <c r="AR2800" t="s">
        <v>2693</v>
      </c>
      <c r="AS2800" t="s">
        <v>3240</v>
      </c>
    </row>
    <row r="2801" spans="1:45" x14ac:dyDescent="0.35">
      <c r="A2801" t="s">
        <v>2171</v>
      </c>
      <c r="B2801" t="s">
        <v>2707</v>
      </c>
      <c r="C2801" t="s">
        <v>2592</v>
      </c>
      <c r="D2801" t="s">
        <v>424</v>
      </c>
      <c r="E2801" t="s">
        <v>2170</v>
      </c>
      <c r="F2801" t="s">
        <v>3065</v>
      </c>
      <c r="G2801" t="s">
        <v>42</v>
      </c>
      <c r="H2801" t="s">
        <v>40</v>
      </c>
      <c r="I2801" t="s">
        <v>3217</v>
      </c>
      <c r="J2801" t="s">
        <v>39</v>
      </c>
      <c r="K2801" t="s">
        <v>39</v>
      </c>
      <c r="L2801" t="s">
        <v>39</v>
      </c>
      <c r="M2801" t="s">
        <v>41</v>
      </c>
      <c r="N2801" t="s">
        <v>39</v>
      </c>
      <c r="O2801">
        <v>1989</v>
      </c>
      <c r="P2801">
        <v>1989</v>
      </c>
      <c r="Q2801" t="s">
        <v>39</v>
      </c>
      <c r="R2801" t="s">
        <v>39</v>
      </c>
      <c r="S2801" t="s">
        <v>39</v>
      </c>
      <c r="T2801" t="s">
        <v>39</v>
      </c>
      <c r="U2801" t="s">
        <v>3234</v>
      </c>
      <c r="V2801" s="6" t="s">
        <v>2953</v>
      </c>
      <c r="W2801">
        <v>126</v>
      </c>
      <c r="X2801" s="6" t="s">
        <v>2787</v>
      </c>
      <c r="Y2801" t="s">
        <v>39</v>
      </c>
      <c r="Z2801" s="6" t="s">
        <v>39</v>
      </c>
      <c r="AA2801" t="s">
        <v>39</v>
      </c>
      <c r="AB2801" t="s">
        <v>39</v>
      </c>
      <c r="AC2801" t="s">
        <v>39</v>
      </c>
      <c r="AD2801" t="s">
        <v>40</v>
      </c>
      <c r="AE2801" t="s">
        <v>39</v>
      </c>
      <c r="AF2801" t="s">
        <v>40</v>
      </c>
      <c r="AG2801" t="s">
        <v>39</v>
      </c>
      <c r="AH2801" t="s">
        <v>39</v>
      </c>
      <c r="AI2801" t="s">
        <v>39</v>
      </c>
      <c r="AJ2801" s="6" t="s">
        <v>43</v>
      </c>
      <c r="AK2801">
        <v>46</v>
      </c>
      <c r="AL2801" t="s">
        <v>39</v>
      </c>
      <c r="AM2801" t="s">
        <v>39</v>
      </c>
      <c r="AN2801">
        <v>4</v>
      </c>
      <c r="AO2801">
        <v>50</v>
      </c>
      <c r="AP2801">
        <v>35</v>
      </c>
      <c r="AQ2801" t="s">
        <v>39</v>
      </c>
      <c r="AR2801" t="s">
        <v>2693</v>
      </c>
      <c r="AS2801" t="s">
        <v>3241</v>
      </c>
    </row>
    <row r="2802" spans="1:45" x14ac:dyDescent="0.35">
      <c r="A2802" t="s">
        <v>2171</v>
      </c>
      <c r="B2802" t="s">
        <v>2707</v>
      </c>
      <c r="C2802" t="s">
        <v>2592</v>
      </c>
      <c r="D2802" t="s">
        <v>424</v>
      </c>
      <c r="E2802" t="s">
        <v>2170</v>
      </c>
      <c r="F2802" t="s">
        <v>3065</v>
      </c>
      <c r="G2802" t="s">
        <v>42</v>
      </c>
      <c r="H2802" t="s">
        <v>40</v>
      </c>
      <c r="I2802" t="s">
        <v>3217</v>
      </c>
      <c r="J2802" t="s">
        <v>39</v>
      </c>
      <c r="K2802" t="s">
        <v>39</v>
      </c>
      <c r="L2802" t="s">
        <v>39</v>
      </c>
      <c r="M2802" t="s">
        <v>41</v>
      </c>
      <c r="N2802" t="s">
        <v>39</v>
      </c>
      <c r="O2802">
        <v>1989</v>
      </c>
      <c r="P2802">
        <v>1989</v>
      </c>
      <c r="Q2802" t="s">
        <v>39</v>
      </c>
      <c r="R2802" t="s">
        <v>39</v>
      </c>
      <c r="S2802" t="s">
        <v>39</v>
      </c>
      <c r="T2802" t="s">
        <v>39</v>
      </c>
      <c r="U2802" t="s">
        <v>3235</v>
      </c>
      <c r="V2802" s="6" t="s">
        <v>2953</v>
      </c>
      <c r="W2802">
        <v>119</v>
      </c>
      <c r="X2802" s="6" t="s">
        <v>2787</v>
      </c>
      <c r="Y2802" t="s">
        <v>39</v>
      </c>
      <c r="Z2802" s="6" t="s">
        <v>39</v>
      </c>
      <c r="AA2802" t="s">
        <v>39</v>
      </c>
      <c r="AB2802" t="s">
        <v>39</v>
      </c>
      <c r="AC2802" t="s">
        <v>39</v>
      </c>
      <c r="AD2802" t="s">
        <v>40</v>
      </c>
      <c r="AE2802" t="s">
        <v>39</v>
      </c>
      <c r="AF2802" t="s">
        <v>40</v>
      </c>
      <c r="AG2802" t="s">
        <v>39</v>
      </c>
      <c r="AH2802" t="s">
        <v>39</v>
      </c>
      <c r="AI2802" t="s">
        <v>39</v>
      </c>
      <c r="AJ2802" t="s">
        <v>43</v>
      </c>
      <c r="AK2802">
        <v>58</v>
      </c>
      <c r="AL2802" t="s">
        <v>39</v>
      </c>
      <c r="AM2802" t="s">
        <v>39</v>
      </c>
      <c r="AN2802">
        <v>4</v>
      </c>
      <c r="AO2802">
        <v>50</v>
      </c>
      <c r="AP2802">
        <v>35</v>
      </c>
      <c r="AQ2802" t="s">
        <v>39</v>
      </c>
      <c r="AR2802" t="s">
        <v>2693</v>
      </c>
      <c r="AS2802" t="s">
        <v>3241</v>
      </c>
    </row>
    <row r="2803" spans="1:45" x14ac:dyDescent="0.35">
      <c r="A2803" t="s">
        <v>2171</v>
      </c>
      <c r="B2803" t="s">
        <v>2707</v>
      </c>
      <c r="C2803" t="s">
        <v>2592</v>
      </c>
      <c r="D2803" t="s">
        <v>424</v>
      </c>
      <c r="E2803" t="s">
        <v>2170</v>
      </c>
      <c r="F2803" t="s">
        <v>3065</v>
      </c>
      <c r="G2803" t="s">
        <v>42</v>
      </c>
      <c r="H2803" t="s">
        <v>40</v>
      </c>
      <c r="I2803" t="s">
        <v>3217</v>
      </c>
      <c r="J2803" t="s">
        <v>39</v>
      </c>
      <c r="K2803" t="s">
        <v>39</v>
      </c>
      <c r="L2803" t="s">
        <v>39</v>
      </c>
      <c r="M2803" t="s">
        <v>41</v>
      </c>
      <c r="N2803" t="s">
        <v>39</v>
      </c>
      <c r="O2803">
        <v>1989</v>
      </c>
      <c r="P2803">
        <v>1989</v>
      </c>
      <c r="Q2803" t="s">
        <v>39</v>
      </c>
      <c r="R2803" t="s">
        <v>39</v>
      </c>
      <c r="S2803" t="s">
        <v>39</v>
      </c>
      <c r="T2803" t="s">
        <v>39</v>
      </c>
      <c r="U2803" t="s">
        <v>3236</v>
      </c>
      <c r="V2803" s="6" t="s">
        <v>2953</v>
      </c>
      <c r="W2803">
        <v>105</v>
      </c>
      <c r="X2803" s="6" t="s">
        <v>2787</v>
      </c>
      <c r="Y2803" t="s">
        <v>39</v>
      </c>
      <c r="Z2803" s="6" t="s">
        <v>39</v>
      </c>
      <c r="AA2803" t="s">
        <v>39</v>
      </c>
      <c r="AB2803" t="s">
        <v>39</v>
      </c>
      <c r="AC2803" t="s">
        <v>39</v>
      </c>
      <c r="AD2803" t="s">
        <v>40</v>
      </c>
      <c r="AE2803" t="s">
        <v>39</v>
      </c>
      <c r="AF2803" t="s">
        <v>40</v>
      </c>
      <c r="AG2803" t="s">
        <v>39</v>
      </c>
      <c r="AH2803" t="s">
        <v>39</v>
      </c>
      <c r="AI2803" t="s">
        <v>39</v>
      </c>
      <c r="AJ2803" t="s">
        <v>43</v>
      </c>
      <c r="AK2803">
        <v>65.5</v>
      </c>
      <c r="AL2803" t="s">
        <v>39</v>
      </c>
      <c r="AM2803" t="s">
        <v>39</v>
      </c>
      <c r="AN2803">
        <v>4</v>
      </c>
      <c r="AO2803">
        <v>50</v>
      </c>
      <c r="AP2803">
        <v>35</v>
      </c>
      <c r="AQ2803" t="s">
        <v>39</v>
      </c>
      <c r="AR2803" t="s">
        <v>2693</v>
      </c>
      <c r="AS2803" t="s">
        <v>3241</v>
      </c>
    </row>
    <row r="2804" spans="1:45" x14ac:dyDescent="0.35">
      <c r="A2804" t="s">
        <v>2171</v>
      </c>
      <c r="B2804" t="s">
        <v>2707</v>
      </c>
      <c r="C2804" t="s">
        <v>2592</v>
      </c>
      <c r="D2804" t="s">
        <v>424</v>
      </c>
      <c r="E2804" t="s">
        <v>2170</v>
      </c>
      <c r="F2804" t="s">
        <v>3065</v>
      </c>
      <c r="G2804" t="s">
        <v>42</v>
      </c>
      <c r="H2804" t="s">
        <v>40</v>
      </c>
      <c r="I2804" t="s">
        <v>3217</v>
      </c>
      <c r="J2804" t="s">
        <v>39</v>
      </c>
      <c r="K2804" t="s">
        <v>39</v>
      </c>
      <c r="L2804" t="s">
        <v>39</v>
      </c>
      <c r="M2804" t="s">
        <v>41</v>
      </c>
      <c r="N2804" t="s">
        <v>39</v>
      </c>
      <c r="O2804">
        <v>1989</v>
      </c>
      <c r="P2804">
        <v>1989</v>
      </c>
      <c r="Q2804" t="s">
        <v>39</v>
      </c>
      <c r="R2804" t="s">
        <v>39</v>
      </c>
      <c r="S2804" t="s">
        <v>39</v>
      </c>
      <c r="T2804" t="s">
        <v>39</v>
      </c>
      <c r="U2804" t="s">
        <v>3237</v>
      </c>
      <c r="V2804" s="6" t="s">
        <v>2953</v>
      </c>
      <c r="W2804">
        <v>126</v>
      </c>
      <c r="X2804" s="6" t="s">
        <v>2787</v>
      </c>
      <c r="Y2804" t="s">
        <v>39</v>
      </c>
      <c r="Z2804" s="6" t="s">
        <v>39</v>
      </c>
      <c r="AA2804" t="s">
        <v>39</v>
      </c>
      <c r="AB2804" t="s">
        <v>39</v>
      </c>
      <c r="AC2804" t="s">
        <v>39</v>
      </c>
      <c r="AD2804" t="s">
        <v>40</v>
      </c>
      <c r="AE2804" t="s">
        <v>39</v>
      </c>
      <c r="AF2804" t="s">
        <v>40</v>
      </c>
      <c r="AG2804" t="s">
        <v>39</v>
      </c>
      <c r="AH2804" t="s">
        <v>39</v>
      </c>
      <c r="AI2804" t="s">
        <v>39</v>
      </c>
      <c r="AJ2804" t="s">
        <v>43</v>
      </c>
      <c r="AK2804">
        <v>46.5</v>
      </c>
      <c r="AL2804" t="s">
        <v>39</v>
      </c>
      <c r="AM2804" t="s">
        <v>39</v>
      </c>
      <c r="AN2804">
        <v>4</v>
      </c>
      <c r="AO2804">
        <v>50</v>
      </c>
      <c r="AP2804">
        <v>35</v>
      </c>
      <c r="AQ2804" t="s">
        <v>39</v>
      </c>
      <c r="AR2804" t="s">
        <v>2693</v>
      </c>
      <c r="AS2804" t="s">
        <v>3241</v>
      </c>
    </row>
    <row r="2805" spans="1:45" x14ac:dyDescent="0.35">
      <c r="A2805" t="s">
        <v>2171</v>
      </c>
      <c r="B2805" t="s">
        <v>2707</v>
      </c>
      <c r="C2805" t="s">
        <v>2592</v>
      </c>
      <c r="D2805" t="s">
        <v>424</v>
      </c>
      <c r="E2805" t="s">
        <v>2170</v>
      </c>
      <c r="F2805" t="s">
        <v>3065</v>
      </c>
      <c r="G2805" t="s">
        <v>42</v>
      </c>
      <c r="H2805" t="s">
        <v>40</v>
      </c>
      <c r="I2805" t="s">
        <v>3217</v>
      </c>
      <c r="J2805" t="s">
        <v>39</v>
      </c>
      <c r="K2805" t="s">
        <v>39</v>
      </c>
      <c r="L2805" t="s">
        <v>39</v>
      </c>
      <c r="M2805" t="s">
        <v>41</v>
      </c>
      <c r="N2805" t="s">
        <v>39</v>
      </c>
      <c r="O2805">
        <v>1989</v>
      </c>
      <c r="P2805">
        <v>1989</v>
      </c>
      <c r="Q2805" t="s">
        <v>39</v>
      </c>
      <c r="R2805" t="s">
        <v>39</v>
      </c>
      <c r="S2805" t="s">
        <v>39</v>
      </c>
      <c r="T2805" t="s">
        <v>39</v>
      </c>
      <c r="U2805" t="s">
        <v>3238</v>
      </c>
      <c r="V2805" s="6" t="s">
        <v>2953</v>
      </c>
      <c r="W2805">
        <v>119</v>
      </c>
      <c r="X2805" s="6" t="s">
        <v>2787</v>
      </c>
      <c r="Y2805" t="s">
        <v>39</v>
      </c>
      <c r="Z2805" s="6" t="s">
        <v>39</v>
      </c>
      <c r="AA2805" t="s">
        <v>39</v>
      </c>
      <c r="AB2805" t="s">
        <v>39</v>
      </c>
      <c r="AC2805" t="s">
        <v>39</v>
      </c>
      <c r="AD2805" t="s">
        <v>40</v>
      </c>
      <c r="AE2805" t="s">
        <v>39</v>
      </c>
      <c r="AF2805" t="s">
        <v>40</v>
      </c>
      <c r="AG2805" t="s">
        <v>39</v>
      </c>
      <c r="AH2805" t="s">
        <v>39</v>
      </c>
      <c r="AI2805" t="s">
        <v>39</v>
      </c>
      <c r="AJ2805" t="s">
        <v>43</v>
      </c>
      <c r="AK2805">
        <v>61.5</v>
      </c>
      <c r="AL2805" t="s">
        <v>39</v>
      </c>
      <c r="AM2805" t="s">
        <v>39</v>
      </c>
      <c r="AN2805">
        <v>4</v>
      </c>
      <c r="AO2805">
        <v>50</v>
      </c>
      <c r="AP2805">
        <v>35</v>
      </c>
      <c r="AQ2805" t="s">
        <v>39</v>
      </c>
      <c r="AR2805" t="s">
        <v>2693</v>
      </c>
      <c r="AS2805" t="s">
        <v>3241</v>
      </c>
    </row>
    <row r="2806" spans="1:45" x14ac:dyDescent="0.35">
      <c r="A2806" t="s">
        <v>2171</v>
      </c>
      <c r="B2806" t="s">
        <v>2707</v>
      </c>
      <c r="C2806" t="s">
        <v>2592</v>
      </c>
      <c r="D2806" t="s">
        <v>424</v>
      </c>
      <c r="E2806" t="s">
        <v>2170</v>
      </c>
      <c r="F2806" t="s">
        <v>3065</v>
      </c>
      <c r="G2806" t="s">
        <v>42</v>
      </c>
      <c r="H2806" t="s">
        <v>40</v>
      </c>
      <c r="I2806" t="s">
        <v>3217</v>
      </c>
      <c r="J2806" t="s">
        <v>39</v>
      </c>
      <c r="K2806" t="s">
        <v>39</v>
      </c>
      <c r="L2806" t="s">
        <v>39</v>
      </c>
      <c r="M2806" t="s">
        <v>41</v>
      </c>
      <c r="N2806" t="s">
        <v>39</v>
      </c>
      <c r="O2806">
        <v>1989</v>
      </c>
      <c r="P2806">
        <v>1989</v>
      </c>
      <c r="Q2806" t="s">
        <v>39</v>
      </c>
      <c r="R2806" t="s">
        <v>39</v>
      </c>
      <c r="S2806" t="s">
        <v>39</v>
      </c>
      <c r="T2806" t="s">
        <v>39</v>
      </c>
      <c r="U2806" t="s">
        <v>3239</v>
      </c>
      <c r="V2806" s="6" t="s">
        <v>2953</v>
      </c>
      <c r="W2806">
        <v>105</v>
      </c>
      <c r="X2806" s="6" t="s">
        <v>2787</v>
      </c>
      <c r="Y2806" t="s">
        <v>39</v>
      </c>
      <c r="Z2806" s="6" t="s">
        <v>39</v>
      </c>
      <c r="AA2806" t="s">
        <v>39</v>
      </c>
      <c r="AB2806" t="s">
        <v>39</v>
      </c>
      <c r="AC2806" t="s">
        <v>39</v>
      </c>
      <c r="AD2806" t="s">
        <v>40</v>
      </c>
      <c r="AE2806" t="s">
        <v>39</v>
      </c>
      <c r="AF2806" t="s">
        <v>40</v>
      </c>
      <c r="AG2806" t="s">
        <v>39</v>
      </c>
      <c r="AH2806" t="s">
        <v>39</v>
      </c>
      <c r="AI2806" t="s">
        <v>39</v>
      </c>
      <c r="AJ2806" t="s">
        <v>43</v>
      </c>
      <c r="AK2806">
        <v>63</v>
      </c>
      <c r="AL2806" t="s">
        <v>39</v>
      </c>
      <c r="AM2806" t="s">
        <v>39</v>
      </c>
      <c r="AN2806">
        <v>4</v>
      </c>
      <c r="AO2806">
        <v>50</v>
      </c>
      <c r="AP2806">
        <v>35</v>
      </c>
      <c r="AQ2806" t="s">
        <v>39</v>
      </c>
      <c r="AR2806" t="s">
        <v>2693</v>
      </c>
      <c r="AS2806" t="s">
        <v>3241</v>
      </c>
    </row>
    <row r="2807" spans="1:45" x14ac:dyDescent="0.35">
      <c r="A2807" t="s">
        <v>2171</v>
      </c>
      <c r="B2807" t="s">
        <v>2708</v>
      </c>
      <c r="C2807" t="s">
        <v>2592</v>
      </c>
      <c r="D2807" t="s">
        <v>424</v>
      </c>
      <c r="E2807" t="s">
        <v>2170</v>
      </c>
      <c r="F2807" t="s">
        <v>3065</v>
      </c>
      <c r="G2807" t="s">
        <v>42</v>
      </c>
      <c r="H2807" t="s">
        <v>40</v>
      </c>
      <c r="I2807" t="s">
        <v>3242</v>
      </c>
      <c r="J2807" t="s">
        <v>39</v>
      </c>
      <c r="K2807" t="s">
        <v>39</v>
      </c>
      <c r="L2807" t="s">
        <v>39</v>
      </c>
      <c r="M2807" t="s">
        <v>41</v>
      </c>
      <c r="N2807" t="s">
        <v>39</v>
      </c>
      <c r="O2807">
        <v>1989</v>
      </c>
      <c r="P2807">
        <v>1989</v>
      </c>
      <c r="Q2807" t="s">
        <v>39</v>
      </c>
      <c r="R2807" t="s">
        <v>39</v>
      </c>
      <c r="S2807" t="s">
        <v>39</v>
      </c>
      <c r="T2807" t="s">
        <v>39</v>
      </c>
      <c r="U2807" t="s">
        <v>3221</v>
      </c>
      <c r="V2807" s="6" t="s">
        <v>2953</v>
      </c>
      <c r="W2807">
        <f>18*7</f>
        <v>126</v>
      </c>
      <c r="X2807" s="6" t="s">
        <v>2787</v>
      </c>
      <c r="Y2807" t="s">
        <v>39</v>
      </c>
      <c r="Z2807" s="6" t="s">
        <v>39</v>
      </c>
      <c r="AA2807" t="s">
        <v>39</v>
      </c>
      <c r="AB2807" t="s">
        <v>39</v>
      </c>
      <c r="AC2807" t="s">
        <v>39</v>
      </c>
      <c r="AD2807" t="s">
        <v>40</v>
      </c>
      <c r="AE2807" t="s">
        <v>39</v>
      </c>
      <c r="AF2807" t="s">
        <v>40</v>
      </c>
      <c r="AG2807" t="s">
        <v>39</v>
      </c>
      <c r="AH2807" t="s">
        <v>39</v>
      </c>
      <c r="AI2807" t="s">
        <v>39</v>
      </c>
      <c r="AJ2807" t="s">
        <v>43</v>
      </c>
      <c r="AK2807">
        <v>39.5</v>
      </c>
      <c r="AL2807" t="s">
        <v>39</v>
      </c>
      <c r="AM2807" t="s">
        <v>39</v>
      </c>
      <c r="AN2807">
        <v>4</v>
      </c>
      <c r="AO2807">
        <v>50</v>
      </c>
      <c r="AP2807">
        <v>35</v>
      </c>
      <c r="AQ2807" t="s">
        <v>39</v>
      </c>
      <c r="AR2807" t="s">
        <v>2836</v>
      </c>
      <c r="AS2807" t="s">
        <v>3240</v>
      </c>
    </row>
    <row r="2808" spans="1:45" x14ac:dyDescent="0.35">
      <c r="A2808" t="s">
        <v>2171</v>
      </c>
      <c r="B2808" t="s">
        <v>2708</v>
      </c>
      <c r="C2808" t="s">
        <v>2592</v>
      </c>
      <c r="D2808" t="s">
        <v>424</v>
      </c>
      <c r="E2808" t="s">
        <v>2170</v>
      </c>
      <c r="F2808" t="s">
        <v>3065</v>
      </c>
      <c r="G2808" t="s">
        <v>42</v>
      </c>
      <c r="H2808" t="s">
        <v>40</v>
      </c>
      <c r="I2808" t="s">
        <v>3242</v>
      </c>
      <c r="J2808" t="s">
        <v>39</v>
      </c>
      <c r="K2808" t="s">
        <v>39</v>
      </c>
      <c r="L2808" t="s">
        <v>39</v>
      </c>
      <c r="M2808" t="s">
        <v>41</v>
      </c>
      <c r="N2808" t="s">
        <v>39</v>
      </c>
      <c r="O2808">
        <v>1989</v>
      </c>
      <c r="P2808">
        <v>1989</v>
      </c>
      <c r="Q2808" t="s">
        <v>39</v>
      </c>
      <c r="R2808" t="s">
        <v>39</v>
      </c>
      <c r="S2808" t="s">
        <v>39</v>
      </c>
      <c r="T2808" t="s">
        <v>39</v>
      </c>
      <c r="U2808" t="s">
        <v>3218</v>
      </c>
      <c r="V2808" s="6" t="s">
        <v>2953</v>
      </c>
      <c r="W2808">
        <f>18*7</f>
        <v>126</v>
      </c>
      <c r="X2808" s="6" t="s">
        <v>2787</v>
      </c>
      <c r="Y2808" t="s">
        <v>39</v>
      </c>
      <c r="Z2808" s="6" t="s">
        <v>39</v>
      </c>
      <c r="AA2808" t="s">
        <v>39</v>
      </c>
      <c r="AB2808" t="s">
        <v>39</v>
      </c>
      <c r="AC2808" t="s">
        <v>39</v>
      </c>
      <c r="AD2808" t="s">
        <v>40</v>
      </c>
      <c r="AE2808" t="s">
        <v>39</v>
      </c>
      <c r="AF2808" t="s">
        <v>40</v>
      </c>
      <c r="AG2808" t="s">
        <v>39</v>
      </c>
      <c r="AH2808" t="s">
        <v>39</v>
      </c>
      <c r="AI2808" t="s">
        <v>39</v>
      </c>
      <c r="AJ2808" t="s">
        <v>43</v>
      </c>
      <c r="AK2808">
        <v>39.5</v>
      </c>
      <c r="AL2808" t="s">
        <v>39</v>
      </c>
      <c r="AM2808" t="s">
        <v>39</v>
      </c>
      <c r="AN2808">
        <v>4</v>
      </c>
      <c r="AO2808">
        <v>50</v>
      </c>
      <c r="AP2808">
        <v>35</v>
      </c>
      <c r="AQ2808" t="s">
        <v>39</v>
      </c>
      <c r="AR2808" t="s">
        <v>2836</v>
      </c>
      <c r="AS2808" t="s">
        <v>3240</v>
      </c>
    </row>
    <row r="2809" spans="1:45" x14ac:dyDescent="0.35">
      <c r="A2809" t="s">
        <v>2171</v>
      </c>
      <c r="B2809" t="s">
        <v>2708</v>
      </c>
      <c r="C2809" t="s">
        <v>2592</v>
      </c>
      <c r="D2809" t="s">
        <v>424</v>
      </c>
      <c r="E2809" t="s">
        <v>2170</v>
      </c>
      <c r="F2809" t="s">
        <v>3065</v>
      </c>
      <c r="G2809" t="s">
        <v>42</v>
      </c>
      <c r="H2809" t="s">
        <v>40</v>
      </c>
      <c r="I2809" t="s">
        <v>3242</v>
      </c>
      <c r="J2809" t="s">
        <v>39</v>
      </c>
      <c r="K2809" t="s">
        <v>39</v>
      </c>
      <c r="L2809" t="s">
        <v>39</v>
      </c>
      <c r="M2809" t="s">
        <v>41</v>
      </c>
      <c r="N2809" t="s">
        <v>39</v>
      </c>
      <c r="O2809">
        <v>1989</v>
      </c>
      <c r="P2809">
        <v>1989</v>
      </c>
      <c r="Q2809" t="s">
        <v>39</v>
      </c>
      <c r="R2809" t="s">
        <v>39</v>
      </c>
      <c r="S2809" t="s">
        <v>39</v>
      </c>
      <c r="T2809" t="s">
        <v>39</v>
      </c>
      <c r="U2809" t="s">
        <v>3221</v>
      </c>
      <c r="V2809" s="6" t="s">
        <v>2953</v>
      </c>
      <c r="W2809">
        <f>18*7</f>
        <v>126</v>
      </c>
      <c r="X2809" s="6" t="s">
        <v>2787</v>
      </c>
      <c r="Y2809" t="s">
        <v>39</v>
      </c>
      <c r="Z2809" s="6" t="s">
        <v>39</v>
      </c>
      <c r="AA2809" t="s">
        <v>39</v>
      </c>
      <c r="AB2809" t="s">
        <v>39</v>
      </c>
      <c r="AC2809" t="s">
        <v>39</v>
      </c>
      <c r="AD2809" t="s">
        <v>40</v>
      </c>
      <c r="AE2809" t="s">
        <v>39</v>
      </c>
      <c r="AF2809" t="s">
        <v>40</v>
      </c>
      <c r="AG2809" t="s">
        <v>39</v>
      </c>
      <c r="AH2809" t="s">
        <v>39</v>
      </c>
      <c r="AI2809" t="s">
        <v>39</v>
      </c>
      <c r="AJ2809" t="s">
        <v>43</v>
      </c>
      <c r="AK2809">
        <v>53</v>
      </c>
      <c r="AL2809" t="s">
        <v>39</v>
      </c>
      <c r="AM2809" t="s">
        <v>39</v>
      </c>
      <c r="AN2809">
        <v>4</v>
      </c>
      <c r="AO2809">
        <v>50</v>
      </c>
      <c r="AP2809">
        <v>35</v>
      </c>
      <c r="AQ2809" t="s">
        <v>39</v>
      </c>
      <c r="AR2809" t="s">
        <v>2836</v>
      </c>
      <c r="AS2809" t="s">
        <v>3241</v>
      </c>
    </row>
    <row r="2810" spans="1:45" x14ac:dyDescent="0.35">
      <c r="A2810" t="s">
        <v>2171</v>
      </c>
      <c r="B2810" t="s">
        <v>2708</v>
      </c>
      <c r="C2810" t="s">
        <v>2592</v>
      </c>
      <c r="D2810" t="s">
        <v>424</v>
      </c>
      <c r="E2810" t="s">
        <v>2170</v>
      </c>
      <c r="F2810" t="s">
        <v>3065</v>
      </c>
      <c r="G2810" t="s">
        <v>42</v>
      </c>
      <c r="H2810" t="s">
        <v>40</v>
      </c>
      <c r="I2810" t="s">
        <v>3242</v>
      </c>
      <c r="J2810" t="s">
        <v>39</v>
      </c>
      <c r="K2810" t="s">
        <v>39</v>
      </c>
      <c r="L2810" t="s">
        <v>39</v>
      </c>
      <c r="M2810" t="s">
        <v>41</v>
      </c>
      <c r="N2810" t="s">
        <v>39</v>
      </c>
      <c r="O2810">
        <v>1989</v>
      </c>
      <c r="P2810">
        <v>1989</v>
      </c>
      <c r="Q2810" t="s">
        <v>39</v>
      </c>
      <c r="R2810" t="s">
        <v>39</v>
      </c>
      <c r="S2810" t="s">
        <v>39</v>
      </c>
      <c r="T2810" t="s">
        <v>39</v>
      </c>
      <c r="U2810" t="s">
        <v>3218</v>
      </c>
      <c r="V2810" s="6" t="s">
        <v>2953</v>
      </c>
      <c r="W2810">
        <f>18*7</f>
        <v>126</v>
      </c>
      <c r="X2810" s="6" t="s">
        <v>2787</v>
      </c>
      <c r="Y2810" t="s">
        <v>39</v>
      </c>
      <c r="Z2810" s="6" t="s">
        <v>39</v>
      </c>
      <c r="AA2810" t="s">
        <v>39</v>
      </c>
      <c r="AB2810" t="s">
        <v>39</v>
      </c>
      <c r="AC2810" t="s">
        <v>39</v>
      </c>
      <c r="AD2810" t="s">
        <v>40</v>
      </c>
      <c r="AE2810" t="s">
        <v>39</v>
      </c>
      <c r="AF2810" t="s">
        <v>40</v>
      </c>
      <c r="AG2810" t="s">
        <v>39</v>
      </c>
      <c r="AH2810" t="s">
        <v>39</v>
      </c>
      <c r="AI2810" t="s">
        <v>39</v>
      </c>
      <c r="AJ2810" t="s">
        <v>43</v>
      </c>
      <c r="AK2810">
        <v>49.5</v>
      </c>
      <c r="AL2810" t="s">
        <v>39</v>
      </c>
      <c r="AM2810" t="s">
        <v>39</v>
      </c>
      <c r="AN2810">
        <v>4</v>
      </c>
      <c r="AO2810">
        <v>50</v>
      </c>
      <c r="AP2810">
        <v>35</v>
      </c>
      <c r="AQ2810" t="s">
        <v>39</v>
      </c>
      <c r="AR2810" t="s">
        <v>2836</v>
      </c>
      <c r="AS2810" t="s">
        <v>3241</v>
      </c>
    </row>
    <row r="2811" spans="1:45" x14ac:dyDescent="0.35">
      <c r="A2811" t="s">
        <v>2171</v>
      </c>
      <c r="B2811" t="s">
        <v>3248</v>
      </c>
      <c r="C2811" t="s">
        <v>2592</v>
      </c>
      <c r="D2811" t="s">
        <v>424</v>
      </c>
      <c r="E2811" t="s">
        <v>2170</v>
      </c>
      <c r="F2811" t="s">
        <v>3065</v>
      </c>
      <c r="G2811" t="s">
        <v>42</v>
      </c>
      <c r="H2811" t="s">
        <v>40</v>
      </c>
      <c r="I2811" t="s">
        <v>3249</v>
      </c>
      <c r="J2811" t="s">
        <v>39</v>
      </c>
      <c r="K2811" t="s">
        <v>39</v>
      </c>
      <c r="L2811" t="s">
        <v>39</v>
      </c>
      <c r="M2811" t="s">
        <v>41</v>
      </c>
      <c r="N2811" t="s">
        <v>39</v>
      </c>
      <c r="O2811" t="s">
        <v>3250</v>
      </c>
      <c r="P2811" t="s">
        <v>3250</v>
      </c>
      <c r="Q2811" t="s">
        <v>39</v>
      </c>
      <c r="R2811" t="s">
        <v>39</v>
      </c>
      <c r="S2811" t="s">
        <v>39</v>
      </c>
      <c r="T2811" t="s">
        <v>39</v>
      </c>
      <c r="U2811" t="s">
        <v>3218</v>
      </c>
      <c r="V2811" s="6" t="s">
        <v>2953</v>
      </c>
      <c r="W2811">
        <f>18*7</f>
        <v>126</v>
      </c>
      <c r="X2811" s="6" t="s">
        <v>2953</v>
      </c>
      <c r="Y2811" t="s">
        <v>39</v>
      </c>
      <c r="Z2811" s="6" t="s">
        <v>39</v>
      </c>
      <c r="AA2811" t="s">
        <v>39</v>
      </c>
      <c r="AB2811" t="s">
        <v>39</v>
      </c>
      <c r="AC2811" t="s">
        <v>39</v>
      </c>
      <c r="AD2811" t="s">
        <v>40</v>
      </c>
      <c r="AE2811" t="s">
        <v>39</v>
      </c>
      <c r="AF2811" t="s">
        <v>40</v>
      </c>
      <c r="AG2811" t="s">
        <v>39</v>
      </c>
      <c r="AH2811" t="s">
        <v>39</v>
      </c>
      <c r="AI2811" t="s">
        <v>39</v>
      </c>
      <c r="AJ2811" t="s">
        <v>43</v>
      </c>
      <c r="AK2811">
        <v>7.194</v>
      </c>
      <c r="AL2811" t="s">
        <v>39</v>
      </c>
      <c r="AM2811" t="s">
        <v>39</v>
      </c>
      <c r="AN2811">
        <v>4</v>
      </c>
      <c r="AO2811">
        <v>50</v>
      </c>
      <c r="AP2811">
        <v>0</v>
      </c>
      <c r="AQ2811" t="s">
        <v>39</v>
      </c>
      <c r="AR2811" t="s">
        <v>2686</v>
      </c>
      <c r="AS2811" t="s">
        <v>3247</v>
      </c>
    </row>
    <row r="2812" spans="1:45" x14ac:dyDescent="0.35">
      <c r="A2812" t="s">
        <v>2171</v>
      </c>
      <c r="B2812" t="s">
        <v>3248</v>
      </c>
      <c r="C2812" t="s">
        <v>2592</v>
      </c>
      <c r="D2812" t="s">
        <v>424</v>
      </c>
      <c r="E2812" t="s">
        <v>2170</v>
      </c>
      <c r="F2812" t="s">
        <v>3065</v>
      </c>
      <c r="G2812" t="s">
        <v>42</v>
      </c>
      <c r="H2812" t="s">
        <v>40</v>
      </c>
      <c r="I2812" t="s">
        <v>3249</v>
      </c>
      <c r="J2812" t="s">
        <v>39</v>
      </c>
      <c r="K2812" t="s">
        <v>39</v>
      </c>
      <c r="L2812" t="s">
        <v>39</v>
      </c>
      <c r="M2812" t="s">
        <v>41</v>
      </c>
      <c r="N2812" t="s">
        <v>39</v>
      </c>
      <c r="O2812" t="s">
        <v>3250</v>
      </c>
      <c r="P2812" t="s">
        <v>3250</v>
      </c>
      <c r="Q2812" t="s">
        <v>39</v>
      </c>
      <c r="R2812" t="s">
        <v>39</v>
      </c>
      <c r="S2812" t="s">
        <v>39</v>
      </c>
      <c r="T2812" t="s">
        <v>39</v>
      </c>
      <c r="U2812" t="s">
        <v>3218</v>
      </c>
      <c r="V2812" s="6" t="s">
        <v>2953</v>
      </c>
      <c r="W2812">
        <f t="shared" ref="W2812:W2816" si="82">18*7</f>
        <v>126</v>
      </c>
      <c r="X2812" s="6" t="s">
        <v>2953</v>
      </c>
      <c r="Y2812" t="s">
        <v>39</v>
      </c>
      <c r="Z2812" s="6" t="s">
        <v>39</v>
      </c>
      <c r="AA2812" t="s">
        <v>39</v>
      </c>
      <c r="AB2812" t="s">
        <v>39</v>
      </c>
      <c r="AC2812" t="s">
        <v>39</v>
      </c>
      <c r="AD2812" t="s">
        <v>40</v>
      </c>
      <c r="AE2812" t="s">
        <v>39</v>
      </c>
      <c r="AF2812" t="s">
        <v>40</v>
      </c>
      <c r="AG2812" t="s">
        <v>39</v>
      </c>
      <c r="AH2812" t="s">
        <v>39</v>
      </c>
      <c r="AI2812" t="s">
        <v>39</v>
      </c>
      <c r="AJ2812" t="s">
        <v>43</v>
      </c>
      <c r="AK2812">
        <v>36.869999999999997</v>
      </c>
      <c r="AL2812" t="s">
        <v>39</v>
      </c>
      <c r="AM2812" t="s">
        <v>39</v>
      </c>
      <c r="AN2812">
        <v>4</v>
      </c>
      <c r="AO2812">
        <v>50</v>
      </c>
      <c r="AP2812">
        <v>7</v>
      </c>
      <c r="AQ2812" t="s">
        <v>39</v>
      </c>
      <c r="AR2812" t="s">
        <v>2686</v>
      </c>
      <c r="AS2812" t="s">
        <v>3247</v>
      </c>
    </row>
    <row r="2813" spans="1:45" x14ac:dyDescent="0.35">
      <c r="A2813" t="s">
        <v>2171</v>
      </c>
      <c r="B2813" t="s">
        <v>3248</v>
      </c>
      <c r="C2813" t="s">
        <v>2592</v>
      </c>
      <c r="D2813" t="s">
        <v>424</v>
      </c>
      <c r="E2813" t="s">
        <v>2170</v>
      </c>
      <c r="F2813" t="s">
        <v>3065</v>
      </c>
      <c r="G2813" t="s">
        <v>42</v>
      </c>
      <c r="H2813" t="s">
        <v>40</v>
      </c>
      <c r="I2813" t="s">
        <v>3249</v>
      </c>
      <c r="J2813" t="s">
        <v>39</v>
      </c>
      <c r="K2813" t="s">
        <v>39</v>
      </c>
      <c r="L2813" t="s">
        <v>39</v>
      </c>
      <c r="M2813" t="s">
        <v>41</v>
      </c>
      <c r="N2813" t="s">
        <v>39</v>
      </c>
      <c r="O2813" t="s">
        <v>3250</v>
      </c>
      <c r="P2813" t="s">
        <v>3250</v>
      </c>
      <c r="Q2813" t="s">
        <v>39</v>
      </c>
      <c r="R2813" t="s">
        <v>39</v>
      </c>
      <c r="S2813" t="s">
        <v>39</v>
      </c>
      <c r="T2813" t="s">
        <v>39</v>
      </c>
      <c r="U2813" t="s">
        <v>3218</v>
      </c>
      <c r="V2813" s="6" t="s">
        <v>2953</v>
      </c>
      <c r="W2813">
        <f t="shared" si="82"/>
        <v>126</v>
      </c>
      <c r="X2813" s="6" t="s">
        <v>2953</v>
      </c>
      <c r="Y2813" t="s">
        <v>39</v>
      </c>
      <c r="Z2813" s="6" t="s">
        <v>39</v>
      </c>
      <c r="AA2813" t="s">
        <v>39</v>
      </c>
      <c r="AB2813" t="s">
        <v>39</v>
      </c>
      <c r="AC2813" t="s">
        <v>39</v>
      </c>
      <c r="AD2813" t="s">
        <v>40</v>
      </c>
      <c r="AE2813" t="s">
        <v>39</v>
      </c>
      <c r="AF2813" t="s">
        <v>40</v>
      </c>
      <c r="AG2813" t="s">
        <v>39</v>
      </c>
      <c r="AH2813" t="s">
        <v>39</v>
      </c>
      <c r="AI2813" t="s">
        <v>39</v>
      </c>
      <c r="AJ2813" t="s">
        <v>43</v>
      </c>
      <c r="AK2813" s="19">
        <v>51.978000000000002</v>
      </c>
      <c r="AL2813" t="s">
        <v>39</v>
      </c>
      <c r="AM2813" t="s">
        <v>39</v>
      </c>
      <c r="AN2813">
        <v>4</v>
      </c>
      <c r="AO2813">
        <v>50</v>
      </c>
      <c r="AP2813">
        <v>14</v>
      </c>
      <c r="AQ2813" t="s">
        <v>39</v>
      </c>
      <c r="AR2813" t="s">
        <v>2686</v>
      </c>
      <c r="AS2813" t="s">
        <v>3247</v>
      </c>
    </row>
    <row r="2814" spans="1:45" x14ac:dyDescent="0.35">
      <c r="A2814" t="s">
        <v>2171</v>
      </c>
      <c r="B2814" t="s">
        <v>3248</v>
      </c>
      <c r="C2814" t="s">
        <v>2592</v>
      </c>
      <c r="D2814" t="s">
        <v>424</v>
      </c>
      <c r="E2814" t="s">
        <v>2170</v>
      </c>
      <c r="F2814" t="s">
        <v>3065</v>
      </c>
      <c r="G2814" t="s">
        <v>42</v>
      </c>
      <c r="H2814" t="s">
        <v>40</v>
      </c>
      <c r="I2814" t="s">
        <v>3249</v>
      </c>
      <c r="J2814" t="s">
        <v>39</v>
      </c>
      <c r="K2814" t="s">
        <v>39</v>
      </c>
      <c r="L2814" t="s">
        <v>39</v>
      </c>
      <c r="M2814" t="s">
        <v>41</v>
      </c>
      <c r="N2814" t="s">
        <v>39</v>
      </c>
      <c r="O2814" t="s">
        <v>3250</v>
      </c>
      <c r="P2814" t="s">
        <v>3250</v>
      </c>
      <c r="Q2814" t="s">
        <v>39</v>
      </c>
      <c r="R2814" t="s">
        <v>39</v>
      </c>
      <c r="S2814" t="s">
        <v>39</v>
      </c>
      <c r="T2814" t="s">
        <v>39</v>
      </c>
      <c r="U2814" t="s">
        <v>3218</v>
      </c>
      <c r="V2814" s="6" t="s">
        <v>2953</v>
      </c>
      <c r="W2814">
        <f t="shared" si="82"/>
        <v>126</v>
      </c>
      <c r="X2814" s="6" t="s">
        <v>2953</v>
      </c>
      <c r="Y2814" t="s">
        <v>39</v>
      </c>
      <c r="Z2814" s="6" t="s">
        <v>39</v>
      </c>
      <c r="AA2814" t="s">
        <v>39</v>
      </c>
      <c r="AB2814" t="s">
        <v>39</v>
      </c>
      <c r="AC2814" t="s">
        <v>39</v>
      </c>
      <c r="AD2814" t="s">
        <v>40</v>
      </c>
      <c r="AE2814" t="s">
        <v>39</v>
      </c>
      <c r="AF2814" t="s">
        <v>40</v>
      </c>
      <c r="AG2814" t="s">
        <v>39</v>
      </c>
      <c r="AH2814" t="s">
        <v>39</v>
      </c>
      <c r="AI2814" t="s">
        <v>39</v>
      </c>
      <c r="AJ2814" t="s">
        <v>43</v>
      </c>
      <c r="AK2814" s="19">
        <v>55.575000000000003</v>
      </c>
      <c r="AL2814" t="s">
        <v>39</v>
      </c>
      <c r="AM2814" t="s">
        <v>39</v>
      </c>
      <c r="AN2814">
        <v>4</v>
      </c>
      <c r="AO2814">
        <v>50</v>
      </c>
      <c r="AP2814">
        <v>21</v>
      </c>
      <c r="AQ2814" t="s">
        <v>39</v>
      </c>
      <c r="AR2814" t="s">
        <v>2686</v>
      </c>
      <c r="AS2814" t="s">
        <v>3247</v>
      </c>
    </row>
    <row r="2815" spans="1:45" x14ac:dyDescent="0.35">
      <c r="A2815" t="s">
        <v>2171</v>
      </c>
      <c r="B2815" t="s">
        <v>3248</v>
      </c>
      <c r="C2815" t="s">
        <v>2592</v>
      </c>
      <c r="D2815" t="s">
        <v>424</v>
      </c>
      <c r="E2815" t="s">
        <v>2170</v>
      </c>
      <c r="F2815" t="s">
        <v>3065</v>
      </c>
      <c r="G2815" t="s">
        <v>42</v>
      </c>
      <c r="H2815" t="s">
        <v>40</v>
      </c>
      <c r="I2815" t="s">
        <v>3249</v>
      </c>
      <c r="J2815" t="s">
        <v>39</v>
      </c>
      <c r="K2815" t="s">
        <v>39</v>
      </c>
      <c r="L2815" t="s">
        <v>39</v>
      </c>
      <c r="M2815" t="s">
        <v>41</v>
      </c>
      <c r="N2815" t="s">
        <v>39</v>
      </c>
      <c r="O2815" t="s">
        <v>3250</v>
      </c>
      <c r="P2815" t="s">
        <v>3250</v>
      </c>
      <c r="Q2815" t="s">
        <v>39</v>
      </c>
      <c r="R2815" t="s">
        <v>39</v>
      </c>
      <c r="S2815" t="s">
        <v>39</v>
      </c>
      <c r="T2815" t="s">
        <v>39</v>
      </c>
      <c r="U2815" t="s">
        <v>3218</v>
      </c>
      <c r="V2815" s="6" t="s">
        <v>2953</v>
      </c>
      <c r="W2815">
        <f t="shared" si="82"/>
        <v>126</v>
      </c>
      <c r="X2815" s="6" t="s">
        <v>2953</v>
      </c>
      <c r="Y2815" t="s">
        <v>39</v>
      </c>
      <c r="Z2815" s="6" t="s">
        <v>39</v>
      </c>
      <c r="AA2815" t="s">
        <v>39</v>
      </c>
      <c r="AB2815" t="s">
        <v>39</v>
      </c>
      <c r="AC2815" t="s">
        <v>39</v>
      </c>
      <c r="AD2815" t="s">
        <v>40</v>
      </c>
      <c r="AE2815" t="s">
        <v>39</v>
      </c>
      <c r="AF2815" t="s">
        <v>40</v>
      </c>
      <c r="AG2815" t="s">
        <v>39</v>
      </c>
      <c r="AH2815" t="s">
        <v>39</v>
      </c>
      <c r="AI2815" t="s">
        <v>39</v>
      </c>
      <c r="AJ2815" t="s">
        <v>43</v>
      </c>
      <c r="AK2815" s="19">
        <v>61.331000000000003</v>
      </c>
      <c r="AL2815" t="s">
        <v>39</v>
      </c>
      <c r="AM2815" t="s">
        <v>39</v>
      </c>
      <c r="AN2815">
        <v>4</v>
      </c>
      <c r="AO2815">
        <v>50</v>
      </c>
      <c r="AP2815">
        <v>28</v>
      </c>
      <c r="AQ2815" t="s">
        <v>39</v>
      </c>
      <c r="AR2815" t="s">
        <v>2686</v>
      </c>
      <c r="AS2815" t="s">
        <v>3247</v>
      </c>
    </row>
    <row r="2816" spans="1:45" x14ac:dyDescent="0.35">
      <c r="A2816" t="s">
        <v>2171</v>
      </c>
      <c r="B2816" t="s">
        <v>3248</v>
      </c>
      <c r="C2816" t="s">
        <v>2592</v>
      </c>
      <c r="D2816" t="s">
        <v>424</v>
      </c>
      <c r="E2816" t="s">
        <v>2170</v>
      </c>
      <c r="F2816" t="s">
        <v>3065</v>
      </c>
      <c r="G2816" t="s">
        <v>42</v>
      </c>
      <c r="H2816" t="s">
        <v>40</v>
      </c>
      <c r="I2816" t="s">
        <v>3249</v>
      </c>
      <c r="J2816" t="s">
        <v>39</v>
      </c>
      <c r="K2816" t="s">
        <v>39</v>
      </c>
      <c r="L2816" t="s">
        <v>39</v>
      </c>
      <c r="M2816" t="s">
        <v>41</v>
      </c>
      <c r="N2816" t="s">
        <v>39</v>
      </c>
      <c r="O2816" t="s">
        <v>3250</v>
      </c>
      <c r="P2816" t="s">
        <v>3250</v>
      </c>
      <c r="Q2816" t="s">
        <v>39</v>
      </c>
      <c r="R2816" t="s">
        <v>39</v>
      </c>
      <c r="S2816" t="s">
        <v>39</v>
      </c>
      <c r="T2816" t="s">
        <v>39</v>
      </c>
      <c r="U2816" t="s">
        <v>3218</v>
      </c>
      <c r="V2816" s="6" t="s">
        <v>2953</v>
      </c>
      <c r="W2816">
        <f t="shared" si="82"/>
        <v>126</v>
      </c>
      <c r="X2816" s="6" t="s">
        <v>2953</v>
      </c>
      <c r="Y2816" t="s">
        <v>39</v>
      </c>
      <c r="Z2816" s="6" t="s">
        <v>39</v>
      </c>
      <c r="AA2816" t="s">
        <v>39</v>
      </c>
      <c r="AB2816" t="s">
        <v>39</v>
      </c>
      <c r="AC2816" t="s">
        <v>39</v>
      </c>
      <c r="AD2816" t="s">
        <v>40</v>
      </c>
      <c r="AE2816" t="s">
        <v>39</v>
      </c>
      <c r="AF2816" t="s">
        <v>40</v>
      </c>
      <c r="AG2816" t="s">
        <v>39</v>
      </c>
      <c r="AH2816" t="s">
        <v>39</v>
      </c>
      <c r="AI2816" t="s">
        <v>39</v>
      </c>
      <c r="AJ2816" t="s">
        <v>43</v>
      </c>
      <c r="AK2816" s="19">
        <v>62.05</v>
      </c>
      <c r="AL2816" t="s">
        <v>39</v>
      </c>
      <c r="AM2816" t="s">
        <v>39</v>
      </c>
      <c r="AN2816">
        <v>4</v>
      </c>
      <c r="AO2816">
        <v>50</v>
      </c>
      <c r="AP2816">
        <v>35</v>
      </c>
      <c r="AQ2816" t="s">
        <v>39</v>
      </c>
      <c r="AR2816" t="s">
        <v>2686</v>
      </c>
      <c r="AS2816" t="s">
        <v>3247</v>
      </c>
    </row>
    <row r="2817" spans="1:45" x14ac:dyDescent="0.35">
      <c r="A2817" t="s">
        <v>2171</v>
      </c>
      <c r="B2817" t="s">
        <v>3248</v>
      </c>
      <c r="C2817" t="s">
        <v>2592</v>
      </c>
      <c r="D2817" t="s">
        <v>424</v>
      </c>
      <c r="E2817" t="s">
        <v>2170</v>
      </c>
      <c r="F2817" t="s">
        <v>3065</v>
      </c>
      <c r="G2817" t="s">
        <v>42</v>
      </c>
      <c r="H2817" t="s">
        <v>40</v>
      </c>
      <c r="I2817" t="s">
        <v>3249</v>
      </c>
      <c r="J2817" t="s">
        <v>39</v>
      </c>
      <c r="K2817" t="s">
        <v>39</v>
      </c>
      <c r="L2817" t="s">
        <v>39</v>
      </c>
      <c r="M2817" t="s">
        <v>41</v>
      </c>
      <c r="N2817" t="s">
        <v>39</v>
      </c>
      <c r="O2817" t="s">
        <v>3250</v>
      </c>
      <c r="P2817" t="s">
        <v>3250</v>
      </c>
      <c r="Q2817" t="s">
        <v>39</v>
      </c>
      <c r="R2817" t="s">
        <v>39</v>
      </c>
      <c r="S2817" t="s">
        <v>39</v>
      </c>
      <c r="T2817" t="s">
        <v>39</v>
      </c>
      <c r="U2817" t="s">
        <v>3218</v>
      </c>
      <c r="V2817" s="6" t="s">
        <v>2953</v>
      </c>
      <c r="W2817">
        <f>18*7</f>
        <v>126</v>
      </c>
      <c r="X2817" s="6" t="s">
        <v>2787</v>
      </c>
      <c r="Y2817" t="s">
        <v>39</v>
      </c>
      <c r="Z2817" s="6" t="s">
        <v>39</v>
      </c>
      <c r="AA2817" t="s">
        <v>39</v>
      </c>
      <c r="AB2817" t="s">
        <v>39</v>
      </c>
      <c r="AC2817" t="s">
        <v>39</v>
      </c>
      <c r="AD2817" t="s">
        <v>40</v>
      </c>
      <c r="AE2817" t="s">
        <v>39</v>
      </c>
      <c r="AF2817" t="s">
        <v>40</v>
      </c>
      <c r="AG2817" t="s">
        <v>39</v>
      </c>
      <c r="AH2817" t="s">
        <v>39</v>
      </c>
      <c r="AI2817" t="s">
        <v>39</v>
      </c>
      <c r="AJ2817" t="s">
        <v>43</v>
      </c>
      <c r="AK2817">
        <v>9.3520000000000003</v>
      </c>
      <c r="AL2817" t="s">
        <v>39</v>
      </c>
      <c r="AM2817" t="s">
        <v>39</v>
      </c>
      <c r="AN2817">
        <v>4</v>
      </c>
      <c r="AO2817">
        <v>50</v>
      </c>
      <c r="AP2817">
        <v>0</v>
      </c>
      <c r="AQ2817" t="s">
        <v>39</v>
      </c>
      <c r="AR2817" t="s">
        <v>2686</v>
      </c>
      <c r="AS2817" t="s">
        <v>3247</v>
      </c>
    </row>
    <row r="2818" spans="1:45" x14ac:dyDescent="0.35">
      <c r="A2818" t="s">
        <v>2171</v>
      </c>
      <c r="B2818" t="s">
        <v>3248</v>
      </c>
      <c r="C2818" t="s">
        <v>2592</v>
      </c>
      <c r="D2818" t="s">
        <v>424</v>
      </c>
      <c r="E2818" t="s">
        <v>2170</v>
      </c>
      <c r="F2818" t="s">
        <v>3065</v>
      </c>
      <c r="G2818" t="s">
        <v>42</v>
      </c>
      <c r="H2818" t="s">
        <v>40</v>
      </c>
      <c r="I2818" t="s">
        <v>3249</v>
      </c>
      <c r="J2818" t="s">
        <v>39</v>
      </c>
      <c r="K2818" t="s">
        <v>39</v>
      </c>
      <c r="L2818" t="s">
        <v>39</v>
      </c>
      <c r="M2818" t="s">
        <v>41</v>
      </c>
      <c r="N2818" t="s">
        <v>39</v>
      </c>
      <c r="O2818" t="s">
        <v>3250</v>
      </c>
      <c r="P2818" t="s">
        <v>3250</v>
      </c>
      <c r="Q2818" t="s">
        <v>39</v>
      </c>
      <c r="R2818" t="s">
        <v>39</v>
      </c>
      <c r="S2818" t="s">
        <v>39</v>
      </c>
      <c r="T2818" t="s">
        <v>39</v>
      </c>
      <c r="U2818" t="s">
        <v>3218</v>
      </c>
      <c r="V2818" s="6" t="s">
        <v>2953</v>
      </c>
      <c r="W2818">
        <f t="shared" ref="W2818:W2828" si="83">18*7</f>
        <v>126</v>
      </c>
      <c r="X2818" s="6" t="s">
        <v>2787</v>
      </c>
      <c r="Y2818" t="s">
        <v>39</v>
      </c>
      <c r="Z2818" s="6" t="s">
        <v>39</v>
      </c>
      <c r="AA2818" t="s">
        <v>39</v>
      </c>
      <c r="AB2818" t="s">
        <v>39</v>
      </c>
      <c r="AC2818" t="s">
        <v>39</v>
      </c>
      <c r="AD2818" t="s">
        <v>40</v>
      </c>
      <c r="AE2818" t="s">
        <v>39</v>
      </c>
      <c r="AF2818" t="s">
        <v>40</v>
      </c>
      <c r="AG2818" t="s">
        <v>39</v>
      </c>
      <c r="AH2818" t="s">
        <v>39</v>
      </c>
      <c r="AI2818" t="s">
        <v>39</v>
      </c>
      <c r="AJ2818" t="s">
        <v>43</v>
      </c>
      <c r="AK2818">
        <v>53.417000000000002</v>
      </c>
      <c r="AL2818" t="s">
        <v>39</v>
      </c>
      <c r="AM2818" t="s">
        <v>39</v>
      </c>
      <c r="AN2818">
        <v>4</v>
      </c>
      <c r="AO2818">
        <v>50</v>
      </c>
      <c r="AP2818">
        <v>7</v>
      </c>
      <c r="AQ2818" t="s">
        <v>39</v>
      </c>
      <c r="AR2818" t="s">
        <v>2686</v>
      </c>
      <c r="AS2818" t="s">
        <v>3247</v>
      </c>
    </row>
    <row r="2819" spans="1:45" x14ac:dyDescent="0.35">
      <c r="A2819" t="s">
        <v>2171</v>
      </c>
      <c r="B2819" t="s">
        <v>3248</v>
      </c>
      <c r="C2819" t="s">
        <v>2592</v>
      </c>
      <c r="D2819" t="s">
        <v>424</v>
      </c>
      <c r="E2819" t="s">
        <v>2170</v>
      </c>
      <c r="F2819" t="s">
        <v>3065</v>
      </c>
      <c r="G2819" t="s">
        <v>42</v>
      </c>
      <c r="H2819" t="s">
        <v>40</v>
      </c>
      <c r="I2819" t="s">
        <v>3249</v>
      </c>
      <c r="J2819" t="s">
        <v>39</v>
      </c>
      <c r="K2819" t="s">
        <v>39</v>
      </c>
      <c r="L2819" t="s">
        <v>39</v>
      </c>
      <c r="M2819" t="s">
        <v>41</v>
      </c>
      <c r="N2819" t="s">
        <v>39</v>
      </c>
      <c r="O2819" t="s">
        <v>3250</v>
      </c>
      <c r="P2819" t="s">
        <v>3250</v>
      </c>
      <c r="Q2819" t="s">
        <v>39</v>
      </c>
      <c r="R2819" t="s">
        <v>39</v>
      </c>
      <c r="S2819" t="s">
        <v>39</v>
      </c>
      <c r="T2819" t="s">
        <v>39</v>
      </c>
      <c r="U2819" t="s">
        <v>3218</v>
      </c>
      <c r="V2819" s="6" t="s">
        <v>2953</v>
      </c>
      <c r="W2819">
        <f t="shared" si="83"/>
        <v>126</v>
      </c>
      <c r="X2819" s="6" t="s">
        <v>2787</v>
      </c>
      <c r="Y2819" t="s">
        <v>39</v>
      </c>
      <c r="Z2819" s="6" t="s">
        <v>39</v>
      </c>
      <c r="AA2819" t="s">
        <v>39</v>
      </c>
      <c r="AB2819" t="s">
        <v>39</v>
      </c>
      <c r="AC2819" t="s">
        <v>39</v>
      </c>
      <c r="AD2819" t="s">
        <v>40</v>
      </c>
      <c r="AE2819" t="s">
        <v>39</v>
      </c>
      <c r="AF2819" t="s">
        <v>40</v>
      </c>
      <c r="AG2819" t="s">
        <v>39</v>
      </c>
      <c r="AH2819" t="s">
        <v>39</v>
      </c>
      <c r="AI2819" t="s">
        <v>39</v>
      </c>
      <c r="AJ2819" t="s">
        <v>43</v>
      </c>
      <c r="AK2819" s="19">
        <v>60.610999999999997</v>
      </c>
      <c r="AL2819" t="s">
        <v>39</v>
      </c>
      <c r="AM2819" t="s">
        <v>39</v>
      </c>
      <c r="AN2819">
        <v>4</v>
      </c>
      <c r="AO2819">
        <v>50</v>
      </c>
      <c r="AP2819">
        <v>14</v>
      </c>
      <c r="AQ2819" t="s">
        <v>39</v>
      </c>
      <c r="AR2819" t="s">
        <v>2686</v>
      </c>
      <c r="AS2819" t="s">
        <v>3247</v>
      </c>
    </row>
    <row r="2820" spans="1:45" x14ac:dyDescent="0.35">
      <c r="A2820" t="s">
        <v>2171</v>
      </c>
      <c r="B2820" t="s">
        <v>3248</v>
      </c>
      <c r="C2820" t="s">
        <v>2592</v>
      </c>
      <c r="D2820" t="s">
        <v>424</v>
      </c>
      <c r="E2820" t="s">
        <v>2170</v>
      </c>
      <c r="F2820" t="s">
        <v>3065</v>
      </c>
      <c r="G2820" t="s">
        <v>42</v>
      </c>
      <c r="H2820" t="s">
        <v>40</v>
      </c>
      <c r="I2820" t="s">
        <v>3249</v>
      </c>
      <c r="J2820" t="s">
        <v>39</v>
      </c>
      <c r="K2820" t="s">
        <v>39</v>
      </c>
      <c r="L2820" t="s">
        <v>39</v>
      </c>
      <c r="M2820" t="s">
        <v>41</v>
      </c>
      <c r="N2820" t="s">
        <v>39</v>
      </c>
      <c r="O2820" t="s">
        <v>3250</v>
      </c>
      <c r="P2820" t="s">
        <v>3250</v>
      </c>
      <c r="Q2820" t="s">
        <v>39</v>
      </c>
      <c r="R2820" t="s">
        <v>39</v>
      </c>
      <c r="S2820" t="s">
        <v>39</v>
      </c>
      <c r="T2820" t="s">
        <v>39</v>
      </c>
      <c r="U2820" t="s">
        <v>3218</v>
      </c>
      <c r="V2820" s="6" t="s">
        <v>2953</v>
      </c>
      <c r="W2820">
        <f t="shared" si="83"/>
        <v>126</v>
      </c>
      <c r="X2820" s="6" t="s">
        <v>2787</v>
      </c>
      <c r="Y2820" t="s">
        <v>39</v>
      </c>
      <c r="Z2820" s="6" t="s">
        <v>39</v>
      </c>
      <c r="AA2820" t="s">
        <v>39</v>
      </c>
      <c r="AB2820" t="s">
        <v>39</v>
      </c>
      <c r="AC2820" t="s">
        <v>39</v>
      </c>
      <c r="AD2820" t="s">
        <v>40</v>
      </c>
      <c r="AE2820" t="s">
        <v>39</v>
      </c>
      <c r="AF2820" t="s">
        <v>40</v>
      </c>
      <c r="AG2820" t="s">
        <v>39</v>
      </c>
      <c r="AH2820" t="s">
        <v>39</v>
      </c>
      <c r="AI2820" t="s">
        <v>39</v>
      </c>
      <c r="AJ2820" t="s">
        <v>43</v>
      </c>
      <c r="AK2820" s="19">
        <v>66.366</v>
      </c>
      <c r="AL2820" t="s">
        <v>39</v>
      </c>
      <c r="AM2820" t="s">
        <v>39</v>
      </c>
      <c r="AN2820">
        <v>4</v>
      </c>
      <c r="AO2820">
        <v>50</v>
      </c>
      <c r="AP2820">
        <v>21</v>
      </c>
      <c r="AQ2820" t="s">
        <v>39</v>
      </c>
      <c r="AR2820" t="s">
        <v>2686</v>
      </c>
      <c r="AS2820" t="s">
        <v>3247</v>
      </c>
    </row>
    <row r="2821" spans="1:45" x14ac:dyDescent="0.35">
      <c r="A2821" t="s">
        <v>2171</v>
      </c>
      <c r="B2821" t="s">
        <v>3248</v>
      </c>
      <c r="C2821" t="s">
        <v>2592</v>
      </c>
      <c r="D2821" t="s">
        <v>424</v>
      </c>
      <c r="E2821" t="s">
        <v>2170</v>
      </c>
      <c r="F2821" t="s">
        <v>3065</v>
      </c>
      <c r="G2821" t="s">
        <v>42</v>
      </c>
      <c r="H2821" t="s">
        <v>40</v>
      </c>
      <c r="I2821" t="s">
        <v>3249</v>
      </c>
      <c r="J2821" t="s">
        <v>39</v>
      </c>
      <c r="K2821" t="s">
        <v>39</v>
      </c>
      <c r="L2821" t="s">
        <v>39</v>
      </c>
      <c r="M2821" t="s">
        <v>41</v>
      </c>
      <c r="N2821" t="s">
        <v>39</v>
      </c>
      <c r="O2821" t="s">
        <v>3250</v>
      </c>
      <c r="P2821" t="s">
        <v>3250</v>
      </c>
      <c r="Q2821" t="s">
        <v>39</v>
      </c>
      <c r="R2821" t="s">
        <v>39</v>
      </c>
      <c r="S2821" t="s">
        <v>39</v>
      </c>
      <c r="T2821" t="s">
        <v>39</v>
      </c>
      <c r="U2821" t="s">
        <v>3218</v>
      </c>
      <c r="V2821" s="6" t="s">
        <v>2953</v>
      </c>
      <c r="W2821">
        <f t="shared" si="83"/>
        <v>126</v>
      </c>
      <c r="X2821" s="6" t="s">
        <v>2787</v>
      </c>
      <c r="Y2821" t="s">
        <v>39</v>
      </c>
      <c r="Z2821" s="6" t="s">
        <v>39</v>
      </c>
      <c r="AA2821" t="s">
        <v>39</v>
      </c>
      <c r="AB2821" t="s">
        <v>39</v>
      </c>
      <c r="AC2821" t="s">
        <v>39</v>
      </c>
      <c r="AD2821" t="s">
        <v>40</v>
      </c>
      <c r="AE2821" t="s">
        <v>39</v>
      </c>
      <c r="AF2821" t="s">
        <v>40</v>
      </c>
      <c r="AG2821" t="s">
        <v>39</v>
      </c>
      <c r="AH2821" t="s">
        <v>39</v>
      </c>
      <c r="AI2821" t="s">
        <v>39</v>
      </c>
      <c r="AJ2821" t="s">
        <v>43</v>
      </c>
      <c r="AK2821" s="19">
        <v>66.366</v>
      </c>
      <c r="AL2821" t="s">
        <v>39</v>
      </c>
      <c r="AM2821" t="s">
        <v>39</v>
      </c>
      <c r="AN2821">
        <v>4</v>
      </c>
      <c r="AO2821">
        <v>50</v>
      </c>
      <c r="AP2821">
        <v>28</v>
      </c>
      <c r="AQ2821" t="s">
        <v>39</v>
      </c>
      <c r="AR2821" t="s">
        <v>2686</v>
      </c>
      <c r="AS2821" t="s">
        <v>3247</v>
      </c>
    </row>
    <row r="2822" spans="1:45" x14ac:dyDescent="0.35">
      <c r="A2822" t="s">
        <v>2171</v>
      </c>
      <c r="B2822" t="s">
        <v>3248</v>
      </c>
      <c r="C2822" t="s">
        <v>2592</v>
      </c>
      <c r="D2822" t="s">
        <v>424</v>
      </c>
      <c r="E2822" t="s">
        <v>2170</v>
      </c>
      <c r="F2822" t="s">
        <v>3065</v>
      </c>
      <c r="G2822" t="s">
        <v>42</v>
      </c>
      <c r="H2822" t="s">
        <v>40</v>
      </c>
      <c r="I2822" t="s">
        <v>3249</v>
      </c>
      <c r="J2822" t="s">
        <v>39</v>
      </c>
      <c r="K2822" t="s">
        <v>39</v>
      </c>
      <c r="L2822" t="s">
        <v>39</v>
      </c>
      <c r="M2822" t="s">
        <v>41</v>
      </c>
      <c r="N2822" t="s">
        <v>39</v>
      </c>
      <c r="O2822" t="s">
        <v>3250</v>
      </c>
      <c r="P2822" t="s">
        <v>3250</v>
      </c>
      <c r="Q2822" t="s">
        <v>39</v>
      </c>
      <c r="R2822" t="s">
        <v>39</v>
      </c>
      <c r="S2822" t="s">
        <v>39</v>
      </c>
      <c r="T2822" t="s">
        <v>39</v>
      </c>
      <c r="U2822" t="s">
        <v>3218</v>
      </c>
      <c r="V2822" s="6" t="s">
        <v>2953</v>
      </c>
      <c r="W2822">
        <f t="shared" si="83"/>
        <v>126</v>
      </c>
      <c r="X2822" s="6" t="s">
        <v>2787</v>
      </c>
      <c r="Y2822" t="s">
        <v>39</v>
      </c>
      <c r="Z2822" s="6" t="s">
        <v>39</v>
      </c>
      <c r="AA2822" t="s">
        <v>39</v>
      </c>
      <c r="AB2822" t="s">
        <v>39</v>
      </c>
      <c r="AC2822" t="s">
        <v>39</v>
      </c>
      <c r="AD2822" t="s">
        <v>40</v>
      </c>
      <c r="AE2822" t="s">
        <v>39</v>
      </c>
      <c r="AF2822" t="s">
        <v>40</v>
      </c>
      <c r="AG2822" t="s">
        <v>39</v>
      </c>
      <c r="AH2822" t="s">
        <v>39</v>
      </c>
      <c r="AI2822" t="s">
        <v>39</v>
      </c>
      <c r="AJ2822" t="s">
        <v>43</v>
      </c>
      <c r="AK2822" s="19">
        <v>65.647000000000006</v>
      </c>
      <c r="AL2822" t="s">
        <v>39</v>
      </c>
      <c r="AM2822" t="s">
        <v>39</v>
      </c>
      <c r="AN2822">
        <v>4</v>
      </c>
      <c r="AO2822">
        <v>50</v>
      </c>
      <c r="AP2822">
        <v>35</v>
      </c>
      <c r="AQ2822" t="s">
        <v>39</v>
      </c>
      <c r="AR2822" t="s">
        <v>2686</v>
      </c>
      <c r="AS2822" t="s">
        <v>3247</v>
      </c>
    </row>
    <row r="2823" spans="1:45" x14ac:dyDescent="0.35">
      <c r="A2823" t="s">
        <v>2171</v>
      </c>
      <c r="B2823" t="s">
        <v>3248</v>
      </c>
      <c r="C2823" t="s">
        <v>2592</v>
      </c>
      <c r="D2823" t="s">
        <v>424</v>
      </c>
      <c r="E2823" t="s">
        <v>2170</v>
      </c>
      <c r="F2823" t="s">
        <v>3065</v>
      </c>
      <c r="G2823" t="s">
        <v>42</v>
      </c>
      <c r="H2823" t="s">
        <v>40</v>
      </c>
      <c r="I2823" t="s">
        <v>3249</v>
      </c>
      <c r="J2823" t="s">
        <v>39</v>
      </c>
      <c r="K2823" t="s">
        <v>39</v>
      </c>
      <c r="L2823" t="s">
        <v>39</v>
      </c>
      <c r="M2823" t="s">
        <v>41</v>
      </c>
      <c r="N2823" t="s">
        <v>39</v>
      </c>
      <c r="O2823" t="s">
        <v>3250</v>
      </c>
      <c r="P2823" t="s">
        <v>3250</v>
      </c>
      <c r="Q2823" t="s">
        <v>39</v>
      </c>
      <c r="R2823" t="s">
        <v>39</v>
      </c>
      <c r="S2823" t="s">
        <v>39</v>
      </c>
      <c r="T2823" t="s">
        <v>39</v>
      </c>
      <c r="U2823" t="s">
        <v>3218</v>
      </c>
      <c r="V2823" s="6" t="s">
        <v>2953</v>
      </c>
      <c r="W2823">
        <f t="shared" si="83"/>
        <v>126</v>
      </c>
      <c r="X2823" s="6" t="s">
        <v>3231</v>
      </c>
      <c r="Y2823" t="s">
        <v>39</v>
      </c>
      <c r="Z2823" s="6" t="s">
        <v>39</v>
      </c>
      <c r="AA2823" t="s">
        <v>39</v>
      </c>
      <c r="AB2823" t="s">
        <v>39</v>
      </c>
      <c r="AC2823" t="s">
        <v>39</v>
      </c>
      <c r="AD2823" t="s">
        <v>40</v>
      </c>
      <c r="AE2823" t="s">
        <v>39</v>
      </c>
      <c r="AF2823" t="s">
        <v>40</v>
      </c>
      <c r="AG2823" t="s">
        <v>39</v>
      </c>
      <c r="AH2823" t="s">
        <v>39</v>
      </c>
      <c r="AI2823" t="s">
        <v>39</v>
      </c>
      <c r="AJ2823" t="s">
        <v>43</v>
      </c>
      <c r="AK2823" s="19">
        <v>8.2729999999999997</v>
      </c>
      <c r="AL2823" t="s">
        <v>39</v>
      </c>
      <c r="AM2823" t="s">
        <v>39</v>
      </c>
      <c r="AN2823">
        <v>4</v>
      </c>
      <c r="AO2823">
        <v>50</v>
      </c>
      <c r="AP2823">
        <v>0</v>
      </c>
      <c r="AQ2823" t="s">
        <v>39</v>
      </c>
      <c r="AR2823" t="s">
        <v>2686</v>
      </c>
      <c r="AS2823" t="s">
        <v>3247</v>
      </c>
    </row>
    <row r="2824" spans="1:45" x14ac:dyDescent="0.35">
      <c r="A2824" t="s">
        <v>2171</v>
      </c>
      <c r="B2824" t="s">
        <v>3248</v>
      </c>
      <c r="C2824" t="s">
        <v>2592</v>
      </c>
      <c r="D2824" t="s">
        <v>424</v>
      </c>
      <c r="E2824" t="s">
        <v>2170</v>
      </c>
      <c r="F2824" t="s">
        <v>3065</v>
      </c>
      <c r="G2824" t="s">
        <v>42</v>
      </c>
      <c r="H2824" t="s">
        <v>40</v>
      </c>
      <c r="I2824" t="s">
        <v>3249</v>
      </c>
      <c r="J2824" t="s">
        <v>39</v>
      </c>
      <c r="K2824" t="s">
        <v>39</v>
      </c>
      <c r="L2824" t="s">
        <v>39</v>
      </c>
      <c r="M2824" t="s">
        <v>41</v>
      </c>
      <c r="N2824" t="s">
        <v>39</v>
      </c>
      <c r="O2824" t="s">
        <v>3250</v>
      </c>
      <c r="P2824" t="s">
        <v>3250</v>
      </c>
      <c r="Q2824" t="s">
        <v>39</v>
      </c>
      <c r="R2824" t="s">
        <v>39</v>
      </c>
      <c r="S2824" t="s">
        <v>39</v>
      </c>
      <c r="T2824" t="s">
        <v>39</v>
      </c>
      <c r="U2824" t="s">
        <v>3218</v>
      </c>
      <c r="V2824" s="6" t="s">
        <v>2953</v>
      </c>
      <c r="W2824">
        <f t="shared" si="83"/>
        <v>126</v>
      </c>
      <c r="X2824" s="6" t="s">
        <v>3231</v>
      </c>
      <c r="Y2824" t="s">
        <v>39</v>
      </c>
      <c r="Z2824" s="6" t="s">
        <v>39</v>
      </c>
      <c r="AA2824" t="s">
        <v>39</v>
      </c>
      <c r="AB2824" t="s">
        <v>39</v>
      </c>
      <c r="AC2824" t="s">
        <v>39</v>
      </c>
      <c r="AD2824" t="s">
        <v>40</v>
      </c>
      <c r="AE2824" t="s">
        <v>39</v>
      </c>
      <c r="AF2824" t="s">
        <v>40</v>
      </c>
      <c r="AG2824" t="s">
        <v>39</v>
      </c>
      <c r="AH2824" t="s">
        <v>39</v>
      </c>
      <c r="AI2824" t="s">
        <v>39</v>
      </c>
      <c r="AJ2824" t="s">
        <v>43</v>
      </c>
      <c r="AK2824" s="19">
        <v>60.610999999999997</v>
      </c>
      <c r="AL2824" t="s">
        <v>39</v>
      </c>
      <c r="AM2824" t="s">
        <v>39</v>
      </c>
      <c r="AN2824">
        <v>4</v>
      </c>
      <c r="AO2824">
        <v>50</v>
      </c>
      <c r="AP2824">
        <v>7</v>
      </c>
      <c r="AQ2824" t="s">
        <v>39</v>
      </c>
      <c r="AR2824" t="s">
        <v>2686</v>
      </c>
      <c r="AS2824" t="s">
        <v>3247</v>
      </c>
    </row>
    <row r="2825" spans="1:45" x14ac:dyDescent="0.35">
      <c r="A2825" t="s">
        <v>2171</v>
      </c>
      <c r="B2825" t="s">
        <v>3248</v>
      </c>
      <c r="C2825" t="s">
        <v>2592</v>
      </c>
      <c r="D2825" t="s">
        <v>424</v>
      </c>
      <c r="E2825" t="s">
        <v>2170</v>
      </c>
      <c r="F2825" t="s">
        <v>3065</v>
      </c>
      <c r="G2825" t="s">
        <v>42</v>
      </c>
      <c r="H2825" t="s">
        <v>40</v>
      </c>
      <c r="I2825" t="s">
        <v>3249</v>
      </c>
      <c r="J2825" t="s">
        <v>39</v>
      </c>
      <c r="K2825" t="s">
        <v>39</v>
      </c>
      <c r="L2825" t="s">
        <v>39</v>
      </c>
      <c r="M2825" t="s">
        <v>41</v>
      </c>
      <c r="N2825" t="s">
        <v>39</v>
      </c>
      <c r="O2825" t="s">
        <v>3250</v>
      </c>
      <c r="P2825" t="s">
        <v>3250</v>
      </c>
      <c r="Q2825" t="s">
        <v>39</v>
      </c>
      <c r="R2825" t="s">
        <v>39</v>
      </c>
      <c r="S2825" t="s">
        <v>39</v>
      </c>
      <c r="T2825" t="s">
        <v>39</v>
      </c>
      <c r="U2825" t="s">
        <v>3218</v>
      </c>
      <c r="V2825" s="6" t="s">
        <v>2953</v>
      </c>
      <c r="W2825">
        <f t="shared" si="83"/>
        <v>126</v>
      </c>
      <c r="X2825" s="6" t="s">
        <v>3231</v>
      </c>
      <c r="Y2825" t="s">
        <v>39</v>
      </c>
      <c r="Z2825" s="6" t="s">
        <v>39</v>
      </c>
      <c r="AA2825" t="s">
        <v>39</v>
      </c>
      <c r="AB2825" t="s">
        <v>39</v>
      </c>
      <c r="AC2825" t="s">
        <v>39</v>
      </c>
      <c r="AD2825" t="s">
        <v>40</v>
      </c>
      <c r="AE2825" t="s">
        <v>39</v>
      </c>
      <c r="AF2825" t="s">
        <v>40</v>
      </c>
      <c r="AG2825" t="s">
        <v>39</v>
      </c>
      <c r="AH2825" t="s">
        <v>39</v>
      </c>
      <c r="AI2825" t="s">
        <v>39</v>
      </c>
      <c r="AJ2825" t="s">
        <v>43</v>
      </c>
      <c r="AK2825" s="19">
        <v>63.848999999999997</v>
      </c>
      <c r="AL2825" t="s">
        <v>39</v>
      </c>
      <c r="AM2825" t="s">
        <v>39</v>
      </c>
      <c r="AN2825">
        <v>4</v>
      </c>
      <c r="AO2825">
        <v>50</v>
      </c>
      <c r="AP2825">
        <v>14</v>
      </c>
      <c r="AQ2825" t="s">
        <v>39</v>
      </c>
      <c r="AR2825" t="s">
        <v>2686</v>
      </c>
      <c r="AS2825" t="s">
        <v>3247</v>
      </c>
    </row>
    <row r="2826" spans="1:45" x14ac:dyDescent="0.35">
      <c r="A2826" t="s">
        <v>2171</v>
      </c>
      <c r="B2826" t="s">
        <v>3248</v>
      </c>
      <c r="C2826" t="s">
        <v>2592</v>
      </c>
      <c r="D2826" t="s">
        <v>424</v>
      </c>
      <c r="E2826" t="s">
        <v>2170</v>
      </c>
      <c r="F2826" t="s">
        <v>3065</v>
      </c>
      <c r="G2826" t="s">
        <v>42</v>
      </c>
      <c r="H2826" t="s">
        <v>40</v>
      </c>
      <c r="I2826" t="s">
        <v>3249</v>
      </c>
      <c r="J2826" t="s">
        <v>39</v>
      </c>
      <c r="K2826" t="s">
        <v>39</v>
      </c>
      <c r="L2826" t="s">
        <v>39</v>
      </c>
      <c r="M2826" t="s">
        <v>41</v>
      </c>
      <c r="N2826" t="s">
        <v>39</v>
      </c>
      <c r="O2826" t="s">
        <v>3250</v>
      </c>
      <c r="P2826" t="s">
        <v>3250</v>
      </c>
      <c r="Q2826" t="s">
        <v>39</v>
      </c>
      <c r="R2826" t="s">
        <v>39</v>
      </c>
      <c r="S2826" t="s">
        <v>39</v>
      </c>
      <c r="T2826" t="s">
        <v>39</v>
      </c>
      <c r="U2826" t="s">
        <v>3218</v>
      </c>
      <c r="V2826" s="6" t="s">
        <v>2953</v>
      </c>
      <c r="W2826">
        <f t="shared" si="83"/>
        <v>126</v>
      </c>
      <c r="X2826" s="6" t="s">
        <v>3231</v>
      </c>
      <c r="Y2826" t="s">
        <v>39</v>
      </c>
      <c r="Z2826" s="6" t="s">
        <v>39</v>
      </c>
      <c r="AA2826" t="s">
        <v>39</v>
      </c>
      <c r="AB2826" t="s">
        <v>39</v>
      </c>
      <c r="AC2826" t="s">
        <v>39</v>
      </c>
      <c r="AD2826" t="s">
        <v>40</v>
      </c>
      <c r="AE2826" t="s">
        <v>39</v>
      </c>
      <c r="AF2826" t="s">
        <v>40</v>
      </c>
      <c r="AG2826" t="s">
        <v>39</v>
      </c>
      <c r="AH2826" t="s">
        <v>39</v>
      </c>
      <c r="AI2826" t="s">
        <v>39</v>
      </c>
      <c r="AJ2826" t="s">
        <v>43</v>
      </c>
      <c r="AK2826" s="19">
        <v>65.647000000000006</v>
      </c>
      <c r="AL2826" t="s">
        <v>39</v>
      </c>
      <c r="AM2826" t="s">
        <v>39</v>
      </c>
      <c r="AN2826">
        <v>4</v>
      </c>
      <c r="AO2826">
        <v>50</v>
      </c>
      <c r="AP2826">
        <v>21</v>
      </c>
      <c r="AQ2826" t="s">
        <v>39</v>
      </c>
      <c r="AR2826" t="s">
        <v>2686</v>
      </c>
      <c r="AS2826" t="s">
        <v>3247</v>
      </c>
    </row>
    <row r="2827" spans="1:45" x14ac:dyDescent="0.35">
      <c r="A2827" t="s">
        <v>2171</v>
      </c>
      <c r="B2827" t="s">
        <v>3248</v>
      </c>
      <c r="C2827" t="s">
        <v>2592</v>
      </c>
      <c r="D2827" t="s">
        <v>424</v>
      </c>
      <c r="E2827" t="s">
        <v>2170</v>
      </c>
      <c r="F2827" t="s">
        <v>3065</v>
      </c>
      <c r="G2827" t="s">
        <v>42</v>
      </c>
      <c r="H2827" t="s">
        <v>40</v>
      </c>
      <c r="I2827" t="s">
        <v>3249</v>
      </c>
      <c r="J2827" t="s">
        <v>39</v>
      </c>
      <c r="K2827" t="s">
        <v>39</v>
      </c>
      <c r="L2827" t="s">
        <v>39</v>
      </c>
      <c r="M2827" t="s">
        <v>41</v>
      </c>
      <c r="N2827" t="s">
        <v>39</v>
      </c>
      <c r="O2827" t="s">
        <v>3250</v>
      </c>
      <c r="P2827" t="s">
        <v>3250</v>
      </c>
      <c r="Q2827" t="s">
        <v>39</v>
      </c>
      <c r="R2827" t="s">
        <v>39</v>
      </c>
      <c r="S2827" t="s">
        <v>39</v>
      </c>
      <c r="T2827" t="s">
        <v>39</v>
      </c>
      <c r="U2827" t="s">
        <v>3218</v>
      </c>
      <c r="V2827" s="6" t="s">
        <v>2953</v>
      </c>
      <c r="W2827">
        <f t="shared" si="83"/>
        <v>126</v>
      </c>
      <c r="X2827" s="6" t="s">
        <v>3231</v>
      </c>
      <c r="Y2827" t="s">
        <v>39</v>
      </c>
      <c r="Z2827" s="6" t="s">
        <v>39</v>
      </c>
      <c r="AA2827" t="s">
        <v>39</v>
      </c>
      <c r="AB2827" t="s">
        <v>39</v>
      </c>
      <c r="AC2827" t="s">
        <v>39</v>
      </c>
      <c r="AD2827" t="s">
        <v>40</v>
      </c>
      <c r="AE2827" t="s">
        <v>39</v>
      </c>
      <c r="AF2827" t="s">
        <v>40</v>
      </c>
      <c r="AG2827" t="s">
        <v>39</v>
      </c>
      <c r="AH2827" t="s">
        <v>39</v>
      </c>
      <c r="AI2827" t="s">
        <v>39</v>
      </c>
      <c r="AJ2827" t="s">
        <v>43</v>
      </c>
      <c r="AK2827" s="19">
        <v>66.366</v>
      </c>
      <c r="AL2827" t="s">
        <v>39</v>
      </c>
      <c r="AM2827" t="s">
        <v>39</v>
      </c>
      <c r="AN2827">
        <v>4</v>
      </c>
      <c r="AO2827">
        <v>50</v>
      </c>
      <c r="AP2827">
        <v>28</v>
      </c>
      <c r="AQ2827" t="s">
        <v>39</v>
      </c>
      <c r="AR2827" t="s">
        <v>2686</v>
      </c>
      <c r="AS2827" t="s">
        <v>3247</v>
      </c>
    </row>
    <row r="2828" spans="1:45" s="13" customFormat="1" x14ac:dyDescent="0.35">
      <c r="A2828" s="13" t="s">
        <v>2171</v>
      </c>
      <c r="B2828" s="13" t="s">
        <v>3248</v>
      </c>
      <c r="C2828" s="13" t="s">
        <v>2592</v>
      </c>
      <c r="D2828" s="13" t="s">
        <v>424</v>
      </c>
      <c r="E2828" s="13" t="s">
        <v>2170</v>
      </c>
      <c r="F2828" s="13" t="s">
        <v>3065</v>
      </c>
      <c r="G2828" s="13" t="s">
        <v>42</v>
      </c>
      <c r="H2828" s="13" t="s">
        <v>40</v>
      </c>
      <c r="I2828" s="13" t="s">
        <v>3249</v>
      </c>
      <c r="J2828" s="13" t="s">
        <v>39</v>
      </c>
      <c r="K2828" s="13" t="s">
        <v>39</v>
      </c>
      <c r="L2828" s="13" t="s">
        <v>39</v>
      </c>
      <c r="M2828" s="13" t="s">
        <v>41</v>
      </c>
      <c r="N2828" s="13" t="s">
        <v>39</v>
      </c>
      <c r="O2828" s="13" t="s">
        <v>3250</v>
      </c>
      <c r="P2828" s="13" t="s">
        <v>3250</v>
      </c>
      <c r="Q2828" s="13" t="s">
        <v>39</v>
      </c>
      <c r="R2828" s="13" t="s">
        <v>39</v>
      </c>
      <c r="S2828" s="13" t="s">
        <v>39</v>
      </c>
      <c r="T2828" s="13" t="s">
        <v>39</v>
      </c>
      <c r="U2828" s="13" t="s">
        <v>3218</v>
      </c>
      <c r="V2828" s="16" t="s">
        <v>2953</v>
      </c>
      <c r="W2828" s="13">
        <f t="shared" si="83"/>
        <v>126</v>
      </c>
      <c r="X2828" s="16" t="s">
        <v>3231</v>
      </c>
      <c r="Y2828" s="13" t="s">
        <v>39</v>
      </c>
      <c r="Z2828" s="16" t="s">
        <v>39</v>
      </c>
      <c r="AA2828" s="13" t="s">
        <v>39</v>
      </c>
      <c r="AB2828" s="13" t="s">
        <v>39</v>
      </c>
      <c r="AC2828" s="13" t="s">
        <v>39</v>
      </c>
      <c r="AD2828" s="13" t="s">
        <v>40</v>
      </c>
      <c r="AE2828" s="13" t="s">
        <v>39</v>
      </c>
      <c r="AF2828" s="13" t="s">
        <v>40</v>
      </c>
      <c r="AG2828" s="13" t="s">
        <v>39</v>
      </c>
      <c r="AH2828" s="13" t="s">
        <v>39</v>
      </c>
      <c r="AI2828" s="13" t="s">
        <v>39</v>
      </c>
      <c r="AJ2828" s="13" t="s">
        <v>43</v>
      </c>
      <c r="AK2828" s="32">
        <v>67.085999999999999</v>
      </c>
      <c r="AL2828" s="13" t="s">
        <v>39</v>
      </c>
      <c r="AM2828" s="13" t="s">
        <v>39</v>
      </c>
      <c r="AN2828" s="13">
        <v>4</v>
      </c>
      <c r="AO2828" s="13">
        <v>50</v>
      </c>
      <c r="AP2828" s="13">
        <v>35</v>
      </c>
      <c r="AQ2828" s="13" t="s">
        <v>39</v>
      </c>
      <c r="AR2828" s="13" t="s">
        <v>2686</v>
      </c>
      <c r="AS2828" s="13" t="s">
        <v>3247</v>
      </c>
    </row>
    <row r="2829" spans="1:45" x14ac:dyDescent="0.35">
      <c r="A2829" t="s">
        <v>2175</v>
      </c>
      <c r="B2829" t="s">
        <v>2672</v>
      </c>
      <c r="C2829" t="s">
        <v>2592</v>
      </c>
      <c r="D2829" t="s">
        <v>187</v>
      </c>
      <c r="E2829" t="s">
        <v>290</v>
      </c>
      <c r="F2829" t="s">
        <v>3065</v>
      </c>
      <c r="G2829" t="s">
        <v>42</v>
      </c>
      <c r="H2829" t="s">
        <v>40</v>
      </c>
      <c r="I2829" t="s">
        <v>3243</v>
      </c>
      <c r="J2829">
        <v>54.2</v>
      </c>
      <c r="K2829">
        <v>18.670000000000002</v>
      </c>
      <c r="L2829" t="s">
        <v>39</v>
      </c>
      <c r="M2829" t="s">
        <v>41</v>
      </c>
      <c r="N2829" t="s">
        <v>39</v>
      </c>
      <c r="O2829">
        <v>2000</v>
      </c>
      <c r="P2829">
        <v>2001</v>
      </c>
      <c r="Q2829" t="s">
        <v>3244</v>
      </c>
      <c r="R2829">
        <v>175</v>
      </c>
      <c r="S2829" t="s">
        <v>39</v>
      </c>
      <c r="T2829">
        <v>-3</v>
      </c>
      <c r="U2829" t="s">
        <v>3112</v>
      </c>
      <c r="V2829" s="6" t="s">
        <v>2953</v>
      </c>
      <c r="W2829">
        <f>0*7</f>
        <v>0</v>
      </c>
      <c r="X2829" s="6" t="s">
        <v>3231</v>
      </c>
      <c r="Y2829" t="s">
        <v>39</v>
      </c>
      <c r="Z2829" s="6" t="s">
        <v>39</v>
      </c>
      <c r="AA2829" t="s">
        <v>39</v>
      </c>
      <c r="AB2829" t="s">
        <v>39</v>
      </c>
      <c r="AC2829" t="s">
        <v>39</v>
      </c>
      <c r="AD2829" t="s">
        <v>40</v>
      </c>
      <c r="AE2829" t="s">
        <v>39</v>
      </c>
      <c r="AF2829" t="s">
        <v>40</v>
      </c>
      <c r="AG2829" t="s">
        <v>39</v>
      </c>
      <c r="AH2829" t="s">
        <v>39</v>
      </c>
      <c r="AI2829" t="s">
        <v>39</v>
      </c>
      <c r="AJ2829" t="s">
        <v>43</v>
      </c>
      <c r="AK2829">
        <v>80.5</v>
      </c>
      <c r="AL2829" t="s">
        <v>39</v>
      </c>
      <c r="AM2829" t="s">
        <v>39</v>
      </c>
      <c r="AN2829">
        <v>3</v>
      </c>
      <c r="AO2829">
        <v>50</v>
      </c>
      <c r="AP2829">
        <f>16*7</f>
        <v>112</v>
      </c>
      <c r="AQ2829" t="s">
        <v>39</v>
      </c>
      <c r="AR2829" t="s">
        <v>2693</v>
      </c>
      <c r="AS2829" t="s">
        <v>3233</v>
      </c>
    </row>
    <row r="2830" spans="1:45" x14ac:dyDescent="0.35">
      <c r="A2830" t="s">
        <v>2175</v>
      </c>
      <c r="B2830" t="s">
        <v>2672</v>
      </c>
      <c r="C2830" t="s">
        <v>2592</v>
      </c>
      <c r="D2830" t="s">
        <v>187</v>
      </c>
      <c r="E2830" t="s">
        <v>290</v>
      </c>
      <c r="F2830" t="s">
        <v>3065</v>
      </c>
      <c r="G2830" t="s">
        <v>42</v>
      </c>
      <c r="H2830" t="s">
        <v>40</v>
      </c>
      <c r="I2830" t="s">
        <v>3243</v>
      </c>
      <c r="J2830">
        <v>54.2</v>
      </c>
      <c r="K2830">
        <v>18.670000000000002</v>
      </c>
      <c r="L2830" t="s">
        <v>39</v>
      </c>
      <c r="M2830" t="s">
        <v>41</v>
      </c>
      <c r="N2830" t="s">
        <v>39</v>
      </c>
      <c r="O2830">
        <v>2000</v>
      </c>
      <c r="P2830">
        <v>2001</v>
      </c>
      <c r="Q2830" t="s">
        <v>3244</v>
      </c>
      <c r="R2830">
        <v>175</v>
      </c>
      <c r="S2830" t="s">
        <v>39</v>
      </c>
      <c r="T2830">
        <v>-3</v>
      </c>
      <c r="U2830" t="s">
        <v>3112</v>
      </c>
      <c r="V2830" s="6" t="s">
        <v>2953</v>
      </c>
      <c r="W2830">
        <v>14</v>
      </c>
      <c r="X2830" s="6" t="s">
        <v>3231</v>
      </c>
      <c r="Y2830" t="s">
        <v>39</v>
      </c>
      <c r="Z2830" s="6" t="s">
        <v>39</v>
      </c>
      <c r="AA2830" t="s">
        <v>39</v>
      </c>
      <c r="AB2830" t="s">
        <v>39</v>
      </c>
      <c r="AC2830" t="s">
        <v>39</v>
      </c>
      <c r="AD2830" t="s">
        <v>40</v>
      </c>
      <c r="AE2830" t="s">
        <v>39</v>
      </c>
      <c r="AF2830" t="s">
        <v>40</v>
      </c>
      <c r="AG2830" t="s">
        <v>39</v>
      </c>
      <c r="AH2830" t="s">
        <v>39</v>
      </c>
      <c r="AI2830" t="s">
        <v>39</v>
      </c>
      <c r="AJ2830" t="s">
        <v>43</v>
      </c>
      <c r="AK2830">
        <v>100</v>
      </c>
      <c r="AL2830" t="s">
        <v>39</v>
      </c>
      <c r="AM2830" t="s">
        <v>39</v>
      </c>
      <c r="AN2830">
        <v>3</v>
      </c>
      <c r="AO2830">
        <v>50</v>
      </c>
      <c r="AP2830">
        <f t="shared" ref="AP2830:AP2893" si="84">16*7</f>
        <v>112</v>
      </c>
      <c r="AQ2830" t="s">
        <v>39</v>
      </c>
      <c r="AR2830" t="s">
        <v>2693</v>
      </c>
      <c r="AS2830" t="s">
        <v>3233</v>
      </c>
    </row>
    <row r="2831" spans="1:45" x14ac:dyDescent="0.35">
      <c r="A2831" t="s">
        <v>2175</v>
      </c>
      <c r="B2831" t="s">
        <v>2672</v>
      </c>
      <c r="C2831" t="s">
        <v>2592</v>
      </c>
      <c r="D2831" t="s">
        <v>187</v>
      </c>
      <c r="E2831" t="s">
        <v>290</v>
      </c>
      <c r="F2831" t="s">
        <v>3065</v>
      </c>
      <c r="G2831" t="s">
        <v>42</v>
      </c>
      <c r="H2831" t="s">
        <v>40</v>
      </c>
      <c r="I2831" t="s">
        <v>3243</v>
      </c>
      <c r="J2831">
        <v>54.2</v>
      </c>
      <c r="K2831">
        <v>18.670000000000002</v>
      </c>
      <c r="L2831" t="s">
        <v>39</v>
      </c>
      <c r="M2831" t="s">
        <v>41</v>
      </c>
      <c r="N2831" t="s">
        <v>39</v>
      </c>
      <c r="O2831">
        <v>2000</v>
      </c>
      <c r="P2831">
        <v>2001</v>
      </c>
      <c r="Q2831" t="s">
        <v>3244</v>
      </c>
      <c r="R2831">
        <v>175</v>
      </c>
      <c r="S2831" t="s">
        <v>39</v>
      </c>
      <c r="T2831">
        <v>-3</v>
      </c>
      <c r="U2831" t="s">
        <v>3112</v>
      </c>
      <c r="V2831" s="6" t="s">
        <v>2953</v>
      </c>
      <c r="W2831">
        <v>28</v>
      </c>
      <c r="X2831" s="6" t="s">
        <v>3231</v>
      </c>
      <c r="Y2831" t="s">
        <v>39</v>
      </c>
      <c r="Z2831" s="6" t="s">
        <v>39</v>
      </c>
      <c r="AA2831" t="s">
        <v>39</v>
      </c>
      <c r="AB2831" t="s">
        <v>39</v>
      </c>
      <c r="AC2831" t="s">
        <v>39</v>
      </c>
      <c r="AD2831" t="s">
        <v>40</v>
      </c>
      <c r="AE2831" t="s">
        <v>39</v>
      </c>
      <c r="AF2831" t="s">
        <v>40</v>
      </c>
      <c r="AG2831" t="s">
        <v>39</v>
      </c>
      <c r="AH2831" t="s">
        <v>39</v>
      </c>
      <c r="AI2831" t="s">
        <v>39</v>
      </c>
      <c r="AJ2831" t="s">
        <v>43</v>
      </c>
      <c r="AK2831">
        <v>94.5</v>
      </c>
      <c r="AL2831" t="s">
        <v>39</v>
      </c>
      <c r="AM2831" t="s">
        <v>39</v>
      </c>
      <c r="AN2831">
        <v>3</v>
      </c>
      <c r="AO2831">
        <v>50</v>
      </c>
      <c r="AP2831">
        <f t="shared" si="84"/>
        <v>112</v>
      </c>
      <c r="AQ2831" t="s">
        <v>39</v>
      </c>
      <c r="AR2831" t="s">
        <v>2693</v>
      </c>
      <c r="AS2831" t="s">
        <v>3233</v>
      </c>
    </row>
    <row r="2832" spans="1:45" x14ac:dyDescent="0.35">
      <c r="A2832" t="s">
        <v>2175</v>
      </c>
      <c r="B2832" t="s">
        <v>2672</v>
      </c>
      <c r="C2832" t="s">
        <v>2592</v>
      </c>
      <c r="D2832" t="s">
        <v>187</v>
      </c>
      <c r="E2832" t="s">
        <v>290</v>
      </c>
      <c r="F2832" t="s">
        <v>3065</v>
      </c>
      <c r="G2832" t="s">
        <v>42</v>
      </c>
      <c r="H2832" t="s">
        <v>40</v>
      </c>
      <c r="I2832" t="s">
        <v>3243</v>
      </c>
      <c r="J2832">
        <v>54.2</v>
      </c>
      <c r="K2832">
        <v>18.670000000000002</v>
      </c>
      <c r="L2832" t="s">
        <v>39</v>
      </c>
      <c r="M2832" t="s">
        <v>41</v>
      </c>
      <c r="N2832" t="s">
        <v>39</v>
      </c>
      <c r="O2832">
        <v>2000</v>
      </c>
      <c r="P2832">
        <v>2001</v>
      </c>
      <c r="Q2832" t="s">
        <v>3244</v>
      </c>
      <c r="R2832">
        <v>175</v>
      </c>
      <c r="S2832" t="s">
        <v>39</v>
      </c>
      <c r="T2832">
        <v>-3</v>
      </c>
      <c r="U2832" t="s">
        <v>3112</v>
      </c>
      <c r="V2832" s="6" t="s">
        <v>2953</v>
      </c>
      <c r="W2832">
        <v>42</v>
      </c>
      <c r="X2832" s="6" t="s">
        <v>3231</v>
      </c>
      <c r="Y2832" t="s">
        <v>39</v>
      </c>
      <c r="Z2832" s="6" t="s">
        <v>39</v>
      </c>
      <c r="AA2832" t="s">
        <v>39</v>
      </c>
      <c r="AB2832" t="s">
        <v>39</v>
      </c>
      <c r="AC2832" t="s">
        <v>39</v>
      </c>
      <c r="AD2832" t="s">
        <v>40</v>
      </c>
      <c r="AE2832" t="s">
        <v>39</v>
      </c>
      <c r="AF2832" t="s">
        <v>40</v>
      </c>
      <c r="AG2832" t="s">
        <v>39</v>
      </c>
      <c r="AH2832" t="s">
        <v>39</v>
      </c>
      <c r="AI2832" t="s">
        <v>39</v>
      </c>
      <c r="AJ2832" t="s">
        <v>43</v>
      </c>
      <c r="AK2832">
        <v>94</v>
      </c>
      <c r="AL2832" t="s">
        <v>39</v>
      </c>
      <c r="AM2832" t="s">
        <v>39</v>
      </c>
      <c r="AN2832">
        <v>3</v>
      </c>
      <c r="AO2832">
        <v>50</v>
      </c>
      <c r="AP2832">
        <f t="shared" si="84"/>
        <v>112</v>
      </c>
      <c r="AQ2832" t="s">
        <v>39</v>
      </c>
      <c r="AR2832" t="s">
        <v>2693</v>
      </c>
      <c r="AS2832" t="s">
        <v>3233</v>
      </c>
    </row>
    <row r="2833" spans="1:45" x14ac:dyDescent="0.35">
      <c r="A2833" t="s">
        <v>2175</v>
      </c>
      <c r="B2833" t="s">
        <v>2672</v>
      </c>
      <c r="C2833" t="s">
        <v>2592</v>
      </c>
      <c r="D2833" t="s">
        <v>187</v>
      </c>
      <c r="E2833" t="s">
        <v>290</v>
      </c>
      <c r="F2833" t="s">
        <v>3065</v>
      </c>
      <c r="G2833" t="s">
        <v>42</v>
      </c>
      <c r="H2833" t="s">
        <v>40</v>
      </c>
      <c r="I2833" t="s">
        <v>3243</v>
      </c>
      <c r="J2833">
        <v>54.2</v>
      </c>
      <c r="K2833">
        <v>18.670000000000002</v>
      </c>
      <c r="L2833" t="s">
        <v>39</v>
      </c>
      <c r="M2833" t="s">
        <v>41</v>
      </c>
      <c r="N2833" t="s">
        <v>39</v>
      </c>
      <c r="O2833">
        <v>2000</v>
      </c>
      <c r="P2833">
        <v>2001</v>
      </c>
      <c r="Q2833" t="s">
        <v>3244</v>
      </c>
      <c r="R2833">
        <v>175</v>
      </c>
      <c r="S2833" t="s">
        <v>39</v>
      </c>
      <c r="T2833">
        <v>-3</v>
      </c>
      <c r="U2833" t="s">
        <v>3112</v>
      </c>
      <c r="V2833" s="6" t="s">
        <v>2953</v>
      </c>
      <c r="W2833">
        <v>56</v>
      </c>
      <c r="X2833" s="6" t="s">
        <v>3231</v>
      </c>
      <c r="Y2833" t="s">
        <v>39</v>
      </c>
      <c r="Z2833" s="6" t="s">
        <v>39</v>
      </c>
      <c r="AA2833" t="s">
        <v>39</v>
      </c>
      <c r="AB2833" t="s">
        <v>39</v>
      </c>
      <c r="AC2833" t="s">
        <v>39</v>
      </c>
      <c r="AD2833" t="s">
        <v>40</v>
      </c>
      <c r="AE2833" t="s">
        <v>39</v>
      </c>
      <c r="AF2833" t="s">
        <v>40</v>
      </c>
      <c r="AG2833" t="s">
        <v>39</v>
      </c>
      <c r="AH2833" t="s">
        <v>39</v>
      </c>
      <c r="AI2833" t="s">
        <v>39</v>
      </c>
      <c r="AJ2833" t="s">
        <v>43</v>
      </c>
      <c r="AK2833">
        <v>49.5</v>
      </c>
      <c r="AL2833" t="s">
        <v>39</v>
      </c>
      <c r="AM2833" t="s">
        <v>39</v>
      </c>
      <c r="AN2833">
        <v>3</v>
      </c>
      <c r="AO2833">
        <v>50</v>
      </c>
      <c r="AP2833">
        <f t="shared" si="84"/>
        <v>112</v>
      </c>
      <c r="AQ2833" t="s">
        <v>39</v>
      </c>
      <c r="AR2833" t="s">
        <v>2693</v>
      </c>
      <c r="AS2833" t="s">
        <v>3233</v>
      </c>
    </row>
    <row r="2834" spans="1:45" x14ac:dyDescent="0.35">
      <c r="A2834" t="s">
        <v>2175</v>
      </c>
      <c r="B2834" t="s">
        <v>2672</v>
      </c>
      <c r="C2834" t="s">
        <v>2592</v>
      </c>
      <c r="D2834" t="s">
        <v>187</v>
      </c>
      <c r="E2834" t="s">
        <v>290</v>
      </c>
      <c r="F2834" t="s">
        <v>3065</v>
      </c>
      <c r="G2834" t="s">
        <v>42</v>
      </c>
      <c r="H2834" t="s">
        <v>40</v>
      </c>
      <c r="I2834" t="s">
        <v>3243</v>
      </c>
      <c r="J2834">
        <v>54.2</v>
      </c>
      <c r="K2834">
        <v>18.670000000000002</v>
      </c>
      <c r="L2834" t="s">
        <v>39</v>
      </c>
      <c r="M2834" t="s">
        <v>41</v>
      </c>
      <c r="N2834" t="s">
        <v>39</v>
      </c>
      <c r="O2834">
        <v>2000</v>
      </c>
      <c r="P2834">
        <v>2001</v>
      </c>
      <c r="Q2834" t="s">
        <v>3244</v>
      </c>
      <c r="R2834">
        <v>175</v>
      </c>
      <c r="S2834" t="s">
        <v>39</v>
      </c>
      <c r="T2834">
        <v>-3</v>
      </c>
      <c r="U2834" t="s">
        <v>3112</v>
      </c>
      <c r="V2834" s="6" t="s">
        <v>2953</v>
      </c>
      <c r="W2834">
        <v>70</v>
      </c>
      <c r="X2834" s="6" t="s">
        <v>3231</v>
      </c>
      <c r="Y2834" t="s">
        <v>39</v>
      </c>
      <c r="Z2834" s="6" t="s">
        <v>39</v>
      </c>
      <c r="AA2834" t="s">
        <v>39</v>
      </c>
      <c r="AB2834" t="s">
        <v>39</v>
      </c>
      <c r="AC2834" t="s">
        <v>39</v>
      </c>
      <c r="AD2834" t="s">
        <v>40</v>
      </c>
      <c r="AE2834" t="s">
        <v>39</v>
      </c>
      <c r="AF2834" t="s">
        <v>40</v>
      </c>
      <c r="AG2834" t="s">
        <v>39</v>
      </c>
      <c r="AH2834" t="s">
        <v>39</v>
      </c>
      <c r="AI2834" t="s">
        <v>39</v>
      </c>
      <c r="AJ2834" t="s">
        <v>43</v>
      </c>
      <c r="AK2834">
        <v>42</v>
      </c>
      <c r="AL2834" t="s">
        <v>39</v>
      </c>
      <c r="AM2834" t="s">
        <v>39</v>
      </c>
      <c r="AN2834">
        <v>3</v>
      </c>
      <c r="AO2834">
        <v>50</v>
      </c>
      <c r="AP2834">
        <f t="shared" si="84"/>
        <v>112</v>
      </c>
      <c r="AQ2834" t="s">
        <v>39</v>
      </c>
      <c r="AR2834" t="s">
        <v>2693</v>
      </c>
      <c r="AS2834" t="s">
        <v>3233</v>
      </c>
    </row>
    <row r="2835" spans="1:45" x14ac:dyDescent="0.35">
      <c r="A2835" t="s">
        <v>2175</v>
      </c>
      <c r="B2835" t="s">
        <v>2672</v>
      </c>
      <c r="C2835" t="s">
        <v>2592</v>
      </c>
      <c r="D2835" t="s">
        <v>187</v>
      </c>
      <c r="E2835" t="s">
        <v>290</v>
      </c>
      <c r="F2835" t="s">
        <v>3065</v>
      </c>
      <c r="G2835" t="s">
        <v>42</v>
      </c>
      <c r="H2835" t="s">
        <v>40</v>
      </c>
      <c r="I2835" t="s">
        <v>3243</v>
      </c>
      <c r="J2835">
        <v>54.2</v>
      </c>
      <c r="K2835">
        <v>18.670000000000002</v>
      </c>
      <c r="L2835" t="s">
        <v>39</v>
      </c>
      <c r="M2835" t="s">
        <v>41</v>
      </c>
      <c r="N2835" t="s">
        <v>39</v>
      </c>
      <c r="O2835">
        <v>2000</v>
      </c>
      <c r="P2835">
        <v>2001</v>
      </c>
      <c r="Q2835" t="s">
        <v>3244</v>
      </c>
      <c r="R2835">
        <v>175</v>
      </c>
      <c r="S2835" t="s">
        <v>39</v>
      </c>
      <c r="T2835">
        <v>-3</v>
      </c>
      <c r="U2835" t="s">
        <v>3112</v>
      </c>
      <c r="V2835" s="6" t="s">
        <v>2953</v>
      </c>
      <c r="W2835">
        <v>168</v>
      </c>
      <c r="X2835" s="6" t="s">
        <v>3231</v>
      </c>
      <c r="Y2835" t="s">
        <v>39</v>
      </c>
      <c r="Z2835" s="6" t="s">
        <v>39</v>
      </c>
      <c r="AA2835" t="s">
        <v>39</v>
      </c>
      <c r="AB2835" t="s">
        <v>39</v>
      </c>
      <c r="AC2835" t="s">
        <v>39</v>
      </c>
      <c r="AD2835" t="s">
        <v>40</v>
      </c>
      <c r="AE2835" t="s">
        <v>39</v>
      </c>
      <c r="AF2835" t="s">
        <v>40</v>
      </c>
      <c r="AG2835" t="s">
        <v>39</v>
      </c>
      <c r="AH2835" t="s">
        <v>39</v>
      </c>
      <c r="AI2835" t="s">
        <v>39</v>
      </c>
      <c r="AJ2835" t="s">
        <v>43</v>
      </c>
      <c r="AK2835">
        <v>2</v>
      </c>
      <c r="AL2835" t="s">
        <v>39</v>
      </c>
      <c r="AM2835" t="s">
        <v>39</v>
      </c>
      <c r="AN2835">
        <v>3</v>
      </c>
      <c r="AO2835">
        <v>50</v>
      </c>
      <c r="AP2835">
        <f t="shared" si="84"/>
        <v>112</v>
      </c>
      <c r="AQ2835" t="s">
        <v>39</v>
      </c>
      <c r="AR2835" t="s">
        <v>2693</v>
      </c>
      <c r="AS2835" t="s">
        <v>3233</v>
      </c>
    </row>
    <row r="2836" spans="1:45" x14ac:dyDescent="0.35">
      <c r="A2836" t="s">
        <v>2175</v>
      </c>
      <c r="B2836" t="s">
        <v>2672</v>
      </c>
      <c r="C2836" t="s">
        <v>2592</v>
      </c>
      <c r="D2836" t="s">
        <v>187</v>
      </c>
      <c r="E2836" t="s">
        <v>290</v>
      </c>
      <c r="F2836" t="s">
        <v>3065</v>
      </c>
      <c r="G2836" t="s">
        <v>42</v>
      </c>
      <c r="H2836" t="s">
        <v>40</v>
      </c>
      <c r="I2836" t="s">
        <v>3243</v>
      </c>
      <c r="J2836">
        <v>54.2</v>
      </c>
      <c r="K2836">
        <v>18.670000000000002</v>
      </c>
      <c r="L2836" t="s">
        <v>39</v>
      </c>
      <c r="M2836" t="s">
        <v>41</v>
      </c>
      <c r="N2836" t="s">
        <v>39</v>
      </c>
      <c r="O2836">
        <v>2000</v>
      </c>
      <c r="P2836">
        <v>2001</v>
      </c>
      <c r="Q2836" t="s">
        <v>3244</v>
      </c>
      <c r="R2836">
        <v>175</v>
      </c>
      <c r="S2836" t="s">
        <v>39</v>
      </c>
      <c r="T2836">
        <v>-3</v>
      </c>
      <c r="U2836" t="s">
        <v>3112</v>
      </c>
      <c r="V2836" s="6" t="s">
        <v>2953</v>
      </c>
      <c r="W2836">
        <f>0*7</f>
        <v>0</v>
      </c>
      <c r="X2836" s="6" t="s">
        <v>3232</v>
      </c>
      <c r="Y2836" t="s">
        <v>39</v>
      </c>
      <c r="Z2836" s="6" t="s">
        <v>39</v>
      </c>
      <c r="AA2836" t="s">
        <v>39</v>
      </c>
      <c r="AB2836" t="s">
        <v>39</v>
      </c>
      <c r="AC2836" t="s">
        <v>39</v>
      </c>
      <c r="AD2836" t="s">
        <v>40</v>
      </c>
      <c r="AE2836" t="s">
        <v>39</v>
      </c>
      <c r="AF2836" t="s">
        <v>40</v>
      </c>
      <c r="AG2836" t="s">
        <v>39</v>
      </c>
      <c r="AH2836" t="s">
        <v>39</v>
      </c>
      <c r="AI2836" t="s">
        <v>39</v>
      </c>
      <c r="AJ2836" t="s">
        <v>43</v>
      </c>
      <c r="AK2836">
        <v>100</v>
      </c>
      <c r="AL2836" t="s">
        <v>39</v>
      </c>
      <c r="AM2836" t="s">
        <v>39</v>
      </c>
      <c r="AN2836">
        <v>3</v>
      </c>
      <c r="AO2836">
        <v>50</v>
      </c>
      <c r="AP2836">
        <f t="shared" si="84"/>
        <v>112</v>
      </c>
      <c r="AQ2836" t="s">
        <v>39</v>
      </c>
      <c r="AR2836" t="s">
        <v>2693</v>
      </c>
      <c r="AS2836" t="s">
        <v>3233</v>
      </c>
    </row>
    <row r="2837" spans="1:45" x14ac:dyDescent="0.35">
      <c r="A2837" t="s">
        <v>2175</v>
      </c>
      <c r="B2837" t="s">
        <v>2672</v>
      </c>
      <c r="C2837" t="s">
        <v>2592</v>
      </c>
      <c r="D2837" t="s">
        <v>187</v>
      </c>
      <c r="E2837" t="s">
        <v>290</v>
      </c>
      <c r="F2837" t="s">
        <v>3065</v>
      </c>
      <c r="G2837" t="s">
        <v>42</v>
      </c>
      <c r="H2837" t="s">
        <v>40</v>
      </c>
      <c r="I2837" t="s">
        <v>3243</v>
      </c>
      <c r="J2837">
        <v>54.2</v>
      </c>
      <c r="K2837">
        <v>18.670000000000002</v>
      </c>
      <c r="L2837" t="s">
        <v>39</v>
      </c>
      <c r="M2837" t="s">
        <v>41</v>
      </c>
      <c r="N2837" t="s">
        <v>39</v>
      </c>
      <c r="O2837">
        <v>2000</v>
      </c>
      <c r="P2837">
        <v>2001</v>
      </c>
      <c r="Q2837" t="s">
        <v>3244</v>
      </c>
      <c r="R2837">
        <v>175</v>
      </c>
      <c r="S2837" t="s">
        <v>39</v>
      </c>
      <c r="T2837">
        <v>-3</v>
      </c>
      <c r="U2837" t="s">
        <v>3112</v>
      </c>
      <c r="V2837" s="6" t="s">
        <v>2953</v>
      </c>
      <c r="W2837">
        <v>14</v>
      </c>
      <c r="X2837" s="6" t="s">
        <v>3232</v>
      </c>
      <c r="Y2837" t="s">
        <v>39</v>
      </c>
      <c r="Z2837" s="6" t="s">
        <v>39</v>
      </c>
      <c r="AA2837" t="s">
        <v>39</v>
      </c>
      <c r="AB2837" t="s">
        <v>39</v>
      </c>
      <c r="AC2837" t="s">
        <v>39</v>
      </c>
      <c r="AD2837" t="s">
        <v>40</v>
      </c>
      <c r="AE2837" t="s">
        <v>39</v>
      </c>
      <c r="AF2837" t="s">
        <v>40</v>
      </c>
      <c r="AG2837" t="s">
        <v>39</v>
      </c>
      <c r="AH2837" t="s">
        <v>39</v>
      </c>
      <c r="AI2837" t="s">
        <v>39</v>
      </c>
      <c r="AJ2837" t="s">
        <v>43</v>
      </c>
      <c r="AK2837">
        <v>100</v>
      </c>
      <c r="AL2837" t="s">
        <v>39</v>
      </c>
      <c r="AM2837" t="s">
        <v>39</v>
      </c>
      <c r="AN2837">
        <v>3</v>
      </c>
      <c r="AO2837">
        <v>50</v>
      </c>
      <c r="AP2837">
        <f t="shared" si="84"/>
        <v>112</v>
      </c>
      <c r="AQ2837" t="s">
        <v>39</v>
      </c>
      <c r="AR2837" t="s">
        <v>2693</v>
      </c>
      <c r="AS2837" t="s">
        <v>3233</v>
      </c>
    </row>
    <row r="2838" spans="1:45" x14ac:dyDescent="0.35">
      <c r="A2838" t="s">
        <v>2175</v>
      </c>
      <c r="B2838" t="s">
        <v>2672</v>
      </c>
      <c r="C2838" t="s">
        <v>2592</v>
      </c>
      <c r="D2838" t="s">
        <v>187</v>
      </c>
      <c r="E2838" t="s">
        <v>290</v>
      </c>
      <c r="F2838" t="s">
        <v>3065</v>
      </c>
      <c r="G2838" t="s">
        <v>42</v>
      </c>
      <c r="H2838" t="s">
        <v>40</v>
      </c>
      <c r="I2838" t="s">
        <v>3243</v>
      </c>
      <c r="J2838">
        <v>54.2</v>
      </c>
      <c r="K2838">
        <v>18.670000000000002</v>
      </c>
      <c r="L2838" t="s">
        <v>39</v>
      </c>
      <c r="M2838" t="s">
        <v>41</v>
      </c>
      <c r="N2838" t="s">
        <v>39</v>
      </c>
      <c r="O2838">
        <v>2000</v>
      </c>
      <c r="P2838">
        <v>2001</v>
      </c>
      <c r="Q2838" t="s">
        <v>3244</v>
      </c>
      <c r="R2838">
        <v>175</v>
      </c>
      <c r="S2838" t="s">
        <v>39</v>
      </c>
      <c r="T2838">
        <v>-3</v>
      </c>
      <c r="U2838" t="s">
        <v>3112</v>
      </c>
      <c r="V2838" s="6" t="s">
        <v>2953</v>
      </c>
      <c r="W2838">
        <v>28</v>
      </c>
      <c r="X2838" s="6" t="s">
        <v>3232</v>
      </c>
      <c r="Y2838" t="s">
        <v>39</v>
      </c>
      <c r="Z2838" s="6" t="s">
        <v>39</v>
      </c>
      <c r="AA2838" t="s">
        <v>39</v>
      </c>
      <c r="AB2838" t="s">
        <v>39</v>
      </c>
      <c r="AC2838" t="s">
        <v>39</v>
      </c>
      <c r="AD2838" t="s">
        <v>40</v>
      </c>
      <c r="AE2838" t="s">
        <v>39</v>
      </c>
      <c r="AF2838" t="s">
        <v>40</v>
      </c>
      <c r="AG2838" t="s">
        <v>39</v>
      </c>
      <c r="AH2838" t="s">
        <v>39</v>
      </c>
      <c r="AI2838" t="s">
        <v>39</v>
      </c>
      <c r="AJ2838" t="s">
        <v>43</v>
      </c>
      <c r="AK2838">
        <v>100</v>
      </c>
      <c r="AL2838" t="s">
        <v>39</v>
      </c>
      <c r="AM2838" t="s">
        <v>39</v>
      </c>
      <c r="AN2838">
        <v>3</v>
      </c>
      <c r="AO2838">
        <v>50</v>
      </c>
      <c r="AP2838">
        <f t="shared" si="84"/>
        <v>112</v>
      </c>
      <c r="AQ2838" t="s">
        <v>39</v>
      </c>
      <c r="AR2838" t="s">
        <v>2693</v>
      </c>
      <c r="AS2838" t="s">
        <v>3233</v>
      </c>
    </row>
    <row r="2839" spans="1:45" x14ac:dyDescent="0.35">
      <c r="A2839" t="s">
        <v>2175</v>
      </c>
      <c r="B2839" t="s">
        <v>2672</v>
      </c>
      <c r="C2839" t="s">
        <v>2592</v>
      </c>
      <c r="D2839" t="s">
        <v>187</v>
      </c>
      <c r="E2839" t="s">
        <v>290</v>
      </c>
      <c r="F2839" t="s">
        <v>3065</v>
      </c>
      <c r="G2839" t="s">
        <v>42</v>
      </c>
      <c r="H2839" t="s">
        <v>40</v>
      </c>
      <c r="I2839" t="s">
        <v>3243</v>
      </c>
      <c r="J2839">
        <v>54.2</v>
      </c>
      <c r="K2839">
        <v>18.670000000000002</v>
      </c>
      <c r="L2839" t="s">
        <v>39</v>
      </c>
      <c r="M2839" t="s">
        <v>41</v>
      </c>
      <c r="N2839" t="s">
        <v>39</v>
      </c>
      <c r="O2839">
        <v>2000</v>
      </c>
      <c r="P2839">
        <v>2001</v>
      </c>
      <c r="Q2839" t="s">
        <v>3244</v>
      </c>
      <c r="R2839">
        <v>175</v>
      </c>
      <c r="S2839" t="s">
        <v>39</v>
      </c>
      <c r="T2839">
        <v>-3</v>
      </c>
      <c r="U2839" t="s">
        <v>3112</v>
      </c>
      <c r="V2839" s="6" t="s">
        <v>2953</v>
      </c>
      <c r="W2839">
        <v>42</v>
      </c>
      <c r="X2839" s="6" t="s">
        <v>3232</v>
      </c>
      <c r="Y2839" t="s">
        <v>39</v>
      </c>
      <c r="Z2839" s="6" t="s">
        <v>39</v>
      </c>
      <c r="AA2839" t="s">
        <v>39</v>
      </c>
      <c r="AB2839" t="s">
        <v>39</v>
      </c>
      <c r="AC2839" t="s">
        <v>39</v>
      </c>
      <c r="AD2839" t="s">
        <v>40</v>
      </c>
      <c r="AE2839" t="s">
        <v>39</v>
      </c>
      <c r="AF2839" t="s">
        <v>40</v>
      </c>
      <c r="AG2839" t="s">
        <v>39</v>
      </c>
      <c r="AH2839" t="s">
        <v>39</v>
      </c>
      <c r="AI2839" t="s">
        <v>39</v>
      </c>
      <c r="AJ2839" t="s">
        <v>43</v>
      </c>
      <c r="AK2839">
        <v>95.5</v>
      </c>
      <c r="AL2839" t="s">
        <v>39</v>
      </c>
      <c r="AM2839" t="s">
        <v>39</v>
      </c>
      <c r="AN2839">
        <v>3</v>
      </c>
      <c r="AO2839">
        <v>50</v>
      </c>
      <c r="AP2839">
        <f t="shared" si="84"/>
        <v>112</v>
      </c>
      <c r="AQ2839" t="s">
        <v>39</v>
      </c>
      <c r="AR2839" t="s">
        <v>2693</v>
      </c>
      <c r="AS2839" t="s">
        <v>3233</v>
      </c>
    </row>
    <row r="2840" spans="1:45" x14ac:dyDescent="0.35">
      <c r="A2840" t="s">
        <v>2175</v>
      </c>
      <c r="B2840" t="s">
        <v>2672</v>
      </c>
      <c r="C2840" t="s">
        <v>2592</v>
      </c>
      <c r="D2840" t="s">
        <v>187</v>
      </c>
      <c r="E2840" t="s">
        <v>290</v>
      </c>
      <c r="F2840" t="s">
        <v>3065</v>
      </c>
      <c r="G2840" t="s">
        <v>42</v>
      </c>
      <c r="H2840" t="s">
        <v>40</v>
      </c>
      <c r="I2840" t="s">
        <v>3243</v>
      </c>
      <c r="J2840">
        <v>54.2</v>
      </c>
      <c r="K2840">
        <v>18.670000000000002</v>
      </c>
      <c r="L2840" t="s">
        <v>39</v>
      </c>
      <c r="M2840" t="s">
        <v>41</v>
      </c>
      <c r="N2840" t="s">
        <v>39</v>
      </c>
      <c r="O2840">
        <v>2000</v>
      </c>
      <c r="P2840">
        <v>2001</v>
      </c>
      <c r="Q2840" t="s">
        <v>3244</v>
      </c>
      <c r="R2840">
        <v>175</v>
      </c>
      <c r="S2840" t="s">
        <v>39</v>
      </c>
      <c r="T2840">
        <v>-3</v>
      </c>
      <c r="U2840" t="s">
        <v>3112</v>
      </c>
      <c r="V2840" s="6" t="s">
        <v>2953</v>
      </c>
      <c r="W2840">
        <v>56</v>
      </c>
      <c r="X2840" s="6" t="s">
        <v>3232</v>
      </c>
      <c r="Y2840" t="s">
        <v>39</v>
      </c>
      <c r="Z2840" s="6" t="s">
        <v>39</v>
      </c>
      <c r="AA2840" t="s">
        <v>39</v>
      </c>
      <c r="AB2840" t="s">
        <v>39</v>
      </c>
      <c r="AC2840" t="s">
        <v>39</v>
      </c>
      <c r="AD2840" t="s">
        <v>40</v>
      </c>
      <c r="AE2840" t="s">
        <v>39</v>
      </c>
      <c r="AF2840" t="s">
        <v>40</v>
      </c>
      <c r="AG2840" t="s">
        <v>39</v>
      </c>
      <c r="AH2840" t="s">
        <v>39</v>
      </c>
      <c r="AI2840" t="s">
        <v>39</v>
      </c>
      <c r="AJ2840" t="s">
        <v>43</v>
      </c>
      <c r="AK2840">
        <v>57</v>
      </c>
      <c r="AL2840" t="s">
        <v>39</v>
      </c>
      <c r="AM2840" t="s">
        <v>39</v>
      </c>
      <c r="AN2840">
        <v>3</v>
      </c>
      <c r="AO2840">
        <v>50</v>
      </c>
      <c r="AP2840">
        <f t="shared" si="84"/>
        <v>112</v>
      </c>
      <c r="AQ2840" t="s">
        <v>39</v>
      </c>
      <c r="AR2840" t="s">
        <v>2693</v>
      </c>
      <c r="AS2840" t="s">
        <v>3233</v>
      </c>
    </row>
    <row r="2841" spans="1:45" x14ac:dyDescent="0.35">
      <c r="A2841" t="s">
        <v>2175</v>
      </c>
      <c r="B2841" t="s">
        <v>2672</v>
      </c>
      <c r="C2841" t="s">
        <v>2592</v>
      </c>
      <c r="D2841" t="s">
        <v>187</v>
      </c>
      <c r="E2841" t="s">
        <v>290</v>
      </c>
      <c r="F2841" t="s">
        <v>3065</v>
      </c>
      <c r="G2841" t="s">
        <v>42</v>
      </c>
      <c r="H2841" t="s">
        <v>40</v>
      </c>
      <c r="I2841" t="s">
        <v>3243</v>
      </c>
      <c r="J2841">
        <v>54.2</v>
      </c>
      <c r="K2841">
        <v>18.670000000000002</v>
      </c>
      <c r="L2841" t="s">
        <v>39</v>
      </c>
      <c r="M2841" t="s">
        <v>41</v>
      </c>
      <c r="N2841" t="s">
        <v>39</v>
      </c>
      <c r="O2841">
        <v>2000</v>
      </c>
      <c r="P2841">
        <v>2001</v>
      </c>
      <c r="Q2841" t="s">
        <v>3244</v>
      </c>
      <c r="R2841">
        <v>175</v>
      </c>
      <c r="S2841" t="s">
        <v>39</v>
      </c>
      <c r="T2841">
        <v>-3</v>
      </c>
      <c r="U2841" t="s">
        <v>3112</v>
      </c>
      <c r="V2841" s="6" t="s">
        <v>2953</v>
      </c>
      <c r="W2841">
        <v>70</v>
      </c>
      <c r="X2841" s="6" t="s">
        <v>3232</v>
      </c>
      <c r="Y2841" t="s">
        <v>39</v>
      </c>
      <c r="Z2841" s="6" t="s">
        <v>39</v>
      </c>
      <c r="AA2841" t="s">
        <v>39</v>
      </c>
      <c r="AB2841" t="s">
        <v>39</v>
      </c>
      <c r="AC2841" t="s">
        <v>39</v>
      </c>
      <c r="AD2841" t="s">
        <v>40</v>
      </c>
      <c r="AE2841" t="s">
        <v>39</v>
      </c>
      <c r="AF2841" t="s">
        <v>40</v>
      </c>
      <c r="AG2841" t="s">
        <v>39</v>
      </c>
      <c r="AH2841" t="s">
        <v>39</v>
      </c>
      <c r="AI2841" t="s">
        <v>39</v>
      </c>
      <c r="AJ2841" t="s">
        <v>43</v>
      </c>
      <c r="AK2841">
        <v>45.5</v>
      </c>
      <c r="AL2841" t="s">
        <v>39</v>
      </c>
      <c r="AM2841" t="s">
        <v>39</v>
      </c>
      <c r="AN2841">
        <v>3</v>
      </c>
      <c r="AO2841">
        <v>50</v>
      </c>
      <c r="AP2841">
        <f t="shared" si="84"/>
        <v>112</v>
      </c>
      <c r="AQ2841" t="s">
        <v>39</v>
      </c>
      <c r="AR2841" t="s">
        <v>2693</v>
      </c>
      <c r="AS2841" t="s">
        <v>3233</v>
      </c>
    </row>
    <row r="2842" spans="1:45" x14ac:dyDescent="0.35">
      <c r="A2842" t="s">
        <v>2175</v>
      </c>
      <c r="B2842" t="s">
        <v>2672</v>
      </c>
      <c r="C2842" t="s">
        <v>2592</v>
      </c>
      <c r="D2842" t="s">
        <v>187</v>
      </c>
      <c r="E2842" t="s">
        <v>290</v>
      </c>
      <c r="F2842" t="s">
        <v>3065</v>
      </c>
      <c r="G2842" t="s">
        <v>42</v>
      </c>
      <c r="H2842" t="s">
        <v>40</v>
      </c>
      <c r="I2842" t="s">
        <v>3243</v>
      </c>
      <c r="J2842">
        <v>54.2</v>
      </c>
      <c r="K2842">
        <v>18.670000000000002</v>
      </c>
      <c r="L2842" t="s">
        <v>39</v>
      </c>
      <c r="M2842" t="s">
        <v>41</v>
      </c>
      <c r="N2842" t="s">
        <v>39</v>
      </c>
      <c r="O2842">
        <v>2000</v>
      </c>
      <c r="P2842">
        <v>2001</v>
      </c>
      <c r="Q2842" t="s">
        <v>3244</v>
      </c>
      <c r="R2842">
        <v>175</v>
      </c>
      <c r="S2842" t="s">
        <v>39</v>
      </c>
      <c r="T2842">
        <v>-3</v>
      </c>
      <c r="U2842" t="s">
        <v>3112</v>
      </c>
      <c r="V2842" s="6" t="s">
        <v>2953</v>
      </c>
      <c r="W2842">
        <v>168</v>
      </c>
      <c r="X2842" s="6" t="s">
        <v>3232</v>
      </c>
      <c r="Y2842" t="s">
        <v>39</v>
      </c>
      <c r="Z2842" s="6" t="s">
        <v>39</v>
      </c>
      <c r="AA2842" t="s">
        <v>39</v>
      </c>
      <c r="AB2842" t="s">
        <v>39</v>
      </c>
      <c r="AC2842" t="s">
        <v>39</v>
      </c>
      <c r="AD2842" t="s">
        <v>40</v>
      </c>
      <c r="AE2842" t="s">
        <v>39</v>
      </c>
      <c r="AF2842" t="s">
        <v>40</v>
      </c>
      <c r="AG2842" t="s">
        <v>39</v>
      </c>
      <c r="AH2842" t="s">
        <v>39</v>
      </c>
      <c r="AI2842" t="s">
        <v>39</v>
      </c>
      <c r="AJ2842" t="s">
        <v>43</v>
      </c>
      <c r="AK2842" t="s">
        <v>39</v>
      </c>
      <c r="AL2842" t="s">
        <v>39</v>
      </c>
      <c r="AM2842" t="s">
        <v>39</v>
      </c>
      <c r="AN2842">
        <v>3</v>
      </c>
      <c r="AO2842">
        <v>50</v>
      </c>
      <c r="AP2842">
        <f t="shared" si="84"/>
        <v>112</v>
      </c>
      <c r="AQ2842" t="s">
        <v>39</v>
      </c>
      <c r="AR2842" t="s">
        <v>2693</v>
      </c>
      <c r="AS2842" t="s">
        <v>3233</v>
      </c>
    </row>
    <row r="2843" spans="1:45" x14ac:dyDescent="0.35">
      <c r="A2843" t="s">
        <v>2175</v>
      </c>
      <c r="B2843" t="s">
        <v>2672</v>
      </c>
      <c r="C2843" t="s">
        <v>2592</v>
      </c>
      <c r="D2843" t="s">
        <v>187</v>
      </c>
      <c r="E2843" t="s">
        <v>290</v>
      </c>
      <c r="F2843" t="s">
        <v>3065</v>
      </c>
      <c r="G2843" t="s">
        <v>42</v>
      </c>
      <c r="H2843" t="s">
        <v>40</v>
      </c>
      <c r="I2843" t="s">
        <v>3243</v>
      </c>
      <c r="J2843">
        <v>54.2</v>
      </c>
      <c r="K2843">
        <v>18.670000000000002</v>
      </c>
      <c r="L2843" t="s">
        <v>39</v>
      </c>
      <c r="M2843" t="s">
        <v>41</v>
      </c>
      <c r="N2843" t="s">
        <v>39</v>
      </c>
      <c r="O2843">
        <v>2000</v>
      </c>
      <c r="P2843">
        <v>2001</v>
      </c>
      <c r="Q2843" t="s">
        <v>3244</v>
      </c>
      <c r="R2843">
        <v>175</v>
      </c>
      <c r="S2843" t="s">
        <v>39</v>
      </c>
      <c r="T2843">
        <v>-3</v>
      </c>
      <c r="U2843" t="s">
        <v>3112</v>
      </c>
      <c r="V2843" s="6" t="s">
        <v>2953</v>
      </c>
      <c r="W2843">
        <f>0*7</f>
        <v>0</v>
      </c>
      <c r="X2843" s="6" t="s">
        <v>3228</v>
      </c>
      <c r="Y2843" t="s">
        <v>39</v>
      </c>
      <c r="Z2843" s="6" t="s">
        <v>39</v>
      </c>
      <c r="AA2843" t="s">
        <v>39</v>
      </c>
      <c r="AB2843" t="s">
        <v>39</v>
      </c>
      <c r="AC2843" t="s">
        <v>39</v>
      </c>
      <c r="AD2843" t="s">
        <v>40</v>
      </c>
      <c r="AE2843" t="s">
        <v>39</v>
      </c>
      <c r="AF2843" t="s">
        <v>40</v>
      </c>
      <c r="AG2843" t="s">
        <v>39</v>
      </c>
      <c r="AH2843" t="s">
        <v>39</v>
      </c>
      <c r="AI2843" t="s">
        <v>39</v>
      </c>
      <c r="AJ2843" t="s">
        <v>43</v>
      </c>
      <c r="AK2843">
        <v>100</v>
      </c>
      <c r="AL2843" t="s">
        <v>39</v>
      </c>
      <c r="AM2843" t="s">
        <v>39</v>
      </c>
      <c r="AN2843">
        <v>3</v>
      </c>
      <c r="AO2843">
        <v>50</v>
      </c>
      <c r="AP2843">
        <f t="shared" si="84"/>
        <v>112</v>
      </c>
      <c r="AQ2843" t="s">
        <v>39</v>
      </c>
      <c r="AR2843" t="s">
        <v>2693</v>
      </c>
      <c r="AS2843" t="s">
        <v>3233</v>
      </c>
    </row>
    <row r="2844" spans="1:45" x14ac:dyDescent="0.35">
      <c r="A2844" t="s">
        <v>2175</v>
      </c>
      <c r="B2844" t="s">
        <v>2672</v>
      </c>
      <c r="C2844" t="s">
        <v>2592</v>
      </c>
      <c r="D2844" t="s">
        <v>187</v>
      </c>
      <c r="E2844" t="s">
        <v>290</v>
      </c>
      <c r="F2844" t="s">
        <v>3065</v>
      </c>
      <c r="G2844" t="s">
        <v>42</v>
      </c>
      <c r="H2844" t="s">
        <v>40</v>
      </c>
      <c r="I2844" t="s">
        <v>3243</v>
      </c>
      <c r="J2844">
        <v>54.2</v>
      </c>
      <c r="K2844">
        <v>18.670000000000002</v>
      </c>
      <c r="L2844" t="s">
        <v>39</v>
      </c>
      <c r="M2844" t="s">
        <v>41</v>
      </c>
      <c r="N2844" t="s">
        <v>39</v>
      </c>
      <c r="O2844">
        <v>2000</v>
      </c>
      <c r="P2844">
        <v>2001</v>
      </c>
      <c r="Q2844" t="s">
        <v>3244</v>
      </c>
      <c r="R2844">
        <v>175</v>
      </c>
      <c r="S2844" t="s">
        <v>39</v>
      </c>
      <c r="T2844">
        <v>-3</v>
      </c>
      <c r="U2844" t="s">
        <v>3112</v>
      </c>
      <c r="V2844" s="6" t="s">
        <v>2953</v>
      </c>
      <c r="W2844">
        <v>14</v>
      </c>
      <c r="X2844" s="6" t="s">
        <v>3228</v>
      </c>
      <c r="Y2844" t="s">
        <v>39</v>
      </c>
      <c r="Z2844" s="6" t="s">
        <v>39</v>
      </c>
      <c r="AA2844" t="s">
        <v>39</v>
      </c>
      <c r="AB2844" t="s">
        <v>39</v>
      </c>
      <c r="AC2844" t="s">
        <v>39</v>
      </c>
      <c r="AD2844" t="s">
        <v>40</v>
      </c>
      <c r="AE2844" t="s">
        <v>39</v>
      </c>
      <c r="AF2844" t="s">
        <v>40</v>
      </c>
      <c r="AG2844" t="s">
        <v>39</v>
      </c>
      <c r="AH2844" t="s">
        <v>39</v>
      </c>
      <c r="AI2844" t="s">
        <v>39</v>
      </c>
      <c r="AJ2844" t="s">
        <v>43</v>
      </c>
      <c r="AK2844">
        <v>100</v>
      </c>
      <c r="AL2844" t="s">
        <v>39</v>
      </c>
      <c r="AM2844" t="s">
        <v>39</v>
      </c>
      <c r="AN2844">
        <v>3</v>
      </c>
      <c r="AO2844">
        <v>50</v>
      </c>
      <c r="AP2844">
        <f t="shared" si="84"/>
        <v>112</v>
      </c>
      <c r="AQ2844" t="s">
        <v>39</v>
      </c>
      <c r="AR2844" t="s">
        <v>2693</v>
      </c>
      <c r="AS2844" t="s">
        <v>3233</v>
      </c>
    </row>
    <row r="2845" spans="1:45" x14ac:dyDescent="0.35">
      <c r="A2845" t="s">
        <v>2175</v>
      </c>
      <c r="B2845" t="s">
        <v>2672</v>
      </c>
      <c r="C2845" t="s">
        <v>2592</v>
      </c>
      <c r="D2845" t="s">
        <v>187</v>
      </c>
      <c r="E2845" t="s">
        <v>290</v>
      </c>
      <c r="F2845" t="s">
        <v>3065</v>
      </c>
      <c r="G2845" t="s">
        <v>42</v>
      </c>
      <c r="H2845" t="s">
        <v>40</v>
      </c>
      <c r="I2845" t="s">
        <v>3243</v>
      </c>
      <c r="J2845">
        <v>54.2</v>
      </c>
      <c r="K2845">
        <v>18.670000000000002</v>
      </c>
      <c r="L2845" t="s">
        <v>39</v>
      </c>
      <c r="M2845" t="s">
        <v>41</v>
      </c>
      <c r="N2845" t="s">
        <v>39</v>
      </c>
      <c r="O2845">
        <v>2000</v>
      </c>
      <c r="P2845">
        <v>2001</v>
      </c>
      <c r="Q2845" t="s">
        <v>3244</v>
      </c>
      <c r="R2845">
        <v>175</v>
      </c>
      <c r="S2845" t="s">
        <v>39</v>
      </c>
      <c r="T2845">
        <v>-3</v>
      </c>
      <c r="U2845" t="s">
        <v>3112</v>
      </c>
      <c r="V2845" s="6" t="s">
        <v>2953</v>
      </c>
      <c r="W2845">
        <v>28</v>
      </c>
      <c r="X2845" s="6" t="s">
        <v>3228</v>
      </c>
      <c r="Y2845" t="s">
        <v>39</v>
      </c>
      <c r="Z2845" s="6" t="s">
        <v>39</v>
      </c>
      <c r="AA2845" t="s">
        <v>39</v>
      </c>
      <c r="AB2845" t="s">
        <v>39</v>
      </c>
      <c r="AC2845" t="s">
        <v>39</v>
      </c>
      <c r="AD2845" t="s">
        <v>40</v>
      </c>
      <c r="AE2845" t="s">
        <v>39</v>
      </c>
      <c r="AF2845" t="s">
        <v>40</v>
      </c>
      <c r="AG2845" t="s">
        <v>39</v>
      </c>
      <c r="AH2845" t="s">
        <v>39</v>
      </c>
      <c r="AI2845" t="s">
        <v>39</v>
      </c>
      <c r="AJ2845" t="s">
        <v>43</v>
      </c>
      <c r="AK2845">
        <v>100</v>
      </c>
      <c r="AL2845" t="s">
        <v>39</v>
      </c>
      <c r="AM2845" t="s">
        <v>39</v>
      </c>
      <c r="AN2845">
        <v>3</v>
      </c>
      <c r="AO2845">
        <v>50</v>
      </c>
      <c r="AP2845">
        <f t="shared" si="84"/>
        <v>112</v>
      </c>
      <c r="AQ2845" t="s">
        <v>39</v>
      </c>
      <c r="AR2845" t="s">
        <v>2693</v>
      </c>
      <c r="AS2845" t="s">
        <v>3233</v>
      </c>
    </row>
    <row r="2846" spans="1:45" x14ac:dyDescent="0.35">
      <c r="A2846" t="s">
        <v>2175</v>
      </c>
      <c r="B2846" t="s">
        <v>2672</v>
      </c>
      <c r="C2846" t="s">
        <v>2592</v>
      </c>
      <c r="D2846" t="s">
        <v>187</v>
      </c>
      <c r="E2846" t="s">
        <v>290</v>
      </c>
      <c r="F2846" t="s">
        <v>3065</v>
      </c>
      <c r="G2846" t="s">
        <v>42</v>
      </c>
      <c r="H2846" t="s">
        <v>40</v>
      </c>
      <c r="I2846" t="s">
        <v>3243</v>
      </c>
      <c r="J2846">
        <v>54.2</v>
      </c>
      <c r="K2846">
        <v>18.670000000000002</v>
      </c>
      <c r="L2846" t="s">
        <v>39</v>
      </c>
      <c r="M2846" t="s">
        <v>41</v>
      </c>
      <c r="N2846" t="s">
        <v>39</v>
      </c>
      <c r="O2846">
        <v>2000</v>
      </c>
      <c r="P2846">
        <v>2001</v>
      </c>
      <c r="Q2846" t="s">
        <v>3244</v>
      </c>
      <c r="R2846">
        <v>175</v>
      </c>
      <c r="S2846" t="s">
        <v>39</v>
      </c>
      <c r="T2846">
        <v>-3</v>
      </c>
      <c r="U2846" t="s">
        <v>3112</v>
      </c>
      <c r="V2846" s="6" t="s">
        <v>2953</v>
      </c>
      <c r="W2846">
        <v>42</v>
      </c>
      <c r="X2846" s="6" t="s">
        <v>3228</v>
      </c>
      <c r="Y2846" t="s">
        <v>39</v>
      </c>
      <c r="Z2846" s="6" t="s">
        <v>39</v>
      </c>
      <c r="AA2846" t="s">
        <v>39</v>
      </c>
      <c r="AB2846" t="s">
        <v>39</v>
      </c>
      <c r="AC2846" t="s">
        <v>39</v>
      </c>
      <c r="AD2846" t="s">
        <v>40</v>
      </c>
      <c r="AE2846" t="s">
        <v>39</v>
      </c>
      <c r="AF2846" t="s">
        <v>40</v>
      </c>
      <c r="AG2846" t="s">
        <v>39</v>
      </c>
      <c r="AH2846" t="s">
        <v>39</v>
      </c>
      <c r="AI2846" t="s">
        <v>39</v>
      </c>
      <c r="AJ2846" t="s">
        <v>43</v>
      </c>
      <c r="AK2846">
        <v>96.5</v>
      </c>
      <c r="AL2846" t="s">
        <v>39</v>
      </c>
      <c r="AM2846" t="s">
        <v>39</v>
      </c>
      <c r="AN2846">
        <v>3</v>
      </c>
      <c r="AO2846">
        <v>50</v>
      </c>
      <c r="AP2846">
        <f t="shared" si="84"/>
        <v>112</v>
      </c>
      <c r="AQ2846" t="s">
        <v>39</v>
      </c>
      <c r="AR2846" t="s">
        <v>2693</v>
      </c>
      <c r="AS2846" t="s">
        <v>3233</v>
      </c>
    </row>
    <row r="2847" spans="1:45" x14ac:dyDescent="0.35">
      <c r="A2847" t="s">
        <v>2175</v>
      </c>
      <c r="B2847" t="s">
        <v>2672</v>
      </c>
      <c r="C2847" t="s">
        <v>2592</v>
      </c>
      <c r="D2847" t="s">
        <v>187</v>
      </c>
      <c r="E2847" t="s">
        <v>290</v>
      </c>
      <c r="F2847" t="s">
        <v>3065</v>
      </c>
      <c r="G2847" t="s">
        <v>42</v>
      </c>
      <c r="H2847" t="s">
        <v>40</v>
      </c>
      <c r="I2847" t="s">
        <v>3243</v>
      </c>
      <c r="J2847">
        <v>54.2</v>
      </c>
      <c r="K2847">
        <v>18.670000000000002</v>
      </c>
      <c r="L2847" t="s">
        <v>39</v>
      </c>
      <c r="M2847" t="s">
        <v>41</v>
      </c>
      <c r="N2847" t="s">
        <v>39</v>
      </c>
      <c r="O2847">
        <v>2000</v>
      </c>
      <c r="P2847">
        <v>2001</v>
      </c>
      <c r="Q2847" t="s">
        <v>3244</v>
      </c>
      <c r="R2847">
        <v>175</v>
      </c>
      <c r="S2847" t="s">
        <v>39</v>
      </c>
      <c r="T2847">
        <v>-3</v>
      </c>
      <c r="U2847" t="s">
        <v>3112</v>
      </c>
      <c r="V2847" s="6" t="s">
        <v>2953</v>
      </c>
      <c r="W2847">
        <v>56</v>
      </c>
      <c r="X2847" s="6" t="s">
        <v>3228</v>
      </c>
      <c r="Y2847" t="s">
        <v>39</v>
      </c>
      <c r="Z2847" s="6" t="s">
        <v>39</v>
      </c>
      <c r="AA2847" t="s">
        <v>39</v>
      </c>
      <c r="AB2847" t="s">
        <v>39</v>
      </c>
      <c r="AC2847" t="s">
        <v>39</v>
      </c>
      <c r="AD2847" t="s">
        <v>40</v>
      </c>
      <c r="AE2847" t="s">
        <v>39</v>
      </c>
      <c r="AF2847" t="s">
        <v>40</v>
      </c>
      <c r="AG2847" t="s">
        <v>39</v>
      </c>
      <c r="AH2847" t="s">
        <v>39</v>
      </c>
      <c r="AI2847" t="s">
        <v>39</v>
      </c>
      <c r="AJ2847" t="s">
        <v>43</v>
      </c>
      <c r="AK2847">
        <v>62</v>
      </c>
      <c r="AL2847" t="s">
        <v>39</v>
      </c>
      <c r="AM2847" t="s">
        <v>39</v>
      </c>
      <c r="AN2847">
        <v>3</v>
      </c>
      <c r="AO2847">
        <v>50</v>
      </c>
      <c r="AP2847">
        <f t="shared" si="84"/>
        <v>112</v>
      </c>
      <c r="AQ2847" t="s">
        <v>39</v>
      </c>
      <c r="AR2847" t="s">
        <v>2693</v>
      </c>
      <c r="AS2847" t="s">
        <v>3233</v>
      </c>
    </row>
    <row r="2848" spans="1:45" x14ac:dyDescent="0.35">
      <c r="A2848" t="s">
        <v>2175</v>
      </c>
      <c r="B2848" t="s">
        <v>2672</v>
      </c>
      <c r="C2848" t="s">
        <v>2592</v>
      </c>
      <c r="D2848" t="s">
        <v>187</v>
      </c>
      <c r="E2848" t="s">
        <v>290</v>
      </c>
      <c r="F2848" t="s">
        <v>3065</v>
      </c>
      <c r="G2848" t="s">
        <v>42</v>
      </c>
      <c r="H2848" t="s">
        <v>40</v>
      </c>
      <c r="I2848" t="s">
        <v>3243</v>
      </c>
      <c r="J2848">
        <v>54.2</v>
      </c>
      <c r="K2848">
        <v>18.670000000000002</v>
      </c>
      <c r="L2848" t="s">
        <v>39</v>
      </c>
      <c r="M2848" t="s">
        <v>41</v>
      </c>
      <c r="N2848" t="s">
        <v>39</v>
      </c>
      <c r="O2848">
        <v>2000</v>
      </c>
      <c r="P2848">
        <v>2001</v>
      </c>
      <c r="Q2848" t="s">
        <v>3244</v>
      </c>
      <c r="R2848">
        <v>175</v>
      </c>
      <c r="S2848" t="s">
        <v>39</v>
      </c>
      <c r="T2848">
        <v>-3</v>
      </c>
      <c r="U2848" t="s">
        <v>3112</v>
      </c>
      <c r="V2848" s="6" t="s">
        <v>2953</v>
      </c>
      <c r="W2848">
        <v>70</v>
      </c>
      <c r="X2848" s="6" t="s">
        <v>3228</v>
      </c>
      <c r="Y2848" t="s">
        <v>39</v>
      </c>
      <c r="Z2848" s="6" t="s">
        <v>39</v>
      </c>
      <c r="AA2848" t="s">
        <v>39</v>
      </c>
      <c r="AB2848" t="s">
        <v>39</v>
      </c>
      <c r="AC2848" t="s">
        <v>39</v>
      </c>
      <c r="AD2848" t="s">
        <v>40</v>
      </c>
      <c r="AE2848" t="s">
        <v>39</v>
      </c>
      <c r="AF2848" t="s">
        <v>40</v>
      </c>
      <c r="AG2848" t="s">
        <v>39</v>
      </c>
      <c r="AH2848" t="s">
        <v>39</v>
      </c>
      <c r="AI2848" t="s">
        <v>39</v>
      </c>
      <c r="AJ2848" t="s">
        <v>43</v>
      </c>
      <c r="AK2848">
        <v>45</v>
      </c>
      <c r="AL2848" t="s">
        <v>39</v>
      </c>
      <c r="AM2848" t="s">
        <v>39</v>
      </c>
      <c r="AN2848">
        <v>3</v>
      </c>
      <c r="AO2848">
        <v>50</v>
      </c>
      <c r="AP2848">
        <f t="shared" si="84"/>
        <v>112</v>
      </c>
      <c r="AQ2848" t="s">
        <v>39</v>
      </c>
      <c r="AR2848" t="s">
        <v>2693</v>
      </c>
      <c r="AS2848" t="s">
        <v>3233</v>
      </c>
    </row>
    <row r="2849" spans="1:45" x14ac:dyDescent="0.35">
      <c r="A2849" t="s">
        <v>2175</v>
      </c>
      <c r="B2849" t="s">
        <v>2672</v>
      </c>
      <c r="C2849" t="s">
        <v>2592</v>
      </c>
      <c r="D2849" t="s">
        <v>187</v>
      </c>
      <c r="E2849" t="s">
        <v>290</v>
      </c>
      <c r="F2849" t="s">
        <v>3065</v>
      </c>
      <c r="G2849" t="s">
        <v>42</v>
      </c>
      <c r="H2849" t="s">
        <v>40</v>
      </c>
      <c r="I2849" t="s">
        <v>3243</v>
      </c>
      <c r="J2849">
        <v>54.2</v>
      </c>
      <c r="K2849">
        <v>18.670000000000002</v>
      </c>
      <c r="L2849" t="s">
        <v>39</v>
      </c>
      <c r="M2849" t="s">
        <v>41</v>
      </c>
      <c r="N2849" t="s">
        <v>39</v>
      </c>
      <c r="O2849">
        <v>2000</v>
      </c>
      <c r="P2849">
        <v>2001</v>
      </c>
      <c r="Q2849" t="s">
        <v>3244</v>
      </c>
      <c r="R2849">
        <v>175</v>
      </c>
      <c r="S2849" t="s">
        <v>39</v>
      </c>
      <c r="T2849">
        <v>-3</v>
      </c>
      <c r="U2849" t="s">
        <v>3112</v>
      </c>
      <c r="V2849" s="6" t="s">
        <v>2953</v>
      </c>
      <c r="W2849">
        <v>168</v>
      </c>
      <c r="X2849" s="6" t="s">
        <v>3228</v>
      </c>
      <c r="Y2849" t="s">
        <v>39</v>
      </c>
      <c r="Z2849" s="6" t="s">
        <v>39</v>
      </c>
      <c r="AA2849" t="s">
        <v>39</v>
      </c>
      <c r="AB2849" t="s">
        <v>39</v>
      </c>
      <c r="AC2849" t="s">
        <v>39</v>
      </c>
      <c r="AD2849" t="s">
        <v>40</v>
      </c>
      <c r="AE2849" t="s">
        <v>39</v>
      </c>
      <c r="AF2849" t="s">
        <v>40</v>
      </c>
      <c r="AG2849" t="s">
        <v>39</v>
      </c>
      <c r="AH2849" t="s">
        <v>39</v>
      </c>
      <c r="AI2849" t="s">
        <v>39</v>
      </c>
      <c r="AJ2849" t="s">
        <v>43</v>
      </c>
      <c r="AK2849" t="s">
        <v>39</v>
      </c>
      <c r="AL2849" t="s">
        <v>39</v>
      </c>
      <c r="AM2849" t="s">
        <v>39</v>
      </c>
      <c r="AN2849">
        <v>3</v>
      </c>
      <c r="AO2849">
        <v>50</v>
      </c>
      <c r="AP2849">
        <f t="shared" si="84"/>
        <v>112</v>
      </c>
      <c r="AQ2849" t="s">
        <v>39</v>
      </c>
      <c r="AR2849" t="s">
        <v>2693</v>
      </c>
      <c r="AS2849" t="s">
        <v>3233</v>
      </c>
    </row>
    <row r="2850" spans="1:45" x14ac:dyDescent="0.35">
      <c r="A2850" t="s">
        <v>2175</v>
      </c>
      <c r="B2850" t="s">
        <v>2672</v>
      </c>
      <c r="C2850" t="s">
        <v>2592</v>
      </c>
      <c r="D2850" t="s">
        <v>187</v>
      </c>
      <c r="E2850" t="s">
        <v>290</v>
      </c>
      <c r="F2850" t="s">
        <v>3065</v>
      </c>
      <c r="G2850" t="s">
        <v>42</v>
      </c>
      <c r="H2850" t="s">
        <v>40</v>
      </c>
      <c r="I2850" t="s">
        <v>3243</v>
      </c>
      <c r="J2850">
        <v>54.2</v>
      </c>
      <c r="K2850">
        <v>18.670000000000002</v>
      </c>
      <c r="L2850" t="s">
        <v>39</v>
      </c>
      <c r="M2850" t="s">
        <v>41</v>
      </c>
      <c r="N2850" t="s">
        <v>39</v>
      </c>
      <c r="O2850">
        <v>2000</v>
      </c>
      <c r="P2850">
        <v>2001</v>
      </c>
      <c r="Q2850" t="s">
        <v>3244</v>
      </c>
      <c r="R2850">
        <v>175</v>
      </c>
      <c r="S2850" t="s">
        <v>39</v>
      </c>
      <c r="T2850">
        <v>-3</v>
      </c>
      <c r="U2850" t="s">
        <v>3112</v>
      </c>
      <c r="V2850" s="6" t="s">
        <v>2953</v>
      </c>
      <c r="W2850">
        <f>0*7</f>
        <v>0</v>
      </c>
      <c r="X2850" s="6" t="s">
        <v>3231</v>
      </c>
      <c r="Y2850" t="s">
        <v>39</v>
      </c>
      <c r="Z2850" s="6" t="s">
        <v>39</v>
      </c>
      <c r="AA2850" t="s">
        <v>39</v>
      </c>
      <c r="AB2850" t="s">
        <v>39</v>
      </c>
      <c r="AC2850" t="s">
        <v>39</v>
      </c>
      <c r="AD2850" t="s">
        <v>40</v>
      </c>
      <c r="AE2850" t="s">
        <v>39</v>
      </c>
      <c r="AF2850" t="s">
        <v>40</v>
      </c>
      <c r="AG2850" t="s">
        <v>39</v>
      </c>
      <c r="AH2850" t="s">
        <v>39</v>
      </c>
      <c r="AI2850" t="s">
        <v>39</v>
      </c>
      <c r="AJ2850" t="s">
        <v>3245</v>
      </c>
      <c r="AK2850">
        <v>14</v>
      </c>
      <c r="AL2850" t="s">
        <v>39</v>
      </c>
      <c r="AM2850" t="s">
        <v>39</v>
      </c>
      <c r="AN2850">
        <v>3</v>
      </c>
      <c r="AO2850">
        <v>50</v>
      </c>
      <c r="AP2850">
        <f t="shared" si="84"/>
        <v>112</v>
      </c>
      <c r="AQ2850" t="s">
        <v>39</v>
      </c>
      <c r="AR2850" t="s">
        <v>2693</v>
      </c>
      <c r="AS2850" t="s">
        <v>3233</v>
      </c>
    </row>
    <row r="2851" spans="1:45" x14ac:dyDescent="0.35">
      <c r="A2851" t="s">
        <v>2175</v>
      </c>
      <c r="B2851" t="s">
        <v>2672</v>
      </c>
      <c r="C2851" t="s">
        <v>2592</v>
      </c>
      <c r="D2851" t="s">
        <v>187</v>
      </c>
      <c r="E2851" t="s">
        <v>290</v>
      </c>
      <c r="F2851" t="s">
        <v>3065</v>
      </c>
      <c r="G2851" t="s">
        <v>42</v>
      </c>
      <c r="H2851" t="s">
        <v>40</v>
      </c>
      <c r="I2851" t="s">
        <v>3243</v>
      </c>
      <c r="J2851">
        <v>54.2</v>
      </c>
      <c r="K2851">
        <v>18.670000000000002</v>
      </c>
      <c r="L2851" t="s">
        <v>39</v>
      </c>
      <c r="M2851" t="s">
        <v>41</v>
      </c>
      <c r="N2851" t="s">
        <v>39</v>
      </c>
      <c r="O2851">
        <v>2000</v>
      </c>
      <c r="P2851">
        <v>2001</v>
      </c>
      <c r="Q2851" t="s">
        <v>3244</v>
      </c>
      <c r="R2851">
        <v>175</v>
      </c>
      <c r="S2851" t="s">
        <v>39</v>
      </c>
      <c r="T2851">
        <v>-3</v>
      </c>
      <c r="U2851" t="s">
        <v>3112</v>
      </c>
      <c r="V2851" s="6" t="s">
        <v>2953</v>
      </c>
      <c r="W2851">
        <v>14</v>
      </c>
      <c r="X2851" s="6" t="s">
        <v>3231</v>
      </c>
      <c r="Y2851" t="s">
        <v>39</v>
      </c>
      <c r="Z2851" s="6" t="s">
        <v>39</v>
      </c>
      <c r="AA2851" t="s">
        <v>39</v>
      </c>
      <c r="AB2851" t="s">
        <v>39</v>
      </c>
      <c r="AC2851" t="s">
        <v>39</v>
      </c>
      <c r="AD2851" t="s">
        <v>40</v>
      </c>
      <c r="AE2851" t="s">
        <v>39</v>
      </c>
      <c r="AF2851" t="s">
        <v>40</v>
      </c>
      <c r="AG2851" t="s">
        <v>39</v>
      </c>
      <c r="AH2851" t="s">
        <v>39</v>
      </c>
      <c r="AI2851" t="s">
        <v>39</v>
      </c>
      <c r="AJ2851" t="s">
        <v>3245</v>
      </c>
      <c r="AK2851">
        <v>10</v>
      </c>
      <c r="AL2851" t="s">
        <v>39</v>
      </c>
      <c r="AM2851" t="s">
        <v>39</v>
      </c>
      <c r="AN2851">
        <v>3</v>
      </c>
      <c r="AO2851">
        <v>50</v>
      </c>
      <c r="AP2851">
        <f t="shared" si="84"/>
        <v>112</v>
      </c>
      <c r="AQ2851" t="s">
        <v>39</v>
      </c>
      <c r="AR2851" t="s">
        <v>2693</v>
      </c>
      <c r="AS2851" t="s">
        <v>3233</v>
      </c>
    </row>
    <row r="2852" spans="1:45" x14ac:dyDescent="0.35">
      <c r="A2852" t="s">
        <v>2175</v>
      </c>
      <c r="B2852" t="s">
        <v>2672</v>
      </c>
      <c r="C2852" t="s">
        <v>2592</v>
      </c>
      <c r="D2852" t="s">
        <v>187</v>
      </c>
      <c r="E2852" t="s">
        <v>290</v>
      </c>
      <c r="F2852" t="s">
        <v>3065</v>
      </c>
      <c r="G2852" t="s">
        <v>42</v>
      </c>
      <c r="H2852" t="s">
        <v>40</v>
      </c>
      <c r="I2852" t="s">
        <v>3243</v>
      </c>
      <c r="J2852">
        <v>54.2</v>
      </c>
      <c r="K2852">
        <v>18.670000000000002</v>
      </c>
      <c r="L2852" t="s">
        <v>39</v>
      </c>
      <c r="M2852" t="s">
        <v>41</v>
      </c>
      <c r="N2852" t="s">
        <v>39</v>
      </c>
      <c r="O2852">
        <v>2000</v>
      </c>
      <c r="P2852">
        <v>2001</v>
      </c>
      <c r="Q2852" t="s">
        <v>3244</v>
      </c>
      <c r="R2852">
        <v>175</v>
      </c>
      <c r="S2852" t="s">
        <v>39</v>
      </c>
      <c r="T2852">
        <v>-3</v>
      </c>
      <c r="U2852" t="s">
        <v>3112</v>
      </c>
      <c r="V2852" s="6" t="s">
        <v>2953</v>
      </c>
      <c r="W2852">
        <v>28</v>
      </c>
      <c r="X2852" s="6" t="s">
        <v>3231</v>
      </c>
      <c r="Y2852" t="s">
        <v>39</v>
      </c>
      <c r="Z2852" s="6" t="s">
        <v>39</v>
      </c>
      <c r="AA2852" t="s">
        <v>39</v>
      </c>
      <c r="AB2852" t="s">
        <v>39</v>
      </c>
      <c r="AC2852" t="s">
        <v>39</v>
      </c>
      <c r="AD2852" t="s">
        <v>40</v>
      </c>
      <c r="AE2852" t="s">
        <v>39</v>
      </c>
      <c r="AF2852" t="s">
        <v>40</v>
      </c>
      <c r="AG2852" t="s">
        <v>39</v>
      </c>
      <c r="AH2852" t="s">
        <v>39</v>
      </c>
      <c r="AI2852" t="s">
        <v>39</v>
      </c>
      <c r="AJ2852" t="s">
        <v>3245</v>
      </c>
      <c r="AK2852">
        <v>4</v>
      </c>
      <c r="AL2852" t="s">
        <v>39</v>
      </c>
      <c r="AM2852" t="s">
        <v>39</v>
      </c>
      <c r="AN2852">
        <v>3</v>
      </c>
      <c r="AO2852">
        <v>50</v>
      </c>
      <c r="AP2852">
        <f t="shared" si="84"/>
        <v>112</v>
      </c>
      <c r="AQ2852" t="s">
        <v>39</v>
      </c>
      <c r="AR2852" t="s">
        <v>2693</v>
      </c>
      <c r="AS2852" t="s">
        <v>3233</v>
      </c>
    </row>
    <row r="2853" spans="1:45" x14ac:dyDescent="0.35">
      <c r="A2853" t="s">
        <v>2175</v>
      </c>
      <c r="B2853" t="s">
        <v>2672</v>
      </c>
      <c r="C2853" t="s">
        <v>2592</v>
      </c>
      <c r="D2853" t="s">
        <v>187</v>
      </c>
      <c r="E2853" t="s">
        <v>290</v>
      </c>
      <c r="F2853" t="s">
        <v>3065</v>
      </c>
      <c r="G2853" t="s">
        <v>42</v>
      </c>
      <c r="H2853" t="s">
        <v>40</v>
      </c>
      <c r="I2853" t="s">
        <v>3243</v>
      </c>
      <c r="J2853">
        <v>54.2</v>
      </c>
      <c r="K2853">
        <v>18.670000000000002</v>
      </c>
      <c r="L2853" t="s">
        <v>39</v>
      </c>
      <c r="M2853" t="s">
        <v>41</v>
      </c>
      <c r="N2853" t="s">
        <v>39</v>
      </c>
      <c r="O2853">
        <v>2000</v>
      </c>
      <c r="P2853">
        <v>2001</v>
      </c>
      <c r="Q2853" t="s">
        <v>3244</v>
      </c>
      <c r="R2853">
        <v>175</v>
      </c>
      <c r="S2853" t="s">
        <v>39</v>
      </c>
      <c r="T2853">
        <v>-3</v>
      </c>
      <c r="U2853" t="s">
        <v>3112</v>
      </c>
      <c r="V2853" s="6" t="s">
        <v>2953</v>
      </c>
      <c r="W2853">
        <v>42</v>
      </c>
      <c r="X2853" s="6" t="s">
        <v>3231</v>
      </c>
      <c r="Y2853" t="s">
        <v>39</v>
      </c>
      <c r="Z2853" s="6" t="s">
        <v>39</v>
      </c>
      <c r="AA2853" t="s">
        <v>39</v>
      </c>
      <c r="AB2853" t="s">
        <v>39</v>
      </c>
      <c r="AC2853" t="s">
        <v>39</v>
      </c>
      <c r="AD2853" t="s">
        <v>40</v>
      </c>
      <c r="AE2853" t="s">
        <v>39</v>
      </c>
      <c r="AF2853" t="s">
        <v>40</v>
      </c>
      <c r="AG2853" t="s">
        <v>39</v>
      </c>
      <c r="AH2853" t="s">
        <v>39</v>
      </c>
      <c r="AI2853" t="s">
        <v>39</v>
      </c>
      <c r="AJ2853" t="s">
        <v>3245</v>
      </c>
      <c r="AK2853">
        <v>2</v>
      </c>
      <c r="AL2853" t="s">
        <v>39</v>
      </c>
      <c r="AM2853" t="s">
        <v>39</v>
      </c>
      <c r="AN2853">
        <v>3</v>
      </c>
      <c r="AO2853">
        <v>50</v>
      </c>
      <c r="AP2853">
        <f t="shared" si="84"/>
        <v>112</v>
      </c>
      <c r="AQ2853" t="s">
        <v>39</v>
      </c>
      <c r="AR2853" t="s">
        <v>2693</v>
      </c>
      <c r="AS2853" t="s">
        <v>3233</v>
      </c>
    </row>
    <row r="2854" spans="1:45" x14ac:dyDescent="0.35">
      <c r="A2854" t="s">
        <v>2175</v>
      </c>
      <c r="B2854" t="s">
        <v>2672</v>
      </c>
      <c r="C2854" t="s">
        <v>2592</v>
      </c>
      <c r="D2854" t="s">
        <v>187</v>
      </c>
      <c r="E2854" t="s">
        <v>290</v>
      </c>
      <c r="F2854" t="s">
        <v>3065</v>
      </c>
      <c r="G2854" t="s">
        <v>42</v>
      </c>
      <c r="H2854" t="s">
        <v>40</v>
      </c>
      <c r="I2854" t="s">
        <v>3243</v>
      </c>
      <c r="J2854">
        <v>54.2</v>
      </c>
      <c r="K2854">
        <v>18.670000000000002</v>
      </c>
      <c r="L2854" t="s">
        <v>39</v>
      </c>
      <c r="M2854" t="s">
        <v>41</v>
      </c>
      <c r="N2854" t="s">
        <v>39</v>
      </c>
      <c r="O2854">
        <v>2000</v>
      </c>
      <c r="P2854">
        <v>2001</v>
      </c>
      <c r="Q2854" t="s">
        <v>3244</v>
      </c>
      <c r="R2854">
        <v>175</v>
      </c>
      <c r="S2854" t="s">
        <v>39</v>
      </c>
      <c r="T2854">
        <v>-3</v>
      </c>
      <c r="U2854" t="s">
        <v>3112</v>
      </c>
      <c r="V2854" s="6" t="s">
        <v>2953</v>
      </c>
      <c r="W2854">
        <v>56</v>
      </c>
      <c r="X2854" s="6" t="s">
        <v>3231</v>
      </c>
      <c r="Y2854" t="s">
        <v>39</v>
      </c>
      <c r="Z2854" s="6" t="s">
        <v>39</v>
      </c>
      <c r="AA2854" t="s">
        <v>39</v>
      </c>
      <c r="AB2854" t="s">
        <v>39</v>
      </c>
      <c r="AC2854" t="s">
        <v>39</v>
      </c>
      <c r="AD2854" t="s">
        <v>40</v>
      </c>
      <c r="AE2854" t="s">
        <v>39</v>
      </c>
      <c r="AF2854" t="s">
        <v>40</v>
      </c>
      <c r="AG2854" t="s">
        <v>39</v>
      </c>
      <c r="AH2854" t="s">
        <v>39</v>
      </c>
      <c r="AI2854" t="s">
        <v>39</v>
      </c>
      <c r="AJ2854" t="s">
        <v>3245</v>
      </c>
      <c r="AK2854">
        <v>2</v>
      </c>
      <c r="AL2854" t="s">
        <v>39</v>
      </c>
      <c r="AM2854" t="s">
        <v>39</v>
      </c>
      <c r="AN2854">
        <v>3</v>
      </c>
      <c r="AO2854">
        <v>50</v>
      </c>
      <c r="AP2854">
        <f t="shared" si="84"/>
        <v>112</v>
      </c>
      <c r="AQ2854" t="s">
        <v>39</v>
      </c>
      <c r="AR2854" t="s">
        <v>2693</v>
      </c>
      <c r="AS2854" t="s">
        <v>3233</v>
      </c>
    </row>
    <row r="2855" spans="1:45" x14ac:dyDescent="0.35">
      <c r="A2855" t="s">
        <v>2175</v>
      </c>
      <c r="B2855" t="s">
        <v>2672</v>
      </c>
      <c r="C2855" t="s">
        <v>2592</v>
      </c>
      <c r="D2855" t="s">
        <v>187</v>
      </c>
      <c r="E2855" t="s">
        <v>290</v>
      </c>
      <c r="F2855" t="s">
        <v>3065</v>
      </c>
      <c r="G2855" t="s">
        <v>42</v>
      </c>
      <c r="H2855" t="s">
        <v>40</v>
      </c>
      <c r="I2855" t="s">
        <v>3243</v>
      </c>
      <c r="J2855">
        <v>54.2</v>
      </c>
      <c r="K2855">
        <v>18.670000000000002</v>
      </c>
      <c r="L2855" t="s">
        <v>39</v>
      </c>
      <c r="M2855" t="s">
        <v>41</v>
      </c>
      <c r="N2855" t="s">
        <v>39</v>
      </c>
      <c r="O2855">
        <v>2000</v>
      </c>
      <c r="P2855">
        <v>2001</v>
      </c>
      <c r="Q2855" t="s">
        <v>3244</v>
      </c>
      <c r="R2855">
        <v>175</v>
      </c>
      <c r="S2855" t="s">
        <v>39</v>
      </c>
      <c r="T2855">
        <v>-3</v>
      </c>
      <c r="U2855" t="s">
        <v>3112</v>
      </c>
      <c r="V2855" s="6" t="s">
        <v>2953</v>
      </c>
      <c r="W2855">
        <v>70</v>
      </c>
      <c r="X2855" s="6" t="s">
        <v>3231</v>
      </c>
      <c r="Y2855" t="s">
        <v>39</v>
      </c>
      <c r="Z2855" s="6" t="s">
        <v>39</v>
      </c>
      <c r="AA2855" t="s">
        <v>39</v>
      </c>
      <c r="AB2855" t="s">
        <v>39</v>
      </c>
      <c r="AC2855" t="s">
        <v>39</v>
      </c>
      <c r="AD2855" t="s">
        <v>40</v>
      </c>
      <c r="AE2855" t="s">
        <v>39</v>
      </c>
      <c r="AF2855" t="s">
        <v>40</v>
      </c>
      <c r="AG2855" t="s">
        <v>39</v>
      </c>
      <c r="AH2855" t="s">
        <v>39</v>
      </c>
      <c r="AI2855" t="s">
        <v>39</v>
      </c>
      <c r="AJ2855" t="s">
        <v>3245</v>
      </c>
      <c r="AK2855">
        <v>4</v>
      </c>
      <c r="AL2855" t="s">
        <v>39</v>
      </c>
      <c r="AM2855" t="s">
        <v>39</v>
      </c>
      <c r="AN2855">
        <v>3</v>
      </c>
      <c r="AO2855">
        <v>50</v>
      </c>
      <c r="AP2855">
        <f t="shared" si="84"/>
        <v>112</v>
      </c>
      <c r="AQ2855" t="s">
        <v>39</v>
      </c>
      <c r="AR2855" t="s">
        <v>2693</v>
      </c>
      <c r="AS2855" t="s">
        <v>3233</v>
      </c>
    </row>
    <row r="2856" spans="1:45" x14ac:dyDescent="0.35">
      <c r="A2856" t="s">
        <v>2175</v>
      </c>
      <c r="B2856" t="s">
        <v>2672</v>
      </c>
      <c r="C2856" t="s">
        <v>2592</v>
      </c>
      <c r="D2856" t="s">
        <v>187</v>
      </c>
      <c r="E2856" t="s">
        <v>290</v>
      </c>
      <c r="F2856" t="s">
        <v>3065</v>
      </c>
      <c r="G2856" t="s">
        <v>42</v>
      </c>
      <c r="H2856" t="s">
        <v>40</v>
      </c>
      <c r="I2856" t="s">
        <v>3243</v>
      </c>
      <c r="J2856">
        <v>54.2</v>
      </c>
      <c r="K2856">
        <v>18.670000000000002</v>
      </c>
      <c r="L2856" t="s">
        <v>39</v>
      </c>
      <c r="M2856" t="s">
        <v>41</v>
      </c>
      <c r="N2856" t="s">
        <v>39</v>
      </c>
      <c r="O2856">
        <v>2000</v>
      </c>
      <c r="P2856">
        <v>2001</v>
      </c>
      <c r="Q2856" t="s">
        <v>3244</v>
      </c>
      <c r="R2856">
        <v>175</v>
      </c>
      <c r="S2856" t="s">
        <v>39</v>
      </c>
      <c r="T2856">
        <v>-3</v>
      </c>
      <c r="U2856" t="s">
        <v>3112</v>
      </c>
      <c r="V2856" s="6" t="s">
        <v>2953</v>
      </c>
      <c r="W2856">
        <v>168</v>
      </c>
      <c r="X2856" s="6" t="s">
        <v>3231</v>
      </c>
      <c r="Y2856" t="s">
        <v>39</v>
      </c>
      <c r="Z2856" s="6" t="s">
        <v>39</v>
      </c>
      <c r="AA2856" t="s">
        <v>39</v>
      </c>
      <c r="AB2856" t="s">
        <v>39</v>
      </c>
      <c r="AC2856" t="s">
        <v>39</v>
      </c>
      <c r="AD2856" t="s">
        <v>40</v>
      </c>
      <c r="AE2856" t="s">
        <v>39</v>
      </c>
      <c r="AF2856" t="s">
        <v>40</v>
      </c>
      <c r="AG2856" t="s">
        <v>39</v>
      </c>
      <c r="AH2856" t="s">
        <v>39</v>
      </c>
      <c r="AI2856" t="s">
        <v>39</v>
      </c>
      <c r="AJ2856" t="s">
        <v>3245</v>
      </c>
      <c r="AK2856">
        <v>2</v>
      </c>
      <c r="AL2856" t="s">
        <v>39</v>
      </c>
      <c r="AM2856" t="s">
        <v>39</v>
      </c>
      <c r="AN2856">
        <v>3</v>
      </c>
      <c r="AO2856">
        <v>50</v>
      </c>
      <c r="AP2856">
        <f t="shared" si="84"/>
        <v>112</v>
      </c>
      <c r="AQ2856" t="s">
        <v>39</v>
      </c>
      <c r="AR2856" t="s">
        <v>2693</v>
      </c>
      <c r="AS2856" t="s">
        <v>3233</v>
      </c>
    </row>
    <row r="2857" spans="1:45" x14ac:dyDescent="0.35">
      <c r="A2857" t="s">
        <v>2175</v>
      </c>
      <c r="B2857" t="s">
        <v>2672</v>
      </c>
      <c r="C2857" t="s">
        <v>2592</v>
      </c>
      <c r="D2857" t="s">
        <v>187</v>
      </c>
      <c r="E2857" t="s">
        <v>290</v>
      </c>
      <c r="F2857" t="s">
        <v>3065</v>
      </c>
      <c r="G2857" t="s">
        <v>42</v>
      </c>
      <c r="H2857" t="s">
        <v>40</v>
      </c>
      <c r="I2857" t="s">
        <v>3243</v>
      </c>
      <c r="J2857">
        <v>54.2</v>
      </c>
      <c r="K2857">
        <v>18.670000000000002</v>
      </c>
      <c r="L2857" t="s">
        <v>39</v>
      </c>
      <c r="M2857" t="s">
        <v>41</v>
      </c>
      <c r="N2857" t="s">
        <v>39</v>
      </c>
      <c r="O2857">
        <v>2000</v>
      </c>
      <c r="P2857">
        <v>2001</v>
      </c>
      <c r="Q2857" t="s">
        <v>3244</v>
      </c>
      <c r="R2857">
        <v>175</v>
      </c>
      <c r="S2857" t="s">
        <v>39</v>
      </c>
      <c r="T2857">
        <v>-3</v>
      </c>
      <c r="U2857" t="s">
        <v>3112</v>
      </c>
      <c r="V2857" s="6" t="s">
        <v>2953</v>
      </c>
      <c r="W2857">
        <f>0*7</f>
        <v>0</v>
      </c>
      <c r="X2857" s="6" t="s">
        <v>3232</v>
      </c>
      <c r="Y2857" t="s">
        <v>39</v>
      </c>
      <c r="Z2857" s="6" t="s">
        <v>39</v>
      </c>
      <c r="AA2857" t="s">
        <v>39</v>
      </c>
      <c r="AB2857" t="s">
        <v>39</v>
      </c>
      <c r="AC2857" t="s">
        <v>39</v>
      </c>
      <c r="AD2857" t="s">
        <v>40</v>
      </c>
      <c r="AE2857" t="s">
        <v>39</v>
      </c>
      <c r="AF2857" t="s">
        <v>40</v>
      </c>
      <c r="AG2857" t="s">
        <v>39</v>
      </c>
      <c r="AH2857" t="s">
        <v>39</v>
      </c>
      <c r="AI2857" t="s">
        <v>39</v>
      </c>
      <c r="AJ2857" t="s">
        <v>3245</v>
      </c>
      <c r="AK2857">
        <v>8</v>
      </c>
      <c r="AL2857" t="s">
        <v>39</v>
      </c>
      <c r="AM2857" t="s">
        <v>39</v>
      </c>
      <c r="AN2857">
        <v>3</v>
      </c>
      <c r="AO2857">
        <v>50</v>
      </c>
      <c r="AP2857">
        <f t="shared" si="84"/>
        <v>112</v>
      </c>
      <c r="AQ2857" t="s">
        <v>39</v>
      </c>
      <c r="AR2857" t="s">
        <v>2693</v>
      </c>
      <c r="AS2857" t="s">
        <v>3233</v>
      </c>
    </row>
    <row r="2858" spans="1:45" x14ac:dyDescent="0.35">
      <c r="A2858" t="s">
        <v>2175</v>
      </c>
      <c r="B2858" t="s">
        <v>2672</v>
      </c>
      <c r="C2858" t="s">
        <v>2592</v>
      </c>
      <c r="D2858" t="s">
        <v>187</v>
      </c>
      <c r="E2858" t="s">
        <v>290</v>
      </c>
      <c r="F2858" t="s">
        <v>3065</v>
      </c>
      <c r="G2858" t="s">
        <v>42</v>
      </c>
      <c r="H2858" t="s">
        <v>40</v>
      </c>
      <c r="I2858" t="s">
        <v>3243</v>
      </c>
      <c r="J2858">
        <v>54.2</v>
      </c>
      <c r="K2858">
        <v>18.670000000000002</v>
      </c>
      <c r="L2858" t="s">
        <v>39</v>
      </c>
      <c r="M2858" t="s">
        <v>41</v>
      </c>
      <c r="N2858" t="s">
        <v>39</v>
      </c>
      <c r="O2858">
        <v>2000</v>
      </c>
      <c r="P2858">
        <v>2001</v>
      </c>
      <c r="Q2858" t="s">
        <v>3244</v>
      </c>
      <c r="R2858">
        <v>175</v>
      </c>
      <c r="S2858" t="s">
        <v>39</v>
      </c>
      <c r="T2858">
        <v>-3</v>
      </c>
      <c r="U2858" t="s">
        <v>3112</v>
      </c>
      <c r="V2858" s="6" t="s">
        <v>2953</v>
      </c>
      <c r="W2858">
        <v>14</v>
      </c>
      <c r="X2858" s="6" t="s">
        <v>3232</v>
      </c>
      <c r="Y2858" t="s">
        <v>39</v>
      </c>
      <c r="Z2858" s="6" t="s">
        <v>39</v>
      </c>
      <c r="AA2858" t="s">
        <v>39</v>
      </c>
      <c r="AB2858" t="s">
        <v>39</v>
      </c>
      <c r="AC2858" t="s">
        <v>39</v>
      </c>
      <c r="AD2858" t="s">
        <v>40</v>
      </c>
      <c r="AE2858" t="s">
        <v>39</v>
      </c>
      <c r="AF2858" t="s">
        <v>40</v>
      </c>
      <c r="AG2858" t="s">
        <v>39</v>
      </c>
      <c r="AH2858" t="s">
        <v>39</v>
      </c>
      <c r="AI2858" t="s">
        <v>39</v>
      </c>
      <c r="AJ2858" t="s">
        <v>3245</v>
      </c>
      <c r="AK2858">
        <v>5</v>
      </c>
      <c r="AL2858" t="s">
        <v>39</v>
      </c>
      <c r="AM2858" t="s">
        <v>39</v>
      </c>
      <c r="AN2858">
        <v>3</v>
      </c>
      <c r="AO2858">
        <v>50</v>
      </c>
      <c r="AP2858">
        <f t="shared" si="84"/>
        <v>112</v>
      </c>
      <c r="AQ2858" t="s">
        <v>39</v>
      </c>
      <c r="AR2858" t="s">
        <v>2693</v>
      </c>
      <c r="AS2858" t="s">
        <v>3233</v>
      </c>
    </row>
    <row r="2859" spans="1:45" x14ac:dyDescent="0.35">
      <c r="A2859" t="s">
        <v>2175</v>
      </c>
      <c r="B2859" t="s">
        <v>2672</v>
      </c>
      <c r="C2859" t="s">
        <v>2592</v>
      </c>
      <c r="D2859" t="s">
        <v>187</v>
      </c>
      <c r="E2859" t="s">
        <v>290</v>
      </c>
      <c r="F2859" t="s">
        <v>3065</v>
      </c>
      <c r="G2859" t="s">
        <v>42</v>
      </c>
      <c r="H2859" t="s">
        <v>40</v>
      </c>
      <c r="I2859" t="s">
        <v>3243</v>
      </c>
      <c r="J2859">
        <v>54.2</v>
      </c>
      <c r="K2859">
        <v>18.670000000000002</v>
      </c>
      <c r="L2859" t="s">
        <v>39</v>
      </c>
      <c r="M2859" t="s">
        <v>41</v>
      </c>
      <c r="N2859" t="s">
        <v>39</v>
      </c>
      <c r="O2859">
        <v>2000</v>
      </c>
      <c r="P2859">
        <v>2001</v>
      </c>
      <c r="Q2859" t="s">
        <v>3244</v>
      </c>
      <c r="R2859">
        <v>175</v>
      </c>
      <c r="S2859" t="s">
        <v>39</v>
      </c>
      <c r="T2859">
        <v>-3</v>
      </c>
      <c r="U2859" t="s">
        <v>3112</v>
      </c>
      <c r="V2859" s="6" t="s">
        <v>2953</v>
      </c>
      <c r="W2859">
        <v>28</v>
      </c>
      <c r="X2859" s="6" t="s">
        <v>3232</v>
      </c>
      <c r="Y2859" t="s">
        <v>39</v>
      </c>
      <c r="Z2859" s="6" t="s">
        <v>39</v>
      </c>
      <c r="AA2859" t="s">
        <v>39</v>
      </c>
      <c r="AB2859" t="s">
        <v>39</v>
      </c>
      <c r="AC2859" t="s">
        <v>39</v>
      </c>
      <c r="AD2859" t="s">
        <v>40</v>
      </c>
      <c r="AE2859" t="s">
        <v>39</v>
      </c>
      <c r="AF2859" t="s">
        <v>40</v>
      </c>
      <c r="AG2859" t="s">
        <v>39</v>
      </c>
      <c r="AH2859" t="s">
        <v>39</v>
      </c>
      <c r="AI2859" t="s">
        <v>39</v>
      </c>
      <c r="AJ2859" t="s">
        <v>3245</v>
      </c>
      <c r="AK2859">
        <v>2</v>
      </c>
      <c r="AL2859" t="s">
        <v>39</v>
      </c>
      <c r="AM2859" t="s">
        <v>39</v>
      </c>
      <c r="AN2859">
        <v>3</v>
      </c>
      <c r="AO2859">
        <v>50</v>
      </c>
      <c r="AP2859">
        <f t="shared" si="84"/>
        <v>112</v>
      </c>
      <c r="AQ2859" t="s">
        <v>39</v>
      </c>
      <c r="AR2859" t="s">
        <v>2693</v>
      </c>
      <c r="AS2859" t="s">
        <v>3233</v>
      </c>
    </row>
    <row r="2860" spans="1:45" x14ac:dyDescent="0.35">
      <c r="A2860" t="s">
        <v>2175</v>
      </c>
      <c r="B2860" t="s">
        <v>2672</v>
      </c>
      <c r="C2860" t="s">
        <v>2592</v>
      </c>
      <c r="D2860" t="s">
        <v>187</v>
      </c>
      <c r="E2860" t="s">
        <v>290</v>
      </c>
      <c r="F2860" t="s">
        <v>3065</v>
      </c>
      <c r="G2860" t="s">
        <v>42</v>
      </c>
      <c r="H2860" t="s">
        <v>40</v>
      </c>
      <c r="I2860" t="s">
        <v>3243</v>
      </c>
      <c r="J2860">
        <v>54.2</v>
      </c>
      <c r="K2860">
        <v>18.670000000000002</v>
      </c>
      <c r="L2860" t="s">
        <v>39</v>
      </c>
      <c r="M2860" t="s">
        <v>41</v>
      </c>
      <c r="N2860" t="s">
        <v>39</v>
      </c>
      <c r="O2860">
        <v>2000</v>
      </c>
      <c r="P2860">
        <v>2001</v>
      </c>
      <c r="Q2860" t="s">
        <v>3244</v>
      </c>
      <c r="R2860">
        <v>175</v>
      </c>
      <c r="S2860" t="s">
        <v>39</v>
      </c>
      <c r="T2860">
        <v>-3</v>
      </c>
      <c r="U2860" t="s">
        <v>3112</v>
      </c>
      <c r="V2860" s="6" t="s">
        <v>2953</v>
      </c>
      <c r="W2860">
        <v>42</v>
      </c>
      <c r="X2860" s="6" t="s">
        <v>3232</v>
      </c>
      <c r="Y2860" t="s">
        <v>39</v>
      </c>
      <c r="Z2860" s="6" t="s">
        <v>39</v>
      </c>
      <c r="AA2860" t="s">
        <v>39</v>
      </c>
      <c r="AB2860" t="s">
        <v>39</v>
      </c>
      <c r="AC2860" t="s">
        <v>39</v>
      </c>
      <c r="AD2860" t="s">
        <v>40</v>
      </c>
      <c r="AE2860" t="s">
        <v>39</v>
      </c>
      <c r="AF2860" t="s">
        <v>40</v>
      </c>
      <c r="AG2860" t="s">
        <v>39</v>
      </c>
      <c r="AH2860" t="s">
        <v>39</v>
      </c>
      <c r="AI2860" t="s">
        <v>39</v>
      </c>
      <c r="AJ2860" t="s">
        <v>3245</v>
      </c>
      <c r="AK2860">
        <v>2</v>
      </c>
      <c r="AL2860" t="s">
        <v>39</v>
      </c>
      <c r="AM2860" t="s">
        <v>39</v>
      </c>
      <c r="AN2860">
        <v>3</v>
      </c>
      <c r="AO2860">
        <v>50</v>
      </c>
      <c r="AP2860">
        <f t="shared" si="84"/>
        <v>112</v>
      </c>
      <c r="AQ2860" t="s">
        <v>39</v>
      </c>
      <c r="AR2860" t="s">
        <v>2693</v>
      </c>
      <c r="AS2860" t="s">
        <v>3233</v>
      </c>
    </row>
    <row r="2861" spans="1:45" x14ac:dyDescent="0.35">
      <c r="A2861" t="s">
        <v>2175</v>
      </c>
      <c r="B2861" t="s">
        <v>2672</v>
      </c>
      <c r="C2861" t="s">
        <v>2592</v>
      </c>
      <c r="D2861" t="s">
        <v>187</v>
      </c>
      <c r="E2861" t="s">
        <v>290</v>
      </c>
      <c r="F2861" t="s">
        <v>3065</v>
      </c>
      <c r="G2861" t="s">
        <v>42</v>
      </c>
      <c r="H2861" t="s">
        <v>40</v>
      </c>
      <c r="I2861" t="s">
        <v>3243</v>
      </c>
      <c r="J2861">
        <v>54.2</v>
      </c>
      <c r="K2861">
        <v>18.670000000000002</v>
      </c>
      <c r="L2861" t="s">
        <v>39</v>
      </c>
      <c r="M2861" t="s">
        <v>41</v>
      </c>
      <c r="N2861" t="s">
        <v>39</v>
      </c>
      <c r="O2861">
        <v>2000</v>
      </c>
      <c r="P2861">
        <v>2001</v>
      </c>
      <c r="Q2861" t="s">
        <v>3244</v>
      </c>
      <c r="R2861">
        <v>175</v>
      </c>
      <c r="S2861" t="s">
        <v>39</v>
      </c>
      <c r="T2861">
        <v>-3</v>
      </c>
      <c r="U2861" t="s">
        <v>3112</v>
      </c>
      <c r="V2861" s="6" t="s">
        <v>2953</v>
      </c>
      <c r="W2861">
        <v>56</v>
      </c>
      <c r="X2861" s="6" t="s">
        <v>3232</v>
      </c>
      <c r="Y2861" t="s">
        <v>39</v>
      </c>
      <c r="Z2861" s="6" t="s">
        <v>39</v>
      </c>
      <c r="AA2861" t="s">
        <v>39</v>
      </c>
      <c r="AB2861" t="s">
        <v>39</v>
      </c>
      <c r="AC2861" t="s">
        <v>39</v>
      </c>
      <c r="AD2861" t="s">
        <v>40</v>
      </c>
      <c r="AE2861" t="s">
        <v>39</v>
      </c>
      <c r="AF2861" t="s">
        <v>40</v>
      </c>
      <c r="AG2861" t="s">
        <v>39</v>
      </c>
      <c r="AH2861" t="s">
        <v>39</v>
      </c>
      <c r="AI2861" t="s">
        <v>39</v>
      </c>
      <c r="AJ2861" t="s">
        <v>3245</v>
      </c>
      <c r="AK2861">
        <v>2</v>
      </c>
      <c r="AL2861" t="s">
        <v>39</v>
      </c>
      <c r="AM2861" t="s">
        <v>39</v>
      </c>
      <c r="AN2861">
        <v>3</v>
      </c>
      <c r="AO2861">
        <v>50</v>
      </c>
      <c r="AP2861">
        <f t="shared" si="84"/>
        <v>112</v>
      </c>
      <c r="AQ2861" t="s">
        <v>39</v>
      </c>
      <c r="AR2861" t="s">
        <v>2693</v>
      </c>
      <c r="AS2861" t="s">
        <v>3233</v>
      </c>
    </row>
    <row r="2862" spans="1:45" x14ac:dyDescent="0.35">
      <c r="A2862" t="s">
        <v>2175</v>
      </c>
      <c r="B2862" t="s">
        <v>2672</v>
      </c>
      <c r="C2862" t="s">
        <v>2592</v>
      </c>
      <c r="D2862" t="s">
        <v>187</v>
      </c>
      <c r="E2862" t="s">
        <v>290</v>
      </c>
      <c r="F2862" t="s">
        <v>3065</v>
      </c>
      <c r="G2862" t="s">
        <v>42</v>
      </c>
      <c r="H2862" t="s">
        <v>40</v>
      </c>
      <c r="I2862" t="s">
        <v>3243</v>
      </c>
      <c r="J2862">
        <v>54.2</v>
      </c>
      <c r="K2862">
        <v>18.670000000000002</v>
      </c>
      <c r="L2862" t="s">
        <v>39</v>
      </c>
      <c r="M2862" t="s">
        <v>41</v>
      </c>
      <c r="N2862" t="s">
        <v>39</v>
      </c>
      <c r="O2862">
        <v>2000</v>
      </c>
      <c r="P2862">
        <v>2001</v>
      </c>
      <c r="Q2862" t="s">
        <v>3244</v>
      </c>
      <c r="R2862">
        <v>175</v>
      </c>
      <c r="S2862" t="s">
        <v>39</v>
      </c>
      <c r="T2862">
        <v>-3</v>
      </c>
      <c r="U2862" t="s">
        <v>3112</v>
      </c>
      <c r="V2862" s="6" t="s">
        <v>2953</v>
      </c>
      <c r="W2862">
        <v>70</v>
      </c>
      <c r="X2862" s="6" t="s">
        <v>3232</v>
      </c>
      <c r="Y2862" t="s">
        <v>39</v>
      </c>
      <c r="Z2862" s="6" t="s">
        <v>39</v>
      </c>
      <c r="AA2862" t="s">
        <v>39</v>
      </c>
      <c r="AB2862" t="s">
        <v>39</v>
      </c>
      <c r="AC2862" t="s">
        <v>39</v>
      </c>
      <c r="AD2862" t="s">
        <v>40</v>
      </c>
      <c r="AE2862" t="s">
        <v>39</v>
      </c>
      <c r="AF2862" t="s">
        <v>40</v>
      </c>
      <c r="AG2862" t="s">
        <v>39</v>
      </c>
      <c r="AH2862" t="s">
        <v>39</v>
      </c>
      <c r="AI2862" t="s">
        <v>39</v>
      </c>
      <c r="AJ2862" t="s">
        <v>3245</v>
      </c>
      <c r="AK2862">
        <v>1</v>
      </c>
      <c r="AL2862" t="s">
        <v>39</v>
      </c>
      <c r="AM2862" t="s">
        <v>39</v>
      </c>
      <c r="AN2862">
        <v>3</v>
      </c>
      <c r="AO2862">
        <v>50</v>
      </c>
      <c r="AP2862">
        <f t="shared" si="84"/>
        <v>112</v>
      </c>
      <c r="AQ2862" t="s">
        <v>39</v>
      </c>
      <c r="AR2862" t="s">
        <v>2693</v>
      </c>
      <c r="AS2862" t="s">
        <v>3233</v>
      </c>
    </row>
    <row r="2863" spans="1:45" x14ac:dyDescent="0.35">
      <c r="A2863" t="s">
        <v>2175</v>
      </c>
      <c r="B2863" t="s">
        <v>2672</v>
      </c>
      <c r="C2863" t="s">
        <v>2592</v>
      </c>
      <c r="D2863" t="s">
        <v>187</v>
      </c>
      <c r="E2863" t="s">
        <v>290</v>
      </c>
      <c r="F2863" t="s">
        <v>3065</v>
      </c>
      <c r="G2863" t="s">
        <v>42</v>
      </c>
      <c r="H2863" t="s">
        <v>40</v>
      </c>
      <c r="I2863" t="s">
        <v>3243</v>
      </c>
      <c r="J2863">
        <v>54.2</v>
      </c>
      <c r="K2863">
        <v>18.670000000000002</v>
      </c>
      <c r="L2863" t="s">
        <v>39</v>
      </c>
      <c r="M2863" t="s">
        <v>41</v>
      </c>
      <c r="N2863" t="s">
        <v>39</v>
      </c>
      <c r="O2863">
        <v>2000</v>
      </c>
      <c r="P2863">
        <v>2001</v>
      </c>
      <c r="Q2863" t="s">
        <v>3244</v>
      </c>
      <c r="R2863">
        <v>175</v>
      </c>
      <c r="S2863" t="s">
        <v>39</v>
      </c>
      <c r="T2863">
        <v>-3</v>
      </c>
      <c r="U2863" t="s">
        <v>3112</v>
      </c>
      <c r="V2863" s="6" t="s">
        <v>2953</v>
      </c>
      <c r="W2863">
        <v>168</v>
      </c>
      <c r="X2863" s="6" t="s">
        <v>3232</v>
      </c>
      <c r="Y2863" t="s">
        <v>39</v>
      </c>
      <c r="Z2863" s="6" t="s">
        <v>39</v>
      </c>
      <c r="AA2863" t="s">
        <v>39</v>
      </c>
      <c r="AB2863" t="s">
        <v>39</v>
      </c>
      <c r="AC2863" t="s">
        <v>39</v>
      </c>
      <c r="AD2863" t="s">
        <v>40</v>
      </c>
      <c r="AE2863" t="s">
        <v>39</v>
      </c>
      <c r="AF2863" t="s">
        <v>40</v>
      </c>
      <c r="AG2863" t="s">
        <v>39</v>
      </c>
      <c r="AH2863" t="s">
        <v>39</v>
      </c>
      <c r="AI2863" t="s">
        <v>39</v>
      </c>
      <c r="AJ2863" t="s">
        <v>3245</v>
      </c>
      <c r="AK2863" t="s">
        <v>39</v>
      </c>
      <c r="AL2863" t="s">
        <v>39</v>
      </c>
      <c r="AM2863" t="s">
        <v>39</v>
      </c>
      <c r="AN2863">
        <v>3</v>
      </c>
      <c r="AO2863">
        <v>50</v>
      </c>
      <c r="AP2863">
        <f t="shared" si="84"/>
        <v>112</v>
      </c>
      <c r="AQ2863" t="s">
        <v>39</v>
      </c>
      <c r="AR2863" t="s">
        <v>2693</v>
      </c>
      <c r="AS2863" t="s">
        <v>3233</v>
      </c>
    </row>
    <row r="2864" spans="1:45" x14ac:dyDescent="0.35">
      <c r="A2864" t="s">
        <v>2175</v>
      </c>
      <c r="B2864" t="s">
        <v>2672</v>
      </c>
      <c r="C2864" t="s">
        <v>2592</v>
      </c>
      <c r="D2864" t="s">
        <v>187</v>
      </c>
      <c r="E2864" t="s">
        <v>290</v>
      </c>
      <c r="F2864" t="s">
        <v>3065</v>
      </c>
      <c r="G2864" t="s">
        <v>42</v>
      </c>
      <c r="H2864" t="s">
        <v>40</v>
      </c>
      <c r="I2864" t="s">
        <v>3243</v>
      </c>
      <c r="J2864">
        <v>54.2</v>
      </c>
      <c r="K2864">
        <v>18.670000000000002</v>
      </c>
      <c r="L2864" t="s">
        <v>39</v>
      </c>
      <c r="M2864" t="s">
        <v>41</v>
      </c>
      <c r="N2864" t="s">
        <v>39</v>
      </c>
      <c r="O2864">
        <v>2000</v>
      </c>
      <c r="P2864">
        <v>2001</v>
      </c>
      <c r="Q2864" t="s">
        <v>3244</v>
      </c>
      <c r="R2864">
        <v>175</v>
      </c>
      <c r="S2864" t="s">
        <v>39</v>
      </c>
      <c r="T2864">
        <v>-3</v>
      </c>
      <c r="U2864" t="s">
        <v>3112</v>
      </c>
      <c r="V2864" s="6" t="s">
        <v>2953</v>
      </c>
      <c r="W2864">
        <f>0*7</f>
        <v>0</v>
      </c>
      <c r="X2864" s="6" t="s">
        <v>3228</v>
      </c>
      <c r="Y2864" t="s">
        <v>39</v>
      </c>
      <c r="Z2864" s="6" t="s">
        <v>39</v>
      </c>
      <c r="AA2864" t="s">
        <v>39</v>
      </c>
      <c r="AB2864" t="s">
        <v>39</v>
      </c>
      <c r="AC2864" t="s">
        <v>39</v>
      </c>
      <c r="AD2864" t="s">
        <v>40</v>
      </c>
      <c r="AE2864" t="s">
        <v>39</v>
      </c>
      <c r="AF2864" t="s">
        <v>40</v>
      </c>
      <c r="AG2864" t="s">
        <v>39</v>
      </c>
      <c r="AH2864" t="s">
        <v>39</v>
      </c>
      <c r="AI2864" t="s">
        <v>39</v>
      </c>
      <c r="AJ2864" t="s">
        <v>3245</v>
      </c>
      <c r="AK2864">
        <v>3</v>
      </c>
      <c r="AL2864" t="s">
        <v>39</v>
      </c>
      <c r="AM2864" t="s">
        <v>39</v>
      </c>
      <c r="AN2864">
        <v>3</v>
      </c>
      <c r="AO2864">
        <v>50</v>
      </c>
      <c r="AP2864">
        <f t="shared" si="84"/>
        <v>112</v>
      </c>
      <c r="AQ2864" t="s">
        <v>39</v>
      </c>
      <c r="AR2864" t="s">
        <v>2693</v>
      </c>
      <c r="AS2864" t="s">
        <v>3233</v>
      </c>
    </row>
    <row r="2865" spans="1:45" x14ac:dyDescent="0.35">
      <c r="A2865" t="s">
        <v>2175</v>
      </c>
      <c r="B2865" t="s">
        <v>2672</v>
      </c>
      <c r="C2865" t="s">
        <v>2592</v>
      </c>
      <c r="D2865" t="s">
        <v>187</v>
      </c>
      <c r="E2865" t="s">
        <v>290</v>
      </c>
      <c r="F2865" t="s">
        <v>3065</v>
      </c>
      <c r="G2865" t="s">
        <v>42</v>
      </c>
      <c r="H2865" t="s">
        <v>40</v>
      </c>
      <c r="I2865" t="s">
        <v>3243</v>
      </c>
      <c r="J2865">
        <v>54.2</v>
      </c>
      <c r="K2865">
        <v>18.670000000000002</v>
      </c>
      <c r="L2865" t="s">
        <v>39</v>
      </c>
      <c r="M2865" t="s">
        <v>41</v>
      </c>
      <c r="N2865" t="s">
        <v>39</v>
      </c>
      <c r="O2865">
        <v>2000</v>
      </c>
      <c r="P2865">
        <v>2001</v>
      </c>
      <c r="Q2865" t="s">
        <v>3244</v>
      </c>
      <c r="R2865">
        <v>175</v>
      </c>
      <c r="S2865" t="s">
        <v>39</v>
      </c>
      <c r="T2865">
        <v>-3</v>
      </c>
      <c r="U2865" t="s">
        <v>3112</v>
      </c>
      <c r="V2865" s="6" t="s">
        <v>2953</v>
      </c>
      <c r="W2865">
        <v>14</v>
      </c>
      <c r="X2865" s="6" t="s">
        <v>3228</v>
      </c>
      <c r="Y2865" t="s">
        <v>39</v>
      </c>
      <c r="Z2865" s="6" t="s">
        <v>39</v>
      </c>
      <c r="AA2865" t="s">
        <v>39</v>
      </c>
      <c r="AB2865" t="s">
        <v>39</v>
      </c>
      <c r="AC2865" t="s">
        <v>39</v>
      </c>
      <c r="AD2865" t="s">
        <v>40</v>
      </c>
      <c r="AE2865" t="s">
        <v>39</v>
      </c>
      <c r="AF2865" t="s">
        <v>40</v>
      </c>
      <c r="AG2865" t="s">
        <v>39</v>
      </c>
      <c r="AH2865" t="s">
        <v>39</v>
      </c>
      <c r="AI2865" t="s">
        <v>39</v>
      </c>
      <c r="AJ2865" t="s">
        <v>3245</v>
      </c>
      <c r="AK2865">
        <v>2</v>
      </c>
      <c r="AL2865" t="s">
        <v>39</v>
      </c>
      <c r="AM2865" t="s">
        <v>39</v>
      </c>
      <c r="AN2865">
        <v>3</v>
      </c>
      <c r="AO2865">
        <v>50</v>
      </c>
      <c r="AP2865">
        <f t="shared" si="84"/>
        <v>112</v>
      </c>
      <c r="AQ2865" t="s">
        <v>39</v>
      </c>
      <c r="AR2865" t="s">
        <v>2693</v>
      </c>
      <c r="AS2865" t="s">
        <v>3233</v>
      </c>
    </row>
    <row r="2866" spans="1:45" x14ac:dyDescent="0.35">
      <c r="A2866" t="s">
        <v>2175</v>
      </c>
      <c r="B2866" t="s">
        <v>2672</v>
      </c>
      <c r="C2866" t="s">
        <v>2592</v>
      </c>
      <c r="D2866" t="s">
        <v>187</v>
      </c>
      <c r="E2866" t="s">
        <v>290</v>
      </c>
      <c r="F2866" t="s">
        <v>3065</v>
      </c>
      <c r="G2866" t="s">
        <v>42</v>
      </c>
      <c r="H2866" t="s">
        <v>40</v>
      </c>
      <c r="I2866" t="s">
        <v>3243</v>
      </c>
      <c r="J2866">
        <v>54.2</v>
      </c>
      <c r="K2866">
        <v>18.670000000000002</v>
      </c>
      <c r="L2866" t="s">
        <v>39</v>
      </c>
      <c r="M2866" t="s">
        <v>41</v>
      </c>
      <c r="N2866" t="s">
        <v>39</v>
      </c>
      <c r="O2866">
        <v>2000</v>
      </c>
      <c r="P2866">
        <v>2001</v>
      </c>
      <c r="Q2866" t="s">
        <v>3244</v>
      </c>
      <c r="R2866">
        <v>175</v>
      </c>
      <c r="S2866" t="s">
        <v>39</v>
      </c>
      <c r="T2866">
        <v>-3</v>
      </c>
      <c r="U2866" t="s">
        <v>3112</v>
      </c>
      <c r="V2866" s="6" t="s">
        <v>2953</v>
      </c>
      <c r="W2866">
        <v>28</v>
      </c>
      <c r="X2866" s="6" t="s">
        <v>3228</v>
      </c>
      <c r="Y2866" t="s">
        <v>39</v>
      </c>
      <c r="Z2866" s="6" t="s">
        <v>39</v>
      </c>
      <c r="AA2866" t="s">
        <v>39</v>
      </c>
      <c r="AB2866" t="s">
        <v>39</v>
      </c>
      <c r="AC2866" t="s">
        <v>39</v>
      </c>
      <c r="AD2866" t="s">
        <v>40</v>
      </c>
      <c r="AE2866" t="s">
        <v>39</v>
      </c>
      <c r="AF2866" t="s">
        <v>40</v>
      </c>
      <c r="AG2866" t="s">
        <v>39</v>
      </c>
      <c r="AH2866" t="s">
        <v>39</v>
      </c>
      <c r="AI2866" t="s">
        <v>39</v>
      </c>
      <c r="AJ2866" t="s">
        <v>3245</v>
      </c>
      <c r="AK2866">
        <v>1</v>
      </c>
      <c r="AL2866" t="s">
        <v>39</v>
      </c>
      <c r="AM2866" t="s">
        <v>39</v>
      </c>
      <c r="AN2866">
        <v>3</v>
      </c>
      <c r="AO2866">
        <v>50</v>
      </c>
      <c r="AP2866">
        <f t="shared" si="84"/>
        <v>112</v>
      </c>
      <c r="AQ2866" t="s">
        <v>39</v>
      </c>
      <c r="AR2866" t="s">
        <v>2693</v>
      </c>
      <c r="AS2866" t="s">
        <v>3233</v>
      </c>
    </row>
    <row r="2867" spans="1:45" x14ac:dyDescent="0.35">
      <c r="A2867" t="s">
        <v>2175</v>
      </c>
      <c r="B2867" t="s">
        <v>2672</v>
      </c>
      <c r="C2867" t="s">
        <v>2592</v>
      </c>
      <c r="D2867" t="s">
        <v>187</v>
      </c>
      <c r="E2867" t="s">
        <v>290</v>
      </c>
      <c r="F2867" t="s">
        <v>3065</v>
      </c>
      <c r="G2867" t="s">
        <v>42</v>
      </c>
      <c r="H2867" t="s">
        <v>40</v>
      </c>
      <c r="I2867" t="s">
        <v>3243</v>
      </c>
      <c r="J2867">
        <v>54.2</v>
      </c>
      <c r="K2867">
        <v>18.670000000000002</v>
      </c>
      <c r="L2867" t="s">
        <v>39</v>
      </c>
      <c r="M2867" t="s">
        <v>41</v>
      </c>
      <c r="N2867" t="s">
        <v>39</v>
      </c>
      <c r="O2867">
        <v>2000</v>
      </c>
      <c r="P2867">
        <v>2001</v>
      </c>
      <c r="Q2867" t="s">
        <v>3244</v>
      </c>
      <c r="R2867">
        <v>175</v>
      </c>
      <c r="S2867" t="s">
        <v>39</v>
      </c>
      <c r="T2867">
        <v>-3</v>
      </c>
      <c r="U2867" t="s">
        <v>3112</v>
      </c>
      <c r="V2867" s="6" t="s">
        <v>2953</v>
      </c>
      <c r="W2867">
        <v>42</v>
      </c>
      <c r="X2867" s="6" t="s">
        <v>3228</v>
      </c>
      <c r="Y2867" t="s">
        <v>39</v>
      </c>
      <c r="Z2867" s="6" t="s">
        <v>39</v>
      </c>
      <c r="AA2867" t="s">
        <v>39</v>
      </c>
      <c r="AB2867" t="s">
        <v>39</v>
      </c>
      <c r="AC2867" t="s">
        <v>39</v>
      </c>
      <c r="AD2867" t="s">
        <v>40</v>
      </c>
      <c r="AE2867" t="s">
        <v>39</v>
      </c>
      <c r="AF2867" t="s">
        <v>40</v>
      </c>
      <c r="AG2867" t="s">
        <v>39</v>
      </c>
      <c r="AH2867" t="s">
        <v>39</v>
      </c>
      <c r="AI2867" t="s">
        <v>39</v>
      </c>
      <c r="AJ2867" t="s">
        <v>3245</v>
      </c>
      <c r="AK2867">
        <v>3</v>
      </c>
      <c r="AL2867" t="s">
        <v>39</v>
      </c>
      <c r="AM2867" t="s">
        <v>39</v>
      </c>
      <c r="AN2867">
        <v>3</v>
      </c>
      <c r="AO2867">
        <v>50</v>
      </c>
      <c r="AP2867">
        <f t="shared" si="84"/>
        <v>112</v>
      </c>
      <c r="AQ2867" t="s">
        <v>39</v>
      </c>
      <c r="AR2867" t="s">
        <v>2693</v>
      </c>
      <c r="AS2867" t="s">
        <v>3233</v>
      </c>
    </row>
    <row r="2868" spans="1:45" x14ac:dyDescent="0.35">
      <c r="A2868" t="s">
        <v>2175</v>
      </c>
      <c r="B2868" t="s">
        <v>2672</v>
      </c>
      <c r="C2868" t="s">
        <v>2592</v>
      </c>
      <c r="D2868" t="s">
        <v>187</v>
      </c>
      <c r="E2868" t="s">
        <v>290</v>
      </c>
      <c r="F2868" t="s">
        <v>3065</v>
      </c>
      <c r="G2868" t="s">
        <v>42</v>
      </c>
      <c r="H2868" t="s">
        <v>40</v>
      </c>
      <c r="I2868" t="s">
        <v>3243</v>
      </c>
      <c r="J2868">
        <v>54.2</v>
      </c>
      <c r="K2868">
        <v>18.670000000000002</v>
      </c>
      <c r="L2868" t="s">
        <v>39</v>
      </c>
      <c r="M2868" t="s">
        <v>41</v>
      </c>
      <c r="N2868" t="s">
        <v>39</v>
      </c>
      <c r="O2868">
        <v>2000</v>
      </c>
      <c r="P2868">
        <v>2001</v>
      </c>
      <c r="Q2868" t="s">
        <v>3244</v>
      </c>
      <c r="R2868">
        <v>175</v>
      </c>
      <c r="S2868" t="s">
        <v>39</v>
      </c>
      <c r="T2868">
        <v>-3</v>
      </c>
      <c r="U2868" t="s">
        <v>3112</v>
      </c>
      <c r="V2868" s="6" t="s">
        <v>2953</v>
      </c>
      <c r="W2868">
        <v>56</v>
      </c>
      <c r="X2868" s="6" t="s">
        <v>3228</v>
      </c>
      <c r="Y2868" t="s">
        <v>39</v>
      </c>
      <c r="Z2868" s="6" t="s">
        <v>39</v>
      </c>
      <c r="AA2868" t="s">
        <v>39</v>
      </c>
      <c r="AB2868" t="s">
        <v>39</v>
      </c>
      <c r="AC2868" t="s">
        <v>39</v>
      </c>
      <c r="AD2868" t="s">
        <v>40</v>
      </c>
      <c r="AE2868" t="s">
        <v>39</v>
      </c>
      <c r="AF2868" t="s">
        <v>40</v>
      </c>
      <c r="AG2868" t="s">
        <v>39</v>
      </c>
      <c r="AH2868" t="s">
        <v>39</v>
      </c>
      <c r="AI2868" t="s">
        <v>39</v>
      </c>
      <c r="AJ2868" t="s">
        <v>3245</v>
      </c>
      <c r="AK2868">
        <v>1</v>
      </c>
      <c r="AL2868" t="s">
        <v>39</v>
      </c>
      <c r="AM2868" t="s">
        <v>39</v>
      </c>
      <c r="AN2868">
        <v>3</v>
      </c>
      <c r="AO2868">
        <v>50</v>
      </c>
      <c r="AP2868">
        <f t="shared" si="84"/>
        <v>112</v>
      </c>
      <c r="AQ2868" t="s">
        <v>39</v>
      </c>
      <c r="AR2868" t="s">
        <v>2693</v>
      </c>
      <c r="AS2868" t="s">
        <v>3233</v>
      </c>
    </row>
    <row r="2869" spans="1:45" x14ac:dyDescent="0.35">
      <c r="A2869" t="s">
        <v>2175</v>
      </c>
      <c r="B2869" t="s">
        <v>2672</v>
      </c>
      <c r="C2869" t="s">
        <v>2592</v>
      </c>
      <c r="D2869" t="s">
        <v>187</v>
      </c>
      <c r="E2869" t="s">
        <v>290</v>
      </c>
      <c r="F2869" t="s">
        <v>3065</v>
      </c>
      <c r="G2869" t="s">
        <v>42</v>
      </c>
      <c r="H2869" t="s">
        <v>40</v>
      </c>
      <c r="I2869" t="s">
        <v>3243</v>
      </c>
      <c r="J2869">
        <v>54.2</v>
      </c>
      <c r="K2869">
        <v>18.670000000000002</v>
      </c>
      <c r="L2869" t="s">
        <v>39</v>
      </c>
      <c r="M2869" t="s">
        <v>41</v>
      </c>
      <c r="N2869" t="s">
        <v>39</v>
      </c>
      <c r="O2869">
        <v>2000</v>
      </c>
      <c r="P2869">
        <v>2001</v>
      </c>
      <c r="Q2869" t="s">
        <v>3244</v>
      </c>
      <c r="R2869">
        <v>175</v>
      </c>
      <c r="S2869" t="s">
        <v>39</v>
      </c>
      <c r="T2869">
        <v>-3</v>
      </c>
      <c r="U2869" t="s">
        <v>3112</v>
      </c>
      <c r="V2869" s="6" t="s">
        <v>2953</v>
      </c>
      <c r="W2869">
        <v>70</v>
      </c>
      <c r="X2869" s="6" t="s">
        <v>3228</v>
      </c>
      <c r="Y2869" t="s">
        <v>39</v>
      </c>
      <c r="Z2869" s="6" t="s">
        <v>39</v>
      </c>
      <c r="AA2869" t="s">
        <v>39</v>
      </c>
      <c r="AB2869" t="s">
        <v>39</v>
      </c>
      <c r="AC2869" t="s">
        <v>39</v>
      </c>
      <c r="AD2869" t="s">
        <v>40</v>
      </c>
      <c r="AE2869" t="s">
        <v>39</v>
      </c>
      <c r="AF2869" t="s">
        <v>40</v>
      </c>
      <c r="AG2869" t="s">
        <v>39</v>
      </c>
      <c r="AH2869" t="s">
        <v>39</v>
      </c>
      <c r="AI2869" t="s">
        <v>39</v>
      </c>
      <c r="AJ2869" t="s">
        <v>3245</v>
      </c>
      <c r="AK2869">
        <v>1</v>
      </c>
      <c r="AL2869" t="s">
        <v>39</v>
      </c>
      <c r="AM2869" t="s">
        <v>39</v>
      </c>
      <c r="AN2869">
        <v>3</v>
      </c>
      <c r="AO2869">
        <v>50</v>
      </c>
      <c r="AP2869">
        <f t="shared" si="84"/>
        <v>112</v>
      </c>
      <c r="AQ2869" t="s">
        <v>39</v>
      </c>
      <c r="AR2869" t="s">
        <v>2693</v>
      </c>
      <c r="AS2869" t="s">
        <v>3233</v>
      </c>
    </row>
    <row r="2870" spans="1:45" x14ac:dyDescent="0.35">
      <c r="A2870" t="s">
        <v>2175</v>
      </c>
      <c r="B2870" t="s">
        <v>2672</v>
      </c>
      <c r="C2870" t="s">
        <v>2592</v>
      </c>
      <c r="D2870" t="s">
        <v>187</v>
      </c>
      <c r="E2870" t="s">
        <v>290</v>
      </c>
      <c r="F2870" t="s">
        <v>3065</v>
      </c>
      <c r="G2870" t="s">
        <v>42</v>
      </c>
      <c r="H2870" t="s">
        <v>40</v>
      </c>
      <c r="I2870" t="s">
        <v>3243</v>
      </c>
      <c r="J2870">
        <v>54.2</v>
      </c>
      <c r="K2870">
        <v>18.670000000000002</v>
      </c>
      <c r="L2870" t="s">
        <v>39</v>
      </c>
      <c r="M2870" t="s">
        <v>41</v>
      </c>
      <c r="N2870" t="s">
        <v>39</v>
      </c>
      <c r="O2870">
        <v>2000</v>
      </c>
      <c r="P2870">
        <v>2001</v>
      </c>
      <c r="Q2870" t="s">
        <v>3244</v>
      </c>
      <c r="R2870">
        <v>175</v>
      </c>
      <c r="S2870" t="s">
        <v>39</v>
      </c>
      <c r="T2870">
        <v>-3</v>
      </c>
      <c r="U2870" t="s">
        <v>3112</v>
      </c>
      <c r="V2870" s="6" t="s">
        <v>2953</v>
      </c>
      <c r="W2870">
        <v>168</v>
      </c>
      <c r="X2870" s="6" t="s">
        <v>3228</v>
      </c>
      <c r="Y2870" t="s">
        <v>39</v>
      </c>
      <c r="Z2870" s="6" t="s">
        <v>39</v>
      </c>
      <c r="AA2870" t="s">
        <v>39</v>
      </c>
      <c r="AB2870" t="s">
        <v>39</v>
      </c>
      <c r="AC2870" t="s">
        <v>39</v>
      </c>
      <c r="AD2870" t="s">
        <v>40</v>
      </c>
      <c r="AE2870" t="s">
        <v>39</v>
      </c>
      <c r="AF2870" t="s">
        <v>40</v>
      </c>
      <c r="AG2870" t="s">
        <v>39</v>
      </c>
      <c r="AH2870" t="s">
        <v>39</v>
      </c>
      <c r="AI2870" t="s">
        <v>39</v>
      </c>
      <c r="AJ2870" t="s">
        <v>3245</v>
      </c>
      <c r="AK2870" t="s">
        <v>39</v>
      </c>
      <c r="AL2870" t="s">
        <v>39</v>
      </c>
      <c r="AM2870" t="s">
        <v>39</v>
      </c>
      <c r="AN2870">
        <v>3</v>
      </c>
      <c r="AO2870">
        <v>50</v>
      </c>
      <c r="AP2870">
        <f t="shared" si="84"/>
        <v>112</v>
      </c>
      <c r="AQ2870" t="s">
        <v>39</v>
      </c>
      <c r="AR2870" t="s">
        <v>2693</v>
      </c>
      <c r="AS2870" t="s">
        <v>3233</v>
      </c>
    </row>
    <row r="2871" spans="1:45" x14ac:dyDescent="0.35">
      <c r="A2871" t="s">
        <v>2175</v>
      </c>
      <c r="B2871" t="s">
        <v>2672</v>
      </c>
      <c r="C2871" t="s">
        <v>2592</v>
      </c>
      <c r="D2871" t="s">
        <v>187</v>
      </c>
      <c r="E2871" t="s">
        <v>290</v>
      </c>
      <c r="F2871" t="s">
        <v>3065</v>
      </c>
      <c r="G2871" t="s">
        <v>42</v>
      </c>
      <c r="H2871" t="s">
        <v>40</v>
      </c>
      <c r="I2871" t="s">
        <v>3243</v>
      </c>
      <c r="J2871">
        <v>54.2</v>
      </c>
      <c r="K2871">
        <v>18.670000000000002</v>
      </c>
      <c r="L2871" t="s">
        <v>39</v>
      </c>
      <c r="M2871" t="s">
        <v>41</v>
      </c>
      <c r="N2871" t="s">
        <v>39</v>
      </c>
      <c r="O2871">
        <v>2000</v>
      </c>
      <c r="P2871">
        <v>2001</v>
      </c>
      <c r="Q2871" t="s">
        <v>3244</v>
      </c>
      <c r="R2871">
        <v>174</v>
      </c>
      <c r="S2871" t="s">
        <v>39</v>
      </c>
      <c r="T2871">
        <v>-3</v>
      </c>
      <c r="U2871" t="s">
        <v>3112</v>
      </c>
      <c r="V2871" s="6" t="s">
        <v>2953</v>
      </c>
      <c r="W2871">
        <f>0*7</f>
        <v>0</v>
      </c>
      <c r="X2871" s="6" t="s">
        <v>3231</v>
      </c>
      <c r="Y2871" t="s">
        <v>39</v>
      </c>
      <c r="Z2871" s="6" t="s">
        <v>39</v>
      </c>
      <c r="AA2871" t="s">
        <v>39</v>
      </c>
      <c r="AB2871" t="s">
        <v>39</v>
      </c>
      <c r="AC2871" t="s">
        <v>39</v>
      </c>
      <c r="AD2871" t="s">
        <v>40</v>
      </c>
      <c r="AE2871" t="s">
        <v>39</v>
      </c>
      <c r="AF2871" t="s">
        <v>40</v>
      </c>
      <c r="AG2871" t="s">
        <v>39</v>
      </c>
      <c r="AH2871" t="s">
        <v>39</v>
      </c>
      <c r="AI2871" t="s">
        <v>39</v>
      </c>
      <c r="AJ2871" t="s">
        <v>43</v>
      </c>
      <c r="AK2871">
        <v>71.5</v>
      </c>
      <c r="AL2871" t="s">
        <v>39</v>
      </c>
      <c r="AM2871" t="s">
        <v>39</v>
      </c>
      <c r="AN2871">
        <v>3</v>
      </c>
      <c r="AO2871">
        <v>50</v>
      </c>
      <c r="AP2871">
        <f t="shared" si="84"/>
        <v>112</v>
      </c>
      <c r="AQ2871" t="s">
        <v>39</v>
      </c>
      <c r="AR2871" t="s">
        <v>2693</v>
      </c>
      <c r="AS2871" t="s">
        <v>3233</v>
      </c>
    </row>
    <row r="2872" spans="1:45" x14ac:dyDescent="0.35">
      <c r="A2872" t="s">
        <v>2175</v>
      </c>
      <c r="B2872" t="s">
        <v>2672</v>
      </c>
      <c r="C2872" t="s">
        <v>2592</v>
      </c>
      <c r="D2872" t="s">
        <v>187</v>
      </c>
      <c r="E2872" t="s">
        <v>290</v>
      </c>
      <c r="F2872" t="s">
        <v>3065</v>
      </c>
      <c r="G2872" t="s">
        <v>42</v>
      </c>
      <c r="H2872" t="s">
        <v>40</v>
      </c>
      <c r="I2872" t="s">
        <v>3243</v>
      </c>
      <c r="J2872">
        <v>54.2</v>
      </c>
      <c r="K2872">
        <v>18.670000000000002</v>
      </c>
      <c r="L2872" t="s">
        <v>39</v>
      </c>
      <c r="M2872" t="s">
        <v>41</v>
      </c>
      <c r="N2872" t="s">
        <v>39</v>
      </c>
      <c r="O2872">
        <v>2000</v>
      </c>
      <c r="P2872">
        <v>2001</v>
      </c>
      <c r="Q2872" t="s">
        <v>3244</v>
      </c>
      <c r="R2872">
        <v>174</v>
      </c>
      <c r="S2872" t="s">
        <v>39</v>
      </c>
      <c r="T2872">
        <v>-3</v>
      </c>
      <c r="U2872" t="s">
        <v>3112</v>
      </c>
      <c r="V2872" s="6" t="s">
        <v>2953</v>
      </c>
      <c r="W2872">
        <v>14</v>
      </c>
      <c r="X2872" s="6" t="s">
        <v>3231</v>
      </c>
      <c r="Y2872" t="s">
        <v>39</v>
      </c>
      <c r="Z2872" s="6" t="s">
        <v>39</v>
      </c>
      <c r="AA2872" t="s">
        <v>39</v>
      </c>
      <c r="AB2872" t="s">
        <v>39</v>
      </c>
      <c r="AC2872" t="s">
        <v>39</v>
      </c>
      <c r="AD2872" t="s">
        <v>40</v>
      </c>
      <c r="AE2872" t="s">
        <v>39</v>
      </c>
      <c r="AF2872" t="s">
        <v>40</v>
      </c>
      <c r="AG2872" t="s">
        <v>39</v>
      </c>
      <c r="AH2872" t="s">
        <v>39</v>
      </c>
      <c r="AI2872" t="s">
        <v>39</v>
      </c>
      <c r="AJ2872" t="s">
        <v>43</v>
      </c>
      <c r="AK2872">
        <v>88</v>
      </c>
      <c r="AL2872" t="s">
        <v>39</v>
      </c>
      <c r="AM2872" t="s">
        <v>39</v>
      </c>
      <c r="AN2872">
        <v>3</v>
      </c>
      <c r="AO2872">
        <v>50</v>
      </c>
      <c r="AP2872">
        <f t="shared" si="84"/>
        <v>112</v>
      </c>
      <c r="AQ2872" t="s">
        <v>39</v>
      </c>
      <c r="AR2872" t="s">
        <v>2693</v>
      </c>
      <c r="AS2872" t="s">
        <v>3233</v>
      </c>
    </row>
    <row r="2873" spans="1:45" x14ac:dyDescent="0.35">
      <c r="A2873" t="s">
        <v>2175</v>
      </c>
      <c r="B2873" t="s">
        <v>2672</v>
      </c>
      <c r="C2873" t="s">
        <v>2592</v>
      </c>
      <c r="D2873" t="s">
        <v>187</v>
      </c>
      <c r="E2873" t="s">
        <v>290</v>
      </c>
      <c r="F2873" t="s">
        <v>3065</v>
      </c>
      <c r="G2873" t="s">
        <v>42</v>
      </c>
      <c r="H2873" t="s">
        <v>40</v>
      </c>
      <c r="I2873" t="s">
        <v>3243</v>
      </c>
      <c r="J2873">
        <v>54.2</v>
      </c>
      <c r="K2873">
        <v>18.670000000000002</v>
      </c>
      <c r="L2873" t="s">
        <v>39</v>
      </c>
      <c r="M2873" t="s">
        <v>41</v>
      </c>
      <c r="N2873" t="s">
        <v>39</v>
      </c>
      <c r="O2873">
        <v>2000</v>
      </c>
      <c r="P2873">
        <v>2001</v>
      </c>
      <c r="Q2873" t="s">
        <v>3244</v>
      </c>
      <c r="R2873">
        <v>174</v>
      </c>
      <c r="S2873" t="s">
        <v>39</v>
      </c>
      <c r="T2873">
        <v>-3</v>
      </c>
      <c r="U2873" t="s">
        <v>3112</v>
      </c>
      <c r="V2873" s="6" t="s">
        <v>2953</v>
      </c>
      <c r="W2873">
        <v>28</v>
      </c>
      <c r="X2873" s="6" t="s">
        <v>3231</v>
      </c>
      <c r="Y2873" t="s">
        <v>39</v>
      </c>
      <c r="Z2873" s="6" t="s">
        <v>39</v>
      </c>
      <c r="AA2873" t="s">
        <v>39</v>
      </c>
      <c r="AB2873" t="s">
        <v>39</v>
      </c>
      <c r="AC2873" t="s">
        <v>39</v>
      </c>
      <c r="AD2873" t="s">
        <v>40</v>
      </c>
      <c r="AE2873" t="s">
        <v>39</v>
      </c>
      <c r="AF2873" t="s">
        <v>40</v>
      </c>
      <c r="AG2873" t="s">
        <v>39</v>
      </c>
      <c r="AH2873" t="s">
        <v>39</v>
      </c>
      <c r="AI2873" t="s">
        <v>39</v>
      </c>
      <c r="AJ2873" t="s">
        <v>43</v>
      </c>
      <c r="AK2873">
        <v>96</v>
      </c>
      <c r="AL2873" t="s">
        <v>39</v>
      </c>
      <c r="AM2873" t="s">
        <v>39</v>
      </c>
      <c r="AN2873">
        <v>3</v>
      </c>
      <c r="AO2873">
        <v>50</v>
      </c>
      <c r="AP2873">
        <f t="shared" si="84"/>
        <v>112</v>
      </c>
      <c r="AQ2873" t="s">
        <v>39</v>
      </c>
      <c r="AR2873" t="s">
        <v>2693</v>
      </c>
      <c r="AS2873" t="s">
        <v>3233</v>
      </c>
    </row>
    <row r="2874" spans="1:45" x14ac:dyDescent="0.35">
      <c r="A2874" t="s">
        <v>2175</v>
      </c>
      <c r="B2874" t="s">
        <v>2672</v>
      </c>
      <c r="C2874" t="s">
        <v>2592</v>
      </c>
      <c r="D2874" t="s">
        <v>187</v>
      </c>
      <c r="E2874" t="s">
        <v>290</v>
      </c>
      <c r="F2874" t="s">
        <v>3065</v>
      </c>
      <c r="G2874" t="s">
        <v>42</v>
      </c>
      <c r="H2874" t="s">
        <v>40</v>
      </c>
      <c r="I2874" t="s">
        <v>3243</v>
      </c>
      <c r="J2874">
        <v>54.2</v>
      </c>
      <c r="K2874">
        <v>18.670000000000002</v>
      </c>
      <c r="L2874" t="s">
        <v>39</v>
      </c>
      <c r="M2874" t="s">
        <v>41</v>
      </c>
      <c r="N2874" t="s">
        <v>39</v>
      </c>
      <c r="O2874">
        <v>2000</v>
      </c>
      <c r="P2874">
        <v>2001</v>
      </c>
      <c r="Q2874" t="s">
        <v>3244</v>
      </c>
      <c r="R2874">
        <v>174</v>
      </c>
      <c r="S2874" t="s">
        <v>39</v>
      </c>
      <c r="T2874">
        <v>-3</v>
      </c>
      <c r="U2874" t="s">
        <v>3112</v>
      </c>
      <c r="V2874" s="6" t="s">
        <v>2953</v>
      </c>
      <c r="W2874">
        <v>42</v>
      </c>
      <c r="X2874" s="6" t="s">
        <v>3231</v>
      </c>
      <c r="Y2874" t="s">
        <v>39</v>
      </c>
      <c r="Z2874" s="6" t="s">
        <v>39</v>
      </c>
      <c r="AA2874" t="s">
        <v>39</v>
      </c>
      <c r="AB2874" t="s">
        <v>39</v>
      </c>
      <c r="AC2874" t="s">
        <v>39</v>
      </c>
      <c r="AD2874" t="s">
        <v>40</v>
      </c>
      <c r="AE2874" t="s">
        <v>39</v>
      </c>
      <c r="AF2874" t="s">
        <v>40</v>
      </c>
      <c r="AG2874" t="s">
        <v>39</v>
      </c>
      <c r="AH2874" t="s">
        <v>39</v>
      </c>
      <c r="AI2874" t="s">
        <v>39</v>
      </c>
      <c r="AJ2874" t="s">
        <v>43</v>
      </c>
      <c r="AK2874">
        <v>88.5</v>
      </c>
      <c r="AL2874" t="s">
        <v>39</v>
      </c>
      <c r="AM2874" t="s">
        <v>39</v>
      </c>
      <c r="AN2874">
        <v>3</v>
      </c>
      <c r="AO2874">
        <v>50</v>
      </c>
      <c r="AP2874">
        <f t="shared" si="84"/>
        <v>112</v>
      </c>
      <c r="AQ2874" t="s">
        <v>39</v>
      </c>
      <c r="AR2874" t="s">
        <v>2693</v>
      </c>
      <c r="AS2874" t="s">
        <v>3233</v>
      </c>
    </row>
    <row r="2875" spans="1:45" x14ac:dyDescent="0.35">
      <c r="A2875" t="s">
        <v>2175</v>
      </c>
      <c r="B2875" t="s">
        <v>2672</v>
      </c>
      <c r="C2875" t="s">
        <v>2592</v>
      </c>
      <c r="D2875" t="s">
        <v>187</v>
      </c>
      <c r="E2875" t="s">
        <v>290</v>
      </c>
      <c r="F2875" t="s">
        <v>3065</v>
      </c>
      <c r="G2875" t="s">
        <v>42</v>
      </c>
      <c r="H2875" t="s">
        <v>40</v>
      </c>
      <c r="I2875" t="s">
        <v>3243</v>
      </c>
      <c r="J2875">
        <v>54.2</v>
      </c>
      <c r="K2875">
        <v>18.670000000000002</v>
      </c>
      <c r="L2875" t="s">
        <v>39</v>
      </c>
      <c r="M2875" t="s">
        <v>41</v>
      </c>
      <c r="N2875" t="s">
        <v>39</v>
      </c>
      <c r="O2875">
        <v>2000</v>
      </c>
      <c r="P2875">
        <v>2001</v>
      </c>
      <c r="Q2875" t="s">
        <v>3244</v>
      </c>
      <c r="R2875">
        <v>174</v>
      </c>
      <c r="S2875" t="s">
        <v>39</v>
      </c>
      <c r="T2875">
        <v>-3</v>
      </c>
      <c r="U2875" t="s">
        <v>3112</v>
      </c>
      <c r="V2875" s="6" t="s">
        <v>2953</v>
      </c>
      <c r="W2875">
        <v>56</v>
      </c>
      <c r="X2875" s="6" t="s">
        <v>3231</v>
      </c>
      <c r="Y2875" t="s">
        <v>39</v>
      </c>
      <c r="Z2875" s="6" t="s">
        <v>39</v>
      </c>
      <c r="AA2875" t="s">
        <v>39</v>
      </c>
      <c r="AB2875" t="s">
        <v>39</v>
      </c>
      <c r="AC2875" t="s">
        <v>39</v>
      </c>
      <c r="AD2875" t="s">
        <v>40</v>
      </c>
      <c r="AE2875" t="s">
        <v>39</v>
      </c>
      <c r="AF2875" t="s">
        <v>40</v>
      </c>
      <c r="AG2875" t="s">
        <v>39</v>
      </c>
      <c r="AH2875" t="s">
        <v>39</v>
      </c>
      <c r="AI2875" t="s">
        <v>39</v>
      </c>
      <c r="AJ2875" t="s">
        <v>43</v>
      </c>
      <c r="AK2875">
        <v>74.5</v>
      </c>
      <c r="AL2875" t="s">
        <v>39</v>
      </c>
      <c r="AM2875" t="s">
        <v>39</v>
      </c>
      <c r="AN2875">
        <v>3</v>
      </c>
      <c r="AO2875">
        <v>50</v>
      </c>
      <c r="AP2875">
        <f t="shared" si="84"/>
        <v>112</v>
      </c>
      <c r="AQ2875" t="s">
        <v>39</v>
      </c>
      <c r="AR2875" t="s">
        <v>2693</v>
      </c>
      <c r="AS2875" t="s">
        <v>3233</v>
      </c>
    </row>
    <row r="2876" spans="1:45" x14ac:dyDescent="0.35">
      <c r="A2876" t="s">
        <v>2175</v>
      </c>
      <c r="B2876" t="s">
        <v>2672</v>
      </c>
      <c r="C2876" t="s">
        <v>2592</v>
      </c>
      <c r="D2876" t="s">
        <v>187</v>
      </c>
      <c r="E2876" t="s">
        <v>290</v>
      </c>
      <c r="F2876" t="s">
        <v>3065</v>
      </c>
      <c r="G2876" t="s">
        <v>42</v>
      </c>
      <c r="H2876" t="s">
        <v>40</v>
      </c>
      <c r="I2876" t="s">
        <v>3243</v>
      </c>
      <c r="J2876">
        <v>54.2</v>
      </c>
      <c r="K2876">
        <v>18.670000000000002</v>
      </c>
      <c r="L2876" t="s">
        <v>39</v>
      </c>
      <c r="M2876" t="s">
        <v>41</v>
      </c>
      <c r="N2876" t="s">
        <v>39</v>
      </c>
      <c r="O2876">
        <v>2000</v>
      </c>
      <c r="P2876">
        <v>2001</v>
      </c>
      <c r="Q2876" t="s">
        <v>3244</v>
      </c>
      <c r="R2876">
        <v>174</v>
      </c>
      <c r="S2876" t="s">
        <v>39</v>
      </c>
      <c r="T2876">
        <v>-3</v>
      </c>
      <c r="U2876" t="s">
        <v>3112</v>
      </c>
      <c r="V2876" s="6" t="s">
        <v>2953</v>
      </c>
      <c r="W2876">
        <v>70</v>
      </c>
      <c r="X2876" s="6" t="s">
        <v>3231</v>
      </c>
      <c r="Y2876" t="s">
        <v>39</v>
      </c>
      <c r="Z2876" s="6" t="s">
        <v>39</v>
      </c>
      <c r="AA2876" t="s">
        <v>39</v>
      </c>
      <c r="AB2876" t="s">
        <v>39</v>
      </c>
      <c r="AC2876" t="s">
        <v>39</v>
      </c>
      <c r="AD2876" t="s">
        <v>40</v>
      </c>
      <c r="AE2876" t="s">
        <v>39</v>
      </c>
      <c r="AF2876" t="s">
        <v>40</v>
      </c>
      <c r="AG2876" t="s">
        <v>39</v>
      </c>
      <c r="AH2876" t="s">
        <v>39</v>
      </c>
      <c r="AI2876" t="s">
        <v>39</v>
      </c>
      <c r="AJ2876" t="s">
        <v>43</v>
      </c>
      <c r="AK2876">
        <v>52.5</v>
      </c>
      <c r="AL2876" t="s">
        <v>39</v>
      </c>
      <c r="AM2876" t="s">
        <v>39</v>
      </c>
      <c r="AN2876">
        <v>3</v>
      </c>
      <c r="AO2876">
        <v>50</v>
      </c>
      <c r="AP2876">
        <f t="shared" si="84"/>
        <v>112</v>
      </c>
      <c r="AQ2876" t="s">
        <v>39</v>
      </c>
      <c r="AR2876" t="s">
        <v>2693</v>
      </c>
      <c r="AS2876" t="s">
        <v>3233</v>
      </c>
    </row>
    <row r="2877" spans="1:45" x14ac:dyDescent="0.35">
      <c r="A2877" t="s">
        <v>2175</v>
      </c>
      <c r="B2877" t="s">
        <v>2672</v>
      </c>
      <c r="C2877" t="s">
        <v>2592</v>
      </c>
      <c r="D2877" t="s">
        <v>187</v>
      </c>
      <c r="E2877" t="s">
        <v>290</v>
      </c>
      <c r="F2877" t="s">
        <v>3065</v>
      </c>
      <c r="G2877" t="s">
        <v>42</v>
      </c>
      <c r="H2877" t="s">
        <v>40</v>
      </c>
      <c r="I2877" t="s">
        <v>3243</v>
      </c>
      <c r="J2877">
        <v>54.2</v>
      </c>
      <c r="K2877">
        <v>18.670000000000002</v>
      </c>
      <c r="L2877" t="s">
        <v>39</v>
      </c>
      <c r="M2877" t="s">
        <v>41</v>
      </c>
      <c r="N2877" t="s">
        <v>39</v>
      </c>
      <c r="O2877">
        <v>2000</v>
      </c>
      <c r="P2877">
        <v>2001</v>
      </c>
      <c r="Q2877" t="s">
        <v>3244</v>
      </c>
      <c r="R2877">
        <v>174</v>
      </c>
      <c r="S2877" t="s">
        <v>39</v>
      </c>
      <c r="T2877">
        <v>-3</v>
      </c>
      <c r="U2877" t="s">
        <v>3112</v>
      </c>
      <c r="V2877" s="6" t="s">
        <v>2953</v>
      </c>
      <c r="W2877">
        <v>168</v>
      </c>
      <c r="X2877" s="6" t="s">
        <v>3231</v>
      </c>
      <c r="Y2877" t="s">
        <v>39</v>
      </c>
      <c r="Z2877" s="6" t="s">
        <v>39</v>
      </c>
      <c r="AA2877" t="s">
        <v>39</v>
      </c>
      <c r="AB2877" t="s">
        <v>39</v>
      </c>
      <c r="AC2877" t="s">
        <v>39</v>
      </c>
      <c r="AD2877" t="s">
        <v>40</v>
      </c>
      <c r="AE2877" t="s">
        <v>39</v>
      </c>
      <c r="AF2877" t="s">
        <v>40</v>
      </c>
      <c r="AG2877" t="s">
        <v>39</v>
      </c>
      <c r="AH2877" t="s">
        <v>39</v>
      </c>
      <c r="AI2877" t="s">
        <v>39</v>
      </c>
      <c r="AJ2877" t="s">
        <v>43</v>
      </c>
      <c r="AK2877">
        <v>3</v>
      </c>
      <c r="AL2877" t="s">
        <v>39</v>
      </c>
      <c r="AM2877" t="s">
        <v>39</v>
      </c>
      <c r="AN2877">
        <v>3</v>
      </c>
      <c r="AO2877">
        <v>50</v>
      </c>
      <c r="AP2877">
        <f t="shared" si="84"/>
        <v>112</v>
      </c>
      <c r="AQ2877" t="s">
        <v>39</v>
      </c>
      <c r="AR2877" t="s">
        <v>2693</v>
      </c>
      <c r="AS2877" t="s">
        <v>3233</v>
      </c>
    </row>
    <row r="2878" spans="1:45" x14ac:dyDescent="0.35">
      <c r="A2878" t="s">
        <v>2175</v>
      </c>
      <c r="B2878" t="s">
        <v>2672</v>
      </c>
      <c r="C2878" t="s">
        <v>2592</v>
      </c>
      <c r="D2878" t="s">
        <v>187</v>
      </c>
      <c r="E2878" t="s">
        <v>290</v>
      </c>
      <c r="F2878" t="s">
        <v>3065</v>
      </c>
      <c r="G2878" t="s">
        <v>42</v>
      </c>
      <c r="H2878" t="s">
        <v>40</v>
      </c>
      <c r="I2878" t="s">
        <v>3243</v>
      </c>
      <c r="J2878">
        <v>54.2</v>
      </c>
      <c r="K2878">
        <v>18.670000000000002</v>
      </c>
      <c r="L2878" t="s">
        <v>39</v>
      </c>
      <c r="M2878" t="s">
        <v>41</v>
      </c>
      <c r="N2878" t="s">
        <v>39</v>
      </c>
      <c r="O2878">
        <v>2000</v>
      </c>
      <c r="P2878">
        <v>2001</v>
      </c>
      <c r="Q2878" t="s">
        <v>3244</v>
      </c>
      <c r="R2878">
        <v>174</v>
      </c>
      <c r="S2878" t="s">
        <v>39</v>
      </c>
      <c r="T2878">
        <v>-3</v>
      </c>
      <c r="U2878" t="s">
        <v>3112</v>
      </c>
      <c r="V2878" s="6" t="s">
        <v>2953</v>
      </c>
      <c r="W2878">
        <f>0*7</f>
        <v>0</v>
      </c>
      <c r="X2878" s="6" t="s">
        <v>3232</v>
      </c>
      <c r="Y2878" t="s">
        <v>39</v>
      </c>
      <c r="Z2878" s="6" t="s">
        <v>39</v>
      </c>
      <c r="AA2878" t="s">
        <v>39</v>
      </c>
      <c r="AB2878" t="s">
        <v>39</v>
      </c>
      <c r="AC2878" t="s">
        <v>39</v>
      </c>
      <c r="AD2878" t="s">
        <v>40</v>
      </c>
      <c r="AE2878" t="s">
        <v>39</v>
      </c>
      <c r="AF2878" t="s">
        <v>40</v>
      </c>
      <c r="AG2878" t="s">
        <v>39</v>
      </c>
      <c r="AH2878" t="s">
        <v>39</v>
      </c>
      <c r="AI2878" t="s">
        <v>39</v>
      </c>
      <c r="AJ2878" t="s">
        <v>43</v>
      </c>
      <c r="AK2878">
        <v>100</v>
      </c>
      <c r="AL2878" t="s">
        <v>39</v>
      </c>
      <c r="AM2878" t="s">
        <v>39</v>
      </c>
      <c r="AN2878">
        <v>3</v>
      </c>
      <c r="AO2878">
        <v>50</v>
      </c>
      <c r="AP2878">
        <f t="shared" si="84"/>
        <v>112</v>
      </c>
      <c r="AQ2878" t="s">
        <v>39</v>
      </c>
      <c r="AR2878" t="s">
        <v>2693</v>
      </c>
      <c r="AS2878" t="s">
        <v>3233</v>
      </c>
    </row>
    <row r="2879" spans="1:45" x14ac:dyDescent="0.35">
      <c r="A2879" t="s">
        <v>2175</v>
      </c>
      <c r="B2879" t="s">
        <v>2672</v>
      </c>
      <c r="C2879" t="s">
        <v>2592</v>
      </c>
      <c r="D2879" t="s">
        <v>187</v>
      </c>
      <c r="E2879" t="s">
        <v>290</v>
      </c>
      <c r="F2879" t="s">
        <v>3065</v>
      </c>
      <c r="G2879" t="s">
        <v>42</v>
      </c>
      <c r="H2879" t="s">
        <v>40</v>
      </c>
      <c r="I2879" t="s">
        <v>3243</v>
      </c>
      <c r="J2879">
        <v>54.2</v>
      </c>
      <c r="K2879">
        <v>18.670000000000002</v>
      </c>
      <c r="L2879" t="s">
        <v>39</v>
      </c>
      <c r="M2879" t="s">
        <v>41</v>
      </c>
      <c r="N2879" t="s">
        <v>39</v>
      </c>
      <c r="O2879">
        <v>2000</v>
      </c>
      <c r="P2879">
        <v>2001</v>
      </c>
      <c r="Q2879" t="s">
        <v>3244</v>
      </c>
      <c r="R2879">
        <v>174</v>
      </c>
      <c r="S2879" t="s">
        <v>39</v>
      </c>
      <c r="T2879">
        <v>-3</v>
      </c>
      <c r="U2879" t="s">
        <v>3112</v>
      </c>
      <c r="V2879" s="6" t="s">
        <v>2953</v>
      </c>
      <c r="W2879">
        <v>14</v>
      </c>
      <c r="X2879" s="6" t="s">
        <v>3232</v>
      </c>
      <c r="Y2879" t="s">
        <v>39</v>
      </c>
      <c r="Z2879" s="6" t="s">
        <v>39</v>
      </c>
      <c r="AA2879" t="s">
        <v>39</v>
      </c>
      <c r="AB2879" t="s">
        <v>39</v>
      </c>
      <c r="AC2879" t="s">
        <v>39</v>
      </c>
      <c r="AD2879" t="s">
        <v>40</v>
      </c>
      <c r="AE2879" t="s">
        <v>39</v>
      </c>
      <c r="AF2879" t="s">
        <v>40</v>
      </c>
      <c r="AG2879" t="s">
        <v>39</v>
      </c>
      <c r="AH2879" t="s">
        <v>39</v>
      </c>
      <c r="AI2879" t="s">
        <v>39</v>
      </c>
      <c r="AJ2879" t="s">
        <v>43</v>
      </c>
      <c r="AK2879">
        <v>100</v>
      </c>
      <c r="AL2879" t="s">
        <v>39</v>
      </c>
      <c r="AM2879" t="s">
        <v>39</v>
      </c>
      <c r="AN2879">
        <v>3</v>
      </c>
      <c r="AO2879">
        <v>50</v>
      </c>
      <c r="AP2879">
        <f t="shared" si="84"/>
        <v>112</v>
      </c>
      <c r="AQ2879" t="s">
        <v>39</v>
      </c>
      <c r="AR2879" t="s">
        <v>2693</v>
      </c>
      <c r="AS2879" t="s">
        <v>3233</v>
      </c>
    </row>
    <row r="2880" spans="1:45" x14ac:dyDescent="0.35">
      <c r="A2880" t="s">
        <v>2175</v>
      </c>
      <c r="B2880" t="s">
        <v>2672</v>
      </c>
      <c r="C2880" t="s">
        <v>2592</v>
      </c>
      <c r="D2880" t="s">
        <v>187</v>
      </c>
      <c r="E2880" t="s">
        <v>290</v>
      </c>
      <c r="F2880" t="s">
        <v>3065</v>
      </c>
      <c r="G2880" t="s">
        <v>42</v>
      </c>
      <c r="H2880" t="s">
        <v>40</v>
      </c>
      <c r="I2880" t="s">
        <v>3243</v>
      </c>
      <c r="J2880">
        <v>54.2</v>
      </c>
      <c r="K2880">
        <v>18.670000000000002</v>
      </c>
      <c r="L2880" t="s">
        <v>39</v>
      </c>
      <c r="M2880" t="s">
        <v>41</v>
      </c>
      <c r="N2880" t="s">
        <v>39</v>
      </c>
      <c r="O2880">
        <v>2000</v>
      </c>
      <c r="P2880">
        <v>2001</v>
      </c>
      <c r="Q2880" t="s">
        <v>3244</v>
      </c>
      <c r="R2880">
        <v>174</v>
      </c>
      <c r="S2880" t="s">
        <v>39</v>
      </c>
      <c r="T2880">
        <v>-3</v>
      </c>
      <c r="U2880" t="s">
        <v>3112</v>
      </c>
      <c r="V2880" s="6" t="s">
        <v>2953</v>
      </c>
      <c r="W2880">
        <v>28</v>
      </c>
      <c r="X2880" s="6" t="s">
        <v>3232</v>
      </c>
      <c r="Y2880" t="s">
        <v>39</v>
      </c>
      <c r="Z2880" s="6" t="s">
        <v>39</v>
      </c>
      <c r="AA2880" t="s">
        <v>39</v>
      </c>
      <c r="AB2880" t="s">
        <v>39</v>
      </c>
      <c r="AC2880" t="s">
        <v>39</v>
      </c>
      <c r="AD2880" t="s">
        <v>40</v>
      </c>
      <c r="AE2880" t="s">
        <v>39</v>
      </c>
      <c r="AF2880" t="s">
        <v>40</v>
      </c>
      <c r="AG2880" t="s">
        <v>39</v>
      </c>
      <c r="AH2880" t="s">
        <v>39</v>
      </c>
      <c r="AI2880" t="s">
        <v>39</v>
      </c>
      <c r="AJ2880" t="s">
        <v>43</v>
      </c>
      <c r="AK2880">
        <v>100</v>
      </c>
      <c r="AL2880" t="s">
        <v>39</v>
      </c>
      <c r="AM2880" t="s">
        <v>39</v>
      </c>
      <c r="AN2880">
        <v>3</v>
      </c>
      <c r="AO2880">
        <v>50</v>
      </c>
      <c r="AP2880">
        <f t="shared" si="84"/>
        <v>112</v>
      </c>
      <c r="AQ2880" t="s">
        <v>39</v>
      </c>
      <c r="AR2880" t="s">
        <v>2693</v>
      </c>
      <c r="AS2880" t="s">
        <v>3233</v>
      </c>
    </row>
    <row r="2881" spans="1:45" x14ac:dyDescent="0.35">
      <c r="A2881" t="s">
        <v>2175</v>
      </c>
      <c r="B2881" t="s">
        <v>2672</v>
      </c>
      <c r="C2881" t="s">
        <v>2592</v>
      </c>
      <c r="D2881" t="s">
        <v>187</v>
      </c>
      <c r="E2881" t="s">
        <v>290</v>
      </c>
      <c r="F2881" t="s">
        <v>3065</v>
      </c>
      <c r="G2881" t="s">
        <v>42</v>
      </c>
      <c r="H2881" t="s">
        <v>40</v>
      </c>
      <c r="I2881" t="s">
        <v>3243</v>
      </c>
      <c r="J2881">
        <v>54.2</v>
      </c>
      <c r="K2881">
        <v>18.670000000000002</v>
      </c>
      <c r="L2881" t="s">
        <v>39</v>
      </c>
      <c r="M2881" t="s">
        <v>41</v>
      </c>
      <c r="N2881" t="s">
        <v>39</v>
      </c>
      <c r="O2881">
        <v>2000</v>
      </c>
      <c r="P2881">
        <v>2001</v>
      </c>
      <c r="Q2881" t="s">
        <v>3244</v>
      </c>
      <c r="R2881">
        <v>174</v>
      </c>
      <c r="S2881" t="s">
        <v>39</v>
      </c>
      <c r="T2881">
        <v>-3</v>
      </c>
      <c r="U2881" t="s">
        <v>3112</v>
      </c>
      <c r="V2881" s="6" t="s">
        <v>2953</v>
      </c>
      <c r="W2881">
        <v>42</v>
      </c>
      <c r="X2881" s="6" t="s">
        <v>3232</v>
      </c>
      <c r="Y2881" t="s">
        <v>39</v>
      </c>
      <c r="Z2881" s="6" t="s">
        <v>39</v>
      </c>
      <c r="AA2881" t="s">
        <v>39</v>
      </c>
      <c r="AB2881" t="s">
        <v>39</v>
      </c>
      <c r="AC2881" t="s">
        <v>39</v>
      </c>
      <c r="AD2881" t="s">
        <v>40</v>
      </c>
      <c r="AE2881" t="s">
        <v>39</v>
      </c>
      <c r="AF2881" t="s">
        <v>40</v>
      </c>
      <c r="AG2881" t="s">
        <v>39</v>
      </c>
      <c r="AH2881" t="s">
        <v>39</v>
      </c>
      <c r="AI2881" t="s">
        <v>39</v>
      </c>
      <c r="AJ2881" t="s">
        <v>43</v>
      </c>
      <c r="AK2881">
        <v>86</v>
      </c>
      <c r="AL2881" t="s">
        <v>39</v>
      </c>
      <c r="AM2881" t="s">
        <v>39</v>
      </c>
      <c r="AN2881">
        <v>3</v>
      </c>
      <c r="AO2881">
        <v>50</v>
      </c>
      <c r="AP2881">
        <f t="shared" si="84"/>
        <v>112</v>
      </c>
      <c r="AQ2881" t="s">
        <v>39</v>
      </c>
      <c r="AR2881" t="s">
        <v>2693</v>
      </c>
      <c r="AS2881" t="s">
        <v>3233</v>
      </c>
    </row>
    <row r="2882" spans="1:45" x14ac:dyDescent="0.35">
      <c r="A2882" t="s">
        <v>2175</v>
      </c>
      <c r="B2882" t="s">
        <v>2672</v>
      </c>
      <c r="C2882" t="s">
        <v>2592</v>
      </c>
      <c r="D2882" t="s">
        <v>187</v>
      </c>
      <c r="E2882" t="s">
        <v>290</v>
      </c>
      <c r="F2882" t="s">
        <v>3065</v>
      </c>
      <c r="G2882" t="s">
        <v>42</v>
      </c>
      <c r="H2882" t="s">
        <v>40</v>
      </c>
      <c r="I2882" t="s">
        <v>3243</v>
      </c>
      <c r="J2882">
        <v>54.2</v>
      </c>
      <c r="K2882">
        <v>18.670000000000002</v>
      </c>
      <c r="L2882" t="s">
        <v>39</v>
      </c>
      <c r="M2882" t="s">
        <v>41</v>
      </c>
      <c r="N2882" t="s">
        <v>39</v>
      </c>
      <c r="O2882">
        <v>2000</v>
      </c>
      <c r="P2882">
        <v>2001</v>
      </c>
      <c r="Q2882" t="s">
        <v>3244</v>
      </c>
      <c r="R2882">
        <v>174</v>
      </c>
      <c r="S2882" t="s">
        <v>39</v>
      </c>
      <c r="T2882">
        <v>-3</v>
      </c>
      <c r="U2882" t="s">
        <v>3112</v>
      </c>
      <c r="V2882" s="6" t="s">
        <v>2953</v>
      </c>
      <c r="W2882">
        <v>56</v>
      </c>
      <c r="X2882" s="6" t="s">
        <v>3232</v>
      </c>
      <c r="Y2882" t="s">
        <v>39</v>
      </c>
      <c r="Z2882" s="6" t="s">
        <v>39</v>
      </c>
      <c r="AA2882" t="s">
        <v>39</v>
      </c>
      <c r="AB2882" t="s">
        <v>39</v>
      </c>
      <c r="AC2882" t="s">
        <v>39</v>
      </c>
      <c r="AD2882" t="s">
        <v>40</v>
      </c>
      <c r="AE2882" t="s">
        <v>39</v>
      </c>
      <c r="AF2882" t="s">
        <v>40</v>
      </c>
      <c r="AG2882" t="s">
        <v>39</v>
      </c>
      <c r="AH2882" t="s">
        <v>39</v>
      </c>
      <c r="AI2882" t="s">
        <v>39</v>
      </c>
      <c r="AJ2882" t="s">
        <v>43</v>
      </c>
      <c r="AK2882">
        <v>64</v>
      </c>
      <c r="AL2882" t="s">
        <v>39</v>
      </c>
      <c r="AM2882" t="s">
        <v>39</v>
      </c>
      <c r="AN2882">
        <v>3</v>
      </c>
      <c r="AO2882">
        <v>50</v>
      </c>
      <c r="AP2882">
        <f t="shared" si="84"/>
        <v>112</v>
      </c>
      <c r="AQ2882" t="s">
        <v>39</v>
      </c>
      <c r="AR2882" t="s">
        <v>2693</v>
      </c>
      <c r="AS2882" t="s">
        <v>3233</v>
      </c>
    </row>
    <row r="2883" spans="1:45" x14ac:dyDescent="0.35">
      <c r="A2883" t="s">
        <v>2175</v>
      </c>
      <c r="B2883" t="s">
        <v>2672</v>
      </c>
      <c r="C2883" t="s">
        <v>2592</v>
      </c>
      <c r="D2883" t="s">
        <v>187</v>
      </c>
      <c r="E2883" t="s">
        <v>290</v>
      </c>
      <c r="F2883" t="s">
        <v>3065</v>
      </c>
      <c r="G2883" t="s">
        <v>42</v>
      </c>
      <c r="H2883" t="s">
        <v>40</v>
      </c>
      <c r="I2883" t="s">
        <v>3243</v>
      </c>
      <c r="J2883">
        <v>54.2</v>
      </c>
      <c r="K2883">
        <v>18.670000000000002</v>
      </c>
      <c r="L2883" t="s">
        <v>39</v>
      </c>
      <c r="M2883" t="s">
        <v>41</v>
      </c>
      <c r="N2883" t="s">
        <v>39</v>
      </c>
      <c r="O2883">
        <v>2000</v>
      </c>
      <c r="P2883">
        <v>2001</v>
      </c>
      <c r="Q2883" t="s">
        <v>3244</v>
      </c>
      <c r="R2883">
        <v>174</v>
      </c>
      <c r="S2883" t="s">
        <v>39</v>
      </c>
      <c r="T2883">
        <v>-3</v>
      </c>
      <c r="U2883" t="s">
        <v>3112</v>
      </c>
      <c r="V2883" s="6" t="s">
        <v>2953</v>
      </c>
      <c r="W2883">
        <v>70</v>
      </c>
      <c r="X2883" s="6" t="s">
        <v>3232</v>
      </c>
      <c r="Y2883" t="s">
        <v>39</v>
      </c>
      <c r="Z2883" s="6" t="s">
        <v>39</v>
      </c>
      <c r="AA2883" t="s">
        <v>39</v>
      </c>
      <c r="AB2883" t="s">
        <v>39</v>
      </c>
      <c r="AC2883" t="s">
        <v>39</v>
      </c>
      <c r="AD2883" t="s">
        <v>40</v>
      </c>
      <c r="AE2883" t="s">
        <v>39</v>
      </c>
      <c r="AF2883" t="s">
        <v>40</v>
      </c>
      <c r="AG2883" t="s">
        <v>39</v>
      </c>
      <c r="AH2883" t="s">
        <v>39</v>
      </c>
      <c r="AI2883" t="s">
        <v>39</v>
      </c>
      <c r="AJ2883" t="s">
        <v>43</v>
      </c>
      <c r="AK2883">
        <v>56</v>
      </c>
      <c r="AL2883" t="s">
        <v>39</v>
      </c>
      <c r="AM2883" t="s">
        <v>39</v>
      </c>
      <c r="AN2883">
        <v>3</v>
      </c>
      <c r="AO2883">
        <v>50</v>
      </c>
      <c r="AP2883">
        <f t="shared" si="84"/>
        <v>112</v>
      </c>
      <c r="AQ2883" t="s">
        <v>39</v>
      </c>
      <c r="AR2883" t="s">
        <v>2693</v>
      </c>
      <c r="AS2883" t="s">
        <v>3233</v>
      </c>
    </row>
    <row r="2884" spans="1:45" x14ac:dyDescent="0.35">
      <c r="A2884" t="s">
        <v>2175</v>
      </c>
      <c r="B2884" t="s">
        <v>2672</v>
      </c>
      <c r="C2884" t="s">
        <v>2592</v>
      </c>
      <c r="D2884" t="s">
        <v>187</v>
      </c>
      <c r="E2884" t="s">
        <v>290</v>
      </c>
      <c r="F2884" t="s">
        <v>3065</v>
      </c>
      <c r="G2884" t="s">
        <v>42</v>
      </c>
      <c r="H2884" t="s">
        <v>40</v>
      </c>
      <c r="I2884" t="s">
        <v>3243</v>
      </c>
      <c r="J2884">
        <v>54.2</v>
      </c>
      <c r="K2884">
        <v>18.670000000000002</v>
      </c>
      <c r="L2884" t="s">
        <v>39</v>
      </c>
      <c r="M2884" t="s">
        <v>41</v>
      </c>
      <c r="N2884" t="s">
        <v>39</v>
      </c>
      <c r="O2884">
        <v>2000</v>
      </c>
      <c r="P2884">
        <v>2001</v>
      </c>
      <c r="Q2884" t="s">
        <v>3244</v>
      </c>
      <c r="R2884">
        <v>174</v>
      </c>
      <c r="S2884" t="s">
        <v>39</v>
      </c>
      <c r="T2884">
        <v>-3</v>
      </c>
      <c r="U2884" t="s">
        <v>3112</v>
      </c>
      <c r="V2884" s="6" t="s">
        <v>2953</v>
      </c>
      <c r="W2884">
        <v>168</v>
      </c>
      <c r="X2884" s="6" t="s">
        <v>3232</v>
      </c>
      <c r="Y2884" t="s">
        <v>39</v>
      </c>
      <c r="Z2884" s="6" t="s">
        <v>39</v>
      </c>
      <c r="AA2884" t="s">
        <v>39</v>
      </c>
      <c r="AB2884" t="s">
        <v>39</v>
      </c>
      <c r="AC2884" t="s">
        <v>39</v>
      </c>
      <c r="AD2884" t="s">
        <v>40</v>
      </c>
      <c r="AE2884" t="s">
        <v>39</v>
      </c>
      <c r="AF2884" t="s">
        <v>40</v>
      </c>
      <c r="AG2884" t="s">
        <v>39</v>
      </c>
      <c r="AH2884" t="s">
        <v>39</v>
      </c>
      <c r="AI2884" t="s">
        <v>39</v>
      </c>
      <c r="AJ2884" t="s">
        <v>43</v>
      </c>
      <c r="AK2884" t="s">
        <v>39</v>
      </c>
      <c r="AL2884" t="s">
        <v>39</v>
      </c>
      <c r="AM2884" t="s">
        <v>39</v>
      </c>
      <c r="AN2884">
        <v>3</v>
      </c>
      <c r="AO2884">
        <v>50</v>
      </c>
      <c r="AP2884">
        <f t="shared" si="84"/>
        <v>112</v>
      </c>
      <c r="AQ2884" t="s">
        <v>39</v>
      </c>
      <c r="AR2884" t="s">
        <v>2693</v>
      </c>
      <c r="AS2884" t="s">
        <v>3233</v>
      </c>
    </row>
    <row r="2885" spans="1:45" x14ac:dyDescent="0.35">
      <c r="A2885" t="s">
        <v>2175</v>
      </c>
      <c r="B2885" t="s">
        <v>2672</v>
      </c>
      <c r="C2885" t="s">
        <v>2592</v>
      </c>
      <c r="D2885" t="s">
        <v>187</v>
      </c>
      <c r="E2885" t="s">
        <v>290</v>
      </c>
      <c r="F2885" t="s">
        <v>3065</v>
      </c>
      <c r="G2885" t="s">
        <v>42</v>
      </c>
      <c r="H2885" t="s">
        <v>40</v>
      </c>
      <c r="I2885" t="s">
        <v>3243</v>
      </c>
      <c r="J2885">
        <v>54.2</v>
      </c>
      <c r="K2885">
        <v>18.670000000000002</v>
      </c>
      <c r="L2885" t="s">
        <v>39</v>
      </c>
      <c r="M2885" t="s">
        <v>41</v>
      </c>
      <c r="N2885" t="s">
        <v>39</v>
      </c>
      <c r="O2885">
        <v>2000</v>
      </c>
      <c r="P2885">
        <v>2001</v>
      </c>
      <c r="Q2885" t="s">
        <v>3244</v>
      </c>
      <c r="R2885">
        <v>174</v>
      </c>
      <c r="S2885" t="s">
        <v>39</v>
      </c>
      <c r="T2885">
        <v>-3</v>
      </c>
      <c r="U2885" t="s">
        <v>3112</v>
      </c>
      <c r="V2885" s="6" t="s">
        <v>2953</v>
      </c>
      <c r="W2885">
        <f>0*7</f>
        <v>0</v>
      </c>
      <c r="X2885" s="6" t="s">
        <v>3228</v>
      </c>
      <c r="Y2885" t="s">
        <v>39</v>
      </c>
      <c r="Z2885" s="6" t="s">
        <v>39</v>
      </c>
      <c r="AA2885" t="s">
        <v>39</v>
      </c>
      <c r="AB2885" t="s">
        <v>39</v>
      </c>
      <c r="AC2885" t="s">
        <v>39</v>
      </c>
      <c r="AD2885" t="s">
        <v>40</v>
      </c>
      <c r="AE2885" t="s">
        <v>39</v>
      </c>
      <c r="AF2885" t="s">
        <v>40</v>
      </c>
      <c r="AG2885" t="s">
        <v>39</v>
      </c>
      <c r="AH2885" t="s">
        <v>39</v>
      </c>
      <c r="AI2885" t="s">
        <v>39</v>
      </c>
      <c r="AJ2885" t="s">
        <v>43</v>
      </c>
      <c r="AK2885">
        <v>100</v>
      </c>
      <c r="AL2885" t="s">
        <v>39</v>
      </c>
      <c r="AM2885" t="s">
        <v>39</v>
      </c>
      <c r="AN2885">
        <v>3</v>
      </c>
      <c r="AO2885">
        <v>50</v>
      </c>
      <c r="AP2885">
        <f t="shared" si="84"/>
        <v>112</v>
      </c>
      <c r="AQ2885" t="s">
        <v>39</v>
      </c>
      <c r="AR2885" t="s">
        <v>2693</v>
      </c>
      <c r="AS2885" t="s">
        <v>3233</v>
      </c>
    </row>
    <row r="2886" spans="1:45" x14ac:dyDescent="0.35">
      <c r="A2886" t="s">
        <v>2175</v>
      </c>
      <c r="B2886" t="s">
        <v>2672</v>
      </c>
      <c r="C2886" t="s">
        <v>2592</v>
      </c>
      <c r="D2886" t="s">
        <v>187</v>
      </c>
      <c r="E2886" t="s">
        <v>290</v>
      </c>
      <c r="F2886" t="s">
        <v>3065</v>
      </c>
      <c r="G2886" t="s">
        <v>42</v>
      </c>
      <c r="H2886" t="s">
        <v>40</v>
      </c>
      <c r="I2886" t="s">
        <v>3243</v>
      </c>
      <c r="J2886">
        <v>54.2</v>
      </c>
      <c r="K2886">
        <v>18.670000000000002</v>
      </c>
      <c r="L2886" t="s">
        <v>39</v>
      </c>
      <c r="M2886" t="s">
        <v>41</v>
      </c>
      <c r="N2886" t="s">
        <v>39</v>
      </c>
      <c r="O2886">
        <v>2000</v>
      </c>
      <c r="P2886">
        <v>2001</v>
      </c>
      <c r="Q2886" t="s">
        <v>3244</v>
      </c>
      <c r="R2886">
        <v>174</v>
      </c>
      <c r="S2886" t="s">
        <v>39</v>
      </c>
      <c r="T2886">
        <v>-3</v>
      </c>
      <c r="U2886" t="s">
        <v>3112</v>
      </c>
      <c r="V2886" s="6" t="s">
        <v>2953</v>
      </c>
      <c r="W2886">
        <v>14</v>
      </c>
      <c r="X2886" s="6" t="s">
        <v>3228</v>
      </c>
      <c r="Y2886" t="s">
        <v>39</v>
      </c>
      <c r="Z2886" s="6" t="s">
        <v>39</v>
      </c>
      <c r="AA2886" t="s">
        <v>39</v>
      </c>
      <c r="AB2886" t="s">
        <v>39</v>
      </c>
      <c r="AC2886" t="s">
        <v>39</v>
      </c>
      <c r="AD2886" t="s">
        <v>40</v>
      </c>
      <c r="AE2886" t="s">
        <v>39</v>
      </c>
      <c r="AF2886" t="s">
        <v>40</v>
      </c>
      <c r="AG2886" t="s">
        <v>39</v>
      </c>
      <c r="AH2886" t="s">
        <v>39</v>
      </c>
      <c r="AI2886" t="s">
        <v>39</v>
      </c>
      <c r="AJ2886" t="s">
        <v>43</v>
      </c>
      <c r="AK2886">
        <v>100</v>
      </c>
      <c r="AL2886" t="s">
        <v>39</v>
      </c>
      <c r="AM2886" t="s">
        <v>39</v>
      </c>
      <c r="AN2886">
        <v>3</v>
      </c>
      <c r="AO2886">
        <v>50</v>
      </c>
      <c r="AP2886">
        <f t="shared" si="84"/>
        <v>112</v>
      </c>
      <c r="AQ2886" t="s">
        <v>39</v>
      </c>
      <c r="AR2886" t="s">
        <v>2693</v>
      </c>
      <c r="AS2886" t="s">
        <v>3233</v>
      </c>
    </row>
    <row r="2887" spans="1:45" x14ac:dyDescent="0.35">
      <c r="A2887" t="s">
        <v>2175</v>
      </c>
      <c r="B2887" t="s">
        <v>2672</v>
      </c>
      <c r="C2887" t="s">
        <v>2592</v>
      </c>
      <c r="D2887" t="s">
        <v>187</v>
      </c>
      <c r="E2887" t="s">
        <v>290</v>
      </c>
      <c r="F2887" t="s">
        <v>3065</v>
      </c>
      <c r="G2887" t="s">
        <v>42</v>
      </c>
      <c r="H2887" t="s">
        <v>40</v>
      </c>
      <c r="I2887" t="s">
        <v>3243</v>
      </c>
      <c r="J2887">
        <v>54.2</v>
      </c>
      <c r="K2887">
        <v>18.670000000000002</v>
      </c>
      <c r="L2887" t="s">
        <v>39</v>
      </c>
      <c r="M2887" t="s">
        <v>41</v>
      </c>
      <c r="N2887" t="s">
        <v>39</v>
      </c>
      <c r="O2887">
        <v>2000</v>
      </c>
      <c r="P2887">
        <v>2001</v>
      </c>
      <c r="Q2887" t="s">
        <v>3244</v>
      </c>
      <c r="R2887">
        <v>174</v>
      </c>
      <c r="S2887" t="s">
        <v>39</v>
      </c>
      <c r="T2887">
        <v>-3</v>
      </c>
      <c r="U2887" t="s">
        <v>3112</v>
      </c>
      <c r="V2887" s="6" t="s">
        <v>2953</v>
      </c>
      <c r="W2887">
        <v>28</v>
      </c>
      <c r="X2887" s="6" t="s">
        <v>3228</v>
      </c>
      <c r="Y2887" t="s">
        <v>39</v>
      </c>
      <c r="Z2887" s="6" t="s">
        <v>39</v>
      </c>
      <c r="AA2887" t="s">
        <v>39</v>
      </c>
      <c r="AB2887" t="s">
        <v>39</v>
      </c>
      <c r="AC2887" t="s">
        <v>39</v>
      </c>
      <c r="AD2887" t="s">
        <v>40</v>
      </c>
      <c r="AE2887" t="s">
        <v>39</v>
      </c>
      <c r="AF2887" t="s">
        <v>40</v>
      </c>
      <c r="AG2887" t="s">
        <v>39</v>
      </c>
      <c r="AH2887" t="s">
        <v>39</v>
      </c>
      <c r="AI2887" t="s">
        <v>39</v>
      </c>
      <c r="AJ2887" t="s">
        <v>43</v>
      </c>
      <c r="AK2887">
        <v>100</v>
      </c>
      <c r="AL2887" t="s">
        <v>39</v>
      </c>
      <c r="AM2887" t="s">
        <v>39</v>
      </c>
      <c r="AN2887">
        <v>3</v>
      </c>
      <c r="AO2887">
        <v>50</v>
      </c>
      <c r="AP2887">
        <f t="shared" si="84"/>
        <v>112</v>
      </c>
      <c r="AQ2887" t="s">
        <v>39</v>
      </c>
      <c r="AR2887" t="s">
        <v>2693</v>
      </c>
      <c r="AS2887" t="s">
        <v>3233</v>
      </c>
    </row>
    <row r="2888" spans="1:45" x14ac:dyDescent="0.35">
      <c r="A2888" t="s">
        <v>2175</v>
      </c>
      <c r="B2888" t="s">
        <v>2672</v>
      </c>
      <c r="C2888" t="s">
        <v>2592</v>
      </c>
      <c r="D2888" t="s">
        <v>187</v>
      </c>
      <c r="E2888" t="s">
        <v>290</v>
      </c>
      <c r="F2888" t="s">
        <v>3065</v>
      </c>
      <c r="G2888" t="s">
        <v>42</v>
      </c>
      <c r="H2888" t="s">
        <v>40</v>
      </c>
      <c r="I2888" t="s">
        <v>3243</v>
      </c>
      <c r="J2888">
        <v>54.2</v>
      </c>
      <c r="K2888">
        <v>18.670000000000002</v>
      </c>
      <c r="L2888" t="s">
        <v>39</v>
      </c>
      <c r="M2888" t="s">
        <v>41</v>
      </c>
      <c r="N2888" t="s">
        <v>39</v>
      </c>
      <c r="O2888">
        <v>2000</v>
      </c>
      <c r="P2888">
        <v>2001</v>
      </c>
      <c r="Q2888" t="s">
        <v>3244</v>
      </c>
      <c r="R2888">
        <v>174</v>
      </c>
      <c r="S2888" t="s">
        <v>39</v>
      </c>
      <c r="T2888">
        <v>-3</v>
      </c>
      <c r="U2888" t="s">
        <v>3112</v>
      </c>
      <c r="V2888" s="6" t="s">
        <v>2953</v>
      </c>
      <c r="W2888">
        <v>42</v>
      </c>
      <c r="X2888" s="6" t="s">
        <v>3228</v>
      </c>
      <c r="Y2888" t="s">
        <v>39</v>
      </c>
      <c r="Z2888" s="6" t="s">
        <v>39</v>
      </c>
      <c r="AA2888" t="s">
        <v>39</v>
      </c>
      <c r="AB2888" t="s">
        <v>39</v>
      </c>
      <c r="AC2888" t="s">
        <v>39</v>
      </c>
      <c r="AD2888" t="s">
        <v>40</v>
      </c>
      <c r="AE2888" t="s">
        <v>39</v>
      </c>
      <c r="AF2888" t="s">
        <v>40</v>
      </c>
      <c r="AG2888" t="s">
        <v>39</v>
      </c>
      <c r="AH2888" t="s">
        <v>39</v>
      </c>
      <c r="AI2888" t="s">
        <v>39</v>
      </c>
      <c r="AJ2888" t="s">
        <v>43</v>
      </c>
      <c r="AK2888">
        <v>98</v>
      </c>
      <c r="AL2888" t="s">
        <v>39</v>
      </c>
      <c r="AM2888" t="s">
        <v>39</v>
      </c>
      <c r="AN2888">
        <v>3</v>
      </c>
      <c r="AO2888">
        <v>50</v>
      </c>
      <c r="AP2888">
        <f t="shared" si="84"/>
        <v>112</v>
      </c>
      <c r="AQ2888" t="s">
        <v>39</v>
      </c>
      <c r="AR2888" t="s">
        <v>2693</v>
      </c>
      <c r="AS2888" t="s">
        <v>3233</v>
      </c>
    </row>
    <row r="2889" spans="1:45" x14ac:dyDescent="0.35">
      <c r="A2889" t="s">
        <v>2175</v>
      </c>
      <c r="B2889" t="s">
        <v>2672</v>
      </c>
      <c r="C2889" t="s">
        <v>2592</v>
      </c>
      <c r="D2889" t="s">
        <v>187</v>
      </c>
      <c r="E2889" t="s">
        <v>290</v>
      </c>
      <c r="F2889" t="s">
        <v>3065</v>
      </c>
      <c r="G2889" t="s">
        <v>42</v>
      </c>
      <c r="H2889" t="s">
        <v>40</v>
      </c>
      <c r="I2889" t="s">
        <v>3243</v>
      </c>
      <c r="J2889">
        <v>54.2</v>
      </c>
      <c r="K2889">
        <v>18.670000000000002</v>
      </c>
      <c r="L2889" t="s">
        <v>39</v>
      </c>
      <c r="M2889" t="s">
        <v>41</v>
      </c>
      <c r="N2889" t="s">
        <v>39</v>
      </c>
      <c r="O2889">
        <v>2000</v>
      </c>
      <c r="P2889">
        <v>2001</v>
      </c>
      <c r="Q2889" t="s">
        <v>3244</v>
      </c>
      <c r="R2889">
        <v>174</v>
      </c>
      <c r="S2889" t="s">
        <v>39</v>
      </c>
      <c r="T2889">
        <v>-3</v>
      </c>
      <c r="U2889" t="s">
        <v>3112</v>
      </c>
      <c r="V2889" s="6" t="s">
        <v>2953</v>
      </c>
      <c r="W2889">
        <v>56</v>
      </c>
      <c r="X2889" s="6" t="s">
        <v>3228</v>
      </c>
      <c r="Y2889" t="s">
        <v>39</v>
      </c>
      <c r="Z2889" s="6" t="s">
        <v>39</v>
      </c>
      <c r="AA2889" t="s">
        <v>39</v>
      </c>
      <c r="AB2889" t="s">
        <v>39</v>
      </c>
      <c r="AC2889" t="s">
        <v>39</v>
      </c>
      <c r="AD2889" t="s">
        <v>40</v>
      </c>
      <c r="AE2889" t="s">
        <v>39</v>
      </c>
      <c r="AF2889" t="s">
        <v>40</v>
      </c>
      <c r="AG2889" t="s">
        <v>39</v>
      </c>
      <c r="AH2889" t="s">
        <v>39</v>
      </c>
      <c r="AI2889" t="s">
        <v>39</v>
      </c>
      <c r="AJ2889" t="s">
        <v>43</v>
      </c>
      <c r="AK2889">
        <v>74</v>
      </c>
      <c r="AL2889" t="s">
        <v>39</v>
      </c>
      <c r="AM2889" t="s">
        <v>39</v>
      </c>
      <c r="AN2889">
        <v>3</v>
      </c>
      <c r="AO2889">
        <v>50</v>
      </c>
      <c r="AP2889">
        <f t="shared" si="84"/>
        <v>112</v>
      </c>
      <c r="AQ2889" t="s">
        <v>39</v>
      </c>
      <c r="AR2889" t="s">
        <v>2693</v>
      </c>
      <c r="AS2889" t="s">
        <v>3233</v>
      </c>
    </row>
    <row r="2890" spans="1:45" x14ac:dyDescent="0.35">
      <c r="A2890" t="s">
        <v>2175</v>
      </c>
      <c r="B2890" t="s">
        <v>2672</v>
      </c>
      <c r="C2890" t="s">
        <v>2592</v>
      </c>
      <c r="D2890" t="s">
        <v>187</v>
      </c>
      <c r="E2890" t="s">
        <v>290</v>
      </c>
      <c r="F2890" t="s">
        <v>3065</v>
      </c>
      <c r="G2890" t="s">
        <v>42</v>
      </c>
      <c r="H2890" t="s">
        <v>40</v>
      </c>
      <c r="I2890" t="s">
        <v>3243</v>
      </c>
      <c r="J2890">
        <v>54.2</v>
      </c>
      <c r="K2890">
        <v>18.670000000000002</v>
      </c>
      <c r="L2890" t="s">
        <v>39</v>
      </c>
      <c r="M2890" t="s">
        <v>41</v>
      </c>
      <c r="N2890" t="s">
        <v>39</v>
      </c>
      <c r="O2890">
        <v>2000</v>
      </c>
      <c r="P2890">
        <v>2001</v>
      </c>
      <c r="Q2890" t="s">
        <v>3244</v>
      </c>
      <c r="R2890">
        <v>174</v>
      </c>
      <c r="S2890" t="s">
        <v>39</v>
      </c>
      <c r="T2890">
        <v>-3</v>
      </c>
      <c r="U2890" t="s">
        <v>3112</v>
      </c>
      <c r="V2890" s="6" t="s">
        <v>2953</v>
      </c>
      <c r="W2890">
        <v>70</v>
      </c>
      <c r="X2890" s="6" t="s">
        <v>3228</v>
      </c>
      <c r="Y2890" t="s">
        <v>39</v>
      </c>
      <c r="Z2890" s="6" t="s">
        <v>39</v>
      </c>
      <c r="AA2890" t="s">
        <v>39</v>
      </c>
      <c r="AB2890" t="s">
        <v>39</v>
      </c>
      <c r="AC2890" t="s">
        <v>39</v>
      </c>
      <c r="AD2890" t="s">
        <v>40</v>
      </c>
      <c r="AE2890" t="s">
        <v>39</v>
      </c>
      <c r="AF2890" t="s">
        <v>40</v>
      </c>
      <c r="AG2890" t="s">
        <v>39</v>
      </c>
      <c r="AH2890" t="s">
        <v>39</v>
      </c>
      <c r="AI2890" t="s">
        <v>39</v>
      </c>
      <c r="AJ2890" t="s">
        <v>43</v>
      </c>
      <c r="AK2890">
        <v>44.5</v>
      </c>
      <c r="AL2890" t="s">
        <v>39</v>
      </c>
      <c r="AM2890" t="s">
        <v>39</v>
      </c>
      <c r="AN2890">
        <v>3</v>
      </c>
      <c r="AO2890">
        <v>50</v>
      </c>
      <c r="AP2890">
        <f t="shared" si="84"/>
        <v>112</v>
      </c>
      <c r="AQ2890" t="s">
        <v>39</v>
      </c>
      <c r="AR2890" t="s">
        <v>2693</v>
      </c>
      <c r="AS2890" t="s">
        <v>3233</v>
      </c>
    </row>
    <row r="2891" spans="1:45" x14ac:dyDescent="0.35">
      <c r="A2891" t="s">
        <v>2175</v>
      </c>
      <c r="B2891" t="s">
        <v>2672</v>
      </c>
      <c r="C2891" t="s">
        <v>2592</v>
      </c>
      <c r="D2891" t="s">
        <v>187</v>
      </c>
      <c r="E2891" t="s">
        <v>290</v>
      </c>
      <c r="F2891" t="s">
        <v>3065</v>
      </c>
      <c r="G2891" t="s">
        <v>42</v>
      </c>
      <c r="H2891" t="s">
        <v>40</v>
      </c>
      <c r="I2891" t="s">
        <v>3243</v>
      </c>
      <c r="J2891">
        <v>54.2</v>
      </c>
      <c r="K2891">
        <v>18.670000000000002</v>
      </c>
      <c r="L2891" t="s">
        <v>39</v>
      </c>
      <c r="M2891" t="s">
        <v>41</v>
      </c>
      <c r="N2891" t="s">
        <v>39</v>
      </c>
      <c r="O2891">
        <v>2000</v>
      </c>
      <c r="P2891">
        <v>2001</v>
      </c>
      <c r="Q2891" t="s">
        <v>3244</v>
      </c>
      <c r="R2891">
        <v>174</v>
      </c>
      <c r="S2891" t="s">
        <v>39</v>
      </c>
      <c r="T2891">
        <v>-3</v>
      </c>
      <c r="U2891" t="s">
        <v>3112</v>
      </c>
      <c r="V2891" s="6" t="s">
        <v>2953</v>
      </c>
      <c r="W2891">
        <v>168</v>
      </c>
      <c r="X2891" s="6" t="s">
        <v>3228</v>
      </c>
      <c r="Y2891" t="s">
        <v>39</v>
      </c>
      <c r="Z2891" s="6" t="s">
        <v>39</v>
      </c>
      <c r="AA2891" t="s">
        <v>39</v>
      </c>
      <c r="AB2891" t="s">
        <v>39</v>
      </c>
      <c r="AC2891" t="s">
        <v>39</v>
      </c>
      <c r="AD2891" t="s">
        <v>40</v>
      </c>
      <c r="AE2891" t="s">
        <v>39</v>
      </c>
      <c r="AF2891" t="s">
        <v>40</v>
      </c>
      <c r="AG2891" t="s">
        <v>39</v>
      </c>
      <c r="AH2891" t="s">
        <v>39</v>
      </c>
      <c r="AI2891" t="s">
        <v>39</v>
      </c>
      <c r="AJ2891" t="s">
        <v>43</v>
      </c>
      <c r="AK2891" t="s">
        <v>39</v>
      </c>
      <c r="AL2891" t="s">
        <v>39</v>
      </c>
      <c r="AM2891" t="s">
        <v>39</v>
      </c>
      <c r="AN2891">
        <v>3</v>
      </c>
      <c r="AO2891">
        <v>50</v>
      </c>
      <c r="AP2891">
        <f t="shared" si="84"/>
        <v>112</v>
      </c>
      <c r="AQ2891" t="s">
        <v>39</v>
      </c>
      <c r="AR2891" t="s">
        <v>2693</v>
      </c>
      <c r="AS2891" t="s">
        <v>3233</v>
      </c>
    </row>
    <row r="2892" spans="1:45" x14ac:dyDescent="0.35">
      <c r="A2892" t="s">
        <v>2175</v>
      </c>
      <c r="B2892" t="s">
        <v>2672</v>
      </c>
      <c r="C2892" t="s">
        <v>2592</v>
      </c>
      <c r="D2892" t="s">
        <v>187</v>
      </c>
      <c r="E2892" t="s">
        <v>290</v>
      </c>
      <c r="F2892" t="s">
        <v>3065</v>
      </c>
      <c r="G2892" t="s">
        <v>42</v>
      </c>
      <c r="H2892" t="s">
        <v>40</v>
      </c>
      <c r="I2892" t="s">
        <v>3243</v>
      </c>
      <c r="J2892">
        <v>54.2</v>
      </c>
      <c r="K2892">
        <v>18.670000000000002</v>
      </c>
      <c r="L2892" t="s">
        <v>39</v>
      </c>
      <c r="M2892" t="s">
        <v>41</v>
      </c>
      <c r="N2892" t="s">
        <v>39</v>
      </c>
      <c r="O2892">
        <v>2000</v>
      </c>
      <c r="P2892">
        <v>2001</v>
      </c>
      <c r="Q2892" t="s">
        <v>3244</v>
      </c>
      <c r="R2892">
        <v>174</v>
      </c>
      <c r="S2892" t="s">
        <v>39</v>
      </c>
      <c r="T2892">
        <v>-3</v>
      </c>
      <c r="U2892" t="s">
        <v>3112</v>
      </c>
      <c r="V2892" s="6" t="s">
        <v>2953</v>
      </c>
      <c r="W2892">
        <f>0*7</f>
        <v>0</v>
      </c>
      <c r="X2892" s="6" t="s">
        <v>3231</v>
      </c>
      <c r="Y2892" t="s">
        <v>39</v>
      </c>
      <c r="Z2892" s="6" t="s">
        <v>39</v>
      </c>
      <c r="AA2892" t="s">
        <v>39</v>
      </c>
      <c r="AB2892" t="s">
        <v>39</v>
      </c>
      <c r="AC2892" t="s">
        <v>39</v>
      </c>
      <c r="AD2892" t="s">
        <v>40</v>
      </c>
      <c r="AE2892" t="s">
        <v>39</v>
      </c>
      <c r="AF2892" t="s">
        <v>40</v>
      </c>
      <c r="AG2892" t="s">
        <v>39</v>
      </c>
      <c r="AH2892" t="s">
        <v>39</v>
      </c>
      <c r="AI2892" t="s">
        <v>39</v>
      </c>
      <c r="AJ2892" t="s">
        <v>3245</v>
      </c>
      <c r="AK2892">
        <v>15</v>
      </c>
      <c r="AL2892" t="s">
        <v>39</v>
      </c>
      <c r="AM2892" t="s">
        <v>39</v>
      </c>
      <c r="AN2892">
        <v>3</v>
      </c>
      <c r="AO2892">
        <v>50</v>
      </c>
      <c r="AP2892">
        <f t="shared" si="84"/>
        <v>112</v>
      </c>
      <c r="AQ2892" t="s">
        <v>39</v>
      </c>
      <c r="AR2892" t="s">
        <v>2693</v>
      </c>
      <c r="AS2892" t="s">
        <v>3233</v>
      </c>
    </row>
    <row r="2893" spans="1:45" x14ac:dyDescent="0.35">
      <c r="A2893" t="s">
        <v>2175</v>
      </c>
      <c r="B2893" t="s">
        <v>2672</v>
      </c>
      <c r="C2893" t="s">
        <v>2592</v>
      </c>
      <c r="D2893" t="s">
        <v>187</v>
      </c>
      <c r="E2893" t="s">
        <v>290</v>
      </c>
      <c r="F2893" t="s">
        <v>3065</v>
      </c>
      <c r="G2893" t="s">
        <v>42</v>
      </c>
      <c r="H2893" t="s">
        <v>40</v>
      </c>
      <c r="I2893" t="s">
        <v>3243</v>
      </c>
      <c r="J2893">
        <v>54.2</v>
      </c>
      <c r="K2893">
        <v>18.670000000000002</v>
      </c>
      <c r="L2893" t="s">
        <v>39</v>
      </c>
      <c r="M2893" t="s">
        <v>41</v>
      </c>
      <c r="N2893" t="s">
        <v>39</v>
      </c>
      <c r="O2893">
        <v>2000</v>
      </c>
      <c r="P2893">
        <v>2001</v>
      </c>
      <c r="Q2893" t="s">
        <v>3244</v>
      </c>
      <c r="R2893">
        <v>174</v>
      </c>
      <c r="S2893" t="s">
        <v>39</v>
      </c>
      <c r="T2893">
        <v>-3</v>
      </c>
      <c r="U2893" t="s">
        <v>3112</v>
      </c>
      <c r="V2893" s="6" t="s">
        <v>2953</v>
      </c>
      <c r="W2893">
        <v>14</v>
      </c>
      <c r="X2893" s="6" t="s">
        <v>3231</v>
      </c>
      <c r="Y2893" t="s">
        <v>39</v>
      </c>
      <c r="Z2893" s="6" t="s">
        <v>39</v>
      </c>
      <c r="AA2893" t="s">
        <v>39</v>
      </c>
      <c r="AB2893" t="s">
        <v>39</v>
      </c>
      <c r="AC2893" t="s">
        <v>39</v>
      </c>
      <c r="AD2893" t="s">
        <v>40</v>
      </c>
      <c r="AE2893" t="s">
        <v>39</v>
      </c>
      <c r="AF2893" t="s">
        <v>40</v>
      </c>
      <c r="AG2893" t="s">
        <v>39</v>
      </c>
      <c r="AH2893" t="s">
        <v>39</v>
      </c>
      <c r="AI2893" t="s">
        <v>39</v>
      </c>
      <c r="AJ2893" t="s">
        <v>3245</v>
      </c>
      <c r="AK2893">
        <v>14</v>
      </c>
      <c r="AL2893" t="s">
        <v>39</v>
      </c>
      <c r="AM2893" t="s">
        <v>39</v>
      </c>
      <c r="AN2893">
        <v>3</v>
      </c>
      <c r="AO2893">
        <v>50</v>
      </c>
      <c r="AP2893">
        <f t="shared" si="84"/>
        <v>112</v>
      </c>
      <c r="AQ2893" t="s">
        <v>39</v>
      </c>
      <c r="AR2893" t="s">
        <v>2693</v>
      </c>
      <c r="AS2893" t="s">
        <v>3233</v>
      </c>
    </row>
    <row r="2894" spans="1:45" x14ac:dyDescent="0.35">
      <c r="A2894" t="s">
        <v>2175</v>
      </c>
      <c r="B2894" t="s">
        <v>2672</v>
      </c>
      <c r="C2894" t="s">
        <v>2592</v>
      </c>
      <c r="D2894" t="s">
        <v>187</v>
      </c>
      <c r="E2894" t="s">
        <v>290</v>
      </c>
      <c r="F2894" t="s">
        <v>3065</v>
      </c>
      <c r="G2894" t="s">
        <v>42</v>
      </c>
      <c r="H2894" t="s">
        <v>40</v>
      </c>
      <c r="I2894" t="s">
        <v>3243</v>
      </c>
      <c r="J2894">
        <v>54.2</v>
      </c>
      <c r="K2894">
        <v>18.670000000000002</v>
      </c>
      <c r="L2894" t="s">
        <v>39</v>
      </c>
      <c r="M2894" t="s">
        <v>41</v>
      </c>
      <c r="N2894" t="s">
        <v>39</v>
      </c>
      <c r="O2894">
        <v>2000</v>
      </c>
      <c r="P2894">
        <v>2001</v>
      </c>
      <c r="Q2894" t="s">
        <v>3244</v>
      </c>
      <c r="R2894">
        <v>174</v>
      </c>
      <c r="S2894" t="s">
        <v>39</v>
      </c>
      <c r="T2894">
        <v>-3</v>
      </c>
      <c r="U2894" t="s">
        <v>3112</v>
      </c>
      <c r="V2894" s="6" t="s">
        <v>2953</v>
      </c>
      <c r="W2894">
        <v>28</v>
      </c>
      <c r="X2894" s="6" t="s">
        <v>3231</v>
      </c>
      <c r="Y2894" t="s">
        <v>39</v>
      </c>
      <c r="Z2894" s="6" t="s">
        <v>39</v>
      </c>
      <c r="AA2894" t="s">
        <v>39</v>
      </c>
      <c r="AB2894" t="s">
        <v>39</v>
      </c>
      <c r="AC2894" t="s">
        <v>39</v>
      </c>
      <c r="AD2894" t="s">
        <v>40</v>
      </c>
      <c r="AE2894" t="s">
        <v>39</v>
      </c>
      <c r="AF2894" t="s">
        <v>40</v>
      </c>
      <c r="AG2894" t="s">
        <v>39</v>
      </c>
      <c r="AH2894" t="s">
        <v>39</v>
      </c>
      <c r="AI2894" t="s">
        <v>39</v>
      </c>
      <c r="AJ2894" t="s">
        <v>3245</v>
      </c>
      <c r="AK2894">
        <v>3</v>
      </c>
      <c r="AL2894" t="s">
        <v>39</v>
      </c>
      <c r="AM2894" t="s">
        <v>39</v>
      </c>
      <c r="AN2894">
        <v>3</v>
      </c>
      <c r="AO2894">
        <v>50</v>
      </c>
      <c r="AP2894">
        <f t="shared" ref="AP2894:AP2954" si="85">16*7</f>
        <v>112</v>
      </c>
      <c r="AQ2894" t="s">
        <v>39</v>
      </c>
      <c r="AR2894" t="s">
        <v>2693</v>
      </c>
      <c r="AS2894" t="s">
        <v>3233</v>
      </c>
    </row>
    <row r="2895" spans="1:45" x14ac:dyDescent="0.35">
      <c r="A2895" t="s">
        <v>2175</v>
      </c>
      <c r="B2895" t="s">
        <v>2672</v>
      </c>
      <c r="C2895" t="s">
        <v>2592</v>
      </c>
      <c r="D2895" t="s">
        <v>187</v>
      </c>
      <c r="E2895" t="s">
        <v>290</v>
      </c>
      <c r="F2895" t="s">
        <v>3065</v>
      </c>
      <c r="G2895" t="s">
        <v>42</v>
      </c>
      <c r="H2895" t="s">
        <v>40</v>
      </c>
      <c r="I2895" t="s">
        <v>3243</v>
      </c>
      <c r="J2895">
        <v>54.2</v>
      </c>
      <c r="K2895">
        <v>18.670000000000002</v>
      </c>
      <c r="L2895" t="s">
        <v>39</v>
      </c>
      <c r="M2895" t="s">
        <v>41</v>
      </c>
      <c r="N2895" t="s">
        <v>39</v>
      </c>
      <c r="O2895">
        <v>2000</v>
      </c>
      <c r="P2895">
        <v>2001</v>
      </c>
      <c r="Q2895" t="s">
        <v>3244</v>
      </c>
      <c r="R2895">
        <v>174</v>
      </c>
      <c r="S2895" t="s">
        <v>39</v>
      </c>
      <c r="T2895">
        <v>-3</v>
      </c>
      <c r="U2895" t="s">
        <v>3112</v>
      </c>
      <c r="V2895" s="6" t="s">
        <v>2953</v>
      </c>
      <c r="W2895">
        <v>42</v>
      </c>
      <c r="X2895" s="6" t="s">
        <v>3231</v>
      </c>
      <c r="Y2895" t="s">
        <v>39</v>
      </c>
      <c r="Z2895" s="6" t="s">
        <v>39</v>
      </c>
      <c r="AA2895" t="s">
        <v>39</v>
      </c>
      <c r="AB2895" t="s">
        <v>39</v>
      </c>
      <c r="AC2895" t="s">
        <v>39</v>
      </c>
      <c r="AD2895" t="s">
        <v>40</v>
      </c>
      <c r="AE2895" t="s">
        <v>39</v>
      </c>
      <c r="AF2895" t="s">
        <v>40</v>
      </c>
      <c r="AG2895" t="s">
        <v>39</v>
      </c>
      <c r="AH2895" t="s">
        <v>39</v>
      </c>
      <c r="AI2895" t="s">
        <v>39</v>
      </c>
      <c r="AJ2895" t="s">
        <v>3245</v>
      </c>
      <c r="AK2895">
        <v>2</v>
      </c>
      <c r="AL2895" t="s">
        <v>39</v>
      </c>
      <c r="AM2895" t="s">
        <v>39</v>
      </c>
      <c r="AN2895">
        <v>3</v>
      </c>
      <c r="AO2895">
        <v>50</v>
      </c>
      <c r="AP2895">
        <f t="shared" si="85"/>
        <v>112</v>
      </c>
      <c r="AQ2895" t="s">
        <v>39</v>
      </c>
      <c r="AR2895" t="s">
        <v>2693</v>
      </c>
      <c r="AS2895" t="s">
        <v>3233</v>
      </c>
    </row>
    <row r="2896" spans="1:45" x14ac:dyDescent="0.35">
      <c r="A2896" t="s">
        <v>2175</v>
      </c>
      <c r="B2896" t="s">
        <v>2672</v>
      </c>
      <c r="C2896" t="s">
        <v>2592</v>
      </c>
      <c r="D2896" t="s">
        <v>187</v>
      </c>
      <c r="E2896" t="s">
        <v>290</v>
      </c>
      <c r="F2896" t="s">
        <v>3065</v>
      </c>
      <c r="G2896" t="s">
        <v>42</v>
      </c>
      <c r="H2896" t="s">
        <v>40</v>
      </c>
      <c r="I2896" t="s">
        <v>3243</v>
      </c>
      <c r="J2896">
        <v>54.2</v>
      </c>
      <c r="K2896">
        <v>18.670000000000002</v>
      </c>
      <c r="L2896" t="s">
        <v>39</v>
      </c>
      <c r="M2896" t="s">
        <v>41</v>
      </c>
      <c r="N2896" t="s">
        <v>39</v>
      </c>
      <c r="O2896">
        <v>2000</v>
      </c>
      <c r="P2896">
        <v>2001</v>
      </c>
      <c r="Q2896" t="s">
        <v>3244</v>
      </c>
      <c r="R2896">
        <v>174</v>
      </c>
      <c r="S2896" t="s">
        <v>39</v>
      </c>
      <c r="T2896">
        <v>-3</v>
      </c>
      <c r="U2896" t="s">
        <v>3112</v>
      </c>
      <c r="V2896" s="6" t="s">
        <v>2953</v>
      </c>
      <c r="W2896">
        <v>56</v>
      </c>
      <c r="X2896" s="6" t="s">
        <v>3231</v>
      </c>
      <c r="Y2896" t="s">
        <v>39</v>
      </c>
      <c r="Z2896" s="6" t="s">
        <v>39</v>
      </c>
      <c r="AA2896" t="s">
        <v>39</v>
      </c>
      <c r="AB2896" t="s">
        <v>39</v>
      </c>
      <c r="AC2896" t="s">
        <v>39</v>
      </c>
      <c r="AD2896" t="s">
        <v>40</v>
      </c>
      <c r="AE2896" t="s">
        <v>39</v>
      </c>
      <c r="AF2896" t="s">
        <v>40</v>
      </c>
      <c r="AG2896" t="s">
        <v>39</v>
      </c>
      <c r="AH2896" t="s">
        <v>39</v>
      </c>
      <c r="AI2896" t="s">
        <v>39</v>
      </c>
      <c r="AJ2896" t="s">
        <v>3245</v>
      </c>
      <c r="AK2896">
        <v>3</v>
      </c>
      <c r="AL2896" t="s">
        <v>39</v>
      </c>
      <c r="AM2896" t="s">
        <v>39</v>
      </c>
      <c r="AN2896">
        <v>3</v>
      </c>
      <c r="AO2896">
        <v>50</v>
      </c>
      <c r="AP2896">
        <f t="shared" si="85"/>
        <v>112</v>
      </c>
      <c r="AQ2896" t="s">
        <v>39</v>
      </c>
      <c r="AR2896" t="s">
        <v>2693</v>
      </c>
      <c r="AS2896" t="s">
        <v>3233</v>
      </c>
    </row>
    <row r="2897" spans="1:45" x14ac:dyDescent="0.35">
      <c r="A2897" t="s">
        <v>2175</v>
      </c>
      <c r="B2897" t="s">
        <v>2672</v>
      </c>
      <c r="C2897" t="s">
        <v>2592</v>
      </c>
      <c r="D2897" t="s">
        <v>187</v>
      </c>
      <c r="E2897" t="s">
        <v>290</v>
      </c>
      <c r="F2897" t="s">
        <v>3065</v>
      </c>
      <c r="G2897" t="s">
        <v>42</v>
      </c>
      <c r="H2897" t="s">
        <v>40</v>
      </c>
      <c r="I2897" t="s">
        <v>3243</v>
      </c>
      <c r="J2897">
        <v>54.2</v>
      </c>
      <c r="K2897">
        <v>18.670000000000002</v>
      </c>
      <c r="L2897" t="s">
        <v>39</v>
      </c>
      <c r="M2897" t="s">
        <v>41</v>
      </c>
      <c r="N2897" t="s">
        <v>39</v>
      </c>
      <c r="O2897">
        <v>2000</v>
      </c>
      <c r="P2897">
        <v>2001</v>
      </c>
      <c r="Q2897" t="s">
        <v>3244</v>
      </c>
      <c r="R2897">
        <v>174</v>
      </c>
      <c r="S2897" t="s">
        <v>39</v>
      </c>
      <c r="T2897">
        <v>-3</v>
      </c>
      <c r="U2897" t="s">
        <v>3112</v>
      </c>
      <c r="V2897" s="6" t="s">
        <v>2953</v>
      </c>
      <c r="W2897">
        <v>70</v>
      </c>
      <c r="X2897" s="6" t="s">
        <v>3231</v>
      </c>
      <c r="Y2897" t="s">
        <v>39</v>
      </c>
      <c r="Z2897" s="6" t="s">
        <v>39</v>
      </c>
      <c r="AA2897" t="s">
        <v>39</v>
      </c>
      <c r="AB2897" t="s">
        <v>39</v>
      </c>
      <c r="AC2897" t="s">
        <v>39</v>
      </c>
      <c r="AD2897" t="s">
        <v>40</v>
      </c>
      <c r="AE2897" t="s">
        <v>39</v>
      </c>
      <c r="AF2897" t="s">
        <v>40</v>
      </c>
      <c r="AG2897" t="s">
        <v>39</v>
      </c>
      <c r="AH2897" t="s">
        <v>39</v>
      </c>
      <c r="AI2897" t="s">
        <v>39</v>
      </c>
      <c r="AJ2897" t="s">
        <v>3245</v>
      </c>
      <c r="AK2897">
        <v>4</v>
      </c>
      <c r="AL2897" t="s">
        <v>39</v>
      </c>
      <c r="AM2897" t="s">
        <v>39</v>
      </c>
      <c r="AN2897">
        <v>3</v>
      </c>
      <c r="AO2897">
        <v>50</v>
      </c>
      <c r="AP2897">
        <f t="shared" si="85"/>
        <v>112</v>
      </c>
      <c r="AQ2897" t="s">
        <v>39</v>
      </c>
      <c r="AR2897" t="s">
        <v>2693</v>
      </c>
      <c r="AS2897" t="s">
        <v>3233</v>
      </c>
    </row>
    <row r="2898" spans="1:45" x14ac:dyDescent="0.35">
      <c r="A2898" t="s">
        <v>2175</v>
      </c>
      <c r="B2898" t="s">
        <v>2672</v>
      </c>
      <c r="C2898" t="s">
        <v>2592</v>
      </c>
      <c r="D2898" t="s">
        <v>187</v>
      </c>
      <c r="E2898" t="s">
        <v>290</v>
      </c>
      <c r="F2898" t="s">
        <v>3065</v>
      </c>
      <c r="G2898" t="s">
        <v>42</v>
      </c>
      <c r="H2898" t="s">
        <v>40</v>
      </c>
      <c r="I2898" t="s">
        <v>3243</v>
      </c>
      <c r="J2898">
        <v>54.2</v>
      </c>
      <c r="K2898">
        <v>18.670000000000002</v>
      </c>
      <c r="L2898" t="s">
        <v>39</v>
      </c>
      <c r="M2898" t="s">
        <v>41</v>
      </c>
      <c r="N2898" t="s">
        <v>39</v>
      </c>
      <c r="O2898">
        <v>2000</v>
      </c>
      <c r="P2898">
        <v>2001</v>
      </c>
      <c r="Q2898" t="s">
        <v>3244</v>
      </c>
      <c r="R2898">
        <v>174</v>
      </c>
      <c r="S2898" t="s">
        <v>39</v>
      </c>
      <c r="T2898">
        <v>-3</v>
      </c>
      <c r="U2898" t="s">
        <v>3112</v>
      </c>
      <c r="V2898" s="6" t="s">
        <v>2953</v>
      </c>
      <c r="W2898">
        <v>168</v>
      </c>
      <c r="X2898" s="6" t="s">
        <v>3231</v>
      </c>
      <c r="Y2898" t="s">
        <v>39</v>
      </c>
      <c r="Z2898" s="6" t="s">
        <v>39</v>
      </c>
      <c r="AA2898" t="s">
        <v>39</v>
      </c>
      <c r="AB2898" t="s">
        <v>39</v>
      </c>
      <c r="AC2898" t="s">
        <v>39</v>
      </c>
      <c r="AD2898" t="s">
        <v>40</v>
      </c>
      <c r="AE2898" t="s">
        <v>39</v>
      </c>
      <c r="AF2898" t="s">
        <v>40</v>
      </c>
      <c r="AG2898" t="s">
        <v>39</v>
      </c>
      <c r="AH2898" t="s">
        <v>39</v>
      </c>
      <c r="AI2898" t="s">
        <v>39</v>
      </c>
      <c r="AJ2898" t="s">
        <v>3245</v>
      </c>
      <c r="AK2898">
        <v>2</v>
      </c>
      <c r="AL2898" t="s">
        <v>39</v>
      </c>
      <c r="AM2898" t="s">
        <v>39</v>
      </c>
      <c r="AN2898">
        <v>3</v>
      </c>
      <c r="AO2898">
        <v>50</v>
      </c>
      <c r="AP2898">
        <f t="shared" si="85"/>
        <v>112</v>
      </c>
      <c r="AQ2898" t="s">
        <v>39</v>
      </c>
      <c r="AR2898" t="s">
        <v>2693</v>
      </c>
      <c r="AS2898" t="s">
        <v>3233</v>
      </c>
    </row>
    <row r="2899" spans="1:45" x14ac:dyDescent="0.35">
      <c r="A2899" t="s">
        <v>2175</v>
      </c>
      <c r="B2899" t="s">
        <v>2672</v>
      </c>
      <c r="C2899" t="s">
        <v>2592</v>
      </c>
      <c r="D2899" t="s">
        <v>187</v>
      </c>
      <c r="E2899" t="s">
        <v>290</v>
      </c>
      <c r="F2899" t="s">
        <v>3065</v>
      </c>
      <c r="G2899" t="s">
        <v>42</v>
      </c>
      <c r="H2899" t="s">
        <v>40</v>
      </c>
      <c r="I2899" t="s">
        <v>3243</v>
      </c>
      <c r="J2899">
        <v>54.2</v>
      </c>
      <c r="K2899">
        <v>18.670000000000002</v>
      </c>
      <c r="L2899" t="s">
        <v>39</v>
      </c>
      <c r="M2899" t="s">
        <v>41</v>
      </c>
      <c r="N2899" t="s">
        <v>39</v>
      </c>
      <c r="O2899">
        <v>2000</v>
      </c>
      <c r="P2899">
        <v>2001</v>
      </c>
      <c r="Q2899" t="s">
        <v>3244</v>
      </c>
      <c r="R2899">
        <v>174</v>
      </c>
      <c r="S2899" t="s">
        <v>39</v>
      </c>
      <c r="T2899">
        <v>-3</v>
      </c>
      <c r="U2899" t="s">
        <v>3112</v>
      </c>
      <c r="V2899" s="6" t="s">
        <v>2953</v>
      </c>
      <c r="W2899">
        <f>0*7</f>
        <v>0</v>
      </c>
      <c r="X2899" s="6" t="s">
        <v>3232</v>
      </c>
      <c r="Y2899" t="s">
        <v>39</v>
      </c>
      <c r="Z2899" s="6" t="s">
        <v>39</v>
      </c>
      <c r="AA2899" t="s">
        <v>39</v>
      </c>
      <c r="AB2899" t="s">
        <v>39</v>
      </c>
      <c r="AC2899" t="s">
        <v>39</v>
      </c>
      <c r="AD2899" t="s">
        <v>40</v>
      </c>
      <c r="AE2899" t="s">
        <v>39</v>
      </c>
      <c r="AF2899" t="s">
        <v>40</v>
      </c>
      <c r="AG2899" t="s">
        <v>39</v>
      </c>
      <c r="AH2899" t="s">
        <v>39</v>
      </c>
      <c r="AI2899" t="s">
        <v>39</v>
      </c>
      <c r="AJ2899" t="s">
        <v>3245</v>
      </c>
      <c r="AK2899">
        <v>7</v>
      </c>
      <c r="AL2899" t="s">
        <v>39</v>
      </c>
      <c r="AM2899" t="s">
        <v>39</v>
      </c>
      <c r="AN2899">
        <v>3</v>
      </c>
      <c r="AO2899">
        <v>50</v>
      </c>
      <c r="AP2899">
        <f t="shared" si="85"/>
        <v>112</v>
      </c>
      <c r="AQ2899" t="s">
        <v>39</v>
      </c>
      <c r="AR2899" t="s">
        <v>2693</v>
      </c>
      <c r="AS2899" t="s">
        <v>3233</v>
      </c>
    </row>
    <row r="2900" spans="1:45" x14ac:dyDescent="0.35">
      <c r="A2900" t="s">
        <v>2175</v>
      </c>
      <c r="B2900" t="s">
        <v>2672</v>
      </c>
      <c r="C2900" t="s">
        <v>2592</v>
      </c>
      <c r="D2900" t="s">
        <v>187</v>
      </c>
      <c r="E2900" t="s">
        <v>290</v>
      </c>
      <c r="F2900" t="s">
        <v>3065</v>
      </c>
      <c r="G2900" t="s">
        <v>42</v>
      </c>
      <c r="H2900" t="s">
        <v>40</v>
      </c>
      <c r="I2900" t="s">
        <v>3243</v>
      </c>
      <c r="J2900">
        <v>54.2</v>
      </c>
      <c r="K2900">
        <v>18.670000000000002</v>
      </c>
      <c r="L2900" t="s">
        <v>39</v>
      </c>
      <c r="M2900" t="s">
        <v>41</v>
      </c>
      <c r="N2900" t="s">
        <v>39</v>
      </c>
      <c r="O2900">
        <v>2000</v>
      </c>
      <c r="P2900">
        <v>2001</v>
      </c>
      <c r="Q2900" t="s">
        <v>3244</v>
      </c>
      <c r="R2900">
        <v>174</v>
      </c>
      <c r="S2900" t="s">
        <v>39</v>
      </c>
      <c r="T2900">
        <v>-3</v>
      </c>
      <c r="U2900" t="s">
        <v>3112</v>
      </c>
      <c r="V2900" s="6" t="s">
        <v>2953</v>
      </c>
      <c r="W2900">
        <v>14</v>
      </c>
      <c r="X2900" s="6" t="s">
        <v>3232</v>
      </c>
      <c r="Y2900" t="s">
        <v>39</v>
      </c>
      <c r="Z2900" s="6" t="s">
        <v>39</v>
      </c>
      <c r="AA2900" t="s">
        <v>39</v>
      </c>
      <c r="AB2900" t="s">
        <v>39</v>
      </c>
      <c r="AC2900" t="s">
        <v>39</v>
      </c>
      <c r="AD2900" t="s">
        <v>40</v>
      </c>
      <c r="AE2900" t="s">
        <v>39</v>
      </c>
      <c r="AF2900" t="s">
        <v>40</v>
      </c>
      <c r="AG2900" t="s">
        <v>39</v>
      </c>
      <c r="AH2900" t="s">
        <v>39</v>
      </c>
      <c r="AI2900" t="s">
        <v>39</v>
      </c>
      <c r="AJ2900" t="s">
        <v>3245</v>
      </c>
      <c r="AK2900">
        <v>5</v>
      </c>
      <c r="AL2900" t="s">
        <v>39</v>
      </c>
      <c r="AM2900" t="s">
        <v>39</v>
      </c>
      <c r="AN2900">
        <v>3</v>
      </c>
      <c r="AO2900">
        <v>50</v>
      </c>
      <c r="AP2900">
        <f t="shared" si="85"/>
        <v>112</v>
      </c>
      <c r="AQ2900" t="s">
        <v>39</v>
      </c>
      <c r="AR2900" t="s">
        <v>2693</v>
      </c>
      <c r="AS2900" t="s">
        <v>3233</v>
      </c>
    </row>
    <row r="2901" spans="1:45" x14ac:dyDescent="0.35">
      <c r="A2901" t="s">
        <v>2175</v>
      </c>
      <c r="B2901" t="s">
        <v>2672</v>
      </c>
      <c r="C2901" t="s">
        <v>2592</v>
      </c>
      <c r="D2901" t="s">
        <v>187</v>
      </c>
      <c r="E2901" t="s">
        <v>290</v>
      </c>
      <c r="F2901" t="s">
        <v>3065</v>
      </c>
      <c r="G2901" t="s">
        <v>42</v>
      </c>
      <c r="H2901" t="s">
        <v>40</v>
      </c>
      <c r="I2901" t="s">
        <v>3243</v>
      </c>
      <c r="J2901">
        <v>54.2</v>
      </c>
      <c r="K2901">
        <v>18.670000000000002</v>
      </c>
      <c r="L2901" t="s">
        <v>39</v>
      </c>
      <c r="M2901" t="s">
        <v>41</v>
      </c>
      <c r="N2901" t="s">
        <v>39</v>
      </c>
      <c r="O2901">
        <v>2000</v>
      </c>
      <c r="P2901">
        <v>2001</v>
      </c>
      <c r="Q2901" t="s">
        <v>3244</v>
      </c>
      <c r="R2901">
        <v>174</v>
      </c>
      <c r="S2901" t="s">
        <v>39</v>
      </c>
      <c r="T2901">
        <v>-3</v>
      </c>
      <c r="U2901" t="s">
        <v>3112</v>
      </c>
      <c r="V2901" s="6" t="s">
        <v>2953</v>
      </c>
      <c r="W2901">
        <v>28</v>
      </c>
      <c r="X2901" s="6" t="s">
        <v>3232</v>
      </c>
      <c r="Y2901" t="s">
        <v>39</v>
      </c>
      <c r="Z2901" s="6" t="s">
        <v>39</v>
      </c>
      <c r="AA2901" t="s">
        <v>39</v>
      </c>
      <c r="AB2901" t="s">
        <v>39</v>
      </c>
      <c r="AC2901" t="s">
        <v>39</v>
      </c>
      <c r="AD2901" t="s">
        <v>40</v>
      </c>
      <c r="AE2901" t="s">
        <v>39</v>
      </c>
      <c r="AF2901" t="s">
        <v>40</v>
      </c>
      <c r="AG2901" t="s">
        <v>39</v>
      </c>
      <c r="AH2901" t="s">
        <v>39</v>
      </c>
      <c r="AI2901" t="s">
        <v>39</v>
      </c>
      <c r="AJ2901" t="s">
        <v>3245</v>
      </c>
      <c r="AK2901">
        <v>2</v>
      </c>
      <c r="AL2901" t="s">
        <v>39</v>
      </c>
      <c r="AM2901" t="s">
        <v>39</v>
      </c>
      <c r="AN2901">
        <v>3</v>
      </c>
      <c r="AO2901">
        <v>50</v>
      </c>
      <c r="AP2901">
        <f t="shared" si="85"/>
        <v>112</v>
      </c>
      <c r="AQ2901" t="s">
        <v>39</v>
      </c>
      <c r="AR2901" t="s">
        <v>2693</v>
      </c>
      <c r="AS2901" t="s">
        <v>3233</v>
      </c>
    </row>
    <row r="2902" spans="1:45" x14ac:dyDescent="0.35">
      <c r="A2902" t="s">
        <v>2175</v>
      </c>
      <c r="B2902" t="s">
        <v>2672</v>
      </c>
      <c r="C2902" t="s">
        <v>2592</v>
      </c>
      <c r="D2902" t="s">
        <v>187</v>
      </c>
      <c r="E2902" t="s">
        <v>290</v>
      </c>
      <c r="F2902" t="s">
        <v>3065</v>
      </c>
      <c r="G2902" t="s">
        <v>42</v>
      </c>
      <c r="H2902" t="s">
        <v>40</v>
      </c>
      <c r="I2902" t="s">
        <v>3243</v>
      </c>
      <c r="J2902">
        <v>54.2</v>
      </c>
      <c r="K2902">
        <v>18.670000000000002</v>
      </c>
      <c r="L2902" t="s">
        <v>39</v>
      </c>
      <c r="M2902" t="s">
        <v>41</v>
      </c>
      <c r="N2902" t="s">
        <v>39</v>
      </c>
      <c r="O2902">
        <v>2000</v>
      </c>
      <c r="P2902">
        <v>2001</v>
      </c>
      <c r="Q2902" t="s">
        <v>3244</v>
      </c>
      <c r="R2902">
        <v>174</v>
      </c>
      <c r="S2902" t="s">
        <v>39</v>
      </c>
      <c r="T2902">
        <v>-3</v>
      </c>
      <c r="U2902" t="s">
        <v>3112</v>
      </c>
      <c r="V2902" s="6" t="s">
        <v>2953</v>
      </c>
      <c r="W2902">
        <v>42</v>
      </c>
      <c r="X2902" s="6" t="s">
        <v>3232</v>
      </c>
      <c r="Y2902" t="s">
        <v>39</v>
      </c>
      <c r="Z2902" s="6" t="s">
        <v>39</v>
      </c>
      <c r="AA2902" t="s">
        <v>39</v>
      </c>
      <c r="AB2902" t="s">
        <v>39</v>
      </c>
      <c r="AC2902" t="s">
        <v>39</v>
      </c>
      <c r="AD2902" t="s">
        <v>40</v>
      </c>
      <c r="AE2902" t="s">
        <v>39</v>
      </c>
      <c r="AF2902" t="s">
        <v>40</v>
      </c>
      <c r="AG2902" t="s">
        <v>39</v>
      </c>
      <c r="AH2902" t="s">
        <v>39</v>
      </c>
      <c r="AI2902" t="s">
        <v>39</v>
      </c>
      <c r="AJ2902" t="s">
        <v>3245</v>
      </c>
      <c r="AK2902">
        <v>3</v>
      </c>
      <c r="AL2902" t="s">
        <v>39</v>
      </c>
      <c r="AM2902" t="s">
        <v>39</v>
      </c>
      <c r="AN2902">
        <v>3</v>
      </c>
      <c r="AO2902">
        <v>50</v>
      </c>
      <c r="AP2902">
        <f t="shared" si="85"/>
        <v>112</v>
      </c>
      <c r="AQ2902" t="s">
        <v>39</v>
      </c>
      <c r="AR2902" t="s">
        <v>2693</v>
      </c>
      <c r="AS2902" t="s">
        <v>3233</v>
      </c>
    </row>
    <row r="2903" spans="1:45" x14ac:dyDescent="0.35">
      <c r="A2903" t="s">
        <v>2175</v>
      </c>
      <c r="B2903" t="s">
        <v>2672</v>
      </c>
      <c r="C2903" t="s">
        <v>2592</v>
      </c>
      <c r="D2903" t="s">
        <v>187</v>
      </c>
      <c r="E2903" t="s">
        <v>290</v>
      </c>
      <c r="F2903" t="s">
        <v>3065</v>
      </c>
      <c r="G2903" t="s">
        <v>42</v>
      </c>
      <c r="H2903" t="s">
        <v>40</v>
      </c>
      <c r="I2903" t="s">
        <v>3243</v>
      </c>
      <c r="J2903">
        <v>54.2</v>
      </c>
      <c r="K2903">
        <v>18.670000000000002</v>
      </c>
      <c r="L2903" t="s">
        <v>39</v>
      </c>
      <c r="M2903" t="s">
        <v>41</v>
      </c>
      <c r="N2903" t="s">
        <v>39</v>
      </c>
      <c r="O2903">
        <v>2000</v>
      </c>
      <c r="P2903">
        <v>2001</v>
      </c>
      <c r="Q2903" t="s">
        <v>3244</v>
      </c>
      <c r="R2903">
        <v>174</v>
      </c>
      <c r="S2903" t="s">
        <v>39</v>
      </c>
      <c r="T2903">
        <v>-3</v>
      </c>
      <c r="U2903" t="s">
        <v>3112</v>
      </c>
      <c r="V2903" s="6" t="s">
        <v>2953</v>
      </c>
      <c r="W2903">
        <v>56</v>
      </c>
      <c r="X2903" s="6" t="s">
        <v>3232</v>
      </c>
      <c r="Y2903" t="s">
        <v>39</v>
      </c>
      <c r="Z2903" s="6" t="s">
        <v>39</v>
      </c>
      <c r="AA2903" t="s">
        <v>39</v>
      </c>
      <c r="AB2903" t="s">
        <v>39</v>
      </c>
      <c r="AC2903" t="s">
        <v>39</v>
      </c>
      <c r="AD2903" t="s">
        <v>40</v>
      </c>
      <c r="AE2903" t="s">
        <v>39</v>
      </c>
      <c r="AF2903" t="s">
        <v>40</v>
      </c>
      <c r="AG2903" t="s">
        <v>39</v>
      </c>
      <c r="AH2903" t="s">
        <v>39</v>
      </c>
      <c r="AI2903" t="s">
        <v>39</v>
      </c>
      <c r="AJ2903" t="s">
        <v>3245</v>
      </c>
      <c r="AK2903">
        <v>2</v>
      </c>
      <c r="AL2903" t="s">
        <v>39</v>
      </c>
      <c r="AM2903" t="s">
        <v>39</v>
      </c>
      <c r="AN2903">
        <v>3</v>
      </c>
      <c r="AO2903">
        <v>50</v>
      </c>
      <c r="AP2903">
        <f t="shared" si="85"/>
        <v>112</v>
      </c>
      <c r="AQ2903" t="s">
        <v>39</v>
      </c>
      <c r="AR2903" t="s">
        <v>2693</v>
      </c>
      <c r="AS2903" t="s">
        <v>3233</v>
      </c>
    </row>
    <row r="2904" spans="1:45" x14ac:dyDescent="0.35">
      <c r="A2904" t="s">
        <v>2175</v>
      </c>
      <c r="B2904" t="s">
        <v>2672</v>
      </c>
      <c r="C2904" t="s">
        <v>2592</v>
      </c>
      <c r="D2904" t="s">
        <v>187</v>
      </c>
      <c r="E2904" t="s">
        <v>290</v>
      </c>
      <c r="F2904" t="s">
        <v>3065</v>
      </c>
      <c r="G2904" t="s">
        <v>42</v>
      </c>
      <c r="H2904" t="s">
        <v>40</v>
      </c>
      <c r="I2904" t="s">
        <v>3243</v>
      </c>
      <c r="J2904">
        <v>54.2</v>
      </c>
      <c r="K2904">
        <v>18.670000000000002</v>
      </c>
      <c r="L2904" t="s">
        <v>39</v>
      </c>
      <c r="M2904" t="s">
        <v>41</v>
      </c>
      <c r="N2904" t="s">
        <v>39</v>
      </c>
      <c r="O2904">
        <v>2000</v>
      </c>
      <c r="P2904">
        <v>2001</v>
      </c>
      <c r="Q2904" t="s">
        <v>3244</v>
      </c>
      <c r="R2904">
        <v>174</v>
      </c>
      <c r="S2904" t="s">
        <v>39</v>
      </c>
      <c r="T2904">
        <v>-3</v>
      </c>
      <c r="U2904" t="s">
        <v>3112</v>
      </c>
      <c r="V2904" s="6" t="s">
        <v>2953</v>
      </c>
      <c r="W2904">
        <v>70</v>
      </c>
      <c r="X2904" s="6" t="s">
        <v>3232</v>
      </c>
      <c r="Y2904" t="s">
        <v>39</v>
      </c>
      <c r="Z2904" s="6" t="s">
        <v>39</v>
      </c>
      <c r="AA2904" t="s">
        <v>39</v>
      </c>
      <c r="AB2904" t="s">
        <v>39</v>
      </c>
      <c r="AC2904" t="s">
        <v>39</v>
      </c>
      <c r="AD2904" t="s">
        <v>40</v>
      </c>
      <c r="AE2904" t="s">
        <v>39</v>
      </c>
      <c r="AF2904" t="s">
        <v>40</v>
      </c>
      <c r="AG2904" t="s">
        <v>39</v>
      </c>
      <c r="AH2904" t="s">
        <v>39</v>
      </c>
      <c r="AI2904" t="s">
        <v>39</v>
      </c>
      <c r="AJ2904" t="s">
        <v>3245</v>
      </c>
      <c r="AK2904">
        <v>1</v>
      </c>
      <c r="AL2904" t="s">
        <v>39</v>
      </c>
      <c r="AM2904" t="s">
        <v>39</v>
      </c>
      <c r="AN2904">
        <v>3</v>
      </c>
      <c r="AO2904">
        <v>50</v>
      </c>
      <c r="AP2904">
        <f t="shared" si="85"/>
        <v>112</v>
      </c>
      <c r="AQ2904" t="s">
        <v>39</v>
      </c>
      <c r="AR2904" t="s">
        <v>2693</v>
      </c>
      <c r="AS2904" t="s">
        <v>3233</v>
      </c>
    </row>
    <row r="2905" spans="1:45" x14ac:dyDescent="0.35">
      <c r="A2905" t="s">
        <v>2175</v>
      </c>
      <c r="B2905" t="s">
        <v>2672</v>
      </c>
      <c r="C2905" t="s">
        <v>2592</v>
      </c>
      <c r="D2905" t="s">
        <v>187</v>
      </c>
      <c r="E2905" t="s">
        <v>290</v>
      </c>
      <c r="F2905" t="s">
        <v>3065</v>
      </c>
      <c r="G2905" t="s">
        <v>42</v>
      </c>
      <c r="H2905" t="s">
        <v>40</v>
      </c>
      <c r="I2905" t="s">
        <v>3243</v>
      </c>
      <c r="J2905">
        <v>54.2</v>
      </c>
      <c r="K2905">
        <v>18.670000000000002</v>
      </c>
      <c r="L2905" t="s">
        <v>39</v>
      </c>
      <c r="M2905" t="s">
        <v>41</v>
      </c>
      <c r="N2905" t="s">
        <v>39</v>
      </c>
      <c r="O2905">
        <v>2000</v>
      </c>
      <c r="P2905">
        <v>2001</v>
      </c>
      <c r="Q2905" t="s">
        <v>3244</v>
      </c>
      <c r="R2905">
        <v>174</v>
      </c>
      <c r="S2905" t="s">
        <v>39</v>
      </c>
      <c r="T2905">
        <v>-3</v>
      </c>
      <c r="U2905" t="s">
        <v>3112</v>
      </c>
      <c r="V2905" s="6" t="s">
        <v>2953</v>
      </c>
      <c r="W2905">
        <v>168</v>
      </c>
      <c r="X2905" s="6" t="s">
        <v>3232</v>
      </c>
      <c r="Y2905" t="s">
        <v>39</v>
      </c>
      <c r="Z2905" s="6" t="s">
        <v>39</v>
      </c>
      <c r="AA2905" t="s">
        <v>39</v>
      </c>
      <c r="AB2905" t="s">
        <v>39</v>
      </c>
      <c r="AC2905" t="s">
        <v>39</v>
      </c>
      <c r="AD2905" t="s">
        <v>40</v>
      </c>
      <c r="AE2905" t="s">
        <v>39</v>
      </c>
      <c r="AF2905" t="s">
        <v>40</v>
      </c>
      <c r="AG2905" t="s">
        <v>39</v>
      </c>
      <c r="AH2905" t="s">
        <v>39</v>
      </c>
      <c r="AI2905" t="s">
        <v>39</v>
      </c>
      <c r="AJ2905" t="s">
        <v>3245</v>
      </c>
      <c r="AK2905" t="s">
        <v>39</v>
      </c>
      <c r="AL2905" t="s">
        <v>39</v>
      </c>
      <c r="AM2905" t="s">
        <v>39</v>
      </c>
      <c r="AN2905">
        <v>3</v>
      </c>
      <c r="AO2905">
        <v>50</v>
      </c>
      <c r="AP2905">
        <f t="shared" si="85"/>
        <v>112</v>
      </c>
      <c r="AQ2905" t="s">
        <v>39</v>
      </c>
      <c r="AR2905" t="s">
        <v>2693</v>
      </c>
      <c r="AS2905" t="s">
        <v>3233</v>
      </c>
    </row>
    <row r="2906" spans="1:45" x14ac:dyDescent="0.35">
      <c r="A2906" t="s">
        <v>2175</v>
      </c>
      <c r="B2906" t="s">
        <v>2672</v>
      </c>
      <c r="C2906" t="s">
        <v>2592</v>
      </c>
      <c r="D2906" t="s">
        <v>187</v>
      </c>
      <c r="E2906" t="s">
        <v>290</v>
      </c>
      <c r="F2906" t="s">
        <v>3065</v>
      </c>
      <c r="G2906" t="s">
        <v>42</v>
      </c>
      <c r="H2906" t="s">
        <v>40</v>
      </c>
      <c r="I2906" t="s">
        <v>3243</v>
      </c>
      <c r="J2906">
        <v>54.2</v>
      </c>
      <c r="K2906">
        <v>18.670000000000002</v>
      </c>
      <c r="L2906" t="s">
        <v>39</v>
      </c>
      <c r="M2906" t="s">
        <v>41</v>
      </c>
      <c r="N2906" t="s">
        <v>39</v>
      </c>
      <c r="O2906">
        <v>2000</v>
      </c>
      <c r="P2906">
        <v>2001</v>
      </c>
      <c r="Q2906" t="s">
        <v>3244</v>
      </c>
      <c r="R2906">
        <v>174</v>
      </c>
      <c r="S2906" t="s">
        <v>39</v>
      </c>
      <c r="T2906">
        <v>-3</v>
      </c>
      <c r="U2906" t="s">
        <v>3112</v>
      </c>
      <c r="V2906" s="6" t="s">
        <v>2953</v>
      </c>
      <c r="W2906">
        <f>0*7</f>
        <v>0</v>
      </c>
      <c r="X2906" s="6" t="s">
        <v>3228</v>
      </c>
      <c r="Y2906" t="s">
        <v>39</v>
      </c>
      <c r="Z2906" s="6" t="s">
        <v>39</v>
      </c>
      <c r="AA2906" t="s">
        <v>39</v>
      </c>
      <c r="AB2906" t="s">
        <v>39</v>
      </c>
      <c r="AC2906" t="s">
        <v>39</v>
      </c>
      <c r="AD2906" t="s">
        <v>40</v>
      </c>
      <c r="AE2906" t="s">
        <v>39</v>
      </c>
      <c r="AF2906" t="s">
        <v>40</v>
      </c>
      <c r="AG2906" t="s">
        <v>39</v>
      </c>
      <c r="AH2906" t="s">
        <v>39</v>
      </c>
      <c r="AI2906" t="s">
        <v>39</v>
      </c>
      <c r="AJ2906" t="s">
        <v>3245</v>
      </c>
      <c r="AK2906">
        <v>2</v>
      </c>
      <c r="AL2906" t="s">
        <v>39</v>
      </c>
      <c r="AM2906" t="s">
        <v>39</v>
      </c>
      <c r="AN2906">
        <v>3</v>
      </c>
      <c r="AO2906">
        <v>50</v>
      </c>
      <c r="AP2906">
        <f t="shared" si="85"/>
        <v>112</v>
      </c>
      <c r="AQ2906" t="s">
        <v>39</v>
      </c>
      <c r="AR2906" t="s">
        <v>2693</v>
      </c>
      <c r="AS2906" t="s">
        <v>3233</v>
      </c>
    </row>
    <row r="2907" spans="1:45" x14ac:dyDescent="0.35">
      <c r="A2907" t="s">
        <v>2175</v>
      </c>
      <c r="B2907" t="s">
        <v>2672</v>
      </c>
      <c r="C2907" t="s">
        <v>2592</v>
      </c>
      <c r="D2907" t="s">
        <v>187</v>
      </c>
      <c r="E2907" t="s">
        <v>290</v>
      </c>
      <c r="F2907" t="s">
        <v>3065</v>
      </c>
      <c r="G2907" t="s">
        <v>42</v>
      </c>
      <c r="H2907" t="s">
        <v>40</v>
      </c>
      <c r="I2907" t="s">
        <v>3243</v>
      </c>
      <c r="J2907">
        <v>54.2</v>
      </c>
      <c r="K2907">
        <v>18.670000000000002</v>
      </c>
      <c r="L2907" t="s">
        <v>39</v>
      </c>
      <c r="M2907" t="s">
        <v>41</v>
      </c>
      <c r="N2907" t="s">
        <v>39</v>
      </c>
      <c r="O2907">
        <v>2000</v>
      </c>
      <c r="P2907">
        <v>2001</v>
      </c>
      <c r="Q2907" t="s">
        <v>3244</v>
      </c>
      <c r="R2907">
        <v>174</v>
      </c>
      <c r="S2907" t="s">
        <v>39</v>
      </c>
      <c r="T2907">
        <v>-3</v>
      </c>
      <c r="U2907" t="s">
        <v>3112</v>
      </c>
      <c r="V2907" s="6" t="s">
        <v>2953</v>
      </c>
      <c r="W2907">
        <v>14</v>
      </c>
      <c r="X2907" s="6" t="s">
        <v>3228</v>
      </c>
      <c r="Y2907" t="s">
        <v>39</v>
      </c>
      <c r="Z2907" s="6" t="s">
        <v>39</v>
      </c>
      <c r="AA2907" t="s">
        <v>39</v>
      </c>
      <c r="AB2907" t="s">
        <v>39</v>
      </c>
      <c r="AC2907" t="s">
        <v>39</v>
      </c>
      <c r="AD2907" t="s">
        <v>40</v>
      </c>
      <c r="AE2907" t="s">
        <v>39</v>
      </c>
      <c r="AF2907" t="s">
        <v>40</v>
      </c>
      <c r="AG2907" t="s">
        <v>39</v>
      </c>
      <c r="AH2907" t="s">
        <v>39</v>
      </c>
      <c r="AI2907" t="s">
        <v>39</v>
      </c>
      <c r="AJ2907" t="s">
        <v>3245</v>
      </c>
      <c r="AK2907">
        <v>2</v>
      </c>
      <c r="AL2907" t="s">
        <v>39</v>
      </c>
      <c r="AM2907" t="s">
        <v>39</v>
      </c>
      <c r="AN2907">
        <v>3</v>
      </c>
      <c r="AO2907">
        <v>50</v>
      </c>
      <c r="AP2907">
        <f t="shared" si="85"/>
        <v>112</v>
      </c>
      <c r="AQ2907" t="s">
        <v>39</v>
      </c>
      <c r="AR2907" t="s">
        <v>2693</v>
      </c>
      <c r="AS2907" t="s">
        <v>3233</v>
      </c>
    </row>
    <row r="2908" spans="1:45" x14ac:dyDescent="0.35">
      <c r="A2908" t="s">
        <v>2175</v>
      </c>
      <c r="B2908" t="s">
        <v>2672</v>
      </c>
      <c r="C2908" t="s">
        <v>2592</v>
      </c>
      <c r="D2908" t="s">
        <v>187</v>
      </c>
      <c r="E2908" t="s">
        <v>290</v>
      </c>
      <c r="F2908" t="s">
        <v>3065</v>
      </c>
      <c r="G2908" t="s">
        <v>42</v>
      </c>
      <c r="H2908" t="s">
        <v>40</v>
      </c>
      <c r="I2908" t="s">
        <v>3243</v>
      </c>
      <c r="J2908">
        <v>54.2</v>
      </c>
      <c r="K2908">
        <v>18.670000000000002</v>
      </c>
      <c r="L2908" t="s">
        <v>39</v>
      </c>
      <c r="M2908" t="s">
        <v>41</v>
      </c>
      <c r="N2908" t="s">
        <v>39</v>
      </c>
      <c r="O2908">
        <v>2000</v>
      </c>
      <c r="P2908">
        <v>2001</v>
      </c>
      <c r="Q2908" t="s">
        <v>3244</v>
      </c>
      <c r="R2908">
        <v>174</v>
      </c>
      <c r="S2908" t="s">
        <v>39</v>
      </c>
      <c r="T2908">
        <v>-3</v>
      </c>
      <c r="U2908" t="s">
        <v>3112</v>
      </c>
      <c r="V2908" s="6" t="s">
        <v>2953</v>
      </c>
      <c r="W2908">
        <v>28</v>
      </c>
      <c r="X2908" s="6" t="s">
        <v>3228</v>
      </c>
      <c r="Y2908" t="s">
        <v>39</v>
      </c>
      <c r="Z2908" s="6" t="s">
        <v>39</v>
      </c>
      <c r="AA2908" t="s">
        <v>39</v>
      </c>
      <c r="AB2908" t="s">
        <v>39</v>
      </c>
      <c r="AC2908" t="s">
        <v>39</v>
      </c>
      <c r="AD2908" t="s">
        <v>40</v>
      </c>
      <c r="AE2908" t="s">
        <v>39</v>
      </c>
      <c r="AF2908" t="s">
        <v>40</v>
      </c>
      <c r="AG2908" t="s">
        <v>39</v>
      </c>
      <c r="AH2908" t="s">
        <v>39</v>
      </c>
      <c r="AI2908" t="s">
        <v>39</v>
      </c>
      <c r="AJ2908" t="s">
        <v>3245</v>
      </c>
      <c r="AK2908">
        <v>1</v>
      </c>
      <c r="AL2908" t="s">
        <v>39</v>
      </c>
      <c r="AM2908" t="s">
        <v>39</v>
      </c>
      <c r="AN2908">
        <v>3</v>
      </c>
      <c r="AO2908">
        <v>50</v>
      </c>
      <c r="AP2908">
        <f t="shared" si="85"/>
        <v>112</v>
      </c>
      <c r="AQ2908" t="s">
        <v>39</v>
      </c>
      <c r="AR2908" t="s">
        <v>2693</v>
      </c>
      <c r="AS2908" t="s">
        <v>3233</v>
      </c>
    </row>
    <row r="2909" spans="1:45" x14ac:dyDescent="0.35">
      <c r="A2909" t="s">
        <v>2175</v>
      </c>
      <c r="B2909" t="s">
        <v>2672</v>
      </c>
      <c r="C2909" t="s">
        <v>2592</v>
      </c>
      <c r="D2909" t="s">
        <v>187</v>
      </c>
      <c r="E2909" t="s">
        <v>290</v>
      </c>
      <c r="F2909" t="s">
        <v>3065</v>
      </c>
      <c r="G2909" t="s">
        <v>42</v>
      </c>
      <c r="H2909" t="s">
        <v>40</v>
      </c>
      <c r="I2909" t="s">
        <v>3243</v>
      </c>
      <c r="J2909">
        <v>54.2</v>
      </c>
      <c r="K2909">
        <v>18.670000000000002</v>
      </c>
      <c r="L2909" t="s">
        <v>39</v>
      </c>
      <c r="M2909" t="s">
        <v>41</v>
      </c>
      <c r="N2909" t="s">
        <v>39</v>
      </c>
      <c r="O2909">
        <v>2000</v>
      </c>
      <c r="P2909">
        <v>2001</v>
      </c>
      <c r="Q2909" t="s">
        <v>3244</v>
      </c>
      <c r="R2909">
        <v>174</v>
      </c>
      <c r="S2909" t="s">
        <v>39</v>
      </c>
      <c r="T2909">
        <v>-3</v>
      </c>
      <c r="U2909" t="s">
        <v>3112</v>
      </c>
      <c r="V2909" s="6" t="s">
        <v>2953</v>
      </c>
      <c r="W2909">
        <v>42</v>
      </c>
      <c r="X2909" s="6" t="s">
        <v>3228</v>
      </c>
      <c r="Y2909" t="s">
        <v>39</v>
      </c>
      <c r="Z2909" s="6" t="s">
        <v>39</v>
      </c>
      <c r="AA2909" t="s">
        <v>39</v>
      </c>
      <c r="AB2909" t="s">
        <v>39</v>
      </c>
      <c r="AC2909" t="s">
        <v>39</v>
      </c>
      <c r="AD2909" t="s">
        <v>40</v>
      </c>
      <c r="AE2909" t="s">
        <v>39</v>
      </c>
      <c r="AF2909" t="s">
        <v>40</v>
      </c>
      <c r="AG2909" t="s">
        <v>39</v>
      </c>
      <c r="AH2909" t="s">
        <v>39</v>
      </c>
      <c r="AI2909" t="s">
        <v>39</v>
      </c>
      <c r="AJ2909" t="s">
        <v>3245</v>
      </c>
      <c r="AK2909">
        <v>2</v>
      </c>
      <c r="AL2909" t="s">
        <v>39</v>
      </c>
      <c r="AM2909" t="s">
        <v>39</v>
      </c>
      <c r="AN2909">
        <v>3</v>
      </c>
      <c r="AO2909">
        <v>50</v>
      </c>
      <c r="AP2909">
        <f t="shared" si="85"/>
        <v>112</v>
      </c>
      <c r="AQ2909" t="s">
        <v>39</v>
      </c>
      <c r="AR2909" t="s">
        <v>2693</v>
      </c>
      <c r="AS2909" t="s">
        <v>3233</v>
      </c>
    </row>
    <row r="2910" spans="1:45" x14ac:dyDescent="0.35">
      <c r="A2910" t="s">
        <v>2175</v>
      </c>
      <c r="B2910" t="s">
        <v>2672</v>
      </c>
      <c r="C2910" t="s">
        <v>2592</v>
      </c>
      <c r="D2910" t="s">
        <v>187</v>
      </c>
      <c r="E2910" t="s">
        <v>290</v>
      </c>
      <c r="F2910" t="s">
        <v>3065</v>
      </c>
      <c r="G2910" t="s">
        <v>42</v>
      </c>
      <c r="H2910" t="s">
        <v>40</v>
      </c>
      <c r="I2910" t="s">
        <v>3243</v>
      </c>
      <c r="J2910">
        <v>54.2</v>
      </c>
      <c r="K2910">
        <v>18.670000000000002</v>
      </c>
      <c r="L2910" t="s">
        <v>39</v>
      </c>
      <c r="M2910" t="s">
        <v>41</v>
      </c>
      <c r="N2910" t="s">
        <v>39</v>
      </c>
      <c r="O2910">
        <v>2000</v>
      </c>
      <c r="P2910">
        <v>2001</v>
      </c>
      <c r="Q2910" t="s">
        <v>3244</v>
      </c>
      <c r="R2910">
        <v>174</v>
      </c>
      <c r="S2910" t="s">
        <v>39</v>
      </c>
      <c r="T2910">
        <v>-3</v>
      </c>
      <c r="U2910" t="s">
        <v>3112</v>
      </c>
      <c r="V2910" s="6" t="s">
        <v>2953</v>
      </c>
      <c r="W2910">
        <v>56</v>
      </c>
      <c r="X2910" s="6" t="s">
        <v>3228</v>
      </c>
      <c r="Y2910" t="s">
        <v>39</v>
      </c>
      <c r="Z2910" s="6" t="s">
        <v>39</v>
      </c>
      <c r="AA2910" t="s">
        <v>39</v>
      </c>
      <c r="AB2910" t="s">
        <v>39</v>
      </c>
      <c r="AC2910" t="s">
        <v>39</v>
      </c>
      <c r="AD2910" t="s">
        <v>40</v>
      </c>
      <c r="AE2910" t="s">
        <v>39</v>
      </c>
      <c r="AF2910" t="s">
        <v>40</v>
      </c>
      <c r="AG2910" t="s">
        <v>39</v>
      </c>
      <c r="AH2910" t="s">
        <v>39</v>
      </c>
      <c r="AI2910" t="s">
        <v>39</v>
      </c>
      <c r="AJ2910" t="s">
        <v>3245</v>
      </c>
      <c r="AK2910">
        <v>1</v>
      </c>
      <c r="AL2910" t="s">
        <v>39</v>
      </c>
      <c r="AM2910" t="s">
        <v>39</v>
      </c>
      <c r="AN2910">
        <v>3</v>
      </c>
      <c r="AO2910">
        <v>50</v>
      </c>
      <c r="AP2910">
        <f t="shared" si="85"/>
        <v>112</v>
      </c>
      <c r="AQ2910" t="s">
        <v>39</v>
      </c>
      <c r="AR2910" t="s">
        <v>2693</v>
      </c>
      <c r="AS2910" t="s">
        <v>3233</v>
      </c>
    </row>
    <row r="2911" spans="1:45" x14ac:dyDescent="0.35">
      <c r="A2911" t="s">
        <v>2175</v>
      </c>
      <c r="B2911" t="s">
        <v>2672</v>
      </c>
      <c r="C2911" t="s">
        <v>2592</v>
      </c>
      <c r="D2911" t="s">
        <v>187</v>
      </c>
      <c r="E2911" t="s">
        <v>290</v>
      </c>
      <c r="F2911" t="s">
        <v>3065</v>
      </c>
      <c r="G2911" t="s">
        <v>42</v>
      </c>
      <c r="H2911" t="s">
        <v>40</v>
      </c>
      <c r="I2911" t="s">
        <v>3243</v>
      </c>
      <c r="J2911">
        <v>54.2</v>
      </c>
      <c r="K2911">
        <v>18.670000000000002</v>
      </c>
      <c r="L2911" t="s">
        <v>39</v>
      </c>
      <c r="M2911" t="s">
        <v>41</v>
      </c>
      <c r="N2911" t="s">
        <v>39</v>
      </c>
      <c r="O2911">
        <v>2000</v>
      </c>
      <c r="P2911">
        <v>2001</v>
      </c>
      <c r="Q2911" t="s">
        <v>3244</v>
      </c>
      <c r="R2911">
        <v>174</v>
      </c>
      <c r="S2911" t="s">
        <v>39</v>
      </c>
      <c r="T2911">
        <v>-3</v>
      </c>
      <c r="U2911" t="s">
        <v>3112</v>
      </c>
      <c r="V2911" s="6" t="s">
        <v>2953</v>
      </c>
      <c r="W2911">
        <v>70</v>
      </c>
      <c r="X2911" s="6" t="s">
        <v>3228</v>
      </c>
      <c r="Y2911" t="s">
        <v>39</v>
      </c>
      <c r="Z2911" s="6" t="s">
        <v>39</v>
      </c>
      <c r="AA2911" t="s">
        <v>39</v>
      </c>
      <c r="AB2911" t="s">
        <v>39</v>
      </c>
      <c r="AC2911" t="s">
        <v>39</v>
      </c>
      <c r="AD2911" t="s">
        <v>40</v>
      </c>
      <c r="AE2911" t="s">
        <v>39</v>
      </c>
      <c r="AF2911" t="s">
        <v>40</v>
      </c>
      <c r="AG2911" t="s">
        <v>39</v>
      </c>
      <c r="AH2911" t="s">
        <v>39</v>
      </c>
      <c r="AI2911" t="s">
        <v>39</v>
      </c>
      <c r="AJ2911" t="s">
        <v>3245</v>
      </c>
      <c r="AK2911">
        <v>1</v>
      </c>
      <c r="AL2911" t="s">
        <v>39</v>
      </c>
      <c r="AM2911" t="s">
        <v>39</v>
      </c>
      <c r="AN2911">
        <v>3</v>
      </c>
      <c r="AO2911">
        <v>50</v>
      </c>
      <c r="AP2911">
        <f t="shared" si="85"/>
        <v>112</v>
      </c>
      <c r="AQ2911" t="s">
        <v>39</v>
      </c>
      <c r="AR2911" t="s">
        <v>2693</v>
      </c>
      <c r="AS2911" t="s">
        <v>3233</v>
      </c>
    </row>
    <row r="2912" spans="1:45" x14ac:dyDescent="0.35">
      <c r="A2912" t="s">
        <v>2175</v>
      </c>
      <c r="B2912" t="s">
        <v>2672</v>
      </c>
      <c r="C2912" t="s">
        <v>2592</v>
      </c>
      <c r="D2912" t="s">
        <v>187</v>
      </c>
      <c r="E2912" t="s">
        <v>290</v>
      </c>
      <c r="F2912" t="s">
        <v>3065</v>
      </c>
      <c r="G2912" t="s">
        <v>42</v>
      </c>
      <c r="H2912" t="s">
        <v>40</v>
      </c>
      <c r="I2912" t="s">
        <v>3243</v>
      </c>
      <c r="J2912">
        <v>54.2</v>
      </c>
      <c r="K2912">
        <v>18.670000000000002</v>
      </c>
      <c r="L2912" t="s">
        <v>39</v>
      </c>
      <c r="M2912" t="s">
        <v>41</v>
      </c>
      <c r="N2912" t="s">
        <v>39</v>
      </c>
      <c r="O2912">
        <v>2000</v>
      </c>
      <c r="P2912">
        <v>2001</v>
      </c>
      <c r="Q2912" t="s">
        <v>3244</v>
      </c>
      <c r="R2912">
        <v>174</v>
      </c>
      <c r="S2912" t="s">
        <v>39</v>
      </c>
      <c r="T2912">
        <v>-3</v>
      </c>
      <c r="U2912" t="s">
        <v>3112</v>
      </c>
      <c r="V2912" s="6" t="s">
        <v>2953</v>
      </c>
      <c r="W2912">
        <v>168</v>
      </c>
      <c r="X2912" s="6" t="s">
        <v>3228</v>
      </c>
      <c r="Y2912" t="s">
        <v>39</v>
      </c>
      <c r="Z2912" s="6" t="s">
        <v>39</v>
      </c>
      <c r="AA2912" t="s">
        <v>39</v>
      </c>
      <c r="AB2912" t="s">
        <v>39</v>
      </c>
      <c r="AC2912" t="s">
        <v>39</v>
      </c>
      <c r="AD2912" t="s">
        <v>40</v>
      </c>
      <c r="AE2912" t="s">
        <v>39</v>
      </c>
      <c r="AF2912" t="s">
        <v>40</v>
      </c>
      <c r="AG2912" t="s">
        <v>39</v>
      </c>
      <c r="AH2912" t="s">
        <v>39</v>
      </c>
      <c r="AI2912" t="s">
        <v>39</v>
      </c>
      <c r="AJ2912" t="s">
        <v>3245</v>
      </c>
      <c r="AK2912" t="s">
        <v>39</v>
      </c>
      <c r="AL2912" t="s">
        <v>39</v>
      </c>
      <c r="AM2912" t="s">
        <v>39</v>
      </c>
      <c r="AN2912">
        <v>3</v>
      </c>
      <c r="AO2912">
        <v>50</v>
      </c>
      <c r="AP2912">
        <f t="shared" si="85"/>
        <v>112</v>
      </c>
      <c r="AQ2912" t="s">
        <v>39</v>
      </c>
      <c r="AR2912" t="s">
        <v>2693</v>
      </c>
      <c r="AS2912" t="s">
        <v>3233</v>
      </c>
    </row>
    <row r="2913" spans="1:45" x14ac:dyDescent="0.35">
      <c r="A2913" t="s">
        <v>2175</v>
      </c>
      <c r="B2913" t="s">
        <v>2672</v>
      </c>
      <c r="C2913" t="s">
        <v>2592</v>
      </c>
      <c r="D2913" t="s">
        <v>187</v>
      </c>
      <c r="E2913" t="s">
        <v>290</v>
      </c>
      <c r="F2913" t="s">
        <v>3065</v>
      </c>
      <c r="G2913" t="s">
        <v>42</v>
      </c>
      <c r="H2913" t="s">
        <v>40</v>
      </c>
      <c r="I2913" t="s">
        <v>3246</v>
      </c>
      <c r="J2913">
        <v>52.24</v>
      </c>
      <c r="K2913">
        <v>17.100000000000001</v>
      </c>
      <c r="L2913" t="s">
        <v>39</v>
      </c>
      <c r="M2913" t="s">
        <v>41</v>
      </c>
      <c r="N2913" t="s">
        <v>39</v>
      </c>
      <c r="O2913">
        <v>2000</v>
      </c>
      <c r="P2913">
        <v>2001</v>
      </c>
      <c r="Q2913" t="s">
        <v>3244</v>
      </c>
      <c r="R2913">
        <v>157</v>
      </c>
      <c r="S2913" t="s">
        <v>39</v>
      </c>
      <c r="T2913">
        <v>-3</v>
      </c>
      <c r="U2913" t="s">
        <v>3112</v>
      </c>
      <c r="V2913" s="6" t="s">
        <v>2953</v>
      </c>
      <c r="W2913">
        <f>0*7</f>
        <v>0</v>
      </c>
      <c r="X2913" s="6" t="s">
        <v>3231</v>
      </c>
      <c r="Y2913" t="s">
        <v>39</v>
      </c>
      <c r="Z2913" s="6" t="s">
        <v>39</v>
      </c>
      <c r="AA2913" t="s">
        <v>39</v>
      </c>
      <c r="AB2913" t="s">
        <v>39</v>
      </c>
      <c r="AC2913" t="s">
        <v>39</v>
      </c>
      <c r="AD2913" t="s">
        <v>40</v>
      </c>
      <c r="AE2913" t="s">
        <v>39</v>
      </c>
      <c r="AF2913" t="s">
        <v>40</v>
      </c>
      <c r="AG2913" t="s">
        <v>39</v>
      </c>
      <c r="AH2913" t="s">
        <v>39</v>
      </c>
      <c r="AI2913" t="s">
        <v>39</v>
      </c>
      <c r="AJ2913" t="s">
        <v>43</v>
      </c>
      <c r="AK2913">
        <v>99</v>
      </c>
      <c r="AL2913" t="s">
        <v>39</v>
      </c>
      <c r="AM2913" t="s">
        <v>39</v>
      </c>
      <c r="AN2913">
        <v>3</v>
      </c>
      <c r="AO2913">
        <v>50</v>
      </c>
      <c r="AP2913">
        <f t="shared" si="85"/>
        <v>112</v>
      </c>
      <c r="AQ2913" t="s">
        <v>39</v>
      </c>
      <c r="AR2913" t="s">
        <v>2693</v>
      </c>
      <c r="AS2913" t="s">
        <v>3233</v>
      </c>
    </row>
    <row r="2914" spans="1:45" x14ac:dyDescent="0.35">
      <c r="A2914" t="s">
        <v>2175</v>
      </c>
      <c r="B2914" t="s">
        <v>2672</v>
      </c>
      <c r="C2914" t="s">
        <v>2592</v>
      </c>
      <c r="D2914" t="s">
        <v>187</v>
      </c>
      <c r="E2914" t="s">
        <v>290</v>
      </c>
      <c r="F2914" t="s">
        <v>3065</v>
      </c>
      <c r="G2914" t="s">
        <v>42</v>
      </c>
      <c r="H2914" t="s">
        <v>40</v>
      </c>
      <c r="I2914" t="s">
        <v>3246</v>
      </c>
      <c r="J2914">
        <v>52.24</v>
      </c>
      <c r="K2914">
        <v>17.100000000000001</v>
      </c>
      <c r="L2914" t="s">
        <v>39</v>
      </c>
      <c r="M2914" t="s">
        <v>41</v>
      </c>
      <c r="N2914" t="s">
        <v>39</v>
      </c>
      <c r="O2914">
        <v>2000</v>
      </c>
      <c r="P2914">
        <v>2001</v>
      </c>
      <c r="Q2914" t="s">
        <v>3244</v>
      </c>
      <c r="R2914">
        <v>157</v>
      </c>
      <c r="S2914" t="s">
        <v>39</v>
      </c>
      <c r="T2914">
        <v>-3</v>
      </c>
      <c r="U2914" t="s">
        <v>3112</v>
      </c>
      <c r="V2914" s="6" t="s">
        <v>2953</v>
      </c>
      <c r="W2914">
        <v>14</v>
      </c>
      <c r="X2914" s="6" t="s">
        <v>3231</v>
      </c>
      <c r="Y2914" t="s">
        <v>39</v>
      </c>
      <c r="Z2914" s="6" t="s">
        <v>39</v>
      </c>
      <c r="AA2914" t="s">
        <v>39</v>
      </c>
      <c r="AB2914" t="s">
        <v>39</v>
      </c>
      <c r="AC2914" t="s">
        <v>39</v>
      </c>
      <c r="AD2914" t="s">
        <v>40</v>
      </c>
      <c r="AE2914" t="s">
        <v>39</v>
      </c>
      <c r="AF2914" t="s">
        <v>40</v>
      </c>
      <c r="AG2914" t="s">
        <v>39</v>
      </c>
      <c r="AH2914" t="s">
        <v>39</v>
      </c>
      <c r="AI2914" t="s">
        <v>39</v>
      </c>
      <c r="AJ2914" t="s">
        <v>43</v>
      </c>
      <c r="AK2914">
        <v>100</v>
      </c>
      <c r="AL2914" t="s">
        <v>39</v>
      </c>
      <c r="AM2914" t="s">
        <v>39</v>
      </c>
      <c r="AN2914">
        <v>3</v>
      </c>
      <c r="AO2914">
        <v>50</v>
      </c>
      <c r="AP2914">
        <f t="shared" si="85"/>
        <v>112</v>
      </c>
      <c r="AQ2914" t="s">
        <v>39</v>
      </c>
      <c r="AR2914" t="s">
        <v>2693</v>
      </c>
      <c r="AS2914" t="s">
        <v>3233</v>
      </c>
    </row>
    <row r="2915" spans="1:45" x14ac:dyDescent="0.35">
      <c r="A2915" t="s">
        <v>2175</v>
      </c>
      <c r="B2915" t="s">
        <v>2672</v>
      </c>
      <c r="C2915" t="s">
        <v>2592</v>
      </c>
      <c r="D2915" t="s">
        <v>187</v>
      </c>
      <c r="E2915" t="s">
        <v>290</v>
      </c>
      <c r="F2915" t="s">
        <v>3065</v>
      </c>
      <c r="G2915" t="s">
        <v>42</v>
      </c>
      <c r="H2915" t="s">
        <v>40</v>
      </c>
      <c r="I2915" t="s">
        <v>3246</v>
      </c>
      <c r="J2915">
        <v>52.24</v>
      </c>
      <c r="K2915">
        <v>17.100000000000001</v>
      </c>
      <c r="L2915" t="s">
        <v>39</v>
      </c>
      <c r="M2915" t="s">
        <v>41</v>
      </c>
      <c r="N2915" t="s">
        <v>39</v>
      </c>
      <c r="O2915">
        <v>2000</v>
      </c>
      <c r="P2915">
        <v>2001</v>
      </c>
      <c r="Q2915" t="s">
        <v>3244</v>
      </c>
      <c r="R2915">
        <v>157</v>
      </c>
      <c r="S2915" t="s">
        <v>39</v>
      </c>
      <c r="T2915">
        <v>-3</v>
      </c>
      <c r="U2915" t="s">
        <v>3112</v>
      </c>
      <c r="V2915" s="6" t="s">
        <v>2953</v>
      </c>
      <c r="W2915">
        <v>28</v>
      </c>
      <c r="X2915" s="6" t="s">
        <v>3231</v>
      </c>
      <c r="Y2915" t="s">
        <v>39</v>
      </c>
      <c r="Z2915" s="6" t="s">
        <v>39</v>
      </c>
      <c r="AA2915" t="s">
        <v>39</v>
      </c>
      <c r="AB2915" t="s">
        <v>39</v>
      </c>
      <c r="AC2915" t="s">
        <v>39</v>
      </c>
      <c r="AD2915" t="s">
        <v>40</v>
      </c>
      <c r="AE2915" t="s">
        <v>39</v>
      </c>
      <c r="AF2915" t="s">
        <v>40</v>
      </c>
      <c r="AG2915" t="s">
        <v>39</v>
      </c>
      <c r="AH2915" t="s">
        <v>39</v>
      </c>
      <c r="AI2915" t="s">
        <v>39</v>
      </c>
      <c r="AJ2915" t="s">
        <v>43</v>
      </c>
      <c r="AK2915">
        <v>100</v>
      </c>
      <c r="AL2915" t="s">
        <v>39</v>
      </c>
      <c r="AM2915" t="s">
        <v>39</v>
      </c>
      <c r="AN2915">
        <v>3</v>
      </c>
      <c r="AO2915">
        <v>50</v>
      </c>
      <c r="AP2915">
        <f t="shared" si="85"/>
        <v>112</v>
      </c>
      <c r="AQ2915" t="s">
        <v>39</v>
      </c>
      <c r="AR2915" t="s">
        <v>2693</v>
      </c>
      <c r="AS2915" t="s">
        <v>3233</v>
      </c>
    </row>
    <row r="2916" spans="1:45" x14ac:dyDescent="0.35">
      <c r="A2916" t="s">
        <v>2175</v>
      </c>
      <c r="B2916" t="s">
        <v>2672</v>
      </c>
      <c r="C2916" t="s">
        <v>2592</v>
      </c>
      <c r="D2916" t="s">
        <v>187</v>
      </c>
      <c r="E2916" t="s">
        <v>290</v>
      </c>
      <c r="F2916" t="s">
        <v>3065</v>
      </c>
      <c r="G2916" t="s">
        <v>42</v>
      </c>
      <c r="H2916" t="s">
        <v>40</v>
      </c>
      <c r="I2916" t="s">
        <v>3246</v>
      </c>
      <c r="J2916">
        <v>52.24</v>
      </c>
      <c r="K2916">
        <v>17.100000000000001</v>
      </c>
      <c r="L2916" t="s">
        <v>39</v>
      </c>
      <c r="M2916" t="s">
        <v>41</v>
      </c>
      <c r="N2916" t="s">
        <v>39</v>
      </c>
      <c r="O2916">
        <v>2000</v>
      </c>
      <c r="P2916">
        <v>2001</v>
      </c>
      <c r="Q2916" t="s">
        <v>3244</v>
      </c>
      <c r="R2916">
        <v>157</v>
      </c>
      <c r="S2916" t="s">
        <v>39</v>
      </c>
      <c r="T2916">
        <v>-3</v>
      </c>
      <c r="U2916" t="s">
        <v>3112</v>
      </c>
      <c r="V2916" s="6" t="s">
        <v>2953</v>
      </c>
      <c r="W2916">
        <v>42</v>
      </c>
      <c r="X2916" s="6" t="s">
        <v>3231</v>
      </c>
      <c r="Y2916" t="s">
        <v>39</v>
      </c>
      <c r="Z2916" s="6" t="s">
        <v>39</v>
      </c>
      <c r="AA2916" t="s">
        <v>39</v>
      </c>
      <c r="AB2916" t="s">
        <v>39</v>
      </c>
      <c r="AC2916" t="s">
        <v>39</v>
      </c>
      <c r="AD2916" t="s">
        <v>40</v>
      </c>
      <c r="AE2916" t="s">
        <v>39</v>
      </c>
      <c r="AF2916" t="s">
        <v>40</v>
      </c>
      <c r="AG2916" t="s">
        <v>39</v>
      </c>
      <c r="AH2916" t="s">
        <v>39</v>
      </c>
      <c r="AI2916" t="s">
        <v>39</v>
      </c>
      <c r="AJ2916" t="s">
        <v>43</v>
      </c>
      <c r="AK2916">
        <v>96.5</v>
      </c>
      <c r="AL2916" t="s">
        <v>39</v>
      </c>
      <c r="AM2916" t="s">
        <v>39</v>
      </c>
      <c r="AN2916">
        <v>3</v>
      </c>
      <c r="AO2916">
        <v>50</v>
      </c>
      <c r="AP2916">
        <f t="shared" si="85"/>
        <v>112</v>
      </c>
      <c r="AQ2916" t="s">
        <v>39</v>
      </c>
      <c r="AR2916" t="s">
        <v>2693</v>
      </c>
      <c r="AS2916" t="s">
        <v>3233</v>
      </c>
    </row>
    <row r="2917" spans="1:45" x14ac:dyDescent="0.35">
      <c r="A2917" t="s">
        <v>2175</v>
      </c>
      <c r="B2917" t="s">
        <v>2672</v>
      </c>
      <c r="C2917" t="s">
        <v>2592</v>
      </c>
      <c r="D2917" t="s">
        <v>187</v>
      </c>
      <c r="E2917" t="s">
        <v>290</v>
      </c>
      <c r="F2917" t="s">
        <v>3065</v>
      </c>
      <c r="G2917" t="s">
        <v>42</v>
      </c>
      <c r="H2917" t="s">
        <v>40</v>
      </c>
      <c r="I2917" t="s">
        <v>3246</v>
      </c>
      <c r="J2917">
        <v>52.24</v>
      </c>
      <c r="K2917">
        <v>17.100000000000001</v>
      </c>
      <c r="L2917" t="s">
        <v>39</v>
      </c>
      <c r="M2917" t="s">
        <v>41</v>
      </c>
      <c r="N2917" t="s">
        <v>39</v>
      </c>
      <c r="O2917">
        <v>2000</v>
      </c>
      <c r="P2917">
        <v>2001</v>
      </c>
      <c r="Q2917" t="s">
        <v>3244</v>
      </c>
      <c r="R2917">
        <v>157</v>
      </c>
      <c r="S2917" t="s">
        <v>39</v>
      </c>
      <c r="T2917">
        <v>-3</v>
      </c>
      <c r="U2917" t="s">
        <v>3112</v>
      </c>
      <c r="V2917" s="6" t="s">
        <v>2953</v>
      </c>
      <c r="W2917">
        <v>56</v>
      </c>
      <c r="X2917" s="6" t="s">
        <v>3231</v>
      </c>
      <c r="Y2917" t="s">
        <v>39</v>
      </c>
      <c r="Z2917" s="6" t="s">
        <v>39</v>
      </c>
      <c r="AA2917" t="s">
        <v>39</v>
      </c>
      <c r="AB2917" t="s">
        <v>39</v>
      </c>
      <c r="AC2917" t="s">
        <v>39</v>
      </c>
      <c r="AD2917" t="s">
        <v>40</v>
      </c>
      <c r="AE2917" t="s">
        <v>39</v>
      </c>
      <c r="AF2917" t="s">
        <v>40</v>
      </c>
      <c r="AG2917" t="s">
        <v>39</v>
      </c>
      <c r="AH2917" t="s">
        <v>39</v>
      </c>
      <c r="AI2917" t="s">
        <v>39</v>
      </c>
      <c r="AJ2917" t="s">
        <v>43</v>
      </c>
      <c r="AK2917">
        <v>98.5</v>
      </c>
      <c r="AL2917" t="s">
        <v>39</v>
      </c>
      <c r="AM2917" t="s">
        <v>39</v>
      </c>
      <c r="AN2917">
        <v>3</v>
      </c>
      <c r="AO2917">
        <v>50</v>
      </c>
      <c r="AP2917">
        <f t="shared" si="85"/>
        <v>112</v>
      </c>
      <c r="AQ2917" t="s">
        <v>39</v>
      </c>
      <c r="AR2917" t="s">
        <v>2693</v>
      </c>
      <c r="AS2917" t="s">
        <v>3233</v>
      </c>
    </row>
    <row r="2918" spans="1:45" x14ac:dyDescent="0.35">
      <c r="A2918" t="s">
        <v>2175</v>
      </c>
      <c r="B2918" t="s">
        <v>2672</v>
      </c>
      <c r="C2918" t="s">
        <v>2592</v>
      </c>
      <c r="D2918" t="s">
        <v>187</v>
      </c>
      <c r="E2918" t="s">
        <v>290</v>
      </c>
      <c r="F2918" t="s">
        <v>3065</v>
      </c>
      <c r="G2918" t="s">
        <v>42</v>
      </c>
      <c r="H2918" t="s">
        <v>40</v>
      </c>
      <c r="I2918" t="s">
        <v>3246</v>
      </c>
      <c r="J2918">
        <v>52.24</v>
      </c>
      <c r="K2918">
        <v>17.100000000000001</v>
      </c>
      <c r="L2918" t="s">
        <v>39</v>
      </c>
      <c r="M2918" t="s">
        <v>41</v>
      </c>
      <c r="N2918" t="s">
        <v>39</v>
      </c>
      <c r="O2918">
        <v>2000</v>
      </c>
      <c r="P2918">
        <v>2001</v>
      </c>
      <c r="Q2918" t="s">
        <v>3244</v>
      </c>
      <c r="R2918">
        <v>157</v>
      </c>
      <c r="S2918" t="s">
        <v>39</v>
      </c>
      <c r="T2918">
        <v>-3</v>
      </c>
      <c r="U2918" t="s">
        <v>3112</v>
      </c>
      <c r="V2918" s="6" t="s">
        <v>2953</v>
      </c>
      <c r="W2918">
        <v>70</v>
      </c>
      <c r="X2918" s="6" t="s">
        <v>3231</v>
      </c>
      <c r="Y2918" t="s">
        <v>39</v>
      </c>
      <c r="Z2918" s="6" t="s">
        <v>39</v>
      </c>
      <c r="AA2918" t="s">
        <v>39</v>
      </c>
      <c r="AB2918" t="s">
        <v>39</v>
      </c>
      <c r="AC2918" t="s">
        <v>39</v>
      </c>
      <c r="AD2918" t="s">
        <v>40</v>
      </c>
      <c r="AE2918" t="s">
        <v>39</v>
      </c>
      <c r="AF2918" t="s">
        <v>40</v>
      </c>
      <c r="AG2918" t="s">
        <v>39</v>
      </c>
      <c r="AH2918" t="s">
        <v>39</v>
      </c>
      <c r="AI2918" t="s">
        <v>39</v>
      </c>
      <c r="AJ2918" t="s">
        <v>43</v>
      </c>
      <c r="AK2918">
        <v>98</v>
      </c>
      <c r="AL2918" t="s">
        <v>39</v>
      </c>
      <c r="AM2918" t="s">
        <v>39</v>
      </c>
      <c r="AN2918">
        <v>3</v>
      </c>
      <c r="AO2918">
        <v>50</v>
      </c>
      <c r="AP2918">
        <f t="shared" si="85"/>
        <v>112</v>
      </c>
      <c r="AQ2918" t="s">
        <v>39</v>
      </c>
      <c r="AR2918" t="s">
        <v>2693</v>
      </c>
      <c r="AS2918" t="s">
        <v>3233</v>
      </c>
    </row>
    <row r="2919" spans="1:45" x14ac:dyDescent="0.35">
      <c r="A2919" t="s">
        <v>2175</v>
      </c>
      <c r="B2919" t="s">
        <v>2672</v>
      </c>
      <c r="C2919" t="s">
        <v>2592</v>
      </c>
      <c r="D2919" t="s">
        <v>187</v>
      </c>
      <c r="E2919" t="s">
        <v>290</v>
      </c>
      <c r="F2919" t="s">
        <v>3065</v>
      </c>
      <c r="G2919" t="s">
        <v>42</v>
      </c>
      <c r="H2919" t="s">
        <v>40</v>
      </c>
      <c r="I2919" t="s">
        <v>3246</v>
      </c>
      <c r="J2919">
        <v>52.24</v>
      </c>
      <c r="K2919">
        <v>17.100000000000001</v>
      </c>
      <c r="L2919" t="s">
        <v>39</v>
      </c>
      <c r="M2919" t="s">
        <v>41</v>
      </c>
      <c r="N2919" t="s">
        <v>39</v>
      </c>
      <c r="O2919">
        <v>2000</v>
      </c>
      <c r="P2919">
        <v>2001</v>
      </c>
      <c r="Q2919" t="s">
        <v>3244</v>
      </c>
      <c r="R2919">
        <v>157</v>
      </c>
      <c r="S2919" t="s">
        <v>39</v>
      </c>
      <c r="T2919">
        <v>-3</v>
      </c>
      <c r="U2919" t="s">
        <v>3112</v>
      </c>
      <c r="V2919" s="6" t="s">
        <v>2953</v>
      </c>
      <c r="W2919">
        <v>168</v>
      </c>
      <c r="X2919" s="6" t="s">
        <v>3231</v>
      </c>
      <c r="Y2919" t="s">
        <v>39</v>
      </c>
      <c r="Z2919" s="6" t="s">
        <v>39</v>
      </c>
      <c r="AA2919" t="s">
        <v>39</v>
      </c>
      <c r="AB2919" t="s">
        <v>39</v>
      </c>
      <c r="AC2919" t="s">
        <v>39</v>
      </c>
      <c r="AD2919" t="s">
        <v>40</v>
      </c>
      <c r="AE2919" t="s">
        <v>39</v>
      </c>
      <c r="AF2919" t="s">
        <v>40</v>
      </c>
      <c r="AG2919" t="s">
        <v>39</v>
      </c>
      <c r="AH2919" t="s">
        <v>39</v>
      </c>
      <c r="AI2919" t="s">
        <v>39</v>
      </c>
      <c r="AJ2919" t="s">
        <v>43</v>
      </c>
      <c r="AK2919">
        <v>88.5</v>
      </c>
      <c r="AL2919" t="s">
        <v>39</v>
      </c>
      <c r="AM2919" t="s">
        <v>39</v>
      </c>
      <c r="AN2919">
        <v>3</v>
      </c>
      <c r="AO2919">
        <v>50</v>
      </c>
      <c r="AP2919">
        <f t="shared" si="85"/>
        <v>112</v>
      </c>
      <c r="AQ2919" t="s">
        <v>39</v>
      </c>
      <c r="AR2919" t="s">
        <v>2693</v>
      </c>
      <c r="AS2919" t="s">
        <v>3233</v>
      </c>
    </row>
    <row r="2920" spans="1:45" x14ac:dyDescent="0.35">
      <c r="A2920" t="s">
        <v>2175</v>
      </c>
      <c r="B2920" t="s">
        <v>2672</v>
      </c>
      <c r="C2920" t="s">
        <v>2592</v>
      </c>
      <c r="D2920" t="s">
        <v>187</v>
      </c>
      <c r="E2920" t="s">
        <v>290</v>
      </c>
      <c r="F2920" t="s">
        <v>3065</v>
      </c>
      <c r="G2920" t="s">
        <v>42</v>
      </c>
      <c r="H2920" t="s">
        <v>40</v>
      </c>
      <c r="I2920" t="s">
        <v>3246</v>
      </c>
      <c r="J2920">
        <v>52.24</v>
      </c>
      <c r="K2920">
        <v>17.100000000000001</v>
      </c>
      <c r="L2920" t="s">
        <v>39</v>
      </c>
      <c r="M2920" t="s">
        <v>41</v>
      </c>
      <c r="N2920" t="s">
        <v>39</v>
      </c>
      <c r="O2920">
        <v>2000</v>
      </c>
      <c r="P2920">
        <v>2001</v>
      </c>
      <c r="Q2920" t="s">
        <v>3244</v>
      </c>
      <c r="R2920">
        <v>157</v>
      </c>
      <c r="S2920" t="s">
        <v>39</v>
      </c>
      <c r="T2920">
        <v>-3</v>
      </c>
      <c r="U2920" t="s">
        <v>3112</v>
      </c>
      <c r="V2920" s="6" t="s">
        <v>2953</v>
      </c>
      <c r="W2920">
        <f>0*7</f>
        <v>0</v>
      </c>
      <c r="X2920" s="6" t="s">
        <v>3232</v>
      </c>
      <c r="Y2920" t="s">
        <v>39</v>
      </c>
      <c r="Z2920" s="6" t="s">
        <v>39</v>
      </c>
      <c r="AA2920" t="s">
        <v>39</v>
      </c>
      <c r="AB2920" t="s">
        <v>39</v>
      </c>
      <c r="AC2920" t="s">
        <v>39</v>
      </c>
      <c r="AD2920" t="s">
        <v>40</v>
      </c>
      <c r="AE2920" t="s">
        <v>39</v>
      </c>
      <c r="AF2920" t="s">
        <v>40</v>
      </c>
      <c r="AG2920" t="s">
        <v>39</v>
      </c>
      <c r="AH2920" t="s">
        <v>39</v>
      </c>
      <c r="AI2920" t="s">
        <v>39</v>
      </c>
      <c r="AJ2920" t="s">
        <v>43</v>
      </c>
      <c r="AK2920">
        <v>100</v>
      </c>
      <c r="AL2920" t="s">
        <v>39</v>
      </c>
      <c r="AM2920" t="s">
        <v>39</v>
      </c>
      <c r="AN2920">
        <v>3</v>
      </c>
      <c r="AO2920">
        <v>50</v>
      </c>
      <c r="AP2920">
        <f t="shared" si="85"/>
        <v>112</v>
      </c>
      <c r="AQ2920" t="s">
        <v>39</v>
      </c>
      <c r="AR2920" t="s">
        <v>2693</v>
      </c>
      <c r="AS2920" t="s">
        <v>3233</v>
      </c>
    </row>
    <row r="2921" spans="1:45" x14ac:dyDescent="0.35">
      <c r="A2921" t="s">
        <v>2175</v>
      </c>
      <c r="B2921" t="s">
        <v>2672</v>
      </c>
      <c r="C2921" t="s">
        <v>2592</v>
      </c>
      <c r="D2921" t="s">
        <v>187</v>
      </c>
      <c r="E2921" t="s">
        <v>290</v>
      </c>
      <c r="F2921" t="s">
        <v>3065</v>
      </c>
      <c r="G2921" t="s">
        <v>42</v>
      </c>
      <c r="H2921" t="s">
        <v>40</v>
      </c>
      <c r="I2921" t="s">
        <v>3246</v>
      </c>
      <c r="J2921">
        <v>52.24</v>
      </c>
      <c r="K2921">
        <v>17.100000000000001</v>
      </c>
      <c r="L2921" t="s">
        <v>39</v>
      </c>
      <c r="M2921" t="s">
        <v>41</v>
      </c>
      <c r="N2921" t="s">
        <v>39</v>
      </c>
      <c r="O2921">
        <v>2000</v>
      </c>
      <c r="P2921">
        <v>2001</v>
      </c>
      <c r="Q2921" t="s">
        <v>3244</v>
      </c>
      <c r="R2921">
        <v>157</v>
      </c>
      <c r="S2921" t="s">
        <v>39</v>
      </c>
      <c r="T2921">
        <v>-3</v>
      </c>
      <c r="U2921" t="s">
        <v>3112</v>
      </c>
      <c r="V2921" s="6" t="s">
        <v>2953</v>
      </c>
      <c r="W2921">
        <v>14</v>
      </c>
      <c r="X2921" s="6" t="s">
        <v>3232</v>
      </c>
      <c r="Y2921" t="s">
        <v>39</v>
      </c>
      <c r="Z2921" s="6" t="s">
        <v>39</v>
      </c>
      <c r="AA2921" t="s">
        <v>39</v>
      </c>
      <c r="AB2921" t="s">
        <v>39</v>
      </c>
      <c r="AC2921" t="s">
        <v>39</v>
      </c>
      <c r="AD2921" t="s">
        <v>40</v>
      </c>
      <c r="AE2921" t="s">
        <v>39</v>
      </c>
      <c r="AF2921" t="s">
        <v>40</v>
      </c>
      <c r="AG2921" t="s">
        <v>39</v>
      </c>
      <c r="AH2921" t="s">
        <v>39</v>
      </c>
      <c r="AI2921" t="s">
        <v>39</v>
      </c>
      <c r="AJ2921" t="s">
        <v>43</v>
      </c>
      <c r="AK2921">
        <v>100</v>
      </c>
      <c r="AL2921" t="s">
        <v>39</v>
      </c>
      <c r="AM2921" t="s">
        <v>39</v>
      </c>
      <c r="AN2921">
        <v>3</v>
      </c>
      <c r="AO2921">
        <v>50</v>
      </c>
      <c r="AP2921">
        <f t="shared" si="85"/>
        <v>112</v>
      </c>
      <c r="AQ2921" t="s">
        <v>39</v>
      </c>
      <c r="AR2921" t="s">
        <v>2693</v>
      </c>
      <c r="AS2921" t="s">
        <v>3233</v>
      </c>
    </row>
    <row r="2922" spans="1:45" x14ac:dyDescent="0.35">
      <c r="A2922" t="s">
        <v>2175</v>
      </c>
      <c r="B2922" t="s">
        <v>2672</v>
      </c>
      <c r="C2922" t="s">
        <v>2592</v>
      </c>
      <c r="D2922" t="s">
        <v>187</v>
      </c>
      <c r="E2922" t="s">
        <v>290</v>
      </c>
      <c r="F2922" t="s">
        <v>3065</v>
      </c>
      <c r="G2922" t="s">
        <v>42</v>
      </c>
      <c r="H2922" t="s">
        <v>40</v>
      </c>
      <c r="I2922" t="s">
        <v>3246</v>
      </c>
      <c r="J2922">
        <v>52.24</v>
      </c>
      <c r="K2922">
        <v>17.100000000000001</v>
      </c>
      <c r="L2922" t="s">
        <v>39</v>
      </c>
      <c r="M2922" t="s">
        <v>41</v>
      </c>
      <c r="N2922" t="s">
        <v>39</v>
      </c>
      <c r="O2922">
        <v>2000</v>
      </c>
      <c r="P2922">
        <v>2001</v>
      </c>
      <c r="Q2922" t="s">
        <v>3244</v>
      </c>
      <c r="R2922">
        <v>157</v>
      </c>
      <c r="S2922" t="s">
        <v>39</v>
      </c>
      <c r="T2922">
        <v>-3</v>
      </c>
      <c r="U2922" t="s">
        <v>3112</v>
      </c>
      <c r="V2922" s="6" t="s">
        <v>2953</v>
      </c>
      <c r="W2922">
        <v>28</v>
      </c>
      <c r="X2922" s="6" t="s">
        <v>3232</v>
      </c>
      <c r="Y2922" t="s">
        <v>39</v>
      </c>
      <c r="Z2922" s="6" t="s">
        <v>39</v>
      </c>
      <c r="AA2922" t="s">
        <v>39</v>
      </c>
      <c r="AB2922" t="s">
        <v>39</v>
      </c>
      <c r="AC2922" t="s">
        <v>39</v>
      </c>
      <c r="AD2922" t="s">
        <v>40</v>
      </c>
      <c r="AE2922" t="s">
        <v>39</v>
      </c>
      <c r="AF2922" t="s">
        <v>40</v>
      </c>
      <c r="AG2922" t="s">
        <v>39</v>
      </c>
      <c r="AH2922" t="s">
        <v>39</v>
      </c>
      <c r="AI2922" t="s">
        <v>39</v>
      </c>
      <c r="AJ2922" t="s">
        <v>43</v>
      </c>
      <c r="AK2922">
        <v>100</v>
      </c>
      <c r="AL2922" t="s">
        <v>39</v>
      </c>
      <c r="AM2922" t="s">
        <v>39</v>
      </c>
      <c r="AN2922">
        <v>3</v>
      </c>
      <c r="AO2922">
        <v>50</v>
      </c>
      <c r="AP2922">
        <f t="shared" si="85"/>
        <v>112</v>
      </c>
      <c r="AQ2922" t="s">
        <v>39</v>
      </c>
      <c r="AR2922" t="s">
        <v>2693</v>
      </c>
      <c r="AS2922" t="s">
        <v>3233</v>
      </c>
    </row>
    <row r="2923" spans="1:45" x14ac:dyDescent="0.35">
      <c r="A2923" t="s">
        <v>2175</v>
      </c>
      <c r="B2923" t="s">
        <v>2672</v>
      </c>
      <c r="C2923" t="s">
        <v>2592</v>
      </c>
      <c r="D2923" t="s">
        <v>187</v>
      </c>
      <c r="E2923" t="s">
        <v>290</v>
      </c>
      <c r="F2923" t="s">
        <v>3065</v>
      </c>
      <c r="G2923" t="s">
        <v>42</v>
      </c>
      <c r="H2923" t="s">
        <v>40</v>
      </c>
      <c r="I2923" t="s">
        <v>3246</v>
      </c>
      <c r="J2923">
        <v>52.24</v>
      </c>
      <c r="K2923">
        <v>17.100000000000001</v>
      </c>
      <c r="L2923" t="s">
        <v>39</v>
      </c>
      <c r="M2923" t="s">
        <v>41</v>
      </c>
      <c r="N2923" t="s">
        <v>39</v>
      </c>
      <c r="O2923">
        <v>2000</v>
      </c>
      <c r="P2923">
        <v>2001</v>
      </c>
      <c r="Q2923" t="s">
        <v>3244</v>
      </c>
      <c r="R2923">
        <v>157</v>
      </c>
      <c r="S2923" t="s">
        <v>39</v>
      </c>
      <c r="T2923">
        <v>-3</v>
      </c>
      <c r="U2923" t="s">
        <v>3112</v>
      </c>
      <c r="V2923" s="6" t="s">
        <v>2953</v>
      </c>
      <c r="W2923">
        <v>42</v>
      </c>
      <c r="X2923" s="6" t="s">
        <v>3232</v>
      </c>
      <c r="Y2923" t="s">
        <v>39</v>
      </c>
      <c r="Z2923" s="6" t="s">
        <v>39</v>
      </c>
      <c r="AA2923" t="s">
        <v>39</v>
      </c>
      <c r="AB2923" t="s">
        <v>39</v>
      </c>
      <c r="AC2923" t="s">
        <v>39</v>
      </c>
      <c r="AD2923" t="s">
        <v>40</v>
      </c>
      <c r="AE2923" t="s">
        <v>39</v>
      </c>
      <c r="AF2923" t="s">
        <v>40</v>
      </c>
      <c r="AG2923" t="s">
        <v>39</v>
      </c>
      <c r="AH2923" t="s">
        <v>39</v>
      </c>
      <c r="AI2923" t="s">
        <v>39</v>
      </c>
      <c r="AJ2923" t="s">
        <v>43</v>
      </c>
      <c r="AK2923">
        <v>98</v>
      </c>
      <c r="AL2923" t="s">
        <v>39</v>
      </c>
      <c r="AM2923" t="s">
        <v>39</v>
      </c>
      <c r="AN2923">
        <v>3</v>
      </c>
      <c r="AO2923">
        <v>50</v>
      </c>
      <c r="AP2923">
        <f t="shared" si="85"/>
        <v>112</v>
      </c>
      <c r="AQ2923" t="s">
        <v>39</v>
      </c>
      <c r="AR2923" t="s">
        <v>2693</v>
      </c>
      <c r="AS2923" t="s">
        <v>3233</v>
      </c>
    </row>
    <row r="2924" spans="1:45" x14ac:dyDescent="0.35">
      <c r="A2924" t="s">
        <v>2175</v>
      </c>
      <c r="B2924" t="s">
        <v>2672</v>
      </c>
      <c r="C2924" t="s">
        <v>2592</v>
      </c>
      <c r="D2924" t="s">
        <v>187</v>
      </c>
      <c r="E2924" t="s">
        <v>290</v>
      </c>
      <c r="F2924" t="s">
        <v>3065</v>
      </c>
      <c r="G2924" t="s">
        <v>42</v>
      </c>
      <c r="H2924" t="s">
        <v>40</v>
      </c>
      <c r="I2924" t="s">
        <v>3246</v>
      </c>
      <c r="J2924">
        <v>52.24</v>
      </c>
      <c r="K2924">
        <v>17.100000000000001</v>
      </c>
      <c r="L2924" t="s">
        <v>39</v>
      </c>
      <c r="M2924" t="s">
        <v>41</v>
      </c>
      <c r="N2924" t="s">
        <v>39</v>
      </c>
      <c r="O2924">
        <v>2000</v>
      </c>
      <c r="P2924">
        <v>2001</v>
      </c>
      <c r="Q2924" t="s">
        <v>3244</v>
      </c>
      <c r="R2924">
        <v>157</v>
      </c>
      <c r="S2924" t="s">
        <v>39</v>
      </c>
      <c r="T2924">
        <v>-3</v>
      </c>
      <c r="U2924" t="s">
        <v>3112</v>
      </c>
      <c r="V2924" s="6" t="s">
        <v>2953</v>
      </c>
      <c r="W2924">
        <v>56</v>
      </c>
      <c r="X2924" s="6" t="s">
        <v>3232</v>
      </c>
      <c r="Y2924" t="s">
        <v>39</v>
      </c>
      <c r="Z2924" s="6" t="s">
        <v>39</v>
      </c>
      <c r="AA2924" t="s">
        <v>39</v>
      </c>
      <c r="AB2924" t="s">
        <v>39</v>
      </c>
      <c r="AC2924" t="s">
        <v>39</v>
      </c>
      <c r="AD2924" t="s">
        <v>40</v>
      </c>
      <c r="AE2924" t="s">
        <v>39</v>
      </c>
      <c r="AF2924" t="s">
        <v>40</v>
      </c>
      <c r="AG2924" t="s">
        <v>39</v>
      </c>
      <c r="AH2924" t="s">
        <v>39</v>
      </c>
      <c r="AI2924" t="s">
        <v>39</v>
      </c>
      <c r="AJ2924" t="s">
        <v>43</v>
      </c>
      <c r="AK2924">
        <v>97.5</v>
      </c>
      <c r="AL2924" t="s">
        <v>39</v>
      </c>
      <c r="AM2924" t="s">
        <v>39</v>
      </c>
      <c r="AN2924">
        <v>3</v>
      </c>
      <c r="AO2924">
        <v>50</v>
      </c>
      <c r="AP2924">
        <f t="shared" si="85"/>
        <v>112</v>
      </c>
      <c r="AQ2924" t="s">
        <v>39</v>
      </c>
      <c r="AR2924" t="s">
        <v>2693</v>
      </c>
      <c r="AS2924" t="s">
        <v>3233</v>
      </c>
    </row>
    <row r="2925" spans="1:45" x14ac:dyDescent="0.35">
      <c r="A2925" t="s">
        <v>2175</v>
      </c>
      <c r="B2925" t="s">
        <v>2672</v>
      </c>
      <c r="C2925" t="s">
        <v>2592</v>
      </c>
      <c r="D2925" t="s">
        <v>187</v>
      </c>
      <c r="E2925" t="s">
        <v>290</v>
      </c>
      <c r="F2925" t="s">
        <v>3065</v>
      </c>
      <c r="G2925" t="s">
        <v>42</v>
      </c>
      <c r="H2925" t="s">
        <v>40</v>
      </c>
      <c r="I2925" t="s">
        <v>3246</v>
      </c>
      <c r="J2925">
        <v>52.24</v>
      </c>
      <c r="K2925">
        <v>17.100000000000001</v>
      </c>
      <c r="L2925" t="s">
        <v>39</v>
      </c>
      <c r="M2925" t="s">
        <v>41</v>
      </c>
      <c r="N2925" t="s">
        <v>39</v>
      </c>
      <c r="O2925">
        <v>2000</v>
      </c>
      <c r="P2925">
        <v>2001</v>
      </c>
      <c r="Q2925" t="s">
        <v>3244</v>
      </c>
      <c r="R2925">
        <v>157</v>
      </c>
      <c r="S2925" t="s">
        <v>39</v>
      </c>
      <c r="T2925">
        <v>-3</v>
      </c>
      <c r="U2925" t="s">
        <v>3112</v>
      </c>
      <c r="V2925" s="6" t="s">
        <v>2953</v>
      </c>
      <c r="W2925">
        <v>70</v>
      </c>
      <c r="X2925" s="6" t="s">
        <v>3232</v>
      </c>
      <c r="Y2925" t="s">
        <v>39</v>
      </c>
      <c r="Z2925" s="6" t="s">
        <v>39</v>
      </c>
      <c r="AA2925" t="s">
        <v>39</v>
      </c>
      <c r="AB2925" t="s">
        <v>39</v>
      </c>
      <c r="AC2925" t="s">
        <v>39</v>
      </c>
      <c r="AD2925" t="s">
        <v>40</v>
      </c>
      <c r="AE2925" t="s">
        <v>39</v>
      </c>
      <c r="AF2925" t="s">
        <v>40</v>
      </c>
      <c r="AG2925" t="s">
        <v>39</v>
      </c>
      <c r="AH2925" t="s">
        <v>39</v>
      </c>
      <c r="AI2925" t="s">
        <v>39</v>
      </c>
      <c r="AJ2925" t="s">
        <v>43</v>
      </c>
      <c r="AK2925">
        <v>97</v>
      </c>
      <c r="AL2925" t="s">
        <v>39</v>
      </c>
      <c r="AM2925" t="s">
        <v>39</v>
      </c>
      <c r="AN2925">
        <v>3</v>
      </c>
      <c r="AO2925">
        <v>50</v>
      </c>
      <c r="AP2925">
        <f t="shared" si="85"/>
        <v>112</v>
      </c>
      <c r="AQ2925" t="s">
        <v>39</v>
      </c>
      <c r="AR2925" t="s">
        <v>2693</v>
      </c>
      <c r="AS2925" t="s">
        <v>3233</v>
      </c>
    </row>
    <row r="2926" spans="1:45" x14ac:dyDescent="0.35">
      <c r="A2926" t="s">
        <v>2175</v>
      </c>
      <c r="B2926" t="s">
        <v>2672</v>
      </c>
      <c r="C2926" t="s">
        <v>2592</v>
      </c>
      <c r="D2926" t="s">
        <v>187</v>
      </c>
      <c r="E2926" t="s">
        <v>290</v>
      </c>
      <c r="F2926" t="s">
        <v>3065</v>
      </c>
      <c r="G2926" t="s">
        <v>42</v>
      </c>
      <c r="H2926" t="s">
        <v>40</v>
      </c>
      <c r="I2926" t="s">
        <v>3246</v>
      </c>
      <c r="J2926">
        <v>52.24</v>
      </c>
      <c r="K2926">
        <v>17.100000000000001</v>
      </c>
      <c r="L2926" t="s">
        <v>39</v>
      </c>
      <c r="M2926" t="s">
        <v>41</v>
      </c>
      <c r="N2926" t="s">
        <v>39</v>
      </c>
      <c r="O2926">
        <v>2000</v>
      </c>
      <c r="P2926">
        <v>2001</v>
      </c>
      <c r="Q2926" t="s">
        <v>3244</v>
      </c>
      <c r="R2926">
        <v>157</v>
      </c>
      <c r="S2926" t="s">
        <v>39</v>
      </c>
      <c r="T2926">
        <v>-3</v>
      </c>
      <c r="U2926" t="s">
        <v>3112</v>
      </c>
      <c r="V2926" s="6" t="s">
        <v>2953</v>
      </c>
      <c r="W2926">
        <v>168</v>
      </c>
      <c r="X2926" s="6" t="s">
        <v>3232</v>
      </c>
      <c r="Y2926" t="s">
        <v>39</v>
      </c>
      <c r="Z2926" s="6" t="s">
        <v>39</v>
      </c>
      <c r="AA2926" t="s">
        <v>39</v>
      </c>
      <c r="AB2926" t="s">
        <v>39</v>
      </c>
      <c r="AC2926" t="s">
        <v>39</v>
      </c>
      <c r="AD2926" t="s">
        <v>40</v>
      </c>
      <c r="AE2926" t="s">
        <v>39</v>
      </c>
      <c r="AF2926" t="s">
        <v>40</v>
      </c>
      <c r="AG2926" t="s">
        <v>39</v>
      </c>
      <c r="AH2926" t="s">
        <v>39</v>
      </c>
      <c r="AI2926" t="s">
        <v>39</v>
      </c>
      <c r="AJ2926" t="s">
        <v>43</v>
      </c>
      <c r="AK2926" t="s">
        <v>39</v>
      </c>
      <c r="AL2926" t="s">
        <v>39</v>
      </c>
      <c r="AM2926" t="s">
        <v>39</v>
      </c>
      <c r="AN2926">
        <v>3</v>
      </c>
      <c r="AO2926">
        <v>50</v>
      </c>
      <c r="AP2926">
        <f t="shared" si="85"/>
        <v>112</v>
      </c>
      <c r="AQ2926" t="s">
        <v>39</v>
      </c>
      <c r="AR2926" t="s">
        <v>2693</v>
      </c>
      <c r="AS2926" t="s">
        <v>3233</v>
      </c>
    </row>
    <row r="2927" spans="1:45" x14ac:dyDescent="0.35">
      <c r="A2927" t="s">
        <v>2175</v>
      </c>
      <c r="B2927" t="s">
        <v>2672</v>
      </c>
      <c r="C2927" t="s">
        <v>2592</v>
      </c>
      <c r="D2927" t="s">
        <v>187</v>
      </c>
      <c r="E2927" t="s">
        <v>290</v>
      </c>
      <c r="F2927" t="s">
        <v>3065</v>
      </c>
      <c r="G2927" t="s">
        <v>42</v>
      </c>
      <c r="H2927" t="s">
        <v>40</v>
      </c>
      <c r="I2927" t="s">
        <v>3246</v>
      </c>
      <c r="J2927">
        <v>52.24</v>
      </c>
      <c r="K2927">
        <v>17.100000000000001</v>
      </c>
      <c r="L2927" t="s">
        <v>39</v>
      </c>
      <c r="M2927" t="s">
        <v>41</v>
      </c>
      <c r="N2927" t="s">
        <v>39</v>
      </c>
      <c r="O2927">
        <v>2000</v>
      </c>
      <c r="P2927">
        <v>2001</v>
      </c>
      <c r="Q2927" t="s">
        <v>3244</v>
      </c>
      <c r="R2927">
        <v>157</v>
      </c>
      <c r="S2927" t="s">
        <v>39</v>
      </c>
      <c r="T2927">
        <v>-3</v>
      </c>
      <c r="U2927" t="s">
        <v>3112</v>
      </c>
      <c r="V2927" s="6" t="s">
        <v>2953</v>
      </c>
      <c r="W2927">
        <f>0*7</f>
        <v>0</v>
      </c>
      <c r="X2927" s="6" t="s">
        <v>3228</v>
      </c>
      <c r="Y2927" t="s">
        <v>39</v>
      </c>
      <c r="Z2927" s="6" t="s">
        <v>39</v>
      </c>
      <c r="AA2927" t="s">
        <v>39</v>
      </c>
      <c r="AB2927" t="s">
        <v>39</v>
      </c>
      <c r="AC2927" t="s">
        <v>39</v>
      </c>
      <c r="AD2927" t="s">
        <v>40</v>
      </c>
      <c r="AE2927" t="s">
        <v>39</v>
      </c>
      <c r="AF2927" t="s">
        <v>40</v>
      </c>
      <c r="AG2927" t="s">
        <v>39</v>
      </c>
      <c r="AH2927" t="s">
        <v>39</v>
      </c>
      <c r="AI2927" t="s">
        <v>39</v>
      </c>
      <c r="AJ2927" t="s">
        <v>43</v>
      </c>
      <c r="AK2927">
        <v>100</v>
      </c>
      <c r="AL2927" t="s">
        <v>39</v>
      </c>
      <c r="AM2927" t="s">
        <v>39</v>
      </c>
      <c r="AN2927">
        <v>3</v>
      </c>
      <c r="AO2927">
        <v>50</v>
      </c>
      <c r="AP2927">
        <f t="shared" si="85"/>
        <v>112</v>
      </c>
      <c r="AQ2927" t="s">
        <v>39</v>
      </c>
      <c r="AR2927" t="s">
        <v>2693</v>
      </c>
      <c r="AS2927" t="s">
        <v>3233</v>
      </c>
    </row>
    <row r="2928" spans="1:45" x14ac:dyDescent="0.35">
      <c r="A2928" t="s">
        <v>2175</v>
      </c>
      <c r="B2928" t="s">
        <v>2672</v>
      </c>
      <c r="C2928" t="s">
        <v>2592</v>
      </c>
      <c r="D2928" t="s">
        <v>187</v>
      </c>
      <c r="E2928" t="s">
        <v>290</v>
      </c>
      <c r="F2928" t="s">
        <v>3065</v>
      </c>
      <c r="G2928" t="s">
        <v>42</v>
      </c>
      <c r="H2928" t="s">
        <v>40</v>
      </c>
      <c r="I2928" t="s">
        <v>3246</v>
      </c>
      <c r="J2928">
        <v>52.24</v>
      </c>
      <c r="K2928">
        <v>17.100000000000001</v>
      </c>
      <c r="L2928" t="s">
        <v>39</v>
      </c>
      <c r="M2928" t="s">
        <v>41</v>
      </c>
      <c r="N2928" t="s">
        <v>39</v>
      </c>
      <c r="O2928">
        <v>2000</v>
      </c>
      <c r="P2928">
        <v>2001</v>
      </c>
      <c r="Q2928" t="s">
        <v>3244</v>
      </c>
      <c r="R2928">
        <v>157</v>
      </c>
      <c r="S2928" t="s">
        <v>39</v>
      </c>
      <c r="T2928">
        <v>-3</v>
      </c>
      <c r="U2928" t="s">
        <v>3112</v>
      </c>
      <c r="V2928" s="6" t="s">
        <v>2953</v>
      </c>
      <c r="W2928">
        <v>14</v>
      </c>
      <c r="X2928" s="6" t="s">
        <v>3228</v>
      </c>
      <c r="Y2928" t="s">
        <v>39</v>
      </c>
      <c r="Z2928" s="6" t="s">
        <v>39</v>
      </c>
      <c r="AA2928" t="s">
        <v>39</v>
      </c>
      <c r="AB2928" t="s">
        <v>39</v>
      </c>
      <c r="AC2928" t="s">
        <v>39</v>
      </c>
      <c r="AD2928" t="s">
        <v>40</v>
      </c>
      <c r="AE2928" t="s">
        <v>39</v>
      </c>
      <c r="AF2928" t="s">
        <v>40</v>
      </c>
      <c r="AG2928" t="s">
        <v>39</v>
      </c>
      <c r="AH2928" t="s">
        <v>39</v>
      </c>
      <c r="AI2928" t="s">
        <v>39</v>
      </c>
      <c r="AJ2928" t="s">
        <v>43</v>
      </c>
      <c r="AK2928">
        <v>100</v>
      </c>
      <c r="AL2928" t="s">
        <v>39</v>
      </c>
      <c r="AM2928" t="s">
        <v>39</v>
      </c>
      <c r="AN2928">
        <v>3</v>
      </c>
      <c r="AO2928">
        <v>50</v>
      </c>
      <c r="AP2928">
        <f t="shared" si="85"/>
        <v>112</v>
      </c>
      <c r="AQ2928" t="s">
        <v>39</v>
      </c>
      <c r="AR2928" t="s">
        <v>2693</v>
      </c>
      <c r="AS2928" t="s">
        <v>3233</v>
      </c>
    </row>
    <row r="2929" spans="1:45" x14ac:dyDescent="0.35">
      <c r="A2929" t="s">
        <v>2175</v>
      </c>
      <c r="B2929" t="s">
        <v>2672</v>
      </c>
      <c r="C2929" t="s">
        <v>2592</v>
      </c>
      <c r="D2929" t="s">
        <v>187</v>
      </c>
      <c r="E2929" t="s">
        <v>290</v>
      </c>
      <c r="F2929" t="s">
        <v>3065</v>
      </c>
      <c r="G2929" t="s">
        <v>42</v>
      </c>
      <c r="H2929" t="s">
        <v>40</v>
      </c>
      <c r="I2929" t="s">
        <v>3246</v>
      </c>
      <c r="J2929">
        <v>52.24</v>
      </c>
      <c r="K2929">
        <v>17.100000000000001</v>
      </c>
      <c r="L2929" t="s">
        <v>39</v>
      </c>
      <c r="M2929" t="s">
        <v>41</v>
      </c>
      <c r="N2929" t="s">
        <v>39</v>
      </c>
      <c r="O2929">
        <v>2000</v>
      </c>
      <c r="P2929">
        <v>2001</v>
      </c>
      <c r="Q2929" t="s">
        <v>3244</v>
      </c>
      <c r="R2929">
        <v>157</v>
      </c>
      <c r="S2929" t="s">
        <v>39</v>
      </c>
      <c r="T2929">
        <v>-3</v>
      </c>
      <c r="U2929" t="s">
        <v>3112</v>
      </c>
      <c r="V2929" s="6" t="s">
        <v>2953</v>
      </c>
      <c r="W2929">
        <v>28</v>
      </c>
      <c r="X2929" s="6" t="s">
        <v>3228</v>
      </c>
      <c r="Y2929" t="s">
        <v>39</v>
      </c>
      <c r="Z2929" s="6" t="s">
        <v>39</v>
      </c>
      <c r="AA2929" t="s">
        <v>39</v>
      </c>
      <c r="AB2929" t="s">
        <v>39</v>
      </c>
      <c r="AC2929" t="s">
        <v>39</v>
      </c>
      <c r="AD2929" t="s">
        <v>40</v>
      </c>
      <c r="AE2929" t="s">
        <v>39</v>
      </c>
      <c r="AF2929" t="s">
        <v>40</v>
      </c>
      <c r="AG2929" t="s">
        <v>39</v>
      </c>
      <c r="AH2929" t="s">
        <v>39</v>
      </c>
      <c r="AI2929" t="s">
        <v>39</v>
      </c>
      <c r="AJ2929" t="s">
        <v>43</v>
      </c>
      <c r="AK2929">
        <v>100</v>
      </c>
      <c r="AL2929" t="s">
        <v>39</v>
      </c>
      <c r="AM2929" t="s">
        <v>39</v>
      </c>
      <c r="AN2929">
        <v>3</v>
      </c>
      <c r="AO2929">
        <v>50</v>
      </c>
      <c r="AP2929">
        <f t="shared" si="85"/>
        <v>112</v>
      </c>
      <c r="AQ2929" t="s">
        <v>39</v>
      </c>
      <c r="AR2929" t="s">
        <v>2693</v>
      </c>
      <c r="AS2929" t="s">
        <v>3233</v>
      </c>
    </row>
    <row r="2930" spans="1:45" x14ac:dyDescent="0.35">
      <c r="A2930" t="s">
        <v>2175</v>
      </c>
      <c r="B2930" t="s">
        <v>2672</v>
      </c>
      <c r="C2930" t="s">
        <v>2592</v>
      </c>
      <c r="D2930" t="s">
        <v>187</v>
      </c>
      <c r="E2930" t="s">
        <v>290</v>
      </c>
      <c r="F2930" t="s">
        <v>3065</v>
      </c>
      <c r="G2930" t="s">
        <v>42</v>
      </c>
      <c r="H2930" t="s">
        <v>40</v>
      </c>
      <c r="I2930" t="s">
        <v>3246</v>
      </c>
      <c r="J2930">
        <v>52.24</v>
      </c>
      <c r="K2930">
        <v>17.100000000000001</v>
      </c>
      <c r="L2930" t="s">
        <v>39</v>
      </c>
      <c r="M2930" t="s">
        <v>41</v>
      </c>
      <c r="N2930" t="s">
        <v>39</v>
      </c>
      <c r="O2930">
        <v>2000</v>
      </c>
      <c r="P2930">
        <v>2001</v>
      </c>
      <c r="Q2930" t="s">
        <v>3244</v>
      </c>
      <c r="R2930">
        <v>157</v>
      </c>
      <c r="S2930" t="s">
        <v>39</v>
      </c>
      <c r="T2930">
        <v>-3</v>
      </c>
      <c r="U2930" t="s">
        <v>3112</v>
      </c>
      <c r="V2930" s="6" t="s">
        <v>2953</v>
      </c>
      <c r="W2930">
        <v>42</v>
      </c>
      <c r="X2930" s="6" t="s">
        <v>3228</v>
      </c>
      <c r="Y2930" t="s">
        <v>39</v>
      </c>
      <c r="Z2930" s="6" t="s">
        <v>39</v>
      </c>
      <c r="AA2930" t="s">
        <v>39</v>
      </c>
      <c r="AB2930" t="s">
        <v>39</v>
      </c>
      <c r="AC2930" t="s">
        <v>39</v>
      </c>
      <c r="AD2930" t="s">
        <v>40</v>
      </c>
      <c r="AE2930" t="s">
        <v>39</v>
      </c>
      <c r="AF2930" t="s">
        <v>40</v>
      </c>
      <c r="AG2930" t="s">
        <v>39</v>
      </c>
      <c r="AH2930" t="s">
        <v>39</v>
      </c>
      <c r="AI2930" t="s">
        <v>39</v>
      </c>
      <c r="AJ2930" t="s">
        <v>43</v>
      </c>
      <c r="AK2930">
        <v>99</v>
      </c>
      <c r="AL2930" t="s">
        <v>39</v>
      </c>
      <c r="AM2930" t="s">
        <v>39</v>
      </c>
      <c r="AN2930">
        <v>3</v>
      </c>
      <c r="AO2930">
        <v>50</v>
      </c>
      <c r="AP2930">
        <f t="shared" si="85"/>
        <v>112</v>
      </c>
      <c r="AQ2930" t="s">
        <v>39</v>
      </c>
      <c r="AR2930" t="s">
        <v>2693</v>
      </c>
      <c r="AS2930" t="s">
        <v>3233</v>
      </c>
    </row>
    <row r="2931" spans="1:45" x14ac:dyDescent="0.35">
      <c r="A2931" t="s">
        <v>2175</v>
      </c>
      <c r="B2931" t="s">
        <v>2672</v>
      </c>
      <c r="C2931" t="s">
        <v>2592</v>
      </c>
      <c r="D2931" t="s">
        <v>187</v>
      </c>
      <c r="E2931" t="s">
        <v>290</v>
      </c>
      <c r="F2931" t="s">
        <v>3065</v>
      </c>
      <c r="G2931" t="s">
        <v>42</v>
      </c>
      <c r="H2931" t="s">
        <v>40</v>
      </c>
      <c r="I2931" t="s">
        <v>3246</v>
      </c>
      <c r="J2931">
        <v>52.24</v>
      </c>
      <c r="K2931">
        <v>17.100000000000001</v>
      </c>
      <c r="L2931" t="s">
        <v>39</v>
      </c>
      <c r="M2931" t="s">
        <v>41</v>
      </c>
      <c r="N2931" t="s">
        <v>39</v>
      </c>
      <c r="O2931">
        <v>2000</v>
      </c>
      <c r="P2931">
        <v>2001</v>
      </c>
      <c r="Q2931" t="s">
        <v>3244</v>
      </c>
      <c r="R2931">
        <v>157</v>
      </c>
      <c r="S2931" t="s">
        <v>39</v>
      </c>
      <c r="T2931">
        <v>-3</v>
      </c>
      <c r="U2931" t="s">
        <v>3112</v>
      </c>
      <c r="V2931" s="6" t="s">
        <v>2953</v>
      </c>
      <c r="W2931">
        <v>56</v>
      </c>
      <c r="X2931" s="6" t="s">
        <v>3228</v>
      </c>
      <c r="Y2931" t="s">
        <v>39</v>
      </c>
      <c r="Z2931" s="6" t="s">
        <v>39</v>
      </c>
      <c r="AA2931" t="s">
        <v>39</v>
      </c>
      <c r="AB2931" t="s">
        <v>39</v>
      </c>
      <c r="AC2931" t="s">
        <v>39</v>
      </c>
      <c r="AD2931" t="s">
        <v>40</v>
      </c>
      <c r="AE2931" t="s">
        <v>39</v>
      </c>
      <c r="AF2931" t="s">
        <v>40</v>
      </c>
      <c r="AG2931" t="s">
        <v>39</v>
      </c>
      <c r="AH2931" t="s">
        <v>39</v>
      </c>
      <c r="AI2931" t="s">
        <v>39</v>
      </c>
      <c r="AJ2931" t="s">
        <v>43</v>
      </c>
      <c r="AK2931">
        <v>96</v>
      </c>
      <c r="AL2931" t="s">
        <v>39</v>
      </c>
      <c r="AM2931" t="s">
        <v>39</v>
      </c>
      <c r="AN2931">
        <v>3</v>
      </c>
      <c r="AO2931">
        <v>50</v>
      </c>
      <c r="AP2931">
        <f t="shared" si="85"/>
        <v>112</v>
      </c>
      <c r="AQ2931" t="s">
        <v>39</v>
      </c>
      <c r="AR2931" t="s">
        <v>2693</v>
      </c>
      <c r="AS2931" t="s">
        <v>3233</v>
      </c>
    </row>
    <row r="2932" spans="1:45" x14ac:dyDescent="0.35">
      <c r="A2932" t="s">
        <v>2175</v>
      </c>
      <c r="B2932" t="s">
        <v>2672</v>
      </c>
      <c r="C2932" t="s">
        <v>2592</v>
      </c>
      <c r="D2932" t="s">
        <v>187</v>
      </c>
      <c r="E2932" t="s">
        <v>290</v>
      </c>
      <c r="F2932" t="s">
        <v>3065</v>
      </c>
      <c r="G2932" t="s">
        <v>42</v>
      </c>
      <c r="H2932" t="s">
        <v>40</v>
      </c>
      <c r="I2932" t="s">
        <v>3246</v>
      </c>
      <c r="J2932">
        <v>52.24</v>
      </c>
      <c r="K2932">
        <v>17.100000000000001</v>
      </c>
      <c r="L2932" t="s">
        <v>39</v>
      </c>
      <c r="M2932" t="s">
        <v>41</v>
      </c>
      <c r="N2932" t="s">
        <v>39</v>
      </c>
      <c r="O2932">
        <v>2000</v>
      </c>
      <c r="P2932">
        <v>2001</v>
      </c>
      <c r="Q2932" t="s">
        <v>3244</v>
      </c>
      <c r="R2932">
        <v>157</v>
      </c>
      <c r="S2932" t="s">
        <v>39</v>
      </c>
      <c r="T2932">
        <v>-3</v>
      </c>
      <c r="U2932" t="s">
        <v>3112</v>
      </c>
      <c r="V2932" s="6" t="s">
        <v>2953</v>
      </c>
      <c r="W2932">
        <v>70</v>
      </c>
      <c r="X2932" s="6" t="s">
        <v>3228</v>
      </c>
      <c r="Y2932" t="s">
        <v>39</v>
      </c>
      <c r="Z2932" s="6" t="s">
        <v>39</v>
      </c>
      <c r="AA2932" t="s">
        <v>39</v>
      </c>
      <c r="AB2932" t="s">
        <v>39</v>
      </c>
      <c r="AC2932" t="s">
        <v>39</v>
      </c>
      <c r="AD2932" t="s">
        <v>40</v>
      </c>
      <c r="AE2932" t="s">
        <v>39</v>
      </c>
      <c r="AF2932" t="s">
        <v>40</v>
      </c>
      <c r="AG2932" t="s">
        <v>39</v>
      </c>
      <c r="AH2932" t="s">
        <v>39</v>
      </c>
      <c r="AI2932" t="s">
        <v>39</v>
      </c>
      <c r="AJ2932" t="s">
        <v>43</v>
      </c>
      <c r="AK2932">
        <v>97.5</v>
      </c>
      <c r="AL2932" t="s">
        <v>39</v>
      </c>
      <c r="AM2932" t="s">
        <v>39</v>
      </c>
      <c r="AN2932">
        <v>3</v>
      </c>
      <c r="AO2932">
        <v>50</v>
      </c>
      <c r="AP2932">
        <f t="shared" si="85"/>
        <v>112</v>
      </c>
      <c r="AQ2932" t="s">
        <v>39</v>
      </c>
      <c r="AR2932" t="s">
        <v>2693</v>
      </c>
      <c r="AS2932" t="s">
        <v>3233</v>
      </c>
    </row>
    <row r="2933" spans="1:45" x14ac:dyDescent="0.35">
      <c r="A2933" t="s">
        <v>2175</v>
      </c>
      <c r="B2933" t="s">
        <v>2672</v>
      </c>
      <c r="C2933" t="s">
        <v>2592</v>
      </c>
      <c r="D2933" t="s">
        <v>187</v>
      </c>
      <c r="E2933" t="s">
        <v>290</v>
      </c>
      <c r="F2933" t="s">
        <v>3065</v>
      </c>
      <c r="G2933" t="s">
        <v>42</v>
      </c>
      <c r="H2933" t="s">
        <v>40</v>
      </c>
      <c r="I2933" t="s">
        <v>3246</v>
      </c>
      <c r="J2933">
        <v>52.24</v>
      </c>
      <c r="K2933">
        <v>17.100000000000001</v>
      </c>
      <c r="L2933" t="s">
        <v>39</v>
      </c>
      <c r="M2933" t="s">
        <v>41</v>
      </c>
      <c r="N2933" t="s">
        <v>39</v>
      </c>
      <c r="O2933">
        <v>2000</v>
      </c>
      <c r="P2933">
        <v>2001</v>
      </c>
      <c r="Q2933" t="s">
        <v>3244</v>
      </c>
      <c r="R2933">
        <v>157</v>
      </c>
      <c r="S2933" t="s">
        <v>39</v>
      </c>
      <c r="T2933">
        <v>-3</v>
      </c>
      <c r="U2933" t="s">
        <v>3112</v>
      </c>
      <c r="V2933" s="6" t="s">
        <v>2953</v>
      </c>
      <c r="W2933">
        <v>168</v>
      </c>
      <c r="X2933" s="6" t="s">
        <v>3228</v>
      </c>
      <c r="Y2933" t="s">
        <v>39</v>
      </c>
      <c r="Z2933" s="6" t="s">
        <v>39</v>
      </c>
      <c r="AA2933" t="s">
        <v>39</v>
      </c>
      <c r="AB2933" t="s">
        <v>39</v>
      </c>
      <c r="AC2933" t="s">
        <v>39</v>
      </c>
      <c r="AD2933" t="s">
        <v>40</v>
      </c>
      <c r="AE2933" t="s">
        <v>39</v>
      </c>
      <c r="AF2933" t="s">
        <v>40</v>
      </c>
      <c r="AG2933" t="s">
        <v>39</v>
      </c>
      <c r="AH2933" t="s">
        <v>39</v>
      </c>
      <c r="AI2933" t="s">
        <v>39</v>
      </c>
      <c r="AJ2933" t="s">
        <v>43</v>
      </c>
      <c r="AK2933" t="s">
        <v>39</v>
      </c>
      <c r="AL2933" t="s">
        <v>39</v>
      </c>
      <c r="AM2933" t="s">
        <v>39</v>
      </c>
      <c r="AN2933">
        <v>3</v>
      </c>
      <c r="AO2933">
        <v>50</v>
      </c>
      <c r="AP2933">
        <f t="shared" si="85"/>
        <v>112</v>
      </c>
      <c r="AQ2933" t="s">
        <v>39</v>
      </c>
      <c r="AR2933" t="s">
        <v>2693</v>
      </c>
      <c r="AS2933" t="s">
        <v>3233</v>
      </c>
    </row>
    <row r="2934" spans="1:45" x14ac:dyDescent="0.35">
      <c r="A2934" t="s">
        <v>2175</v>
      </c>
      <c r="B2934" t="s">
        <v>2672</v>
      </c>
      <c r="C2934" t="s">
        <v>2592</v>
      </c>
      <c r="D2934" t="s">
        <v>187</v>
      </c>
      <c r="E2934" t="s">
        <v>290</v>
      </c>
      <c r="F2934" t="s">
        <v>3065</v>
      </c>
      <c r="G2934" t="s">
        <v>42</v>
      </c>
      <c r="H2934" t="s">
        <v>40</v>
      </c>
      <c r="I2934" t="s">
        <v>3246</v>
      </c>
      <c r="J2934">
        <v>52.24</v>
      </c>
      <c r="K2934">
        <v>17.100000000000001</v>
      </c>
      <c r="L2934" t="s">
        <v>39</v>
      </c>
      <c r="M2934" t="s">
        <v>41</v>
      </c>
      <c r="N2934" t="s">
        <v>39</v>
      </c>
      <c r="O2934">
        <v>2000</v>
      </c>
      <c r="P2934">
        <v>2001</v>
      </c>
      <c r="Q2934" t="s">
        <v>3244</v>
      </c>
      <c r="R2934">
        <v>157</v>
      </c>
      <c r="S2934" t="s">
        <v>39</v>
      </c>
      <c r="T2934">
        <v>-3</v>
      </c>
      <c r="U2934" t="s">
        <v>3112</v>
      </c>
      <c r="V2934" s="6" t="s">
        <v>2953</v>
      </c>
      <c r="W2934">
        <f>0*7</f>
        <v>0</v>
      </c>
      <c r="X2934" s="6" t="s">
        <v>3231</v>
      </c>
      <c r="Y2934" t="s">
        <v>39</v>
      </c>
      <c r="Z2934" s="6" t="s">
        <v>39</v>
      </c>
      <c r="AA2934" t="s">
        <v>39</v>
      </c>
      <c r="AB2934" t="s">
        <v>39</v>
      </c>
      <c r="AC2934" t="s">
        <v>39</v>
      </c>
      <c r="AD2934" t="s">
        <v>40</v>
      </c>
      <c r="AE2934" t="s">
        <v>39</v>
      </c>
      <c r="AF2934" t="s">
        <v>40</v>
      </c>
      <c r="AG2934" t="s">
        <v>39</v>
      </c>
      <c r="AH2934" t="s">
        <v>39</v>
      </c>
      <c r="AI2934" t="s">
        <v>39</v>
      </c>
      <c r="AJ2934" t="s">
        <v>3245</v>
      </c>
      <c r="AK2934">
        <v>11</v>
      </c>
      <c r="AL2934" t="s">
        <v>39</v>
      </c>
      <c r="AM2934" t="s">
        <v>39</v>
      </c>
      <c r="AN2934">
        <v>3</v>
      </c>
      <c r="AO2934">
        <v>50</v>
      </c>
      <c r="AP2934">
        <f t="shared" si="85"/>
        <v>112</v>
      </c>
      <c r="AQ2934" t="s">
        <v>39</v>
      </c>
      <c r="AR2934" t="s">
        <v>2693</v>
      </c>
      <c r="AS2934" t="s">
        <v>3233</v>
      </c>
    </row>
    <row r="2935" spans="1:45" x14ac:dyDescent="0.35">
      <c r="A2935" t="s">
        <v>2175</v>
      </c>
      <c r="B2935" t="s">
        <v>2672</v>
      </c>
      <c r="C2935" t="s">
        <v>2592</v>
      </c>
      <c r="D2935" t="s">
        <v>187</v>
      </c>
      <c r="E2935" t="s">
        <v>290</v>
      </c>
      <c r="F2935" t="s">
        <v>3065</v>
      </c>
      <c r="G2935" t="s">
        <v>42</v>
      </c>
      <c r="H2935" t="s">
        <v>40</v>
      </c>
      <c r="I2935" t="s">
        <v>3246</v>
      </c>
      <c r="J2935">
        <v>52.24</v>
      </c>
      <c r="K2935">
        <v>17.100000000000001</v>
      </c>
      <c r="L2935" t="s">
        <v>39</v>
      </c>
      <c r="M2935" t="s">
        <v>41</v>
      </c>
      <c r="N2935" t="s">
        <v>39</v>
      </c>
      <c r="O2935">
        <v>2000</v>
      </c>
      <c r="P2935">
        <v>2001</v>
      </c>
      <c r="Q2935" t="s">
        <v>3244</v>
      </c>
      <c r="R2935">
        <v>157</v>
      </c>
      <c r="S2935" t="s">
        <v>39</v>
      </c>
      <c r="T2935">
        <v>-3</v>
      </c>
      <c r="U2935" t="s">
        <v>3112</v>
      </c>
      <c r="V2935" s="6" t="s">
        <v>2953</v>
      </c>
      <c r="W2935">
        <v>14</v>
      </c>
      <c r="X2935" s="6" t="s">
        <v>3231</v>
      </c>
      <c r="Y2935" t="s">
        <v>39</v>
      </c>
      <c r="Z2935" s="6" t="s">
        <v>39</v>
      </c>
      <c r="AA2935" t="s">
        <v>39</v>
      </c>
      <c r="AB2935" t="s">
        <v>39</v>
      </c>
      <c r="AC2935" t="s">
        <v>39</v>
      </c>
      <c r="AD2935" t="s">
        <v>40</v>
      </c>
      <c r="AE2935" t="s">
        <v>39</v>
      </c>
      <c r="AF2935" t="s">
        <v>40</v>
      </c>
      <c r="AG2935" t="s">
        <v>39</v>
      </c>
      <c r="AH2935" t="s">
        <v>39</v>
      </c>
      <c r="AI2935" t="s">
        <v>39</v>
      </c>
      <c r="AJ2935" t="s">
        <v>3245</v>
      </c>
      <c r="AK2935">
        <v>7</v>
      </c>
      <c r="AL2935" t="s">
        <v>39</v>
      </c>
      <c r="AM2935" t="s">
        <v>39</v>
      </c>
      <c r="AN2935">
        <v>3</v>
      </c>
      <c r="AO2935">
        <v>50</v>
      </c>
      <c r="AP2935">
        <f t="shared" si="85"/>
        <v>112</v>
      </c>
      <c r="AQ2935" t="s">
        <v>39</v>
      </c>
      <c r="AR2935" t="s">
        <v>2693</v>
      </c>
      <c r="AS2935" t="s">
        <v>3233</v>
      </c>
    </row>
    <row r="2936" spans="1:45" x14ac:dyDescent="0.35">
      <c r="A2936" t="s">
        <v>2175</v>
      </c>
      <c r="B2936" t="s">
        <v>2672</v>
      </c>
      <c r="C2936" t="s">
        <v>2592</v>
      </c>
      <c r="D2936" t="s">
        <v>187</v>
      </c>
      <c r="E2936" t="s">
        <v>290</v>
      </c>
      <c r="F2936" t="s">
        <v>3065</v>
      </c>
      <c r="G2936" t="s">
        <v>42</v>
      </c>
      <c r="H2936" t="s">
        <v>40</v>
      </c>
      <c r="I2936" t="s">
        <v>3246</v>
      </c>
      <c r="J2936">
        <v>52.24</v>
      </c>
      <c r="K2936">
        <v>17.100000000000001</v>
      </c>
      <c r="L2936" t="s">
        <v>39</v>
      </c>
      <c r="M2936" t="s">
        <v>41</v>
      </c>
      <c r="N2936" t="s">
        <v>39</v>
      </c>
      <c r="O2936">
        <v>2000</v>
      </c>
      <c r="P2936">
        <v>2001</v>
      </c>
      <c r="Q2936" t="s">
        <v>3244</v>
      </c>
      <c r="R2936">
        <v>157</v>
      </c>
      <c r="S2936" t="s">
        <v>39</v>
      </c>
      <c r="T2936">
        <v>-3</v>
      </c>
      <c r="U2936" t="s">
        <v>3112</v>
      </c>
      <c r="V2936" s="6" t="s">
        <v>2953</v>
      </c>
      <c r="W2936">
        <v>28</v>
      </c>
      <c r="X2936" s="6" t="s">
        <v>3231</v>
      </c>
      <c r="Y2936" t="s">
        <v>39</v>
      </c>
      <c r="Z2936" s="6" t="s">
        <v>39</v>
      </c>
      <c r="AA2936" t="s">
        <v>39</v>
      </c>
      <c r="AB2936" t="s">
        <v>39</v>
      </c>
      <c r="AC2936" t="s">
        <v>39</v>
      </c>
      <c r="AD2936" t="s">
        <v>40</v>
      </c>
      <c r="AE2936" t="s">
        <v>39</v>
      </c>
      <c r="AF2936" t="s">
        <v>40</v>
      </c>
      <c r="AG2936" t="s">
        <v>39</v>
      </c>
      <c r="AH2936" t="s">
        <v>39</v>
      </c>
      <c r="AI2936" t="s">
        <v>39</v>
      </c>
      <c r="AJ2936" t="s">
        <v>3245</v>
      </c>
      <c r="AK2936">
        <v>3</v>
      </c>
      <c r="AL2936" t="s">
        <v>39</v>
      </c>
      <c r="AM2936" t="s">
        <v>39</v>
      </c>
      <c r="AN2936">
        <v>3</v>
      </c>
      <c r="AO2936">
        <v>50</v>
      </c>
      <c r="AP2936">
        <f t="shared" si="85"/>
        <v>112</v>
      </c>
      <c r="AQ2936" t="s">
        <v>39</v>
      </c>
      <c r="AR2936" t="s">
        <v>2693</v>
      </c>
      <c r="AS2936" t="s">
        <v>3233</v>
      </c>
    </row>
    <row r="2937" spans="1:45" x14ac:dyDescent="0.35">
      <c r="A2937" t="s">
        <v>2175</v>
      </c>
      <c r="B2937" t="s">
        <v>2672</v>
      </c>
      <c r="C2937" t="s">
        <v>2592</v>
      </c>
      <c r="D2937" t="s">
        <v>187</v>
      </c>
      <c r="E2937" t="s">
        <v>290</v>
      </c>
      <c r="F2937" t="s">
        <v>3065</v>
      </c>
      <c r="G2937" t="s">
        <v>42</v>
      </c>
      <c r="H2937" t="s">
        <v>40</v>
      </c>
      <c r="I2937" t="s">
        <v>3246</v>
      </c>
      <c r="J2937">
        <v>52.24</v>
      </c>
      <c r="K2937">
        <v>17.100000000000001</v>
      </c>
      <c r="L2937" t="s">
        <v>39</v>
      </c>
      <c r="M2937" t="s">
        <v>41</v>
      </c>
      <c r="N2937" t="s">
        <v>39</v>
      </c>
      <c r="O2937">
        <v>2000</v>
      </c>
      <c r="P2937">
        <v>2001</v>
      </c>
      <c r="Q2937" t="s">
        <v>3244</v>
      </c>
      <c r="R2937">
        <v>157</v>
      </c>
      <c r="S2937" t="s">
        <v>39</v>
      </c>
      <c r="T2937">
        <v>-3</v>
      </c>
      <c r="U2937" t="s">
        <v>3112</v>
      </c>
      <c r="V2937" s="6" t="s">
        <v>2953</v>
      </c>
      <c r="W2937">
        <v>42</v>
      </c>
      <c r="X2937" s="6" t="s">
        <v>3231</v>
      </c>
      <c r="Y2937" t="s">
        <v>39</v>
      </c>
      <c r="Z2937" s="6" t="s">
        <v>39</v>
      </c>
      <c r="AA2937" t="s">
        <v>39</v>
      </c>
      <c r="AB2937" t="s">
        <v>39</v>
      </c>
      <c r="AC2937" t="s">
        <v>39</v>
      </c>
      <c r="AD2937" t="s">
        <v>40</v>
      </c>
      <c r="AE2937" t="s">
        <v>39</v>
      </c>
      <c r="AF2937" t="s">
        <v>40</v>
      </c>
      <c r="AG2937" t="s">
        <v>39</v>
      </c>
      <c r="AH2937" t="s">
        <v>39</v>
      </c>
      <c r="AI2937" t="s">
        <v>39</v>
      </c>
      <c r="AJ2937" t="s">
        <v>3245</v>
      </c>
      <c r="AK2937">
        <v>3</v>
      </c>
      <c r="AL2937" t="s">
        <v>39</v>
      </c>
      <c r="AM2937" t="s">
        <v>39</v>
      </c>
      <c r="AN2937">
        <v>3</v>
      </c>
      <c r="AO2937">
        <v>50</v>
      </c>
      <c r="AP2937">
        <f t="shared" si="85"/>
        <v>112</v>
      </c>
      <c r="AQ2937" t="s">
        <v>39</v>
      </c>
      <c r="AR2937" t="s">
        <v>2693</v>
      </c>
      <c r="AS2937" t="s">
        <v>3233</v>
      </c>
    </row>
    <row r="2938" spans="1:45" x14ac:dyDescent="0.35">
      <c r="A2938" t="s">
        <v>2175</v>
      </c>
      <c r="B2938" t="s">
        <v>2672</v>
      </c>
      <c r="C2938" t="s">
        <v>2592</v>
      </c>
      <c r="D2938" t="s">
        <v>187</v>
      </c>
      <c r="E2938" t="s">
        <v>290</v>
      </c>
      <c r="F2938" t="s">
        <v>3065</v>
      </c>
      <c r="G2938" t="s">
        <v>42</v>
      </c>
      <c r="H2938" t="s">
        <v>40</v>
      </c>
      <c r="I2938" t="s">
        <v>3246</v>
      </c>
      <c r="J2938">
        <v>52.24</v>
      </c>
      <c r="K2938">
        <v>17.100000000000001</v>
      </c>
      <c r="L2938" t="s">
        <v>39</v>
      </c>
      <c r="M2938" t="s">
        <v>41</v>
      </c>
      <c r="N2938" t="s">
        <v>39</v>
      </c>
      <c r="O2938">
        <v>2000</v>
      </c>
      <c r="P2938">
        <v>2001</v>
      </c>
      <c r="Q2938" t="s">
        <v>3244</v>
      </c>
      <c r="R2938">
        <v>157</v>
      </c>
      <c r="S2938" t="s">
        <v>39</v>
      </c>
      <c r="T2938">
        <v>-3</v>
      </c>
      <c r="U2938" t="s">
        <v>3112</v>
      </c>
      <c r="V2938" s="6" t="s">
        <v>2953</v>
      </c>
      <c r="W2938">
        <v>56</v>
      </c>
      <c r="X2938" s="6" t="s">
        <v>3231</v>
      </c>
      <c r="Y2938" t="s">
        <v>39</v>
      </c>
      <c r="Z2938" s="6" t="s">
        <v>39</v>
      </c>
      <c r="AA2938" t="s">
        <v>39</v>
      </c>
      <c r="AB2938" t="s">
        <v>39</v>
      </c>
      <c r="AC2938" t="s">
        <v>39</v>
      </c>
      <c r="AD2938" t="s">
        <v>40</v>
      </c>
      <c r="AE2938" t="s">
        <v>39</v>
      </c>
      <c r="AF2938" t="s">
        <v>40</v>
      </c>
      <c r="AG2938" t="s">
        <v>39</v>
      </c>
      <c r="AH2938" t="s">
        <v>39</v>
      </c>
      <c r="AI2938" t="s">
        <v>39</v>
      </c>
      <c r="AJ2938" t="s">
        <v>3245</v>
      </c>
      <c r="AK2938">
        <v>3</v>
      </c>
      <c r="AL2938" t="s">
        <v>39</v>
      </c>
      <c r="AM2938" t="s">
        <v>39</v>
      </c>
      <c r="AN2938">
        <v>3</v>
      </c>
      <c r="AO2938">
        <v>50</v>
      </c>
      <c r="AP2938">
        <f t="shared" si="85"/>
        <v>112</v>
      </c>
      <c r="AQ2938" t="s">
        <v>39</v>
      </c>
      <c r="AR2938" t="s">
        <v>2693</v>
      </c>
      <c r="AS2938" t="s">
        <v>3233</v>
      </c>
    </row>
    <row r="2939" spans="1:45" x14ac:dyDescent="0.35">
      <c r="A2939" t="s">
        <v>2175</v>
      </c>
      <c r="B2939" t="s">
        <v>2672</v>
      </c>
      <c r="C2939" t="s">
        <v>2592</v>
      </c>
      <c r="D2939" t="s">
        <v>187</v>
      </c>
      <c r="E2939" t="s">
        <v>290</v>
      </c>
      <c r="F2939" t="s">
        <v>3065</v>
      </c>
      <c r="G2939" t="s">
        <v>42</v>
      </c>
      <c r="H2939" t="s">
        <v>40</v>
      </c>
      <c r="I2939" t="s">
        <v>3246</v>
      </c>
      <c r="J2939">
        <v>52.24</v>
      </c>
      <c r="K2939">
        <v>17.100000000000001</v>
      </c>
      <c r="L2939" t="s">
        <v>39</v>
      </c>
      <c r="M2939" t="s">
        <v>41</v>
      </c>
      <c r="N2939" t="s">
        <v>39</v>
      </c>
      <c r="O2939">
        <v>2000</v>
      </c>
      <c r="P2939">
        <v>2001</v>
      </c>
      <c r="Q2939" t="s">
        <v>3244</v>
      </c>
      <c r="R2939">
        <v>157</v>
      </c>
      <c r="S2939" t="s">
        <v>39</v>
      </c>
      <c r="T2939">
        <v>-3</v>
      </c>
      <c r="U2939" t="s">
        <v>3112</v>
      </c>
      <c r="V2939" s="6" t="s">
        <v>2953</v>
      </c>
      <c r="W2939">
        <v>70</v>
      </c>
      <c r="X2939" s="6" t="s">
        <v>3231</v>
      </c>
      <c r="Y2939" t="s">
        <v>39</v>
      </c>
      <c r="Z2939" s="6" t="s">
        <v>39</v>
      </c>
      <c r="AA2939" t="s">
        <v>39</v>
      </c>
      <c r="AB2939" t="s">
        <v>39</v>
      </c>
      <c r="AC2939" t="s">
        <v>39</v>
      </c>
      <c r="AD2939" t="s">
        <v>40</v>
      </c>
      <c r="AE2939" t="s">
        <v>39</v>
      </c>
      <c r="AF2939" t="s">
        <v>40</v>
      </c>
      <c r="AG2939" t="s">
        <v>39</v>
      </c>
      <c r="AH2939" t="s">
        <v>39</v>
      </c>
      <c r="AI2939" t="s">
        <v>39</v>
      </c>
      <c r="AJ2939" t="s">
        <v>3245</v>
      </c>
      <c r="AK2939">
        <v>4</v>
      </c>
      <c r="AL2939" t="s">
        <v>39</v>
      </c>
      <c r="AM2939" t="s">
        <v>39</v>
      </c>
      <c r="AN2939">
        <v>3</v>
      </c>
      <c r="AO2939">
        <v>50</v>
      </c>
      <c r="AP2939">
        <f t="shared" si="85"/>
        <v>112</v>
      </c>
      <c r="AQ2939" t="s">
        <v>39</v>
      </c>
      <c r="AR2939" t="s">
        <v>2693</v>
      </c>
      <c r="AS2939" t="s">
        <v>3233</v>
      </c>
    </row>
    <row r="2940" spans="1:45" x14ac:dyDescent="0.35">
      <c r="A2940" t="s">
        <v>2175</v>
      </c>
      <c r="B2940" t="s">
        <v>2672</v>
      </c>
      <c r="C2940" t="s">
        <v>2592</v>
      </c>
      <c r="D2940" t="s">
        <v>187</v>
      </c>
      <c r="E2940" t="s">
        <v>290</v>
      </c>
      <c r="F2940" t="s">
        <v>3065</v>
      </c>
      <c r="G2940" t="s">
        <v>42</v>
      </c>
      <c r="H2940" t="s">
        <v>40</v>
      </c>
      <c r="I2940" t="s">
        <v>3246</v>
      </c>
      <c r="J2940">
        <v>52.24</v>
      </c>
      <c r="K2940">
        <v>17.100000000000001</v>
      </c>
      <c r="L2940" t="s">
        <v>39</v>
      </c>
      <c r="M2940" t="s">
        <v>41</v>
      </c>
      <c r="N2940" t="s">
        <v>39</v>
      </c>
      <c r="O2940">
        <v>2000</v>
      </c>
      <c r="P2940">
        <v>2001</v>
      </c>
      <c r="Q2940" t="s">
        <v>3244</v>
      </c>
      <c r="R2940">
        <v>157</v>
      </c>
      <c r="S2940" t="s">
        <v>39</v>
      </c>
      <c r="T2940">
        <v>-3</v>
      </c>
      <c r="U2940" t="s">
        <v>3112</v>
      </c>
      <c r="V2940" s="6" t="s">
        <v>2953</v>
      </c>
      <c r="W2940">
        <v>168</v>
      </c>
      <c r="X2940" s="6" t="s">
        <v>3231</v>
      </c>
      <c r="Y2940" t="s">
        <v>39</v>
      </c>
      <c r="Z2940" s="6" t="s">
        <v>39</v>
      </c>
      <c r="AA2940" t="s">
        <v>39</v>
      </c>
      <c r="AB2940" t="s">
        <v>39</v>
      </c>
      <c r="AC2940" t="s">
        <v>39</v>
      </c>
      <c r="AD2940" t="s">
        <v>40</v>
      </c>
      <c r="AE2940" t="s">
        <v>39</v>
      </c>
      <c r="AF2940" t="s">
        <v>40</v>
      </c>
      <c r="AG2940" t="s">
        <v>39</v>
      </c>
      <c r="AH2940" t="s">
        <v>39</v>
      </c>
      <c r="AI2940" t="s">
        <v>39</v>
      </c>
      <c r="AJ2940" t="s">
        <v>3245</v>
      </c>
      <c r="AK2940">
        <v>4</v>
      </c>
      <c r="AL2940" t="s">
        <v>39</v>
      </c>
      <c r="AM2940" t="s">
        <v>39</v>
      </c>
      <c r="AN2940">
        <v>3</v>
      </c>
      <c r="AO2940">
        <v>50</v>
      </c>
      <c r="AP2940">
        <f t="shared" si="85"/>
        <v>112</v>
      </c>
      <c r="AQ2940" t="s">
        <v>39</v>
      </c>
      <c r="AR2940" t="s">
        <v>2693</v>
      </c>
      <c r="AS2940" t="s">
        <v>3233</v>
      </c>
    </row>
    <row r="2941" spans="1:45" x14ac:dyDescent="0.35">
      <c r="A2941" t="s">
        <v>2175</v>
      </c>
      <c r="B2941" t="s">
        <v>2672</v>
      </c>
      <c r="C2941" t="s">
        <v>2592</v>
      </c>
      <c r="D2941" t="s">
        <v>187</v>
      </c>
      <c r="E2941" t="s">
        <v>290</v>
      </c>
      <c r="F2941" t="s">
        <v>3065</v>
      </c>
      <c r="G2941" t="s">
        <v>42</v>
      </c>
      <c r="H2941" t="s">
        <v>40</v>
      </c>
      <c r="I2941" t="s">
        <v>3246</v>
      </c>
      <c r="J2941">
        <v>52.24</v>
      </c>
      <c r="K2941">
        <v>17.100000000000001</v>
      </c>
      <c r="L2941" t="s">
        <v>39</v>
      </c>
      <c r="M2941" t="s">
        <v>41</v>
      </c>
      <c r="N2941" t="s">
        <v>39</v>
      </c>
      <c r="O2941">
        <v>2000</v>
      </c>
      <c r="P2941">
        <v>2001</v>
      </c>
      <c r="Q2941" t="s">
        <v>3244</v>
      </c>
      <c r="R2941">
        <v>157</v>
      </c>
      <c r="S2941" t="s">
        <v>39</v>
      </c>
      <c r="T2941">
        <v>-3</v>
      </c>
      <c r="U2941" t="s">
        <v>3112</v>
      </c>
      <c r="V2941" s="6" t="s">
        <v>2953</v>
      </c>
      <c r="W2941">
        <f>0*7</f>
        <v>0</v>
      </c>
      <c r="X2941" s="6" t="s">
        <v>3232</v>
      </c>
      <c r="Y2941" t="s">
        <v>39</v>
      </c>
      <c r="Z2941" s="6" t="s">
        <v>39</v>
      </c>
      <c r="AA2941" t="s">
        <v>39</v>
      </c>
      <c r="AB2941" t="s">
        <v>39</v>
      </c>
      <c r="AC2941" t="s">
        <v>39</v>
      </c>
      <c r="AD2941" t="s">
        <v>40</v>
      </c>
      <c r="AE2941" t="s">
        <v>39</v>
      </c>
      <c r="AF2941" t="s">
        <v>40</v>
      </c>
      <c r="AG2941" t="s">
        <v>39</v>
      </c>
      <c r="AH2941" t="s">
        <v>39</v>
      </c>
      <c r="AI2941" t="s">
        <v>39</v>
      </c>
      <c r="AJ2941" t="s">
        <v>3245</v>
      </c>
      <c r="AK2941">
        <v>4</v>
      </c>
      <c r="AL2941" t="s">
        <v>39</v>
      </c>
      <c r="AM2941" t="s">
        <v>39</v>
      </c>
      <c r="AN2941">
        <v>3</v>
      </c>
      <c r="AO2941">
        <v>50</v>
      </c>
      <c r="AP2941">
        <f t="shared" si="85"/>
        <v>112</v>
      </c>
      <c r="AQ2941" t="s">
        <v>39</v>
      </c>
      <c r="AR2941" t="s">
        <v>2693</v>
      </c>
      <c r="AS2941" t="s">
        <v>3233</v>
      </c>
    </row>
    <row r="2942" spans="1:45" x14ac:dyDescent="0.35">
      <c r="A2942" t="s">
        <v>2175</v>
      </c>
      <c r="B2942" t="s">
        <v>2672</v>
      </c>
      <c r="C2942" t="s">
        <v>2592</v>
      </c>
      <c r="D2942" t="s">
        <v>187</v>
      </c>
      <c r="E2942" t="s">
        <v>290</v>
      </c>
      <c r="F2942" t="s">
        <v>3065</v>
      </c>
      <c r="G2942" t="s">
        <v>42</v>
      </c>
      <c r="H2942" t="s">
        <v>40</v>
      </c>
      <c r="I2942" t="s">
        <v>3246</v>
      </c>
      <c r="J2942">
        <v>52.24</v>
      </c>
      <c r="K2942">
        <v>17.100000000000001</v>
      </c>
      <c r="L2942" t="s">
        <v>39</v>
      </c>
      <c r="M2942" t="s">
        <v>41</v>
      </c>
      <c r="N2942" t="s">
        <v>39</v>
      </c>
      <c r="O2942">
        <v>2000</v>
      </c>
      <c r="P2942">
        <v>2001</v>
      </c>
      <c r="Q2942" t="s">
        <v>3244</v>
      </c>
      <c r="R2942">
        <v>157</v>
      </c>
      <c r="S2942" t="s">
        <v>39</v>
      </c>
      <c r="T2942">
        <v>-3</v>
      </c>
      <c r="U2942" t="s">
        <v>3112</v>
      </c>
      <c r="V2942" s="6" t="s">
        <v>2953</v>
      </c>
      <c r="W2942">
        <v>14</v>
      </c>
      <c r="X2942" s="6" t="s">
        <v>3232</v>
      </c>
      <c r="Y2942" t="s">
        <v>39</v>
      </c>
      <c r="Z2942" s="6" t="s">
        <v>39</v>
      </c>
      <c r="AA2942" t="s">
        <v>39</v>
      </c>
      <c r="AB2942" t="s">
        <v>39</v>
      </c>
      <c r="AC2942" t="s">
        <v>39</v>
      </c>
      <c r="AD2942" t="s">
        <v>40</v>
      </c>
      <c r="AE2942" t="s">
        <v>39</v>
      </c>
      <c r="AF2942" t="s">
        <v>40</v>
      </c>
      <c r="AG2942" t="s">
        <v>39</v>
      </c>
      <c r="AH2942" t="s">
        <v>39</v>
      </c>
      <c r="AI2942" t="s">
        <v>39</v>
      </c>
      <c r="AJ2942" t="s">
        <v>3245</v>
      </c>
      <c r="AK2942">
        <v>5</v>
      </c>
      <c r="AL2942" t="s">
        <v>39</v>
      </c>
      <c r="AM2942" t="s">
        <v>39</v>
      </c>
      <c r="AN2942">
        <v>3</v>
      </c>
      <c r="AO2942">
        <v>50</v>
      </c>
      <c r="AP2942">
        <f t="shared" si="85"/>
        <v>112</v>
      </c>
      <c r="AQ2942" t="s">
        <v>39</v>
      </c>
      <c r="AR2942" t="s">
        <v>2693</v>
      </c>
      <c r="AS2942" t="s">
        <v>3233</v>
      </c>
    </row>
    <row r="2943" spans="1:45" x14ac:dyDescent="0.35">
      <c r="A2943" t="s">
        <v>2175</v>
      </c>
      <c r="B2943" t="s">
        <v>2672</v>
      </c>
      <c r="C2943" t="s">
        <v>2592</v>
      </c>
      <c r="D2943" t="s">
        <v>187</v>
      </c>
      <c r="E2943" t="s">
        <v>290</v>
      </c>
      <c r="F2943" t="s">
        <v>3065</v>
      </c>
      <c r="G2943" t="s">
        <v>42</v>
      </c>
      <c r="H2943" t="s">
        <v>40</v>
      </c>
      <c r="I2943" t="s">
        <v>3246</v>
      </c>
      <c r="J2943">
        <v>52.24</v>
      </c>
      <c r="K2943">
        <v>17.100000000000001</v>
      </c>
      <c r="L2943" t="s">
        <v>39</v>
      </c>
      <c r="M2943" t="s">
        <v>41</v>
      </c>
      <c r="N2943" t="s">
        <v>39</v>
      </c>
      <c r="O2943">
        <v>2000</v>
      </c>
      <c r="P2943">
        <v>2001</v>
      </c>
      <c r="Q2943" t="s">
        <v>3244</v>
      </c>
      <c r="R2943">
        <v>157</v>
      </c>
      <c r="S2943" t="s">
        <v>39</v>
      </c>
      <c r="T2943">
        <v>-3</v>
      </c>
      <c r="U2943" t="s">
        <v>3112</v>
      </c>
      <c r="V2943" s="6" t="s">
        <v>2953</v>
      </c>
      <c r="W2943">
        <v>28</v>
      </c>
      <c r="X2943" s="6" t="s">
        <v>3232</v>
      </c>
      <c r="Y2943" t="s">
        <v>39</v>
      </c>
      <c r="Z2943" s="6" t="s">
        <v>39</v>
      </c>
      <c r="AA2943" t="s">
        <v>39</v>
      </c>
      <c r="AB2943" t="s">
        <v>39</v>
      </c>
      <c r="AC2943" t="s">
        <v>39</v>
      </c>
      <c r="AD2943" t="s">
        <v>40</v>
      </c>
      <c r="AE2943" t="s">
        <v>39</v>
      </c>
      <c r="AF2943" t="s">
        <v>40</v>
      </c>
      <c r="AG2943" t="s">
        <v>39</v>
      </c>
      <c r="AH2943" t="s">
        <v>39</v>
      </c>
      <c r="AI2943" t="s">
        <v>39</v>
      </c>
      <c r="AJ2943" t="s">
        <v>3245</v>
      </c>
      <c r="AK2943">
        <v>2</v>
      </c>
      <c r="AL2943" t="s">
        <v>39</v>
      </c>
      <c r="AM2943" t="s">
        <v>39</v>
      </c>
      <c r="AN2943">
        <v>3</v>
      </c>
      <c r="AO2943">
        <v>50</v>
      </c>
      <c r="AP2943">
        <f t="shared" si="85"/>
        <v>112</v>
      </c>
      <c r="AQ2943" t="s">
        <v>39</v>
      </c>
      <c r="AR2943" t="s">
        <v>2693</v>
      </c>
      <c r="AS2943" t="s">
        <v>3233</v>
      </c>
    </row>
    <row r="2944" spans="1:45" x14ac:dyDescent="0.35">
      <c r="A2944" t="s">
        <v>2175</v>
      </c>
      <c r="B2944" t="s">
        <v>2672</v>
      </c>
      <c r="C2944" t="s">
        <v>2592</v>
      </c>
      <c r="D2944" t="s">
        <v>187</v>
      </c>
      <c r="E2944" t="s">
        <v>290</v>
      </c>
      <c r="F2944" t="s">
        <v>3065</v>
      </c>
      <c r="G2944" t="s">
        <v>42</v>
      </c>
      <c r="H2944" t="s">
        <v>40</v>
      </c>
      <c r="I2944" t="s">
        <v>3246</v>
      </c>
      <c r="J2944">
        <v>52.24</v>
      </c>
      <c r="K2944">
        <v>17.100000000000001</v>
      </c>
      <c r="L2944" t="s">
        <v>39</v>
      </c>
      <c r="M2944" t="s">
        <v>41</v>
      </c>
      <c r="N2944" t="s">
        <v>39</v>
      </c>
      <c r="O2944">
        <v>2000</v>
      </c>
      <c r="P2944">
        <v>2001</v>
      </c>
      <c r="Q2944" t="s">
        <v>3244</v>
      </c>
      <c r="R2944">
        <v>157</v>
      </c>
      <c r="S2944" t="s">
        <v>39</v>
      </c>
      <c r="T2944">
        <v>-3</v>
      </c>
      <c r="U2944" t="s">
        <v>3112</v>
      </c>
      <c r="V2944" s="6" t="s">
        <v>2953</v>
      </c>
      <c r="W2944">
        <v>42</v>
      </c>
      <c r="X2944" s="6" t="s">
        <v>3232</v>
      </c>
      <c r="Y2944" t="s">
        <v>39</v>
      </c>
      <c r="Z2944" s="6" t="s">
        <v>39</v>
      </c>
      <c r="AA2944" t="s">
        <v>39</v>
      </c>
      <c r="AB2944" t="s">
        <v>39</v>
      </c>
      <c r="AC2944" t="s">
        <v>39</v>
      </c>
      <c r="AD2944" t="s">
        <v>40</v>
      </c>
      <c r="AE2944" t="s">
        <v>39</v>
      </c>
      <c r="AF2944" t="s">
        <v>40</v>
      </c>
      <c r="AG2944" t="s">
        <v>39</v>
      </c>
      <c r="AH2944" t="s">
        <v>39</v>
      </c>
      <c r="AI2944" t="s">
        <v>39</v>
      </c>
      <c r="AJ2944" t="s">
        <v>3245</v>
      </c>
      <c r="AK2944">
        <v>2</v>
      </c>
      <c r="AL2944" t="s">
        <v>39</v>
      </c>
      <c r="AM2944" t="s">
        <v>39</v>
      </c>
      <c r="AN2944">
        <v>3</v>
      </c>
      <c r="AO2944">
        <v>50</v>
      </c>
      <c r="AP2944">
        <f t="shared" si="85"/>
        <v>112</v>
      </c>
      <c r="AQ2944" t="s">
        <v>39</v>
      </c>
      <c r="AR2944" t="s">
        <v>2693</v>
      </c>
      <c r="AS2944" t="s">
        <v>3233</v>
      </c>
    </row>
    <row r="2945" spans="1:45" x14ac:dyDescent="0.35">
      <c r="A2945" t="s">
        <v>2175</v>
      </c>
      <c r="B2945" t="s">
        <v>2672</v>
      </c>
      <c r="C2945" t="s">
        <v>2592</v>
      </c>
      <c r="D2945" t="s">
        <v>187</v>
      </c>
      <c r="E2945" t="s">
        <v>290</v>
      </c>
      <c r="F2945" t="s">
        <v>3065</v>
      </c>
      <c r="G2945" t="s">
        <v>42</v>
      </c>
      <c r="H2945" t="s">
        <v>40</v>
      </c>
      <c r="I2945" t="s">
        <v>3246</v>
      </c>
      <c r="J2945">
        <v>52.24</v>
      </c>
      <c r="K2945">
        <v>17.100000000000001</v>
      </c>
      <c r="L2945" t="s">
        <v>39</v>
      </c>
      <c r="M2945" t="s">
        <v>41</v>
      </c>
      <c r="N2945" t="s">
        <v>39</v>
      </c>
      <c r="O2945">
        <v>2000</v>
      </c>
      <c r="P2945">
        <v>2001</v>
      </c>
      <c r="Q2945" t="s">
        <v>3244</v>
      </c>
      <c r="R2945">
        <v>157</v>
      </c>
      <c r="S2945" t="s">
        <v>39</v>
      </c>
      <c r="T2945">
        <v>-3</v>
      </c>
      <c r="U2945" t="s">
        <v>3112</v>
      </c>
      <c r="V2945" s="6" t="s">
        <v>2953</v>
      </c>
      <c r="W2945">
        <v>56</v>
      </c>
      <c r="X2945" s="6" t="s">
        <v>3232</v>
      </c>
      <c r="Y2945" t="s">
        <v>39</v>
      </c>
      <c r="Z2945" s="6" t="s">
        <v>39</v>
      </c>
      <c r="AA2945" t="s">
        <v>39</v>
      </c>
      <c r="AB2945" t="s">
        <v>39</v>
      </c>
      <c r="AC2945" t="s">
        <v>39</v>
      </c>
      <c r="AD2945" t="s">
        <v>40</v>
      </c>
      <c r="AE2945" t="s">
        <v>39</v>
      </c>
      <c r="AF2945" t="s">
        <v>40</v>
      </c>
      <c r="AG2945" t="s">
        <v>39</v>
      </c>
      <c r="AH2945" t="s">
        <v>39</v>
      </c>
      <c r="AI2945" t="s">
        <v>39</v>
      </c>
      <c r="AJ2945" t="s">
        <v>3245</v>
      </c>
      <c r="AK2945">
        <v>2</v>
      </c>
      <c r="AL2945" t="s">
        <v>39</v>
      </c>
      <c r="AM2945" t="s">
        <v>39</v>
      </c>
      <c r="AN2945">
        <v>3</v>
      </c>
      <c r="AO2945">
        <v>50</v>
      </c>
      <c r="AP2945">
        <f t="shared" si="85"/>
        <v>112</v>
      </c>
      <c r="AQ2945" t="s">
        <v>39</v>
      </c>
      <c r="AR2945" t="s">
        <v>2693</v>
      </c>
      <c r="AS2945" t="s">
        <v>3233</v>
      </c>
    </row>
    <row r="2946" spans="1:45" x14ac:dyDescent="0.35">
      <c r="A2946" t="s">
        <v>2175</v>
      </c>
      <c r="B2946" t="s">
        <v>2672</v>
      </c>
      <c r="C2946" t="s">
        <v>2592</v>
      </c>
      <c r="D2946" t="s">
        <v>187</v>
      </c>
      <c r="E2946" t="s">
        <v>290</v>
      </c>
      <c r="F2946" t="s">
        <v>3065</v>
      </c>
      <c r="G2946" t="s">
        <v>42</v>
      </c>
      <c r="H2946" t="s">
        <v>40</v>
      </c>
      <c r="I2946" t="s">
        <v>3246</v>
      </c>
      <c r="J2946">
        <v>52.24</v>
      </c>
      <c r="K2946">
        <v>17.100000000000001</v>
      </c>
      <c r="L2946" t="s">
        <v>39</v>
      </c>
      <c r="M2946" t="s">
        <v>41</v>
      </c>
      <c r="N2946" t="s">
        <v>39</v>
      </c>
      <c r="O2946">
        <v>2000</v>
      </c>
      <c r="P2946">
        <v>2001</v>
      </c>
      <c r="Q2946" t="s">
        <v>3244</v>
      </c>
      <c r="R2946">
        <v>157</v>
      </c>
      <c r="S2946" t="s">
        <v>39</v>
      </c>
      <c r="T2946">
        <v>-3</v>
      </c>
      <c r="U2946" t="s">
        <v>3112</v>
      </c>
      <c r="V2946" s="6" t="s">
        <v>2953</v>
      </c>
      <c r="W2946">
        <v>70</v>
      </c>
      <c r="X2946" s="6" t="s">
        <v>3232</v>
      </c>
      <c r="Y2946" t="s">
        <v>39</v>
      </c>
      <c r="Z2946" s="6" t="s">
        <v>39</v>
      </c>
      <c r="AA2946" t="s">
        <v>39</v>
      </c>
      <c r="AB2946" t="s">
        <v>39</v>
      </c>
      <c r="AC2946" t="s">
        <v>39</v>
      </c>
      <c r="AD2946" t="s">
        <v>40</v>
      </c>
      <c r="AE2946" t="s">
        <v>39</v>
      </c>
      <c r="AF2946" t="s">
        <v>40</v>
      </c>
      <c r="AG2946" t="s">
        <v>39</v>
      </c>
      <c r="AH2946" t="s">
        <v>39</v>
      </c>
      <c r="AI2946" t="s">
        <v>39</v>
      </c>
      <c r="AJ2946" t="s">
        <v>3245</v>
      </c>
      <c r="AK2946">
        <v>2</v>
      </c>
      <c r="AL2946" t="s">
        <v>39</v>
      </c>
      <c r="AM2946" t="s">
        <v>39</v>
      </c>
      <c r="AN2946">
        <v>3</v>
      </c>
      <c r="AO2946">
        <v>50</v>
      </c>
      <c r="AP2946">
        <f t="shared" si="85"/>
        <v>112</v>
      </c>
      <c r="AQ2946" t="s">
        <v>39</v>
      </c>
      <c r="AR2946" t="s">
        <v>2693</v>
      </c>
      <c r="AS2946" t="s">
        <v>3233</v>
      </c>
    </row>
    <row r="2947" spans="1:45" x14ac:dyDescent="0.35">
      <c r="A2947" t="s">
        <v>2175</v>
      </c>
      <c r="B2947" t="s">
        <v>2672</v>
      </c>
      <c r="C2947" t="s">
        <v>2592</v>
      </c>
      <c r="D2947" t="s">
        <v>187</v>
      </c>
      <c r="E2947" t="s">
        <v>290</v>
      </c>
      <c r="F2947" t="s">
        <v>3065</v>
      </c>
      <c r="G2947" t="s">
        <v>42</v>
      </c>
      <c r="H2947" t="s">
        <v>40</v>
      </c>
      <c r="I2947" t="s">
        <v>3246</v>
      </c>
      <c r="J2947">
        <v>52.24</v>
      </c>
      <c r="K2947">
        <v>17.100000000000001</v>
      </c>
      <c r="L2947" t="s">
        <v>39</v>
      </c>
      <c r="M2947" t="s">
        <v>41</v>
      </c>
      <c r="N2947" t="s">
        <v>39</v>
      </c>
      <c r="O2947">
        <v>2000</v>
      </c>
      <c r="P2947">
        <v>2001</v>
      </c>
      <c r="Q2947" t="s">
        <v>3244</v>
      </c>
      <c r="R2947">
        <v>157</v>
      </c>
      <c r="S2947" t="s">
        <v>39</v>
      </c>
      <c r="T2947">
        <v>-3</v>
      </c>
      <c r="U2947" t="s">
        <v>3112</v>
      </c>
      <c r="V2947" s="6" t="s">
        <v>2953</v>
      </c>
      <c r="W2947">
        <v>168</v>
      </c>
      <c r="X2947" s="6" t="s">
        <v>3232</v>
      </c>
      <c r="Y2947" t="s">
        <v>39</v>
      </c>
      <c r="Z2947" s="6" t="s">
        <v>39</v>
      </c>
      <c r="AA2947" t="s">
        <v>39</v>
      </c>
      <c r="AB2947" t="s">
        <v>39</v>
      </c>
      <c r="AC2947" t="s">
        <v>39</v>
      </c>
      <c r="AD2947" t="s">
        <v>40</v>
      </c>
      <c r="AE2947" t="s">
        <v>39</v>
      </c>
      <c r="AF2947" t="s">
        <v>40</v>
      </c>
      <c r="AG2947" t="s">
        <v>39</v>
      </c>
      <c r="AH2947" t="s">
        <v>39</v>
      </c>
      <c r="AI2947" t="s">
        <v>39</v>
      </c>
      <c r="AJ2947" t="s">
        <v>3245</v>
      </c>
      <c r="AK2947" t="s">
        <v>39</v>
      </c>
      <c r="AL2947" t="s">
        <v>39</v>
      </c>
      <c r="AM2947" t="s">
        <v>39</v>
      </c>
      <c r="AN2947">
        <v>3</v>
      </c>
      <c r="AO2947">
        <v>50</v>
      </c>
      <c r="AP2947">
        <f t="shared" si="85"/>
        <v>112</v>
      </c>
      <c r="AQ2947" t="s">
        <v>39</v>
      </c>
      <c r="AR2947" t="s">
        <v>2693</v>
      </c>
      <c r="AS2947" t="s">
        <v>3233</v>
      </c>
    </row>
    <row r="2948" spans="1:45" x14ac:dyDescent="0.35">
      <c r="A2948" t="s">
        <v>2175</v>
      </c>
      <c r="B2948" t="s">
        <v>2672</v>
      </c>
      <c r="C2948" t="s">
        <v>2592</v>
      </c>
      <c r="D2948" t="s">
        <v>187</v>
      </c>
      <c r="E2948" t="s">
        <v>290</v>
      </c>
      <c r="F2948" t="s">
        <v>3065</v>
      </c>
      <c r="G2948" t="s">
        <v>42</v>
      </c>
      <c r="H2948" t="s">
        <v>40</v>
      </c>
      <c r="I2948" t="s">
        <v>3246</v>
      </c>
      <c r="J2948">
        <v>52.24</v>
      </c>
      <c r="K2948">
        <v>17.100000000000001</v>
      </c>
      <c r="L2948" t="s">
        <v>39</v>
      </c>
      <c r="M2948" t="s">
        <v>41</v>
      </c>
      <c r="N2948" t="s">
        <v>39</v>
      </c>
      <c r="O2948">
        <v>2000</v>
      </c>
      <c r="P2948">
        <v>2001</v>
      </c>
      <c r="Q2948" t="s">
        <v>3244</v>
      </c>
      <c r="R2948">
        <v>157</v>
      </c>
      <c r="S2948" t="s">
        <v>39</v>
      </c>
      <c r="T2948">
        <v>-3</v>
      </c>
      <c r="U2948" t="s">
        <v>3112</v>
      </c>
      <c r="V2948" s="6" t="s">
        <v>2953</v>
      </c>
      <c r="W2948">
        <f>0*7</f>
        <v>0</v>
      </c>
      <c r="X2948" s="6" t="s">
        <v>3228</v>
      </c>
      <c r="Y2948" t="s">
        <v>39</v>
      </c>
      <c r="Z2948" s="6" t="s">
        <v>39</v>
      </c>
      <c r="AA2948" t="s">
        <v>39</v>
      </c>
      <c r="AB2948" t="s">
        <v>39</v>
      </c>
      <c r="AC2948" t="s">
        <v>39</v>
      </c>
      <c r="AD2948" t="s">
        <v>40</v>
      </c>
      <c r="AE2948" t="s">
        <v>39</v>
      </c>
      <c r="AF2948" t="s">
        <v>40</v>
      </c>
      <c r="AG2948" t="s">
        <v>39</v>
      </c>
      <c r="AH2948" t="s">
        <v>39</v>
      </c>
      <c r="AI2948" t="s">
        <v>39</v>
      </c>
      <c r="AJ2948" t="s">
        <v>3245</v>
      </c>
      <c r="AK2948">
        <v>2</v>
      </c>
      <c r="AL2948" t="s">
        <v>39</v>
      </c>
      <c r="AM2948" t="s">
        <v>39</v>
      </c>
      <c r="AN2948">
        <v>3</v>
      </c>
      <c r="AO2948">
        <v>50</v>
      </c>
      <c r="AP2948">
        <f t="shared" si="85"/>
        <v>112</v>
      </c>
      <c r="AQ2948" t="s">
        <v>39</v>
      </c>
      <c r="AR2948" t="s">
        <v>2693</v>
      </c>
      <c r="AS2948" t="s">
        <v>3233</v>
      </c>
    </row>
    <row r="2949" spans="1:45" x14ac:dyDescent="0.35">
      <c r="A2949" t="s">
        <v>2175</v>
      </c>
      <c r="B2949" t="s">
        <v>2672</v>
      </c>
      <c r="C2949" t="s">
        <v>2592</v>
      </c>
      <c r="D2949" t="s">
        <v>187</v>
      </c>
      <c r="E2949" t="s">
        <v>290</v>
      </c>
      <c r="F2949" t="s">
        <v>3065</v>
      </c>
      <c r="G2949" t="s">
        <v>42</v>
      </c>
      <c r="H2949" t="s">
        <v>40</v>
      </c>
      <c r="I2949" t="s">
        <v>3246</v>
      </c>
      <c r="J2949">
        <v>52.24</v>
      </c>
      <c r="K2949">
        <v>17.100000000000001</v>
      </c>
      <c r="L2949" t="s">
        <v>39</v>
      </c>
      <c r="M2949" t="s">
        <v>41</v>
      </c>
      <c r="N2949" t="s">
        <v>39</v>
      </c>
      <c r="O2949">
        <v>2000</v>
      </c>
      <c r="P2949">
        <v>2001</v>
      </c>
      <c r="Q2949" t="s">
        <v>3244</v>
      </c>
      <c r="R2949">
        <v>157</v>
      </c>
      <c r="S2949" t="s">
        <v>39</v>
      </c>
      <c r="T2949">
        <v>-3</v>
      </c>
      <c r="U2949" t="s">
        <v>3112</v>
      </c>
      <c r="V2949" s="6" t="s">
        <v>2953</v>
      </c>
      <c r="W2949">
        <v>14</v>
      </c>
      <c r="X2949" s="6" t="s">
        <v>3228</v>
      </c>
      <c r="Y2949" t="s">
        <v>39</v>
      </c>
      <c r="Z2949" s="6" t="s">
        <v>39</v>
      </c>
      <c r="AA2949" t="s">
        <v>39</v>
      </c>
      <c r="AB2949" t="s">
        <v>39</v>
      </c>
      <c r="AC2949" t="s">
        <v>39</v>
      </c>
      <c r="AD2949" t="s">
        <v>40</v>
      </c>
      <c r="AE2949" t="s">
        <v>39</v>
      </c>
      <c r="AF2949" t="s">
        <v>40</v>
      </c>
      <c r="AG2949" t="s">
        <v>39</v>
      </c>
      <c r="AH2949" t="s">
        <v>39</v>
      </c>
      <c r="AI2949" t="s">
        <v>39</v>
      </c>
      <c r="AJ2949" t="s">
        <v>3245</v>
      </c>
      <c r="AK2949">
        <v>2</v>
      </c>
      <c r="AL2949" t="s">
        <v>39</v>
      </c>
      <c r="AM2949" t="s">
        <v>39</v>
      </c>
      <c r="AN2949">
        <v>3</v>
      </c>
      <c r="AO2949">
        <v>50</v>
      </c>
      <c r="AP2949">
        <f t="shared" si="85"/>
        <v>112</v>
      </c>
      <c r="AQ2949" t="s">
        <v>39</v>
      </c>
      <c r="AR2949" t="s">
        <v>2693</v>
      </c>
      <c r="AS2949" t="s">
        <v>3233</v>
      </c>
    </row>
    <row r="2950" spans="1:45" x14ac:dyDescent="0.35">
      <c r="A2950" t="s">
        <v>2175</v>
      </c>
      <c r="B2950" t="s">
        <v>2672</v>
      </c>
      <c r="C2950" t="s">
        <v>2592</v>
      </c>
      <c r="D2950" t="s">
        <v>187</v>
      </c>
      <c r="E2950" t="s">
        <v>290</v>
      </c>
      <c r="F2950" t="s">
        <v>3065</v>
      </c>
      <c r="G2950" t="s">
        <v>42</v>
      </c>
      <c r="H2950" t="s">
        <v>40</v>
      </c>
      <c r="I2950" t="s">
        <v>3246</v>
      </c>
      <c r="J2950">
        <v>52.24</v>
      </c>
      <c r="K2950">
        <v>17.100000000000001</v>
      </c>
      <c r="L2950" t="s">
        <v>39</v>
      </c>
      <c r="M2950" t="s">
        <v>41</v>
      </c>
      <c r="N2950" t="s">
        <v>39</v>
      </c>
      <c r="O2950">
        <v>2000</v>
      </c>
      <c r="P2950">
        <v>2001</v>
      </c>
      <c r="Q2950" t="s">
        <v>3244</v>
      </c>
      <c r="R2950">
        <v>157</v>
      </c>
      <c r="S2950" t="s">
        <v>39</v>
      </c>
      <c r="T2950">
        <v>-3</v>
      </c>
      <c r="U2950" t="s">
        <v>3112</v>
      </c>
      <c r="V2950" s="6" t="s">
        <v>2953</v>
      </c>
      <c r="W2950">
        <v>28</v>
      </c>
      <c r="X2950" s="6" t="s">
        <v>3228</v>
      </c>
      <c r="Y2950" t="s">
        <v>39</v>
      </c>
      <c r="Z2950" s="6" t="s">
        <v>39</v>
      </c>
      <c r="AA2950" t="s">
        <v>39</v>
      </c>
      <c r="AB2950" t="s">
        <v>39</v>
      </c>
      <c r="AC2950" t="s">
        <v>39</v>
      </c>
      <c r="AD2950" t="s">
        <v>40</v>
      </c>
      <c r="AE2950" t="s">
        <v>39</v>
      </c>
      <c r="AF2950" t="s">
        <v>40</v>
      </c>
      <c r="AG2950" t="s">
        <v>39</v>
      </c>
      <c r="AH2950" t="s">
        <v>39</v>
      </c>
      <c r="AI2950" t="s">
        <v>39</v>
      </c>
      <c r="AJ2950" t="s">
        <v>3245</v>
      </c>
      <c r="AK2950">
        <v>1</v>
      </c>
      <c r="AL2950" t="s">
        <v>39</v>
      </c>
      <c r="AM2950" t="s">
        <v>39</v>
      </c>
      <c r="AN2950">
        <v>3</v>
      </c>
      <c r="AO2950">
        <v>50</v>
      </c>
      <c r="AP2950">
        <f t="shared" si="85"/>
        <v>112</v>
      </c>
      <c r="AQ2950" t="s">
        <v>39</v>
      </c>
      <c r="AR2950" t="s">
        <v>2693</v>
      </c>
      <c r="AS2950" t="s">
        <v>3233</v>
      </c>
    </row>
    <row r="2951" spans="1:45" x14ac:dyDescent="0.35">
      <c r="A2951" t="s">
        <v>2175</v>
      </c>
      <c r="B2951" t="s">
        <v>2672</v>
      </c>
      <c r="C2951" t="s">
        <v>2592</v>
      </c>
      <c r="D2951" t="s">
        <v>187</v>
      </c>
      <c r="E2951" t="s">
        <v>290</v>
      </c>
      <c r="F2951" t="s">
        <v>3065</v>
      </c>
      <c r="G2951" t="s">
        <v>42</v>
      </c>
      <c r="H2951" t="s">
        <v>40</v>
      </c>
      <c r="I2951" t="s">
        <v>3246</v>
      </c>
      <c r="J2951">
        <v>52.24</v>
      </c>
      <c r="K2951">
        <v>17.100000000000001</v>
      </c>
      <c r="L2951" t="s">
        <v>39</v>
      </c>
      <c r="M2951" t="s">
        <v>41</v>
      </c>
      <c r="N2951" t="s">
        <v>39</v>
      </c>
      <c r="O2951">
        <v>2000</v>
      </c>
      <c r="P2951">
        <v>2001</v>
      </c>
      <c r="Q2951" t="s">
        <v>3244</v>
      </c>
      <c r="R2951">
        <v>157</v>
      </c>
      <c r="S2951" t="s">
        <v>39</v>
      </c>
      <c r="T2951">
        <v>-3</v>
      </c>
      <c r="U2951" t="s">
        <v>3112</v>
      </c>
      <c r="V2951" s="6" t="s">
        <v>2953</v>
      </c>
      <c r="W2951">
        <v>42</v>
      </c>
      <c r="X2951" s="6" t="s">
        <v>3228</v>
      </c>
      <c r="Y2951" t="s">
        <v>39</v>
      </c>
      <c r="Z2951" s="6" t="s">
        <v>39</v>
      </c>
      <c r="AA2951" t="s">
        <v>39</v>
      </c>
      <c r="AB2951" t="s">
        <v>39</v>
      </c>
      <c r="AC2951" t="s">
        <v>39</v>
      </c>
      <c r="AD2951" t="s">
        <v>40</v>
      </c>
      <c r="AE2951" t="s">
        <v>39</v>
      </c>
      <c r="AF2951" t="s">
        <v>40</v>
      </c>
      <c r="AG2951" t="s">
        <v>39</v>
      </c>
      <c r="AH2951" t="s">
        <v>39</v>
      </c>
      <c r="AI2951" t="s">
        <v>39</v>
      </c>
      <c r="AJ2951" t="s">
        <v>3245</v>
      </c>
      <c r="AK2951">
        <v>1</v>
      </c>
      <c r="AL2951" t="s">
        <v>39</v>
      </c>
      <c r="AM2951" t="s">
        <v>39</v>
      </c>
      <c r="AN2951">
        <v>3</v>
      </c>
      <c r="AO2951">
        <v>50</v>
      </c>
      <c r="AP2951">
        <f t="shared" si="85"/>
        <v>112</v>
      </c>
      <c r="AQ2951" t="s">
        <v>39</v>
      </c>
      <c r="AR2951" t="s">
        <v>2693</v>
      </c>
      <c r="AS2951" t="s">
        <v>3233</v>
      </c>
    </row>
    <row r="2952" spans="1:45" x14ac:dyDescent="0.35">
      <c r="A2952" t="s">
        <v>2175</v>
      </c>
      <c r="B2952" t="s">
        <v>2672</v>
      </c>
      <c r="C2952" t="s">
        <v>2592</v>
      </c>
      <c r="D2952" t="s">
        <v>187</v>
      </c>
      <c r="E2952" t="s">
        <v>290</v>
      </c>
      <c r="F2952" t="s">
        <v>3065</v>
      </c>
      <c r="G2952" t="s">
        <v>42</v>
      </c>
      <c r="H2952" t="s">
        <v>40</v>
      </c>
      <c r="I2952" t="s">
        <v>3246</v>
      </c>
      <c r="J2952">
        <v>52.24</v>
      </c>
      <c r="K2952">
        <v>17.100000000000001</v>
      </c>
      <c r="L2952" t="s">
        <v>39</v>
      </c>
      <c r="M2952" t="s">
        <v>41</v>
      </c>
      <c r="N2952" t="s">
        <v>39</v>
      </c>
      <c r="O2952">
        <v>2000</v>
      </c>
      <c r="P2952">
        <v>2001</v>
      </c>
      <c r="Q2952" t="s">
        <v>3244</v>
      </c>
      <c r="R2952">
        <v>157</v>
      </c>
      <c r="S2952" t="s">
        <v>39</v>
      </c>
      <c r="T2952">
        <v>-3</v>
      </c>
      <c r="U2952" t="s">
        <v>3112</v>
      </c>
      <c r="V2952" s="6" t="s">
        <v>2953</v>
      </c>
      <c r="W2952">
        <v>56</v>
      </c>
      <c r="X2952" s="6" t="s">
        <v>3228</v>
      </c>
      <c r="Y2952" t="s">
        <v>39</v>
      </c>
      <c r="Z2952" s="6" t="s">
        <v>39</v>
      </c>
      <c r="AA2952" t="s">
        <v>39</v>
      </c>
      <c r="AB2952" t="s">
        <v>39</v>
      </c>
      <c r="AC2952" t="s">
        <v>39</v>
      </c>
      <c r="AD2952" t="s">
        <v>40</v>
      </c>
      <c r="AE2952" t="s">
        <v>39</v>
      </c>
      <c r="AF2952" t="s">
        <v>40</v>
      </c>
      <c r="AG2952" t="s">
        <v>39</v>
      </c>
      <c r="AH2952" t="s">
        <v>39</v>
      </c>
      <c r="AI2952" t="s">
        <v>39</v>
      </c>
      <c r="AJ2952" t="s">
        <v>3245</v>
      </c>
      <c r="AK2952">
        <v>1</v>
      </c>
      <c r="AL2952" t="s">
        <v>39</v>
      </c>
      <c r="AM2952" t="s">
        <v>39</v>
      </c>
      <c r="AN2952">
        <v>3</v>
      </c>
      <c r="AO2952">
        <v>50</v>
      </c>
      <c r="AP2952">
        <f t="shared" si="85"/>
        <v>112</v>
      </c>
      <c r="AQ2952" t="s">
        <v>39</v>
      </c>
      <c r="AR2952" t="s">
        <v>2693</v>
      </c>
      <c r="AS2952" t="s">
        <v>3233</v>
      </c>
    </row>
    <row r="2953" spans="1:45" x14ac:dyDescent="0.35">
      <c r="A2953" t="s">
        <v>2175</v>
      </c>
      <c r="B2953" t="s">
        <v>2672</v>
      </c>
      <c r="C2953" t="s">
        <v>2592</v>
      </c>
      <c r="D2953" t="s">
        <v>187</v>
      </c>
      <c r="E2953" t="s">
        <v>290</v>
      </c>
      <c r="F2953" t="s">
        <v>3065</v>
      </c>
      <c r="G2953" t="s">
        <v>42</v>
      </c>
      <c r="H2953" t="s">
        <v>40</v>
      </c>
      <c r="I2953" t="s">
        <v>3246</v>
      </c>
      <c r="J2953">
        <v>52.24</v>
      </c>
      <c r="K2953">
        <v>17.100000000000001</v>
      </c>
      <c r="L2953" t="s">
        <v>39</v>
      </c>
      <c r="M2953" t="s">
        <v>41</v>
      </c>
      <c r="N2953" t="s">
        <v>39</v>
      </c>
      <c r="O2953">
        <v>2000</v>
      </c>
      <c r="P2953">
        <v>2001</v>
      </c>
      <c r="Q2953" t="s">
        <v>3244</v>
      </c>
      <c r="R2953">
        <v>157</v>
      </c>
      <c r="S2953" t="s">
        <v>39</v>
      </c>
      <c r="T2953">
        <v>-3</v>
      </c>
      <c r="U2953" t="s">
        <v>3112</v>
      </c>
      <c r="V2953" s="6" t="s">
        <v>2953</v>
      </c>
      <c r="W2953">
        <v>70</v>
      </c>
      <c r="X2953" s="6" t="s">
        <v>3228</v>
      </c>
      <c r="Y2953" t="s">
        <v>39</v>
      </c>
      <c r="Z2953" s="6" t="s">
        <v>39</v>
      </c>
      <c r="AA2953" t="s">
        <v>39</v>
      </c>
      <c r="AB2953" t="s">
        <v>39</v>
      </c>
      <c r="AC2953" t="s">
        <v>39</v>
      </c>
      <c r="AD2953" t="s">
        <v>40</v>
      </c>
      <c r="AE2953" t="s">
        <v>39</v>
      </c>
      <c r="AF2953" t="s">
        <v>40</v>
      </c>
      <c r="AG2953" t="s">
        <v>39</v>
      </c>
      <c r="AH2953" t="s">
        <v>39</v>
      </c>
      <c r="AI2953" t="s">
        <v>39</v>
      </c>
      <c r="AJ2953" t="s">
        <v>3245</v>
      </c>
      <c r="AK2953">
        <v>1</v>
      </c>
      <c r="AL2953" t="s">
        <v>39</v>
      </c>
      <c r="AM2953" t="s">
        <v>39</v>
      </c>
      <c r="AN2953">
        <v>3</v>
      </c>
      <c r="AO2953">
        <v>50</v>
      </c>
      <c r="AP2953">
        <f t="shared" si="85"/>
        <v>112</v>
      </c>
      <c r="AQ2953" t="s">
        <v>39</v>
      </c>
      <c r="AR2953" t="s">
        <v>2693</v>
      </c>
      <c r="AS2953" t="s">
        <v>3233</v>
      </c>
    </row>
    <row r="2954" spans="1:45" s="13" customFormat="1" x14ac:dyDescent="0.35">
      <c r="A2954" s="13" t="s">
        <v>2175</v>
      </c>
      <c r="B2954" s="13" t="s">
        <v>2672</v>
      </c>
      <c r="C2954" s="13" t="s">
        <v>2592</v>
      </c>
      <c r="D2954" s="13" t="s">
        <v>187</v>
      </c>
      <c r="E2954" s="13" t="s">
        <v>290</v>
      </c>
      <c r="F2954" s="13" t="s">
        <v>3065</v>
      </c>
      <c r="G2954" s="13" t="s">
        <v>42</v>
      </c>
      <c r="H2954" s="13" t="s">
        <v>40</v>
      </c>
      <c r="I2954" s="13" t="s">
        <v>3246</v>
      </c>
      <c r="J2954" s="13">
        <v>52.24</v>
      </c>
      <c r="K2954" s="13">
        <v>17.100000000000001</v>
      </c>
      <c r="L2954" s="13" t="s">
        <v>39</v>
      </c>
      <c r="M2954" s="13" t="s">
        <v>41</v>
      </c>
      <c r="N2954" s="13" t="s">
        <v>39</v>
      </c>
      <c r="O2954" s="13">
        <v>2000</v>
      </c>
      <c r="P2954" s="13">
        <v>2001</v>
      </c>
      <c r="Q2954" s="13" t="s">
        <v>3244</v>
      </c>
      <c r="R2954" s="13">
        <v>157</v>
      </c>
      <c r="S2954" s="13" t="s">
        <v>39</v>
      </c>
      <c r="T2954" s="13">
        <v>-3</v>
      </c>
      <c r="U2954" s="13" t="s">
        <v>3112</v>
      </c>
      <c r="V2954" s="16" t="s">
        <v>2953</v>
      </c>
      <c r="W2954" s="13">
        <v>168</v>
      </c>
      <c r="X2954" s="16" t="s">
        <v>3228</v>
      </c>
      <c r="Y2954" s="13" t="s">
        <v>39</v>
      </c>
      <c r="Z2954" s="16" t="s">
        <v>39</v>
      </c>
      <c r="AA2954" s="13" t="s">
        <v>39</v>
      </c>
      <c r="AB2954" s="13" t="s">
        <v>39</v>
      </c>
      <c r="AC2954" s="13" t="s">
        <v>39</v>
      </c>
      <c r="AD2954" s="13" t="s">
        <v>40</v>
      </c>
      <c r="AE2954" s="13" t="s">
        <v>39</v>
      </c>
      <c r="AF2954" s="13" t="s">
        <v>40</v>
      </c>
      <c r="AG2954" s="13" t="s">
        <v>39</v>
      </c>
      <c r="AH2954" s="13" t="s">
        <v>39</v>
      </c>
      <c r="AI2954" s="13" t="s">
        <v>39</v>
      </c>
      <c r="AJ2954" s="13" t="s">
        <v>3245</v>
      </c>
      <c r="AK2954" s="13" t="s">
        <v>39</v>
      </c>
      <c r="AL2954" s="13" t="s">
        <v>39</v>
      </c>
      <c r="AM2954" s="13" t="s">
        <v>39</v>
      </c>
      <c r="AN2954" s="13">
        <v>3</v>
      </c>
      <c r="AO2954" s="13">
        <v>50</v>
      </c>
      <c r="AP2954" s="13">
        <f t="shared" si="85"/>
        <v>112</v>
      </c>
      <c r="AQ2954" s="13" t="s">
        <v>39</v>
      </c>
      <c r="AR2954" s="13" t="s">
        <v>2693</v>
      </c>
      <c r="AS2954" s="13" t="s">
        <v>3233</v>
      </c>
    </row>
    <row r="2955" spans="1:45" x14ac:dyDescent="0.35">
      <c r="A2955" t="s">
        <v>2177</v>
      </c>
      <c r="B2955" t="s">
        <v>2672</v>
      </c>
      <c r="C2955" t="s">
        <v>2592</v>
      </c>
      <c r="D2955" t="s">
        <v>998</v>
      </c>
      <c r="E2955" t="s">
        <v>999</v>
      </c>
      <c r="F2955" t="s">
        <v>39</v>
      </c>
      <c r="G2955" t="s">
        <v>42</v>
      </c>
      <c r="H2955" t="s">
        <v>40</v>
      </c>
      <c r="I2955" t="s">
        <v>3252</v>
      </c>
      <c r="J2955" t="s">
        <v>39</v>
      </c>
      <c r="K2955" t="s">
        <v>39</v>
      </c>
      <c r="L2955" t="s">
        <v>39</v>
      </c>
      <c r="M2955" t="s">
        <v>41</v>
      </c>
      <c r="N2955">
        <v>5980</v>
      </c>
      <c r="O2955">
        <v>2005</v>
      </c>
      <c r="P2955" t="s">
        <v>39</v>
      </c>
      <c r="Q2955" t="s">
        <v>39</v>
      </c>
      <c r="R2955" t="s">
        <v>39</v>
      </c>
      <c r="S2955" t="s">
        <v>39</v>
      </c>
      <c r="T2955" t="s">
        <v>39</v>
      </c>
      <c r="U2955" t="s">
        <v>3253</v>
      </c>
      <c r="V2955" s="6" t="s">
        <v>2953</v>
      </c>
      <c r="W2955">
        <f>12*7</f>
        <v>84</v>
      </c>
      <c r="X2955" s="6" t="s">
        <v>2787</v>
      </c>
      <c r="Y2955" t="s">
        <v>3254</v>
      </c>
      <c r="Z2955" s="6" t="s">
        <v>39</v>
      </c>
      <c r="AA2955" t="s">
        <v>39</v>
      </c>
      <c r="AB2955" t="s">
        <v>39</v>
      </c>
      <c r="AC2955" t="s">
        <v>39</v>
      </c>
      <c r="AD2955" t="s">
        <v>40</v>
      </c>
      <c r="AE2955" t="s">
        <v>39</v>
      </c>
      <c r="AF2955" t="s">
        <v>40</v>
      </c>
      <c r="AG2955" t="s">
        <v>39</v>
      </c>
      <c r="AH2955" t="s">
        <v>39</v>
      </c>
      <c r="AI2955" t="s">
        <v>39</v>
      </c>
      <c r="AJ2955" t="s">
        <v>43</v>
      </c>
      <c r="AK2955">
        <v>0</v>
      </c>
      <c r="AL2955" t="s">
        <v>39</v>
      </c>
      <c r="AM2955" t="s">
        <v>39</v>
      </c>
      <c r="AN2955">
        <v>3</v>
      </c>
      <c r="AO2955">
        <v>50</v>
      </c>
      <c r="AP2955" t="s">
        <v>39</v>
      </c>
      <c r="AQ2955" t="s">
        <v>39</v>
      </c>
      <c r="AR2955" t="s">
        <v>39</v>
      </c>
      <c r="AS2955" t="s">
        <v>3262</v>
      </c>
    </row>
    <row r="2956" spans="1:45" x14ac:dyDescent="0.35">
      <c r="A2956" t="s">
        <v>2177</v>
      </c>
      <c r="B2956" t="s">
        <v>2672</v>
      </c>
      <c r="C2956" t="s">
        <v>2592</v>
      </c>
      <c r="D2956" t="s">
        <v>998</v>
      </c>
      <c r="E2956" t="s">
        <v>999</v>
      </c>
      <c r="F2956" t="s">
        <v>39</v>
      </c>
      <c r="G2956" t="s">
        <v>42</v>
      </c>
      <c r="H2956" t="s">
        <v>40</v>
      </c>
      <c r="I2956" t="s">
        <v>3252</v>
      </c>
      <c r="J2956" t="s">
        <v>39</v>
      </c>
      <c r="K2956" t="s">
        <v>39</v>
      </c>
      <c r="L2956" t="s">
        <v>39</v>
      </c>
      <c r="M2956" t="s">
        <v>41</v>
      </c>
      <c r="N2956">
        <v>5980</v>
      </c>
      <c r="O2956">
        <v>2005</v>
      </c>
      <c r="P2956" t="s">
        <v>39</v>
      </c>
      <c r="Q2956" t="s">
        <v>39</v>
      </c>
      <c r="R2956" t="s">
        <v>39</v>
      </c>
      <c r="S2956" t="s">
        <v>39</v>
      </c>
      <c r="T2956" t="s">
        <v>39</v>
      </c>
      <c r="U2956" t="s">
        <v>3253</v>
      </c>
      <c r="V2956" s="6" t="s">
        <v>2953</v>
      </c>
      <c r="W2956">
        <f>12*7</f>
        <v>84</v>
      </c>
      <c r="X2956" s="6" t="s">
        <v>2787</v>
      </c>
      <c r="Y2956" t="s">
        <v>3254</v>
      </c>
      <c r="Z2956" s="6" t="s">
        <v>39</v>
      </c>
      <c r="AA2956" t="s">
        <v>39</v>
      </c>
      <c r="AB2956" t="s">
        <v>39</v>
      </c>
      <c r="AC2956" t="s">
        <v>39</v>
      </c>
      <c r="AD2956" t="s">
        <v>40</v>
      </c>
      <c r="AE2956" t="s">
        <v>39</v>
      </c>
      <c r="AF2956" t="s">
        <v>40</v>
      </c>
      <c r="AG2956" t="s">
        <v>39</v>
      </c>
      <c r="AH2956" t="s">
        <v>39</v>
      </c>
      <c r="AI2956" t="s">
        <v>39</v>
      </c>
      <c r="AJ2956" t="s">
        <v>43</v>
      </c>
      <c r="AK2956">
        <v>47.654000000000003</v>
      </c>
      <c r="AL2956" t="s">
        <v>39</v>
      </c>
      <c r="AM2956" t="s">
        <v>39</v>
      </c>
      <c r="AN2956">
        <v>3</v>
      </c>
      <c r="AO2956">
        <v>50</v>
      </c>
      <c r="AP2956" t="s">
        <v>39</v>
      </c>
      <c r="AQ2956" t="s">
        <v>39</v>
      </c>
      <c r="AR2956" t="s">
        <v>2641</v>
      </c>
      <c r="AS2956" t="s">
        <v>3255</v>
      </c>
    </row>
    <row r="2957" spans="1:45" x14ac:dyDescent="0.35">
      <c r="A2957" t="s">
        <v>2177</v>
      </c>
      <c r="B2957" t="s">
        <v>2672</v>
      </c>
      <c r="C2957" t="s">
        <v>2592</v>
      </c>
      <c r="D2957" t="s">
        <v>998</v>
      </c>
      <c r="E2957" t="s">
        <v>999</v>
      </c>
      <c r="F2957" t="s">
        <v>39</v>
      </c>
      <c r="G2957" t="s">
        <v>42</v>
      </c>
      <c r="H2957" t="s">
        <v>40</v>
      </c>
      <c r="I2957" t="s">
        <v>3252</v>
      </c>
      <c r="J2957" t="s">
        <v>39</v>
      </c>
      <c r="K2957" t="s">
        <v>39</v>
      </c>
      <c r="L2957" t="s">
        <v>39</v>
      </c>
      <c r="M2957" t="s">
        <v>41</v>
      </c>
      <c r="N2957">
        <v>5980</v>
      </c>
      <c r="O2957">
        <v>2005</v>
      </c>
      <c r="P2957" t="s">
        <v>39</v>
      </c>
      <c r="Q2957" t="s">
        <v>39</v>
      </c>
      <c r="R2957" t="s">
        <v>39</v>
      </c>
      <c r="S2957" t="s">
        <v>39</v>
      </c>
      <c r="T2957" t="s">
        <v>39</v>
      </c>
      <c r="U2957" t="s">
        <v>3253</v>
      </c>
      <c r="V2957" s="6" t="s">
        <v>2953</v>
      </c>
      <c r="W2957">
        <f t="shared" ref="W2957:W2976" si="86">12*7</f>
        <v>84</v>
      </c>
      <c r="X2957" s="6" t="s">
        <v>2787</v>
      </c>
      <c r="Y2957" t="s">
        <v>3254</v>
      </c>
      <c r="Z2957" s="6" t="s">
        <v>39</v>
      </c>
      <c r="AA2957" t="s">
        <v>39</v>
      </c>
      <c r="AB2957" t="s">
        <v>39</v>
      </c>
      <c r="AC2957" t="s">
        <v>39</v>
      </c>
      <c r="AD2957" t="s">
        <v>40</v>
      </c>
      <c r="AE2957" t="s">
        <v>39</v>
      </c>
      <c r="AF2957" t="s">
        <v>40</v>
      </c>
      <c r="AG2957" t="s">
        <v>39</v>
      </c>
      <c r="AH2957" t="s">
        <v>39</v>
      </c>
      <c r="AI2957" t="s">
        <v>39</v>
      </c>
      <c r="AJ2957" t="s">
        <v>43</v>
      </c>
      <c r="AK2957">
        <v>67.284000000000006</v>
      </c>
      <c r="AL2957" t="s">
        <v>39</v>
      </c>
      <c r="AM2957" t="s">
        <v>39</v>
      </c>
      <c r="AN2957">
        <v>3</v>
      </c>
      <c r="AO2957">
        <v>50</v>
      </c>
      <c r="AP2957" t="s">
        <v>39</v>
      </c>
      <c r="AQ2957" t="s">
        <v>39</v>
      </c>
      <c r="AR2957" t="s">
        <v>2641</v>
      </c>
      <c r="AS2957" t="s">
        <v>3256</v>
      </c>
    </row>
    <row r="2958" spans="1:45" x14ac:dyDescent="0.35">
      <c r="A2958" t="s">
        <v>2177</v>
      </c>
      <c r="B2958" t="s">
        <v>2672</v>
      </c>
      <c r="C2958" t="s">
        <v>2592</v>
      </c>
      <c r="D2958" t="s">
        <v>998</v>
      </c>
      <c r="E2958" t="s">
        <v>999</v>
      </c>
      <c r="F2958" t="s">
        <v>39</v>
      </c>
      <c r="G2958" t="s">
        <v>42</v>
      </c>
      <c r="H2958" t="s">
        <v>40</v>
      </c>
      <c r="I2958" t="s">
        <v>3252</v>
      </c>
      <c r="J2958" t="s">
        <v>39</v>
      </c>
      <c r="K2958" t="s">
        <v>39</v>
      </c>
      <c r="L2958" t="s">
        <v>39</v>
      </c>
      <c r="M2958" t="s">
        <v>41</v>
      </c>
      <c r="N2958">
        <v>5980</v>
      </c>
      <c r="O2958">
        <v>2005</v>
      </c>
      <c r="P2958" t="s">
        <v>39</v>
      </c>
      <c r="Q2958" t="s">
        <v>39</v>
      </c>
      <c r="R2958" t="s">
        <v>39</v>
      </c>
      <c r="S2958" t="s">
        <v>39</v>
      </c>
      <c r="T2958" t="s">
        <v>39</v>
      </c>
      <c r="U2958" t="s">
        <v>3253</v>
      </c>
      <c r="V2958" s="6" t="s">
        <v>2953</v>
      </c>
      <c r="W2958">
        <f t="shared" si="86"/>
        <v>84</v>
      </c>
      <c r="X2958" s="6" t="s">
        <v>2787</v>
      </c>
      <c r="Y2958" t="s">
        <v>3254</v>
      </c>
      <c r="Z2958" s="6" t="s">
        <v>39</v>
      </c>
      <c r="AA2958" t="s">
        <v>39</v>
      </c>
      <c r="AB2958" t="s">
        <v>39</v>
      </c>
      <c r="AC2958" t="s">
        <v>39</v>
      </c>
      <c r="AD2958" t="s">
        <v>40</v>
      </c>
      <c r="AE2958" t="s">
        <v>39</v>
      </c>
      <c r="AF2958" t="s">
        <v>40</v>
      </c>
      <c r="AG2958" t="s">
        <v>39</v>
      </c>
      <c r="AH2958" t="s">
        <v>39</v>
      </c>
      <c r="AI2958" t="s">
        <v>39</v>
      </c>
      <c r="AJ2958" t="s">
        <v>43</v>
      </c>
      <c r="AK2958" s="19">
        <v>79.876999999999995</v>
      </c>
      <c r="AL2958" t="s">
        <v>39</v>
      </c>
      <c r="AM2958" t="s">
        <v>39</v>
      </c>
      <c r="AN2958">
        <v>3</v>
      </c>
      <c r="AO2958">
        <v>50</v>
      </c>
      <c r="AP2958" t="s">
        <v>39</v>
      </c>
      <c r="AQ2958" t="s">
        <v>39</v>
      </c>
      <c r="AR2958" t="s">
        <v>2641</v>
      </c>
      <c r="AS2958" t="s">
        <v>3257</v>
      </c>
    </row>
    <row r="2959" spans="1:45" x14ac:dyDescent="0.35">
      <c r="A2959" t="s">
        <v>2177</v>
      </c>
      <c r="B2959" t="s">
        <v>2672</v>
      </c>
      <c r="C2959" t="s">
        <v>2592</v>
      </c>
      <c r="D2959" t="s">
        <v>998</v>
      </c>
      <c r="E2959" t="s">
        <v>999</v>
      </c>
      <c r="F2959" t="s">
        <v>39</v>
      </c>
      <c r="G2959" t="s">
        <v>42</v>
      </c>
      <c r="H2959" t="s">
        <v>40</v>
      </c>
      <c r="I2959" t="s">
        <v>3252</v>
      </c>
      <c r="J2959" t="s">
        <v>39</v>
      </c>
      <c r="K2959" t="s">
        <v>39</v>
      </c>
      <c r="L2959" t="s">
        <v>39</v>
      </c>
      <c r="M2959" t="s">
        <v>41</v>
      </c>
      <c r="N2959">
        <v>5980</v>
      </c>
      <c r="O2959">
        <v>2005</v>
      </c>
      <c r="P2959" t="s">
        <v>39</v>
      </c>
      <c r="Q2959" t="s">
        <v>39</v>
      </c>
      <c r="R2959" t="s">
        <v>39</v>
      </c>
      <c r="S2959" t="s">
        <v>39</v>
      </c>
      <c r="T2959" t="s">
        <v>39</v>
      </c>
      <c r="U2959" t="s">
        <v>3253</v>
      </c>
      <c r="V2959" s="6" t="s">
        <v>2953</v>
      </c>
      <c r="W2959">
        <f t="shared" si="86"/>
        <v>84</v>
      </c>
      <c r="X2959" s="6" t="s">
        <v>2787</v>
      </c>
      <c r="Y2959" t="s">
        <v>3254</v>
      </c>
      <c r="Z2959" s="6" t="s">
        <v>39</v>
      </c>
      <c r="AA2959" t="s">
        <v>39</v>
      </c>
      <c r="AB2959" t="s">
        <v>39</v>
      </c>
      <c r="AC2959" t="s">
        <v>39</v>
      </c>
      <c r="AD2959" t="s">
        <v>40</v>
      </c>
      <c r="AE2959" t="s">
        <v>39</v>
      </c>
      <c r="AF2959" t="s">
        <v>40</v>
      </c>
      <c r="AG2959" t="s">
        <v>39</v>
      </c>
      <c r="AH2959" t="s">
        <v>39</v>
      </c>
      <c r="AI2959" t="s">
        <v>39</v>
      </c>
      <c r="AJ2959" t="s">
        <v>43</v>
      </c>
      <c r="AK2959" s="19">
        <v>80.864000000000004</v>
      </c>
      <c r="AL2959" t="s">
        <v>39</v>
      </c>
      <c r="AM2959" t="s">
        <v>39</v>
      </c>
      <c r="AN2959">
        <v>3</v>
      </c>
      <c r="AO2959">
        <v>50</v>
      </c>
      <c r="AP2959" t="s">
        <v>39</v>
      </c>
      <c r="AQ2959" t="s">
        <v>39</v>
      </c>
      <c r="AR2959" t="s">
        <v>2641</v>
      </c>
      <c r="AS2959" t="s">
        <v>3258</v>
      </c>
    </row>
    <row r="2960" spans="1:45" x14ac:dyDescent="0.35">
      <c r="A2960" t="s">
        <v>2177</v>
      </c>
      <c r="B2960" t="s">
        <v>2672</v>
      </c>
      <c r="C2960" t="s">
        <v>2592</v>
      </c>
      <c r="D2960" t="s">
        <v>998</v>
      </c>
      <c r="E2960" t="s">
        <v>999</v>
      </c>
      <c r="F2960" t="s">
        <v>39</v>
      </c>
      <c r="G2960" t="s">
        <v>42</v>
      </c>
      <c r="H2960" t="s">
        <v>40</v>
      </c>
      <c r="I2960" t="s">
        <v>3252</v>
      </c>
      <c r="J2960" t="s">
        <v>39</v>
      </c>
      <c r="K2960" t="s">
        <v>39</v>
      </c>
      <c r="L2960" t="s">
        <v>39</v>
      </c>
      <c r="M2960" t="s">
        <v>41</v>
      </c>
      <c r="N2960">
        <v>5980</v>
      </c>
      <c r="O2960">
        <v>2005</v>
      </c>
      <c r="P2960" t="s">
        <v>39</v>
      </c>
      <c r="Q2960" t="s">
        <v>39</v>
      </c>
      <c r="R2960" t="s">
        <v>39</v>
      </c>
      <c r="S2960" t="s">
        <v>39</v>
      </c>
      <c r="T2960" t="s">
        <v>39</v>
      </c>
      <c r="U2960" t="s">
        <v>3253</v>
      </c>
      <c r="V2960" s="6" t="s">
        <v>2953</v>
      </c>
      <c r="W2960">
        <f t="shared" si="86"/>
        <v>84</v>
      </c>
      <c r="X2960" s="6" t="s">
        <v>2787</v>
      </c>
      <c r="Y2960" t="s">
        <v>3254</v>
      </c>
      <c r="Z2960" s="6" t="s">
        <v>39</v>
      </c>
      <c r="AA2960" t="s">
        <v>39</v>
      </c>
      <c r="AB2960" t="s">
        <v>39</v>
      </c>
      <c r="AC2960" t="s">
        <v>39</v>
      </c>
      <c r="AD2960" t="s">
        <v>40</v>
      </c>
      <c r="AE2960" t="s">
        <v>39</v>
      </c>
      <c r="AF2960" t="s">
        <v>40</v>
      </c>
      <c r="AG2960" t="s">
        <v>39</v>
      </c>
      <c r="AH2960" t="s">
        <v>39</v>
      </c>
      <c r="AI2960" t="s">
        <v>39</v>
      </c>
      <c r="AJ2960" t="s">
        <v>43</v>
      </c>
      <c r="AK2960" s="19">
        <v>73.209999999999994</v>
      </c>
      <c r="AL2960" t="s">
        <v>39</v>
      </c>
      <c r="AM2960" t="s">
        <v>39</v>
      </c>
      <c r="AN2960">
        <v>3</v>
      </c>
      <c r="AO2960">
        <v>50</v>
      </c>
      <c r="AP2960" t="s">
        <v>39</v>
      </c>
      <c r="AQ2960" t="s">
        <v>39</v>
      </c>
      <c r="AR2960" t="s">
        <v>2641</v>
      </c>
      <c r="AS2960" t="s">
        <v>3259</v>
      </c>
    </row>
    <row r="2961" spans="1:45" x14ac:dyDescent="0.35">
      <c r="A2961" t="s">
        <v>2177</v>
      </c>
      <c r="B2961" t="s">
        <v>2672</v>
      </c>
      <c r="C2961" t="s">
        <v>2592</v>
      </c>
      <c r="D2961" t="s">
        <v>998</v>
      </c>
      <c r="E2961" t="s">
        <v>999</v>
      </c>
      <c r="F2961" t="s">
        <v>39</v>
      </c>
      <c r="G2961" t="s">
        <v>42</v>
      </c>
      <c r="H2961" t="s">
        <v>40</v>
      </c>
      <c r="I2961" t="s">
        <v>3252</v>
      </c>
      <c r="J2961" t="s">
        <v>39</v>
      </c>
      <c r="K2961" t="s">
        <v>39</v>
      </c>
      <c r="L2961" t="s">
        <v>39</v>
      </c>
      <c r="M2961" t="s">
        <v>41</v>
      </c>
      <c r="N2961">
        <v>5980</v>
      </c>
      <c r="O2961">
        <v>2005</v>
      </c>
      <c r="P2961" t="s">
        <v>39</v>
      </c>
      <c r="Q2961" t="s">
        <v>39</v>
      </c>
      <c r="R2961" t="s">
        <v>39</v>
      </c>
      <c r="S2961" t="s">
        <v>39</v>
      </c>
      <c r="T2961" t="s">
        <v>39</v>
      </c>
      <c r="U2961" t="s">
        <v>3253</v>
      </c>
      <c r="V2961" s="6" t="s">
        <v>2953</v>
      </c>
      <c r="W2961">
        <f t="shared" si="86"/>
        <v>84</v>
      </c>
      <c r="X2961" s="6" t="s">
        <v>2787</v>
      </c>
      <c r="Y2961" t="s">
        <v>3254</v>
      </c>
      <c r="Z2961" s="6" t="s">
        <v>39</v>
      </c>
      <c r="AA2961" t="s">
        <v>39</v>
      </c>
      <c r="AB2961" t="s">
        <v>39</v>
      </c>
      <c r="AC2961" t="s">
        <v>39</v>
      </c>
      <c r="AD2961" t="s">
        <v>40</v>
      </c>
      <c r="AE2961" t="s">
        <v>39</v>
      </c>
      <c r="AF2961" t="s">
        <v>40</v>
      </c>
      <c r="AG2961" t="s">
        <v>39</v>
      </c>
      <c r="AH2961" t="s">
        <v>39</v>
      </c>
      <c r="AI2961" t="s">
        <v>39</v>
      </c>
      <c r="AJ2961" t="s">
        <v>43</v>
      </c>
      <c r="AK2961" s="19">
        <v>57.16</v>
      </c>
      <c r="AL2961" t="s">
        <v>39</v>
      </c>
      <c r="AM2961" t="s">
        <v>39</v>
      </c>
      <c r="AN2961">
        <v>3</v>
      </c>
      <c r="AO2961">
        <v>50</v>
      </c>
      <c r="AP2961" t="s">
        <v>39</v>
      </c>
      <c r="AQ2961" t="s">
        <v>39</v>
      </c>
      <c r="AR2961" t="s">
        <v>2641</v>
      </c>
      <c r="AS2961" t="s">
        <v>3260</v>
      </c>
    </row>
    <row r="2962" spans="1:45" x14ac:dyDescent="0.35">
      <c r="A2962" t="s">
        <v>2177</v>
      </c>
      <c r="B2962" t="s">
        <v>2672</v>
      </c>
      <c r="C2962" t="s">
        <v>2592</v>
      </c>
      <c r="D2962" t="s">
        <v>998</v>
      </c>
      <c r="E2962" t="s">
        <v>999</v>
      </c>
      <c r="F2962" t="s">
        <v>39</v>
      </c>
      <c r="G2962" t="s">
        <v>42</v>
      </c>
      <c r="H2962" t="s">
        <v>40</v>
      </c>
      <c r="I2962" t="s">
        <v>3252</v>
      </c>
      <c r="J2962" t="s">
        <v>39</v>
      </c>
      <c r="K2962" t="s">
        <v>39</v>
      </c>
      <c r="L2962" t="s">
        <v>39</v>
      </c>
      <c r="M2962" t="s">
        <v>41</v>
      </c>
      <c r="N2962">
        <v>5980</v>
      </c>
      <c r="O2962">
        <v>2005</v>
      </c>
      <c r="P2962" t="s">
        <v>39</v>
      </c>
      <c r="Q2962" t="s">
        <v>39</v>
      </c>
      <c r="R2962" t="s">
        <v>39</v>
      </c>
      <c r="S2962" t="s">
        <v>39</v>
      </c>
      <c r="T2962" t="s">
        <v>39</v>
      </c>
      <c r="U2962" t="s">
        <v>3253</v>
      </c>
      <c r="V2962" s="6" t="s">
        <v>2953</v>
      </c>
      <c r="W2962">
        <f t="shared" si="86"/>
        <v>84</v>
      </c>
      <c r="X2962" s="6" t="s">
        <v>2787</v>
      </c>
      <c r="Y2962" t="s">
        <v>3254</v>
      </c>
      <c r="Z2962" s="6" t="s">
        <v>39</v>
      </c>
      <c r="AA2962" t="s">
        <v>39</v>
      </c>
      <c r="AB2962" t="s">
        <v>39</v>
      </c>
      <c r="AC2962" t="s">
        <v>39</v>
      </c>
      <c r="AD2962" t="s">
        <v>40</v>
      </c>
      <c r="AE2962" t="s">
        <v>39</v>
      </c>
      <c r="AF2962" t="s">
        <v>40</v>
      </c>
      <c r="AG2962" t="s">
        <v>39</v>
      </c>
      <c r="AH2962" t="s">
        <v>39</v>
      </c>
      <c r="AI2962" t="s">
        <v>39</v>
      </c>
      <c r="AJ2962" t="s">
        <v>43</v>
      </c>
      <c r="AK2962" s="19">
        <v>33.457000000000001</v>
      </c>
      <c r="AL2962" t="s">
        <v>39</v>
      </c>
      <c r="AM2962" t="s">
        <v>39</v>
      </c>
      <c r="AN2962">
        <v>3</v>
      </c>
      <c r="AO2962">
        <v>50</v>
      </c>
      <c r="AP2962" t="s">
        <v>39</v>
      </c>
      <c r="AQ2962" t="s">
        <v>39</v>
      </c>
      <c r="AR2962" t="s">
        <v>2641</v>
      </c>
      <c r="AS2962" t="s">
        <v>3261</v>
      </c>
    </row>
    <row r="2963" spans="1:45" x14ac:dyDescent="0.35">
      <c r="A2963" t="s">
        <v>2177</v>
      </c>
      <c r="B2963" t="s">
        <v>2672</v>
      </c>
      <c r="C2963" t="s">
        <v>2592</v>
      </c>
      <c r="D2963" t="s">
        <v>998</v>
      </c>
      <c r="E2963" t="s">
        <v>999</v>
      </c>
      <c r="F2963" t="s">
        <v>39</v>
      </c>
      <c r="G2963" t="s">
        <v>42</v>
      </c>
      <c r="H2963" t="s">
        <v>40</v>
      </c>
      <c r="I2963" t="s">
        <v>3252</v>
      </c>
      <c r="J2963" t="s">
        <v>39</v>
      </c>
      <c r="K2963" t="s">
        <v>39</v>
      </c>
      <c r="L2963" t="s">
        <v>39</v>
      </c>
      <c r="M2963" t="s">
        <v>41</v>
      </c>
      <c r="N2963">
        <v>4124</v>
      </c>
      <c r="O2963">
        <v>2005</v>
      </c>
      <c r="P2963" t="s">
        <v>39</v>
      </c>
      <c r="Q2963" t="s">
        <v>39</v>
      </c>
      <c r="R2963" t="s">
        <v>39</v>
      </c>
      <c r="S2963" t="s">
        <v>39</v>
      </c>
      <c r="T2963" t="s">
        <v>39</v>
      </c>
      <c r="U2963" t="s">
        <v>3253</v>
      </c>
      <c r="V2963" s="6" t="s">
        <v>2953</v>
      </c>
      <c r="W2963">
        <f t="shared" si="86"/>
        <v>84</v>
      </c>
      <c r="X2963" s="6" t="s">
        <v>2787</v>
      </c>
      <c r="Y2963" t="s">
        <v>3254</v>
      </c>
      <c r="Z2963" s="6" t="s">
        <v>39</v>
      </c>
      <c r="AA2963" t="s">
        <v>39</v>
      </c>
      <c r="AB2963" t="s">
        <v>39</v>
      </c>
      <c r="AC2963" t="s">
        <v>39</v>
      </c>
      <c r="AD2963" t="s">
        <v>40</v>
      </c>
      <c r="AE2963" t="s">
        <v>39</v>
      </c>
      <c r="AF2963" t="s">
        <v>40</v>
      </c>
      <c r="AG2963" t="s">
        <v>39</v>
      </c>
      <c r="AH2963" t="s">
        <v>39</v>
      </c>
      <c r="AI2963" t="s">
        <v>39</v>
      </c>
      <c r="AJ2963" t="s">
        <v>43</v>
      </c>
      <c r="AK2963">
        <v>44.744</v>
      </c>
      <c r="AL2963" t="s">
        <v>39</v>
      </c>
      <c r="AM2963" t="s">
        <v>39</v>
      </c>
      <c r="AN2963">
        <v>3</v>
      </c>
      <c r="AO2963">
        <v>50</v>
      </c>
      <c r="AP2963" t="s">
        <v>39</v>
      </c>
      <c r="AQ2963" t="s">
        <v>39</v>
      </c>
      <c r="AR2963" t="s">
        <v>2641</v>
      </c>
      <c r="AS2963" t="s">
        <v>3255</v>
      </c>
    </row>
    <row r="2964" spans="1:45" x14ac:dyDescent="0.35">
      <c r="A2964" t="s">
        <v>2177</v>
      </c>
      <c r="B2964" t="s">
        <v>2672</v>
      </c>
      <c r="C2964" t="s">
        <v>2592</v>
      </c>
      <c r="D2964" t="s">
        <v>998</v>
      </c>
      <c r="E2964" t="s">
        <v>999</v>
      </c>
      <c r="F2964" t="s">
        <v>39</v>
      </c>
      <c r="G2964" t="s">
        <v>42</v>
      </c>
      <c r="H2964" t="s">
        <v>40</v>
      </c>
      <c r="I2964" t="s">
        <v>3252</v>
      </c>
      <c r="J2964" t="s">
        <v>39</v>
      </c>
      <c r="K2964" t="s">
        <v>39</v>
      </c>
      <c r="L2964" t="s">
        <v>39</v>
      </c>
      <c r="M2964" t="s">
        <v>41</v>
      </c>
      <c r="N2964">
        <v>4124</v>
      </c>
      <c r="O2964">
        <v>2005</v>
      </c>
      <c r="P2964" t="s">
        <v>39</v>
      </c>
      <c r="Q2964" t="s">
        <v>39</v>
      </c>
      <c r="R2964" t="s">
        <v>39</v>
      </c>
      <c r="S2964" t="s">
        <v>39</v>
      </c>
      <c r="T2964" t="s">
        <v>39</v>
      </c>
      <c r="U2964" t="s">
        <v>3253</v>
      </c>
      <c r="V2964" s="6" t="s">
        <v>2953</v>
      </c>
      <c r="W2964">
        <f t="shared" si="86"/>
        <v>84</v>
      </c>
      <c r="X2964" s="6" t="s">
        <v>2787</v>
      </c>
      <c r="Y2964" t="s">
        <v>3254</v>
      </c>
      <c r="Z2964" s="6" t="s">
        <v>39</v>
      </c>
      <c r="AA2964" t="s">
        <v>39</v>
      </c>
      <c r="AB2964" t="s">
        <v>39</v>
      </c>
      <c r="AC2964" t="s">
        <v>39</v>
      </c>
      <c r="AD2964" t="s">
        <v>40</v>
      </c>
      <c r="AE2964" t="s">
        <v>39</v>
      </c>
      <c r="AF2964" t="s">
        <v>40</v>
      </c>
      <c r="AG2964" t="s">
        <v>39</v>
      </c>
      <c r="AH2964" t="s">
        <v>39</v>
      </c>
      <c r="AI2964" t="s">
        <v>39</v>
      </c>
      <c r="AJ2964" t="s">
        <v>43</v>
      </c>
      <c r="AK2964">
        <v>60.243000000000002</v>
      </c>
      <c r="AL2964" t="s">
        <v>39</v>
      </c>
      <c r="AM2964" t="s">
        <v>39</v>
      </c>
      <c r="AN2964">
        <v>3</v>
      </c>
      <c r="AO2964">
        <v>50</v>
      </c>
      <c r="AP2964" t="s">
        <v>39</v>
      </c>
      <c r="AQ2964" t="s">
        <v>39</v>
      </c>
      <c r="AR2964" t="s">
        <v>2641</v>
      </c>
      <c r="AS2964" t="s">
        <v>3256</v>
      </c>
    </row>
    <row r="2965" spans="1:45" x14ac:dyDescent="0.35">
      <c r="A2965" t="s">
        <v>2177</v>
      </c>
      <c r="B2965" t="s">
        <v>2672</v>
      </c>
      <c r="C2965" t="s">
        <v>2592</v>
      </c>
      <c r="D2965" t="s">
        <v>998</v>
      </c>
      <c r="E2965" t="s">
        <v>999</v>
      </c>
      <c r="F2965" t="s">
        <v>39</v>
      </c>
      <c r="G2965" t="s">
        <v>42</v>
      </c>
      <c r="H2965" t="s">
        <v>40</v>
      </c>
      <c r="I2965" t="s">
        <v>3252</v>
      </c>
      <c r="J2965" t="s">
        <v>39</v>
      </c>
      <c r="K2965" t="s">
        <v>39</v>
      </c>
      <c r="L2965" t="s">
        <v>39</v>
      </c>
      <c r="M2965" t="s">
        <v>41</v>
      </c>
      <c r="N2965">
        <v>4124</v>
      </c>
      <c r="O2965">
        <v>2005</v>
      </c>
      <c r="P2965" t="s">
        <v>39</v>
      </c>
      <c r="Q2965" t="s">
        <v>39</v>
      </c>
      <c r="R2965" t="s">
        <v>39</v>
      </c>
      <c r="S2965" t="s">
        <v>39</v>
      </c>
      <c r="T2965" t="s">
        <v>39</v>
      </c>
      <c r="U2965" t="s">
        <v>3253</v>
      </c>
      <c r="V2965" s="6" t="s">
        <v>2953</v>
      </c>
      <c r="W2965">
        <f t="shared" si="86"/>
        <v>84</v>
      </c>
      <c r="X2965" s="6" t="s">
        <v>2787</v>
      </c>
      <c r="Y2965" t="s">
        <v>3254</v>
      </c>
      <c r="Z2965" s="6" t="s">
        <v>39</v>
      </c>
      <c r="AA2965" t="s">
        <v>39</v>
      </c>
      <c r="AB2965" t="s">
        <v>39</v>
      </c>
      <c r="AC2965" t="s">
        <v>39</v>
      </c>
      <c r="AD2965" t="s">
        <v>40</v>
      </c>
      <c r="AE2965" t="s">
        <v>39</v>
      </c>
      <c r="AF2965" t="s">
        <v>40</v>
      </c>
      <c r="AG2965" t="s">
        <v>39</v>
      </c>
      <c r="AH2965" t="s">
        <v>39</v>
      </c>
      <c r="AI2965" t="s">
        <v>39</v>
      </c>
      <c r="AJ2965" t="s">
        <v>43</v>
      </c>
      <c r="AK2965" s="19">
        <v>68.058999999999997</v>
      </c>
      <c r="AL2965" t="s">
        <v>39</v>
      </c>
      <c r="AM2965" t="s">
        <v>39</v>
      </c>
      <c r="AN2965">
        <v>3</v>
      </c>
      <c r="AO2965">
        <v>50</v>
      </c>
      <c r="AP2965" t="s">
        <v>39</v>
      </c>
      <c r="AQ2965" t="s">
        <v>39</v>
      </c>
      <c r="AR2965" t="s">
        <v>2641</v>
      </c>
      <c r="AS2965" t="s">
        <v>3257</v>
      </c>
    </row>
    <row r="2966" spans="1:45" x14ac:dyDescent="0.35">
      <c r="A2966" t="s">
        <v>2177</v>
      </c>
      <c r="B2966" t="s">
        <v>2672</v>
      </c>
      <c r="C2966" t="s">
        <v>2592</v>
      </c>
      <c r="D2966" t="s">
        <v>998</v>
      </c>
      <c r="E2966" t="s">
        <v>999</v>
      </c>
      <c r="F2966" t="s">
        <v>39</v>
      </c>
      <c r="G2966" t="s">
        <v>42</v>
      </c>
      <c r="H2966" t="s">
        <v>40</v>
      </c>
      <c r="I2966" t="s">
        <v>3252</v>
      </c>
      <c r="J2966" t="s">
        <v>39</v>
      </c>
      <c r="K2966" t="s">
        <v>39</v>
      </c>
      <c r="L2966" t="s">
        <v>39</v>
      </c>
      <c r="M2966" t="s">
        <v>41</v>
      </c>
      <c r="N2966">
        <v>4124</v>
      </c>
      <c r="O2966">
        <v>2005</v>
      </c>
      <c r="P2966" t="s">
        <v>39</v>
      </c>
      <c r="Q2966" t="s">
        <v>39</v>
      </c>
      <c r="R2966" t="s">
        <v>39</v>
      </c>
      <c r="S2966" t="s">
        <v>39</v>
      </c>
      <c r="T2966" t="s">
        <v>39</v>
      </c>
      <c r="U2966" t="s">
        <v>3253</v>
      </c>
      <c r="V2966" s="6" t="s">
        <v>2953</v>
      </c>
      <c r="W2966">
        <f t="shared" si="86"/>
        <v>84</v>
      </c>
      <c r="X2966" s="6" t="s">
        <v>2787</v>
      </c>
      <c r="Y2966" t="s">
        <v>3254</v>
      </c>
      <c r="Z2966" s="6" t="s">
        <v>39</v>
      </c>
      <c r="AA2966" t="s">
        <v>39</v>
      </c>
      <c r="AB2966" t="s">
        <v>39</v>
      </c>
      <c r="AC2966" t="s">
        <v>39</v>
      </c>
      <c r="AD2966" t="s">
        <v>40</v>
      </c>
      <c r="AE2966" t="s">
        <v>39</v>
      </c>
      <c r="AF2966" t="s">
        <v>40</v>
      </c>
      <c r="AG2966" t="s">
        <v>39</v>
      </c>
      <c r="AH2966" t="s">
        <v>39</v>
      </c>
      <c r="AI2966" t="s">
        <v>39</v>
      </c>
      <c r="AJ2966" t="s">
        <v>43</v>
      </c>
      <c r="AK2966" s="19">
        <v>71.563000000000002</v>
      </c>
      <c r="AL2966" t="s">
        <v>39</v>
      </c>
      <c r="AM2966" t="s">
        <v>39</v>
      </c>
      <c r="AN2966">
        <v>3</v>
      </c>
      <c r="AO2966">
        <v>50</v>
      </c>
      <c r="AP2966" t="s">
        <v>39</v>
      </c>
      <c r="AQ2966" t="s">
        <v>39</v>
      </c>
      <c r="AR2966" t="s">
        <v>2641</v>
      </c>
      <c r="AS2966" t="s">
        <v>3258</v>
      </c>
    </row>
    <row r="2967" spans="1:45" x14ac:dyDescent="0.35">
      <c r="A2967" t="s">
        <v>2177</v>
      </c>
      <c r="B2967" t="s">
        <v>2672</v>
      </c>
      <c r="C2967" t="s">
        <v>2592</v>
      </c>
      <c r="D2967" t="s">
        <v>998</v>
      </c>
      <c r="E2967" t="s">
        <v>999</v>
      </c>
      <c r="F2967" t="s">
        <v>39</v>
      </c>
      <c r="G2967" t="s">
        <v>42</v>
      </c>
      <c r="H2967" t="s">
        <v>40</v>
      </c>
      <c r="I2967" t="s">
        <v>3252</v>
      </c>
      <c r="J2967" t="s">
        <v>39</v>
      </c>
      <c r="K2967" t="s">
        <v>39</v>
      </c>
      <c r="L2967" t="s">
        <v>39</v>
      </c>
      <c r="M2967" t="s">
        <v>41</v>
      </c>
      <c r="N2967">
        <v>4124</v>
      </c>
      <c r="O2967">
        <v>2005</v>
      </c>
      <c r="P2967" t="s">
        <v>39</v>
      </c>
      <c r="Q2967" t="s">
        <v>39</v>
      </c>
      <c r="R2967" t="s">
        <v>39</v>
      </c>
      <c r="S2967" t="s">
        <v>39</v>
      </c>
      <c r="T2967" t="s">
        <v>39</v>
      </c>
      <c r="U2967" t="s">
        <v>3253</v>
      </c>
      <c r="V2967" s="6" t="s">
        <v>2953</v>
      </c>
      <c r="W2967">
        <f t="shared" si="86"/>
        <v>84</v>
      </c>
      <c r="X2967" s="6" t="s">
        <v>2787</v>
      </c>
      <c r="Y2967" t="s">
        <v>3254</v>
      </c>
      <c r="Z2967" s="6" t="s">
        <v>39</v>
      </c>
      <c r="AA2967" t="s">
        <v>39</v>
      </c>
      <c r="AB2967" t="s">
        <v>39</v>
      </c>
      <c r="AC2967" t="s">
        <v>39</v>
      </c>
      <c r="AD2967" t="s">
        <v>40</v>
      </c>
      <c r="AE2967" t="s">
        <v>39</v>
      </c>
      <c r="AF2967" t="s">
        <v>40</v>
      </c>
      <c r="AG2967" t="s">
        <v>39</v>
      </c>
      <c r="AH2967" t="s">
        <v>39</v>
      </c>
      <c r="AI2967" t="s">
        <v>39</v>
      </c>
      <c r="AJ2967" t="s">
        <v>43</v>
      </c>
      <c r="AK2967" s="19">
        <v>67.251000000000005</v>
      </c>
      <c r="AL2967" t="s">
        <v>39</v>
      </c>
      <c r="AM2967" t="s">
        <v>39</v>
      </c>
      <c r="AN2967">
        <v>3</v>
      </c>
      <c r="AO2967">
        <v>50</v>
      </c>
      <c r="AP2967" t="s">
        <v>39</v>
      </c>
      <c r="AQ2967" t="s">
        <v>39</v>
      </c>
      <c r="AR2967" t="s">
        <v>2641</v>
      </c>
      <c r="AS2967" t="s">
        <v>3259</v>
      </c>
    </row>
    <row r="2968" spans="1:45" x14ac:dyDescent="0.35">
      <c r="A2968" t="s">
        <v>2177</v>
      </c>
      <c r="B2968" t="s">
        <v>2672</v>
      </c>
      <c r="C2968" t="s">
        <v>2592</v>
      </c>
      <c r="D2968" t="s">
        <v>998</v>
      </c>
      <c r="E2968" t="s">
        <v>999</v>
      </c>
      <c r="F2968" t="s">
        <v>39</v>
      </c>
      <c r="G2968" t="s">
        <v>42</v>
      </c>
      <c r="H2968" t="s">
        <v>40</v>
      </c>
      <c r="I2968" t="s">
        <v>3252</v>
      </c>
      <c r="J2968" t="s">
        <v>39</v>
      </c>
      <c r="K2968" t="s">
        <v>39</v>
      </c>
      <c r="L2968" t="s">
        <v>39</v>
      </c>
      <c r="M2968" t="s">
        <v>41</v>
      </c>
      <c r="N2968">
        <v>4124</v>
      </c>
      <c r="O2968">
        <v>2005</v>
      </c>
      <c r="P2968" t="s">
        <v>39</v>
      </c>
      <c r="Q2968" t="s">
        <v>39</v>
      </c>
      <c r="R2968" t="s">
        <v>39</v>
      </c>
      <c r="S2968" t="s">
        <v>39</v>
      </c>
      <c r="T2968" t="s">
        <v>39</v>
      </c>
      <c r="U2968" t="s">
        <v>3253</v>
      </c>
      <c r="V2968" s="6" t="s">
        <v>2953</v>
      </c>
      <c r="W2968">
        <f t="shared" si="86"/>
        <v>84</v>
      </c>
      <c r="X2968" s="6" t="s">
        <v>2787</v>
      </c>
      <c r="Y2968" t="s">
        <v>3254</v>
      </c>
      <c r="Z2968" s="6" t="s">
        <v>39</v>
      </c>
      <c r="AA2968" t="s">
        <v>39</v>
      </c>
      <c r="AB2968" t="s">
        <v>39</v>
      </c>
      <c r="AC2968" t="s">
        <v>39</v>
      </c>
      <c r="AD2968" t="s">
        <v>40</v>
      </c>
      <c r="AE2968" t="s">
        <v>39</v>
      </c>
      <c r="AF2968" t="s">
        <v>40</v>
      </c>
      <c r="AG2968" t="s">
        <v>39</v>
      </c>
      <c r="AH2968" t="s">
        <v>39</v>
      </c>
      <c r="AI2968" t="s">
        <v>39</v>
      </c>
      <c r="AJ2968" t="s">
        <v>43</v>
      </c>
      <c r="AK2968" s="19">
        <v>58.356000000000002</v>
      </c>
      <c r="AL2968" t="s">
        <v>39</v>
      </c>
      <c r="AM2968" t="s">
        <v>39</v>
      </c>
      <c r="AN2968">
        <v>3</v>
      </c>
      <c r="AO2968">
        <v>50</v>
      </c>
      <c r="AP2968" t="s">
        <v>39</v>
      </c>
      <c r="AQ2968" t="s">
        <v>39</v>
      </c>
      <c r="AR2968" t="s">
        <v>2641</v>
      </c>
      <c r="AS2968" t="s">
        <v>3260</v>
      </c>
    </row>
    <row r="2969" spans="1:45" x14ac:dyDescent="0.35">
      <c r="A2969" t="s">
        <v>2177</v>
      </c>
      <c r="B2969" t="s">
        <v>2672</v>
      </c>
      <c r="C2969" t="s">
        <v>2592</v>
      </c>
      <c r="D2969" t="s">
        <v>998</v>
      </c>
      <c r="E2969" t="s">
        <v>999</v>
      </c>
      <c r="F2969" t="s">
        <v>39</v>
      </c>
      <c r="G2969" t="s">
        <v>42</v>
      </c>
      <c r="H2969" t="s">
        <v>40</v>
      </c>
      <c r="I2969" t="s">
        <v>3252</v>
      </c>
      <c r="J2969" t="s">
        <v>39</v>
      </c>
      <c r="K2969" t="s">
        <v>39</v>
      </c>
      <c r="L2969" t="s">
        <v>39</v>
      </c>
      <c r="M2969" t="s">
        <v>41</v>
      </c>
      <c r="N2969">
        <v>4124</v>
      </c>
      <c r="O2969">
        <v>2005</v>
      </c>
      <c r="P2969" t="s">
        <v>39</v>
      </c>
      <c r="Q2969" t="s">
        <v>39</v>
      </c>
      <c r="R2969" t="s">
        <v>39</v>
      </c>
      <c r="S2969" t="s">
        <v>39</v>
      </c>
      <c r="T2969" t="s">
        <v>39</v>
      </c>
      <c r="U2969" t="s">
        <v>3253</v>
      </c>
      <c r="V2969" s="6" t="s">
        <v>2953</v>
      </c>
      <c r="W2969">
        <f t="shared" si="86"/>
        <v>84</v>
      </c>
      <c r="X2969" s="6" t="s">
        <v>2787</v>
      </c>
      <c r="Y2969" t="s">
        <v>3254</v>
      </c>
      <c r="Z2969" s="6" t="s">
        <v>39</v>
      </c>
      <c r="AA2969" t="s">
        <v>39</v>
      </c>
      <c r="AB2969" t="s">
        <v>39</v>
      </c>
      <c r="AC2969" t="s">
        <v>39</v>
      </c>
      <c r="AD2969" t="s">
        <v>40</v>
      </c>
      <c r="AE2969" t="s">
        <v>39</v>
      </c>
      <c r="AF2969" t="s">
        <v>40</v>
      </c>
      <c r="AG2969" t="s">
        <v>39</v>
      </c>
      <c r="AH2969" t="s">
        <v>39</v>
      </c>
      <c r="AI2969" t="s">
        <v>39</v>
      </c>
      <c r="AJ2969" t="s">
        <v>43</v>
      </c>
      <c r="AK2969" s="19">
        <v>45.148000000000003</v>
      </c>
      <c r="AL2969" t="s">
        <v>39</v>
      </c>
      <c r="AM2969" t="s">
        <v>39</v>
      </c>
      <c r="AN2969">
        <v>3</v>
      </c>
      <c r="AO2969">
        <v>50</v>
      </c>
      <c r="AP2969" t="s">
        <v>39</v>
      </c>
      <c r="AQ2969" t="s">
        <v>39</v>
      </c>
      <c r="AR2969" t="s">
        <v>2641</v>
      </c>
      <c r="AS2969" t="s">
        <v>3261</v>
      </c>
    </row>
    <row r="2970" spans="1:45" x14ac:dyDescent="0.35">
      <c r="A2970" t="s">
        <v>2177</v>
      </c>
      <c r="B2970" t="s">
        <v>2672</v>
      </c>
      <c r="C2970" t="s">
        <v>2592</v>
      </c>
      <c r="D2970" t="s">
        <v>998</v>
      </c>
      <c r="E2970" t="s">
        <v>999</v>
      </c>
      <c r="F2970" t="s">
        <v>39</v>
      </c>
      <c r="G2970" t="s">
        <v>42</v>
      </c>
      <c r="H2970" t="s">
        <v>40</v>
      </c>
      <c r="I2970" t="s">
        <v>3263</v>
      </c>
      <c r="J2970" t="s">
        <v>39</v>
      </c>
      <c r="K2970" t="s">
        <v>39</v>
      </c>
      <c r="L2970" t="s">
        <v>39</v>
      </c>
      <c r="M2970" t="s">
        <v>41</v>
      </c>
      <c r="N2970">
        <v>3640</v>
      </c>
      <c r="O2970">
        <v>2005</v>
      </c>
      <c r="P2970" t="s">
        <v>39</v>
      </c>
      <c r="Q2970" t="s">
        <v>39</v>
      </c>
      <c r="R2970" t="s">
        <v>39</v>
      </c>
      <c r="S2970" t="s">
        <v>39</v>
      </c>
      <c r="T2970" t="s">
        <v>39</v>
      </c>
      <c r="U2970" t="s">
        <v>3253</v>
      </c>
      <c r="V2970" s="6" t="s">
        <v>2953</v>
      </c>
      <c r="W2970">
        <f t="shared" si="86"/>
        <v>84</v>
      </c>
      <c r="X2970" s="6" t="s">
        <v>2787</v>
      </c>
      <c r="Y2970" t="s">
        <v>3254</v>
      </c>
      <c r="Z2970" s="6" t="s">
        <v>39</v>
      </c>
      <c r="AA2970" t="s">
        <v>39</v>
      </c>
      <c r="AB2970" t="s">
        <v>39</v>
      </c>
      <c r="AC2970" t="s">
        <v>39</v>
      </c>
      <c r="AD2970" t="s">
        <v>40</v>
      </c>
      <c r="AE2970" t="s">
        <v>39</v>
      </c>
      <c r="AF2970" t="s">
        <v>40</v>
      </c>
      <c r="AG2970" t="s">
        <v>39</v>
      </c>
      <c r="AH2970" t="s">
        <v>39</v>
      </c>
      <c r="AI2970" t="s">
        <v>39</v>
      </c>
      <c r="AJ2970" t="s">
        <v>43</v>
      </c>
      <c r="AK2970">
        <v>22.727</v>
      </c>
      <c r="AL2970" t="s">
        <v>39</v>
      </c>
      <c r="AM2970" t="s">
        <v>39</v>
      </c>
      <c r="AN2970">
        <v>3</v>
      </c>
      <c r="AO2970">
        <v>50</v>
      </c>
      <c r="AP2970" t="s">
        <v>39</v>
      </c>
      <c r="AQ2970" t="s">
        <v>39</v>
      </c>
      <c r="AR2970" t="s">
        <v>2641</v>
      </c>
      <c r="AS2970" t="s">
        <v>3255</v>
      </c>
    </row>
    <row r="2971" spans="1:45" x14ac:dyDescent="0.35">
      <c r="A2971" t="s">
        <v>2177</v>
      </c>
      <c r="B2971" t="s">
        <v>2672</v>
      </c>
      <c r="C2971" t="s">
        <v>2592</v>
      </c>
      <c r="D2971" t="s">
        <v>998</v>
      </c>
      <c r="E2971" t="s">
        <v>999</v>
      </c>
      <c r="F2971" t="s">
        <v>39</v>
      </c>
      <c r="G2971" t="s">
        <v>42</v>
      </c>
      <c r="H2971" t="s">
        <v>40</v>
      </c>
      <c r="I2971" t="s">
        <v>3263</v>
      </c>
      <c r="J2971" t="s">
        <v>39</v>
      </c>
      <c r="K2971" t="s">
        <v>39</v>
      </c>
      <c r="L2971" t="s">
        <v>39</v>
      </c>
      <c r="M2971" t="s">
        <v>41</v>
      </c>
      <c r="N2971">
        <v>3640</v>
      </c>
      <c r="O2971">
        <v>2005</v>
      </c>
      <c r="P2971" t="s">
        <v>39</v>
      </c>
      <c r="Q2971" t="s">
        <v>39</v>
      </c>
      <c r="R2971" t="s">
        <v>39</v>
      </c>
      <c r="S2971" t="s">
        <v>39</v>
      </c>
      <c r="T2971" t="s">
        <v>39</v>
      </c>
      <c r="U2971" t="s">
        <v>3253</v>
      </c>
      <c r="V2971" s="6" t="s">
        <v>2953</v>
      </c>
      <c r="W2971">
        <f t="shared" si="86"/>
        <v>84</v>
      </c>
      <c r="X2971" s="6" t="s">
        <v>2787</v>
      </c>
      <c r="Y2971" t="s">
        <v>3254</v>
      </c>
      <c r="Z2971" s="6" t="s">
        <v>39</v>
      </c>
      <c r="AA2971" t="s">
        <v>39</v>
      </c>
      <c r="AB2971" t="s">
        <v>39</v>
      </c>
      <c r="AC2971" t="s">
        <v>39</v>
      </c>
      <c r="AD2971" t="s">
        <v>40</v>
      </c>
      <c r="AE2971" t="s">
        <v>39</v>
      </c>
      <c r="AF2971" t="s">
        <v>40</v>
      </c>
      <c r="AG2971" t="s">
        <v>39</v>
      </c>
      <c r="AH2971" t="s">
        <v>39</v>
      </c>
      <c r="AI2971" t="s">
        <v>39</v>
      </c>
      <c r="AJ2971" t="s">
        <v>43</v>
      </c>
      <c r="AK2971">
        <v>33.021000000000001</v>
      </c>
      <c r="AL2971" t="s">
        <v>39</v>
      </c>
      <c r="AM2971" t="s">
        <v>39</v>
      </c>
      <c r="AN2971">
        <v>3</v>
      </c>
      <c r="AO2971">
        <v>50</v>
      </c>
      <c r="AP2971" t="s">
        <v>39</v>
      </c>
      <c r="AQ2971" t="s">
        <v>39</v>
      </c>
      <c r="AR2971" t="s">
        <v>2641</v>
      </c>
      <c r="AS2971" t="s">
        <v>3256</v>
      </c>
    </row>
    <row r="2972" spans="1:45" x14ac:dyDescent="0.35">
      <c r="A2972" t="s">
        <v>2177</v>
      </c>
      <c r="B2972" t="s">
        <v>2672</v>
      </c>
      <c r="C2972" t="s">
        <v>2592</v>
      </c>
      <c r="D2972" t="s">
        <v>998</v>
      </c>
      <c r="E2972" t="s">
        <v>999</v>
      </c>
      <c r="F2972" t="s">
        <v>39</v>
      </c>
      <c r="G2972" t="s">
        <v>42</v>
      </c>
      <c r="H2972" t="s">
        <v>40</v>
      </c>
      <c r="I2972" t="s">
        <v>3263</v>
      </c>
      <c r="J2972" t="s">
        <v>39</v>
      </c>
      <c r="K2972" t="s">
        <v>39</v>
      </c>
      <c r="L2972" t="s">
        <v>39</v>
      </c>
      <c r="M2972" t="s">
        <v>41</v>
      </c>
      <c r="N2972">
        <v>3640</v>
      </c>
      <c r="O2972">
        <v>2005</v>
      </c>
      <c r="P2972" t="s">
        <v>39</v>
      </c>
      <c r="Q2972" t="s">
        <v>39</v>
      </c>
      <c r="R2972" t="s">
        <v>39</v>
      </c>
      <c r="S2972" t="s">
        <v>39</v>
      </c>
      <c r="T2972" t="s">
        <v>39</v>
      </c>
      <c r="U2972" t="s">
        <v>3253</v>
      </c>
      <c r="V2972" s="6" t="s">
        <v>2953</v>
      </c>
      <c r="W2972">
        <f t="shared" si="86"/>
        <v>84</v>
      </c>
      <c r="X2972" s="6" t="s">
        <v>2787</v>
      </c>
      <c r="Y2972" t="s">
        <v>3254</v>
      </c>
      <c r="Z2972" s="6" t="s">
        <v>39</v>
      </c>
      <c r="AA2972" t="s">
        <v>39</v>
      </c>
      <c r="AB2972" t="s">
        <v>39</v>
      </c>
      <c r="AC2972" t="s">
        <v>39</v>
      </c>
      <c r="AD2972" t="s">
        <v>40</v>
      </c>
      <c r="AE2972" t="s">
        <v>39</v>
      </c>
      <c r="AF2972" t="s">
        <v>40</v>
      </c>
      <c r="AG2972" t="s">
        <v>39</v>
      </c>
      <c r="AH2972" t="s">
        <v>39</v>
      </c>
      <c r="AI2972" t="s">
        <v>39</v>
      </c>
      <c r="AJ2972" t="s">
        <v>43</v>
      </c>
      <c r="AK2972" s="19">
        <v>37.834000000000003</v>
      </c>
      <c r="AL2972" t="s">
        <v>39</v>
      </c>
      <c r="AM2972" t="s">
        <v>39</v>
      </c>
      <c r="AN2972">
        <v>3</v>
      </c>
      <c r="AO2972">
        <v>50</v>
      </c>
      <c r="AP2972" t="s">
        <v>39</v>
      </c>
      <c r="AQ2972" t="s">
        <v>39</v>
      </c>
      <c r="AR2972" t="s">
        <v>2641</v>
      </c>
      <c r="AS2972" t="s">
        <v>3257</v>
      </c>
    </row>
    <row r="2973" spans="1:45" x14ac:dyDescent="0.35">
      <c r="A2973" t="s">
        <v>2177</v>
      </c>
      <c r="B2973" t="s">
        <v>2672</v>
      </c>
      <c r="C2973" t="s">
        <v>2592</v>
      </c>
      <c r="D2973" t="s">
        <v>998</v>
      </c>
      <c r="E2973" t="s">
        <v>999</v>
      </c>
      <c r="F2973" t="s">
        <v>39</v>
      </c>
      <c r="G2973" t="s">
        <v>42</v>
      </c>
      <c r="H2973" t="s">
        <v>40</v>
      </c>
      <c r="I2973" t="s">
        <v>3263</v>
      </c>
      <c r="J2973" t="s">
        <v>39</v>
      </c>
      <c r="K2973" t="s">
        <v>39</v>
      </c>
      <c r="L2973" t="s">
        <v>39</v>
      </c>
      <c r="M2973" t="s">
        <v>41</v>
      </c>
      <c r="N2973">
        <v>3640</v>
      </c>
      <c r="O2973">
        <v>2005</v>
      </c>
      <c r="P2973" t="s">
        <v>39</v>
      </c>
      <c r="Q2973" t="s">
        <v>39</v>
      </c>
      <c r="R2973" t="s">
        <v>39</v>
      </c>
      <c r="S2973" t="s">
        <v>39</v>
      </c>
      <c r="T2973" t="s">
        <v>39</v>
      </c>
      <c r="U2973" t="s">
        <v>3253</v>
      </c>
      <c r="V2973" s="6" t="s">
        <v>2953</v>
      </c>
      <c r="W2973">
        <f t="shared" si="86"/>
        <v>84</v>
      </c>
      <c r="X2973" s="6" t="s">
        <v>2787</v>
      </c>
      <c r="Y2973" t="s">
        <v>3254</v>
      </c>
      <c r="Z2973" s="6" t="s">
        <v>39</v>
      </c>
      <c r="AA2973" t="s">
        <v>39</v>
      </c>
      <c r="AB2973" t="s">
        <v>39</v>
      </c>
      <c r="AC2973" t="s">
        <v>39</v>
      </c>
      <c r="AD2973" t="s">
        <v>40</v>
      </c>
      <c r="AE2973" t="s">
        <v>39</v>
      </c>
      <c r="AF2973" t="s">
        <v>40</v>
      </c>
      <c r="AG2973" t="s">
        <v>39</v>
      </c>
      <c r="AH2973" t="s">
        <v>39</v>
      </c>
      <c r="AI2973" t="s">
        <v>39</v>
      </c>
      <c r="AJ2973" t="s">
        <v>43</v>
      </c>
      <c r="AK2973" s="19">
        <v>37.834000000000003</v>
      </c>
      <c r="AL2973" t="s">
        <v>39</v>
      </c>
      <c r="AM2973" t="s">
        <v>39</v>
      </c>
      <c r="AN2973">
        <v>3</v>
      </c>
      <c r="AO2973">
        <v>50</v>
      </c>
      <c r="AP2973" t="s">
        <v>39</v>
      </c>
      <c r="AQ2973" t="s">
        <v>39</v>
      </c>
      <c r="AR2973" t="s">
        <v>2641</v>
      </c>
      <c r="AS2973" t="s">
        <v>3258</v>
      </c>
    </row>
    <row r="2974" spans="1:45" x14ac:dyDescent="0.35">
      <c r="A2974" t="s">
        <v>2177</v>
      </c>
      <c r="B2974" t="s">
        <v>2672</v>
      </c>
      <c r="C2974" t="s">
        <v>2592</v>
      </c>
      <c r="D2974" t="s">
        <v>998</v>
      </c>
      <c r="E2974" t="s">
        <v>999</v>
      </c>
      <c r="F2974" t="s">
        <v>39</v>
      </c>
      <c r="G2974" t="s">
        <v>42</v>
      </c>
      <c r="H2974" t="s">
        <v>40</v>
      </c>
      <c r="I2974" t="s">
        <v>3263</v>
      </c>
      <c r="J2974" t="s">
        <v>39</v>
      </c>
      <c r="K2974" t="s">
        <v>39</v>
      </c>
      <c r="L2974" t="s">
        <v>39</v>
      </c>
      <c r="M2974" t="s">
        <v>41</v>
      </c>
      <c r="N2974">
        <v>3640</v>
      </c>
      <c r="O2974">
        <v>2005</v>
      </c>
      <c r="P2974" t="s">
        <v>39</v>
      </c>
      <c r="Q2974" t="s">
        <v>39</v>
      </c>
      <c r="R2974" t="s">
        <v>39</v>
      </c>
      <c r="S2974" t="s">
        <v>39</v>
      </c>
      <c r="T2974" t="s">
        <v>39</v>
      </c>
      <c r="U2974" t="s">
        <v>3253</v>
      </c>
      <c r="V2974" s="6" t="s">
        <v>2953</v>
      </c>
      <c r="W2974">
        <f t="shared" si="86"/>
        <v>84</v>
      </c>
      <c r="X2974" s="6" t="s">
        <v>2787</v>
      </c>
      <c r="Y2974" t="s">
        <v>3254</v>
      </c>
      <c r="Z2974" s="6" t="s">
        <v>39</v>
      </c>
      <c r="AA2974" t="s">
        <v>39</v>
      </c>
      <c r="AB2974" t="s">
        <v>39</v>
      </c>
      <c r="AC2974" t="s">
        <v>39</v>
      </c>
      <c r="AD2974" t="s">
        <v>40</v>
      </c>
      <c r="AE2974" t="s">
        <v>39</v>
      </c>
      <c r="AF2974" t="s">
        <v>40</v>
      </c>
      <c r="AG2974" t="s">
        <v>39</v>
      </c>
      <c r="AH2974" t="s">
        <v>39</v>
      </c>
      <c r="AI2974" t="s">
        <v>39</v>
      </c>
      <c r="AJ2974" t="s">
        <v>43</v>
      </c>
      <c r="AK2974" s="19">
        <v>33.555999999999997</v>
      </c>
      <c r="AL2974" t="s">
        <v>39</v>
      </c>
      <c r="AM2974" t="s">
        <v>39</v>
      </c>
      <c r="AN2974">
        <v>3</v>
      </c>
      <c r="AO2974">
        <v>50</v>
      </c>
      <c r="AP2974" t="s">
        <v>39</v>
      </c>
      <c r="AQ2974" t="s">
        <v>39</v>
      </c>
      <c r="AR2974" t="s">
        <v>2641</v>
      </c>
      <c r="AS2974" t="s">
        <v>3259</v>
      </c>
    </row>
    <row r="2975" spans="1:45" x14ac:dyDescent="0.35">
      <c r="A2975" t="s">
        <v>2177</v>
      </c>
      <c r="B2975" t="s">
        <v>2672</v>
      </c>
      <c r="C2975" t="s">
        <v>2592</v>
      </c>
      <c r="D2975" t="s">
        <v>998</v>
      </c>
      <c r="E2975" t="s">
        <v>999</v>
      </c>
      <c r="F2975" t="s">
        <v>39</v>
      </c>
      <c r="G2975" t="s">
        <v>42</v>
      </c>
      <c r="H2975" t="s">
        <v>40</v>
      </c>
      <c r="I2975" t="s">
        <v>3263</v>
      </c>
      <c r="J2975" t="s">
        <v>39</v>
      </c>
      <c r="K2975" t="s">
        <v>39</v>
      </c>
      <c r="L2975" t="s">
        <v>39</v>
      </c>
      <c r="M2975" t="s">
        <v>41</v>
      </c>
      <c r="N2975">
        <v>3640</v>
      </c>
      <c r="O2975">
        <v>2005</v>
      </c>
      <c r="P2975" t="s">
        <v>39</v>
      </c>
      <c r="Q2975" t="s">
        <v>39</v>
      </c>
      <c r="R2975" t="s">
        <v>39</v>
      </c>
      <c r="S2975" t="s">
        <v>39</v>
      </c>
      <c r="T2975" t="s">
        <v>39</v>
      </c>
      <c r="U2975" t="s">
        <v>3253</v>
      </c>
      <c r="V2975" s="6" t="s">
        <v>2953</v>
      </c>
      <c r="W2975">
        <f t="shared" si="86"/>
        <v>84</v>
      </c>
      <c r="X2975" s="6" t="s">
        <v>2787</v>
      </c>
      <c r="Y2975" t="s">
        <v>3254</v>
      </c>
      <c r="Z2975" s="6" t="s">
        <v>39</v>
      </c>
      <c r="AA2975" t="s">
        <v>39</v>
      </c>
      <c r="AB2975" t="s">
        <v>39</v>
      </c>
      <c r="AC2975" t="s">
        <v>39</v>
      </c>
      <c r="AD2975" t="s">
        <v>40</v>
      </c>
      <c r="AE2975" t="s">
        <v>39</v>
      </c>
      <c r="AF2975" t="s">
        <v>40</v>
      </c>
      <c r="AG2975" t="s">
        <v>39</v>
      </c>
      <c r="AH2975" t="s">
        <v>39</v>
      </c>
      <c r="AI2975" t="s">
        <v>39</v>
      </c>
      <c r="AJ2975" t="s">
        <v>43</v>
      </c>
      <c r="AK2975" s="19">
        <v>23.128</v>
      </c>
      <c r="AL2975" t="s">
        <v>39</v>
      </c>
      <c r="AM2975" t="s">
        <v>39</v>
      </c>
      <c r="AN2975">
        <v>3</v>
      </c>
      <c r="AO2975">
        <v>50</v>
      </c>
      <c r="AP2975" t="s">
        <v>39</v>
      </c>
      <c r="AQ2975" t="s">
        <v>39</v>
      </c>
      <c r="AR2975" t="s">
        <v>2641</v>
      </c>
      <c r="AS2975" t="s">
        <v>3260</v>
      </c>
    </row>
    <row r="2976" spans="1:45" s="13" customFormat="1" x14ac:dyDescent="0.35">
      <c r="A2976" s="13" t="s">
        <v>2177</v>
      </c>
      <c r="B2976" s="13" t="s">
        <v>2672</v>
      </c>
      <c r="C2976" s="13" t="s">
        <v>2592</v>
      </c>
      <c r="D2976" s="13" t="s">
        <v>998</v>
      </c>
      <c r="E2976" s="13" t="s">
        <v>999</v>
      </c>
      <c r="F2976" s="13" t="s">
        <v>39</v>
      </c>
      <c r="G2976" s="13" t="s">
        <v>42</v>
      </c>
      <c r="H2976" s="13" t="s">
        <v>40</v>
      </c>
      <c r="I2976" s="13" t="s">
        <v>3263</v>
      </c>
      <c r="J2976" s="13" t="s">
        <v>39</v>
      </c>
      <c r="K2976" s="13" t="s">
        <v>39</v>
      </c>
      <c r="L2976" s="13" t="s">
        <v>39</v>
      </c>
      <c r="M2976" s="13" t="s">
        <v>41</v>
      </c>
      <c r="N2976" s="13">
        <v>3640</v>
      </c>
      <c r="O2976" s="13">
        <v>2005</v>
      </c>
      <c r="P2976" s="13" t="s">
        <v>39</v>
      </c>
      <c r="Q2976" s="13" t="s">
        <v>39</v>
      </c>
      <c r="R2976" s="13" t="s">
        <v>39</v>
      </c>
      <c r="S2976" s="13" t="s">
        <v>39</v>
      </c>
      <c r="T2976" s="13" t="s">
        <v>39</v>
      </c>
      <c r="U2976" s="13" t="s">
        <v>3253</v>
      </c>
      <c r="V2976" s="16" t="s">
        <v>2953</v>
      </c>
      <c r="W2976" s="13">
        <f t="shared" si="86"/>
        <v>84</v>
      </c>
      <c r="X2976" s="16" t="s">
        <v>2787</v>
      </c>
      <c r="Y2976" s="13" t="s">
        <v>3254</v>
      </c>
      <c r="Z2976" s="16" t="s">
        <v>39</v>
      </c>
      <c r="AA2976" s="13" t="s">
        <v>39</v>
      </c>
      <c r="AB2976" s="13" t="s">
        <v>39</v>
      </c>
      <c r="AC2976" s="13" t="s">
        <v>39</v>
      </c>
      <c r="AD2976" s="13" t="s">
        <v>40</v>
      </c>
      <c r="AE2976" s="13" t="s">
        <v>39</v>
      </c>
      <c r="AF2976" s="13" t="s">
        <v>40</v>
      </c>
      <c r="AG2976" s="13" t="s">
        <v>39</v>
      </c>
      <c r="AH2976" s="13" t="s">
        <v>39</v>
      </c>
      <c r="AI2976" s="13" t="s">
        <v>39</v>
      </c>
      <c r="AJ2976" s="13" t="s">
        <v>43</v>
      </c>
      <c r="AK2976" s="32">
        <v>7.0860000000000003</v>
      </c>
      <c r="AL2976" s="13" t="s">
        <v>39</v>
      </c>
      <c r="AM2976" s="13" t="s">
        <v>39</v>
      </c>
      <c r="AN2976" s="13">
        <v>3</v>
      </c>
      <c r="AO2976" s="13">
        <v>50</v>
      </c>
      <c r="AP2976" s="13" t="s">
        <v>39</v>
      </c>
      <c r="AQ2976" s="13" t="s">
        <v>39</v>
      </c>
      <c r="AR2976" s="13" t="s">
        <v>2641</v>
      </c>
      <c r="AS2976" s="13" t="s">
        <v>3261</v>
      </c>
    </row>
    <row r="2977" spans="1:45" x14ac:dyDescent="0.35">
      <c r="A2977" t="s">
        <v>2180</v>
      </c>
      <c r="B2977" t="s">
        <v>2672</v>
      </c>
      <c r="C2977" t="s">
        <v>2592</v>
      </c>
      <c r="D2977" t="s">
        <v>1389</v>
      </c>
      <c r="E2977" t="s">
        <v>2179</v>
      </c>
      <c r="F2977" t="s">
        <v>39</v>
      </c>
      <c r="G2977" t="s">
        <v>42</v>
      </c>
      <c r="H2977" t="s">
        <v>40</v>
      </c>
      <c r="I2977" t="s">
        <v>3267</v>
      </c>
      <c r="J2977">
        <v>52.3</v>
      </c>
      <c r="K2977">
        <v>17.03</v>
      </c>
      <c r="L2977" t="s">
        <v>39</v>
      </c>
      <c r="M2977" t="s">
        <v>3264</v>
      </c>
      <c r="N2977" t="s">
        <v>39</v>
      </c>
      <c r="O2977">
        <v>1996</v>
      </c>
      <c r="P2977">
        <v>1997</v>
      </c>
      <c r="Q2977" t="s">
        <v>3265</v>
      </c>
      <c r="R2977" t="s">
        <v>3266</v>
      </c>
      <c r="S2977" t="s">
        <v>39</v>
      </c>
      <c r="T2977">
        <v>-3</v>
      </c>
      <c r="U2977" t="s">
        <v>3269</v>
      </c>
      <c r="V2977" s="6" t="s">
        <v>39</v>
      </c>
      <c r="W2977" t="s">
        <v>39</v>
      </c>
      <c r="X2977" s="6" t="s">
        <v>2787</v>
      </c>
      <c r="Y2977" t="s">
        <v>39</v>
      </c>
      <c r="Z2977" s="6" t="s">
        <v>39</v>
      </c>
      <c r="AA2977" t="s">
        <v>39</v>
      </c>
      <c r="AB2977" t="s">
        <v>39</v>
      </c>
      <c r="AC2977" t="s">
        <v>39</v>
      </c>
      <c r="AD2977" t="s">
        <v>40</v>
      </c>
      <c r="AE2977" t="s">
        <v>39</v>
      </c>
      <c r="AF2977" t="s">
        <v>40</v>
      </c>
      <c r="AG2977" t="s">
        <v>39</v>
      </c>
      <c r="AH2977" t="s">
        <v>39</v>
      </c>
      <c r="AI2977" t="s">
        <v>39</v>
      </c>
      <c r="AJ2977" s="6" t="s">
        <v>43</v>
      </c>
      <c r="AK2977" s="19">
        <v>0</v>
      </c>
      <c r="AL2977" t="s">
        <v>39</v>
      </c>
      <c r="AM2977" t="s">
        <v>39</v>
      </c>
      <c r="AN2977">
        <v>4</v>
      </c>
      <c r="AO2977">
        <v>50</v>
      </c>
      <c r="AP2977">
        <f>14*7</f>
        <v>98</v>
      </c>
      <c r="AQ2977" t="s">
        <v>39</v>
      </c>
      <c r="AR2977" t="s">
        <v>2641</v>
      </c>
      <c r="AS2977" t="s">
        <v>3270</v>
      </c>
    </row>
    <row r="2978" spans="1:45" x14ac:dyDescent="0.35">
      <c r="A2978" t="s">
        <v>2180</v>
      </c>
      <c r="B2978" t="s">
        <v>2672</v>
      </c>
      <c r="C2978" t="s">
        <v>2592</v>
      </c>
      <c r="D2978" t="s">
        <v>1389</v>
      </c>
      <c r="E2978" t="s">
        <v>2179</v>
      </c>
      <c r="F2978" t="s">
        <v>39</v>
      </c>
      <c r="G2978" t="s">
        <v>42</v>
      </c>
      <c r="H2978" t="s">
        <v>40</v>
      </c>
      <c r="I2978" t="s">
        <v>3267</v>
      </c>
      <c r="J2978">
        <v>52.3</v>
      </c>
      <c r="K2978">
        <v>17.03</v>
      </c>
      <c r="L2978" t="s">
        <v>39</v>
      </c>
      <c r="M2978" t="s">
        <v>3264</v>
      </c>
      <c r="N2978" t="s">
        <v>39</v>
      </c>
      <c r="O2978">
        <v>1996</v>
      </c>
      <c r="P2978">
        <v>1997</v>
      </c>
      <c r="Q2978" t="s">
        <v>3265</v>
      </c>
      <c r="R2978" t="s">
        <v>3266</v>
      </c>
      <c r="S2978" t="s">
        <v>39</v>
      </c>
      <c r="T2978">
        <v>-3</v>
      </c>
      <c r="U2978" t="s">
        <v>3269</v>
      </c>
      <c r="V2978" s="6" t="s">
        <v>39</v>
      </c>
      <c r="W2978" t="s">
        <v>39</v>
      </c>
      <c r="X2978" s="6" t="s">
        <v>3231</v>
      </c>
      <c r="Y2978" t="s">
        <v>39</v>
      </c>
      <c r="Z2978" s="6" t="s">
        <v>39</v>
      </c>
      <c r="AA2978" t="s">
        <v>39</v>
      </c>
      <c r="AB2978" t="s">
        <v>39</v>
      </c>
      <c r="AC2978" t="s">
        <v>39</v>
      </c>
      <c r="AD2978" t="s">
        <v>40</v>
      </c>
      <c r="AE2978" t="s">
        <v>39</v>
      </c>
      <c r="AF2978" t="s">
        <v>40</v>
      </c>
      <c r="AG2978" t="s">
        <v>39</v>
      </c>
      <c r="AH2978" t="s">
        <v>39</v>
      </c>
      <c r="AI2978" t="s">
        <v>39</v>
      </c>
      <c r="AJ2978" s="6" t="s">
        <v>43</v>
      </c>
      <c r="AK2978" s="19">
        <v>0</v>
      </c>
      <c r="AL2978" t="s">
        <v>39</v>
      </c>
      <c r="AM2978" t="s">
        <v>39</v>
      </c>
      <c r="AN2978">
        <v>4</v>
      </c>
      <c r="AO2978">
        <v>50</v>
      </c>
      <c r="AP2978">
        <f>15*7</f>
        <v>105</v>
      </c>
      <c r="AQ2978" t="s">
        <v>39</v>
      </c>
      <c r="AR2978" t="s">
        <v>2641</v>
      </c>
      <c r="AS2978" t="s">
        <v>3270</v>
      </c>
    </row>
    <row r="2979" spans="1:45" x14ac:dyDescent="0.35">
      <c r="A2979" t="s">
        <v>2180</v>
      </c>
      <c r="B2979" t="s">
        <v>2672</v>
      </c>
      <c r="C2979" t="s">
        <v>2592</v>
      </c>
      <c r="D2979" t="s">
        <v>1389</v>
      </c>
      <c r="E2979" t="s">
        <v>2179</v>
      </c>
      <c r="F2979" t="s">
        <v>39</v>
      </c>
      <c r="G2979" t="s">
        <v>42</v>
      </c>
      <c r="H2979" t="s">
        <v>40</v>
      </c>
      <c r="I2979" t="s">
        <v>3267</v>
      </c>
      <c r="J2979">
        <v>52.3</v>
      </c>
      <c r="K2979">
        <v>17.03</v>
      </c>
      <c r="L2979" t="s">
        <v>39</v>
      </c>
      <c r="M2979" t="s">
        <v>3264</v>
      </c>
      <c r="N2979" t="s">
        <v>39</v>
      </c>
      <c r="O2979">
        <v>1996</v>
      </c>
      <c r="P2979">
        <v>1997</v>
      </c>
      <c r="Q2979" t="s">
        <v>3265</v>
      </c>
      <c r="R2979" t="s">
        <v>3266</v>
      </c>
      <c r="S2979" t="s">
        <v>39</v>
      </c>
      <c r="T2979">
        <v>-3</v>
      </c>
      <c r="U2979" t="s">
        <v>3269</v>
      </c>
      <c r="V2979" s="6" t="s">
        <v>39</v>
      </c>
      <c r="W2979" t="s">
        <v>39</v>
      </c>
      <c r="X2979" s="6" t="s">
        <v>3232</v>
      </c>
      <c r="Y2979" t="s">
        <v>39</v>
      </c>
      <c r="Z2979" s="6" t="s">
        <v>39</v>
      </c>
      <c r="AA2979" t="s">
        <v>39</v>
      </c>
      <c r="AB2979" t="s">
        <v>39</v>
      </c>
      <c r="AC2979" t="s">
        <v>39</v>
      </c>
      <c r="AD2979" t="s">
        <v>40</v>
      </c>
      <c r="AE2979" t="s">
        <v>39</v>
      </c>
      <c r="AF2979" t="s">
        <v>40</v>
      </c>
      <c r="AG2979" t="s">
        <v>39</v>
      </c>
      <c r="AH2979" t="s">
        <v>39</v>
      </c>
      <c r="AI2979" t="s">
        <v>39</v>
      </c>
      <c r="AJ2979" s="6" t="s">
        <v>43</v>
      </c>
      <c r="AK2979" s="19">
        <v>0</v>
      </c>
      <c r="AL2979" t="s">
        <v>39</v>
      </c>
      <c r="AM2979" t="s">
        <v>39</v>
      </c>
      <c r="AN2979">
        <v>4</v>
      </c>
      <c r="AO2979">
        <v>50</v>
      </c>
      <c r="AP2979">
        <f>21</f>
        <v>21</v>
      </c>
      <c r="AQ2979" t="s">
        <v>39</v>
      </c>
      <c r="AR2979" t="s">
        <v>2641</v>
      </c>
      <c r="AS2979" t="s">
        <v>3270</v>
      </c>
    </row>
    <row r="2980" spans="1:45" x14ac:dyDescent="0.35">
      <c r="A2980" t="s">
        <v>2180</v>
      </c>
      <c r="B2980" t="s">
        <v>2672</v>
      </c>
      <c r="C2980" t="s">
        <v>2592</v>
      </c>
      <c r="D2980" t="s">
        <v>1389</v>
      </c>
      <c r="E2980" t="s">
        <v>2179</v>
      </c>
      <c r="F2980" t="s">
        <v>39</v>
      </c>
      <c r="G2980" t="s">
        <v>42</v>
      </c>
      <c r="H2980" t="s">
        <v>40</v>
      </c>
      <c r="I2980" t="s">
        <v>3267</v>
      </c>
      <c r="J2980">
        <v>52.3</v>
      </c>
      <c r="K2980">
        <v>17.03</v>
      </c>
      <c r="L2980" t="s">
        <v>39</v>
      </c>
      <c r="M2980" t="s">
        <v>3264</v>
      </c>
      <c r="N2980" t="s">
        <v>39</v>
      </c>
      <c r="O2980">
        <v>1996</v>
      </c>
      <c r="P2980">
        <v>1997</v>
      </c>
      <c r="Q2980" t="s">
        <v>3265</v>
      </c>
      <c r="R2980" t="s">
        <v>3266</v>
      </c>
      <c r="S2980" t="s">
        <v>39</v>
      </c>
      <c r="T2980">
        <v>-3</v>
      </c>
      <c r="U2980" t="s">
        <v>3269</v>
      </c>
      <c r="V2980" s="6" t="s">
        <v>39</v>
      </c>
      <c r="W2980" t="s">
        <v>39</v>
      </c>
      <c r="X2980" s="6" t="s">
        <v>3232</v>
      </c>
      <c r="Y2980" t="s">
        <v>39</v>
      </c>
      <c r="Z2980" s="6" t="s">
        <v>39</v>
      </c>
      <c r="AA2980" t="s">
        <v>39</v>
      </c>
      <c r="AB2980" t="s">
        <v>39</v>
      </c>
      <c r="AC2980" t="s">
        <v>39</v>
      </c>
      <c r="AD2980" t="s">
        <v>40</v>
      </c>
      <c r="AE2980" t="s">
        <v>39</v>
      </c>
      <c r="AF2980" t="s">
        <v>40</v>
      </c>
      <c r="AG2980" t="s">
        <v>39</v>
      </c>
      <c r="AH2980" t="s">
        <v>39</v>
      </c>
      <c r="AI2980" t="s">
        <v>39</v>
      </c>
      <c r="AJ2980" s="6" t="s">
        <v>43</v>
      </c>
      <c r="AK2980" s="19">
        <v>0</v>
      </c>
      <c r="AL2980" t="s">
        <v>39</v>
      </c>
      <c r="AM2980" t="s">
        <v>39</v>
      </c>
      <c r="AN2980">
        <v>4</v>
      </c>
      <c r="AO2980">
        <v>50</v>
      </c>
      <c r="AP2980">
        <f>AP2979+7</f>
        <v>28</v>
      </c>
      <c r="AQ2980" t="s">
        <v>39</v>
      </c>
      <c r="AR2980" t="s">
        <v>2641</v>
      </c>
      <c r="AS2980" t="s">
        <v>3270</v>
      </c>
    </row>
    <row r="2981" spans="1:45" x14ac:dyDescent="0.35">
      <c r="A2981" t="s">
        <v>2180</v>
      </c>
      <c r="B2981" t="s">
        <v>2672</v>
      </c>
      <c r="C2981" t="s">
        <v>2592</v>
      </c>
      <c r="D2981" t="s">
        <v>1389</v>
      </c>
      <c r="E2981" t="s">
        <v>2179</v>
      </c>
      <c r="F2981" t="s">
        <v>39</v>
      </c>
      <c r="G2981" t="s">
        <v>42</v>
      </c>
      <c r="H2981" t="s">
        <v>40</v>
      </c>
      <c r="I2981" t="s">
        <v>3267</v>
      </c>
      <c r="J2981">
        <v>52.3</v>
      </c>
      <c r="K2981">
        <v>17.03</v>
      </c>
      <c r="L2981" t="s">
        <v>39</v>
      </c>
      <c r="M2981" t="s">
        <v>3264</v>
      </c>
      <c r="N2981" t="s">
        <v>39</v>
      </c>
      <c r="O2981">
        <v>1996</v>
      </c>
      <c r="P2981">
        <v>1997</v>
      </c>
      <c r="Q2981" t="s">
        <v>3265</v>
      </c>
      <c r="R2981" t="s">
        <v>3266</v>
      </c>
      <c r="S2981" t="s">
        <v>39</v>
      </c>
      <c r="T2981">
        <v>-3</v>
      </c>
      <c r="U2981" t="s">
        <v>3269</v>
      </c>
      <c r="V2981" s="6" t="s">
        <v>39</v>
      </c>
      <c r="W2981" t="s">
        <v>39</v>
      </c>
      <c r="X2981" s="6" t="s">
        <v>3232</v>
      </c>
      <c r="Y2981" t="s">
        <v>39</v>
      </c>
      <c r="Z2981" s="6" t="s">
        <v>39</v>
      </c>
      <c r="AA2981" t="s">
        <v>39</v>
      </c>
      <c r="AB2981" t="s">
        <v>39</v>
      </c>
      <c r="AC2981" t="s">
        <v>39</v>
      </c>
      <c r="AD2981" t="s">
        <v>40</v>
      </c>
      <c r="AE2981" t="s">
        <v>39</v>
      </c>
      <c r="AF2981" t="s">
        <v>40</v>
      </c>
      <c r="AG2981" t="s">
        <v>39</v>
      </c>
      <c r="AH2981" t="s">
        <v>39</v>
      </c>
      <c r="AI2981" t="s">
        <v>39</v>
      </c>
      <c r="AJ2981" s="6" t="s">
        <v>43</v>
      </c>
      <c r="AK2981" s="19">
        <v>5.5670000000000002</v>
      </c>
      <c r="AL2981" t="s">
        <v>39</v>
      </c>
      <c r="AM2981" t="s">
        <v>39</v>
      </c>
      <c r="AN2981">
        <v>4</v>
      </c>
      <c r="AO2981">
        <v>50</v>
      </c>
      <c r="AP2981">
        <f t="shared" ref="AP2981:AP2991" si="87">AP2980+7</f>
        <v>35</v>
      </c>
      <c r="AQ2981" t="s">
        <v>39</v>
      </c>
      <c r="AR2981" t="s">
        <v>2641</v>
      </c>
      <c r="AS2981" t="s">
        <v>3270</v>
      </c>
    </row>
    <row r="2982" spans="1:45" x14ac:dyDescent="0.35">
      <c r="A2982" t="s">
        <v>2180</v>
      </c>
      <c r="B2982" t="s">
        <v>2672</v>
      </c>
      <c r="C2982" t="s">
        <v>2592</v>
      </c>
      <c r="D2982" t="s">
        <v>1389</v>
      </c>
      <c r="E2982" t="s">
        <v>2179</v>
      </c>
      <c r="F2982" t="s">
        <v>39</v>
      </c>
      <c r="G2982" t="s">
        <v>42</v>
      </c>
      <c r="H2982" t="s">
        <v>40</v>
      </c>
      <c r="I2982" t="s">
        <v>3267</v>
      </c>
      <c r="J2982">
        <v>52.3</v>
      </c>
      <c r="K2982">
        <v>17.03</v>
      </c>
      <c r="L2982" t="s">
        <v>39</v>
      </c>
      <c r="M2982" t="s">
        <v>3264</v>
      </c>
      <c r="N2982" t="s">
        <v>39</v>
      </c>
      <c r="O2982">
        <v>1996</v>
      </c>
      <c r="P2982">
        <v>1997</v>
      </c>
      <c r="Q2982" t="s">
        <v>3265</v>
      </c>
      <c r="R2982" t="s">
        <v>3266</v>
      </c>
      <c r="S2982" t="s">
        <v>39</v>
      </c>
      <c r="T2982">
        <v>-3</v>
      </c>
      <c r="U2982" t="s">
        <v>3269</v>
      </c>
      <c r="V2982" s="6" t="s">
        <v>39</v>
      </c>
      <c r="W2982" t="s">
        <v>39</v>
      </c>
      <c r="X2982" s="6" t="s">
        <v>3232</v>
      </c>
      <c r="Y2982" t="s">
        <v>39</v>
      </c>
      <c r="Z2982" s="6" t="s">
        <v>39</v>
      </c>
      <c r="AA2982" t="s">
        <v>39</v>
      </c>
      <c r="AB2982" t="s">
        <v>39</v>
      </c>
      <c r="AC2982" t="s">
        <v>39</v>
      </c>
      <c r="AD2982" t="s">
        <v>40</v>
      </c>
      <c r="AE2982" t="s">
        <v>39</v>
      </c>
      <c r="AF2982" t="s">
        <v>40</v>
      </c>
      <c r="AG2982" t="s">
        <v>39</v>
      </c>
      <c r="AH2982" t="s">
        <v>39</v>
      </c>
      <c r="AI2982" t="s">
        <v>39</v>
      </c>
      <c r="AJ2982" s="6" t="s">
        <v>43</v>
      </c>
      <c r="AK2982" s="19">
        <v>12.000999999999999</v>
      </c>
      <c r="AL2982" t="s">
        <v>39</v>
      </c>
      <c r="AM2982" t="s">
        <v>39</v>
      </c>
      <c r="AN2982">
        <v>4</v>
      </c>
      <c r="AO2982">
        <v>50</v>
      </c>
      <c r="AP2982">
        <f t="shared" si="87"/>
        <v>42</v>
      </c>
      <c r="AQ2982" t="s">
        <v>39</v>
      </c>
      <c r="AR2982" t="s">
        <v>2641</v>
      </c>
      <c r="AS2982" t="s">
        <v>3270</v>
      </c>
    </row>
    <row r="2983" spans="1:45" x14ac:dyDescent="0.35">
      <c r="A2983" t="s">
        <v>2180</v>
      </c>
      <c r="B2983" t="s">
        <v>2672</v>
      </c>
      <c r="C2983" t="s">
        <v>2592</v>
      </c>
      <c r="D2983" t="s">
        <v>1389</v>
      </c>
      <c r="E2983" t="s">
        <v>2179</v>
      </c>
      <c r="F2983" t="s">
        <v>39</v>
      </c>
      <c r="G2983" t="s">
        <v>42</v>
      </c>
      <c r="H2983" t="s">
        <v>40</v>
      </c>
      <c r="I2983" t="s">
        <v>3267</v>
      </c>
      <c r="J2983">
        <v>52.3</v>
      </c>
      <c r="K2983">
        <v>17.03</v>
      </c>
      <c r="L2983" t="s">
        <v>39</v>
      </c>
      <c r="M2983" t="s">
        <v>3264</v>
      </c>
      <c r="N2983" t="s">
        <v>39</v>
      </c>
      <c r="O2983">
        <v>1996</v>
      </c>
      <c r="P2983">
        <v>1997</v>
      </c>
      <c r="Q2983" t="s">
        <v>3265</v>
      </c>
      <c r="R2983" t="s">
        <v>3266</v>
      </c>
      <c r="S2983" t="s">
        <v>39</v>
      </c>
      <c r="T2983">
        <v>-3</v>
      </c>
      <c r="U2983" t="s">
        <v>3269</v>
      </c>
      <c r="V2983" s="6" t="s">
        <v>39</v>
      </c>
      <c r="W2983" t="s">
        <v>39</v>
      </c>
      <c r="X2983" s="6" t="s">
        <v>3232</v>
      </c>
      <c r="Y2983" t="s">
        <v>39</v>
      </c>
      <c r="Z2983" s="6" t="s">
        <v>39</v>
      </c>
      <c r="AA2983" t="s">
        <v>39</v>
      </c>
      <c r="AB2983" t="s">
        <v>39</v>
      </c>
      <c r="AC2983" t="s">
        <v>39</v>
      </c>
      <c r="AD2983" t="s">
        <v>40</v>
      </c>
      <c r="AE2983" t="s">
        <v>39</v>
      </c>
      <c r="AF2983" t="s">
        <v>40</v>
      </c>
      <c r="AG2983" t="s">
        <v>39</v>
      </c>
      <c r="AH2983" t="s">
        <v>39</v>
      </c>
      <c r="AI2983" t="s">
        <v>39</v>
      </c>
      <c r="AJ2983" s="6" t="s">
        <v>43</v>
      </c>
      <c r="AK2983" s="19">
        <v>14.836</v>
      </c>
      <c r="AL2983" t="s">
        <v>39</v>
      </c>
      <c r="AM2983" t="s">
        <v>39</v>
      </c>
      <c r="AN2983">
        <v>4</v>
      </c>
      <c r="AO2983">
        <v>50</v>
      </c>
      <c r="AP2983">
        <f t="shared" si="87"/>
        <v>49</v>
      </c>
      <c r="AQ2983" t="s">
        <v>39</v>
      </c>
      <c r="AR2983" t="s">
        <v>2641</v>
      </c>
      <c r="AS2983" t="s">
        <v>3270</v>
      </c>
    </row>
    <row r="2984" spans="1:45" x14ac:dyDescent="0.35">
      <c r="A2984" t="s">
        <v>2180</v>
      </c>
      <c r="B2984" t="s">
        <v>2672</v>
      </c>
      <c r="C2984" t="s">
        <v>2592</v>
      </c>
      <c r="D2984" t="s">
        <v>1389</v>
      </c>
      <c r="E2984" t="s">
        <v>2179</v>
      </c>
      <c r="F2984" t="s">
        <v>39</v>
      </c>
      <c r="G2984" t="s">
        <v>42</v>
      </c>
      <c r="H2984" t="s">
        <v>40</v>
      </c>
      <c r="I2984" t="s">
        <v>3267</v>
      </c>
      <c r="J2984">
        <v>52.3</v>
      </c>
      <c r="K2984">
        <v>17.03</v>
      </c>
      <c r="L2984" t="s">
        <v>39</v>
      </c>
      <c r="M2984" t="s">
        <v>3264</v>
      </c>
      <c r="N2984" t="s">
        <v>39</v>
      </c>
      <c r="O2984">
        <v>1996</v>
      </c>
      <c r="P2984">
        <v>1997</v>
      </c>
      <c r="Q2984" t="s">
        <v>3265</v>
      </c>
      <c r="R2984" t="s">
        <v>3266</v>
      </c>
      <c r="S2984" t="s">
        <v>39</v>
      </c>
      <c r="T2984">
        <v>-3</v>
      </c>
      <c r="U2984" t="s">
        <v>3269</v>
      </c>
      <c r="V2984" s="6" t="s">
        <v>39</v>
      </c>
      <c r="W2984" t="s">
        <v>39</v>
      </c>
      <c r="X2984" s="6" t="s">
        <v>3232</v>
      </c>
      <c r="Y2984" t="s">
        <v>39</v>
      </c>
      <c r="Z2984" s="6" t="s">
        <v>39</v>
      </c>
      <c r="AA2984" t="s">
        <v>39</v>
      </c>
      <c r="AB2984" t="s">
        <v>39</v>
      </c>
      <c r="AC2984" t="s">
        <v>39</v>
      </c>
      <c r="AD2984" t="s">
        <v>40</v>
      </c>
      <c r="AE2984" t="s">
        <v>39</v>
      </c>
      <c r="AF2984" t="s">
        <v>40</v>
      </c>
      <c r="AG2984" t="s">
        <v>39</v>
      </c>
      <c r="AH2984" t="s">
        <v>39</v>
      </c>
      <c r="AI2984" t="s">
        <v>39</v>
      </c>
      <c r="AJ2984" s="6" t="s">
        <v>43</v>
      </c>
      <c r="AK2984" s="19">
        <v>17.236000000000001</v>
      </c>
      <c r="AL2984" t="s">
        <v>39</v>
      </c>
      <c r="AM2984" t="s">
        <v>39</v>
      </c>
      <c r="AN2984">
        <v>4</v>
      </c>
      <c r="AO2984">
        <v>50</v>
      </c>
      <c r="AP2984">
        <f t="shared" si="87"/>
        <v>56</v>
      </c>
      <c r="AQ2984" t="s">
        <v>39</v>
      </c>
      <c r="AR2984" t="s">
        <v>2641</v>
      </c>
      <c r="AS2984" t="s">
        <v>3270</v>
      </c>
    </row>
    <row r="2985" spans="1:45" x14ac:dyDescent="0.35">
      <c r="A2985" t="s">
        <v>2180</v>
      </c>
      <c r="B2985" t="s">
        <v>2672</v>
      </c>
      <c r="C2985" t="s">
        <v>2592</v>
      </c>
      <c r="D2985" t="s">
        <v>1389</v>
      </c>
      <c r="E2985" t="s">
        <v>2179</v>
      </c>
      <c r="F2985" t="s">
        <v>39</v>
      </c>
      <c r="G2985" t="s">
        <v>42</v>
      </c>
      <c r="H2985" t="s">
        <v>40</v>
      </c>
      <c r="I2985" t="s">
        <v>3267</v>
      </c>
      <c r="J2985">
        <v>52.3</v>
      </c>
      <c r="K2985">
        <v>17.03</v>
      </c>
      <c r="L2985" t="s">
        <v>39</v>
      </c>
      <c r="M2985" t="s">
        <v>3264</v>
      </c>
      <c r="N2985" t="s">
        <v>39</v>
      </c>
      <c r="O2985">
        <v>1996</v>
      </c>
      <c r="P2985">
        <v>1997</v>
      </c>
      <c r="Q2985" t="s">
        <v>3265</v>
      </c>
      <c r="R2985" t="s">
        <v>3266</v>
      </c>
      <c r="S2985" t="s">
        <v>39</v>
      </c>
      <c r="T2985">
        <v>-3</v>
      </c>
      <c r="U2985" t="s">
        <v>3269</v>
      </c>
      <c r="V2985" s="6" t="s">
        <v>39</v>
      </c>
      <c r="W2985" t="s">
        <v>39</v>
      </c>
      <c r="X2985" s="6" t="s">
        <v>3232</v>
      </c>
      <c r="Y2985" t="s">
        <v>39</v>
      </c>
      <c r="Z2985" s="6" t="s">
        <v>39</v>
      </c>
      <c r="AA2985" t="s">
        <v>39</v>
      </c>
      <c r="AB2985" t="s">
        <v>39</v>
      </c>
      <c r="AC2985" t="s">
        <v>39</v>
      </c>
      <c r="AD2985" t="s">
        <v>40</v>
      </c>
      <c r="AE2985" t="s">
        <v>39</v>
      </c>
      <c r="AF2985" t="s">
        <v>40</v>
      </c>
      <c r="AG2985" t="s">
        <v>39</v>
      </c>
      <c r="AH2985" t="s">
        <v>39</v>
      </c>
      <c r="AI2985" t="s">
        <v>39</v>
      </c>
      <c r="AJ2985" s="6" t="s">
        <v>43</v>
      </c>
      <c r="AK2985" s="19">
        <v>18.544</v>
      </c>
      <c r="AL2985" t="s">
        <v>39</v>
      </c>
      <c r="AM2985" t="s">
        <v>39</v>
      </c>
      <c r="AN2985">
        <v>4</v>
      </c>
      <c r="AO2985">
        <v>50</v>
      </c>
      <c r="AP2985">
        <f t="shared" si="87"/>
        <v>63</v>
      </c>
      <c r="AQ2985" t="s">
        <v>39</v>
      </c>
      <c r="AR2985" t="s">
        <v>2641</v>
      </c>
      <c r="AS2985" t="s">
        <v>3270</v>
      </c>
    </row>
    <row r="2986" spans="1:45" x14ac:dyDescent="0.35">
      <c r="A2986" t="s">
        <v>2180</v>
      </c>
      <c r="B2986" t="s">
        <v>2672</v>
      </c>
      <c r="C2986" t="s">
        <v>2592</v>
      </c>
      <c r="D2986" t="s">
        <v>1389</v>
      </c>
      <c r="E2986" t="s">
        <v>2179</v>
      </c>
      <c r="F2986" t="s">
        <v>39</v>
      </c>
      <c r="G2986" t="s">
        <v>42</v>
      </c>
      <c r="H2986" t="s">
        <v>40</v>
      </c>
      <c r="I2986" t="s">
        <v>3267</v>
      </c>
      <c r="J2986">
        <v>52.3</v>
      </c>
      <c r="K2986">
        <v>17.03</v>
      </c>
      <c r="L2986" t="s">
        <v>39</v>
      </c>
      <c r="M2986" t="s">
        <v>3264</v>
      </c>
      <c r="N2986" t="s">
        <v>39</v>
      </c>
      <c r="O2986">
        <v>1996</v>
      </c>
      <c r="P2986">
        <v>1997</v>
      </c>
      <c r="Q2986" t="s">
        <v>3265</v>
      </c>
      <c r="R2986" t="s">
        <v>3266</v>
      </c>
      <c r="S2986" t="s">
        <v>39</v>
      </c>
      <c r="T2986">
        <v>-3</v>
      </c>
      <c r="U2986" t="s">
        <v>3269</v>
      </c>
      <c r="V2986" s="6" t="s">
        <v>39</v>
      </c>
      <c r="W2986" t="s">
        <v>39</v>
      </c>
      <c r="X2986" s="6" t="s">
        <v>3232</v>
      </c>
      <c r="Y2986" t="s">
        <v>39</v>
      </c>
      <c r="Z2986" s="6" t="s">
        <v>39</v>
      </c>
      <c r="AA2986" t="s">
        <v>39</v>
      </c>
      <c r="AB2986" t="s">
        <v>39</v>
      </c>
      <c r="AC2986" t="s">
        <v>39</v>
      </c>
      <c r="AD2986" t="s">
        <v>40</v>
      </c>
      <c r="AE2986" t="s">
        <v>39</v>
      </c>
      <c r="AF2986" t="s">
        <v>40</v>
      </c>
      <c r="AG2986" t="s">
        <v>39</v>
      </c>
      <c r="AH2986" t="s">
        <v>39</v>
      </c>
      <c r="AI2986" t="s">
        <v>39</v>
      </c>
      <c r="AJ2986" s="6" t="s">
        <v>43</v>
      </c>
      <c r="AK2986" s="19">
        <v>19.635000000000002</v>
      </c>
      <c r="AL2986" t="s">
        <v>39</v>
      </c>
      <c r="AM2986" t="s">
        <v>39</v>
      </c>
      <c r="AN2986">
        <v>4</v>
      </c>
      <c r="AO2986">
        <v>50</v>
      </c>
      <c r="AP2986">
        <f t="shared" si="87"/>
        <v>70</v>
      </c>
      <c r="AQ2986" t="s">
        <v>39</v>
      </c>
      <c r="AR2986" t="s">
        <v>2641</v>
      </c>
      <c r="AS2986" t="s">
        <v>3270</v>
      </c>
    </row>
    <row r="2987" spans="1:45" x14ac:dyDescent="0.35">
      <c r="A2987" t="s">
        <v>2180</v>
      </c>
      <c r="B2987" t="s">
        <v>2672</v>
      </c>
      <c r="C2987" t="s">
        <v>2592</v>
      </c>
      <c r="D2987" t="s">
        <v>1389</v>
      </c>
      <c r="E2987" t="s">
        <v>2179</v>
      </c>
      <c r="F2987" t="s">
        <v>39</v>
      </c>
      <c r="G2987" t="s">
        <v>42</v>
      </c>
      <c r="H2987" t="s">
        <v>40</v>
      </c>
      <c r="I2987" t="s">
        <v>3267</v>
      </c>
      <c r="J2987">
        <v>52.3</v>
      </c>
      <c r="K2987">
        <v>17.03</v>
      </c>
      <c r="L2987" t="s">
        <v>39</v>
      </c>
      <c r="M2987" t="s">
        <v>3264</v>
      </c>
      <c r="N2987" t="s">
        <v>39</v>
      </c>
      <c r="O2987">
        <v>1996</v>
      </c>
      <c r="P2987">
        <v>1997</v>
      </c>
      <c r="Q2987" t="s">
        <v>3265</v>
      </c>
      <c r="R2987" t="s">
        <v>3266</v>
      </c>
      <c r="S2987" t="s">
        <v>39</v>
      </c>
      <c r="T2987">
        <v>-3</v>
      </c>
      <c r="U2987" t="s">
        <v>3269</v>
      </c>
      <c r="V2987" s="6" t="s">
        <v>39</v>
      </c>
      <c r="W2987" t="s">
        <v>39</v>
      </c>
      <c r="X2987" s="6" t="s">
        <v>3232</v>
      </c>
      <c r="Y2987" t="s">
        <v>39</v>
      </c>
      <c r="Z2987" s="6" t="s">
        <v>39</v>
      </c>
      <c r="AA2987" t="s">
        <v>39</v>
      </c>
      <c r="AB2987" t="s">
        <v>39</v>
      </c>
      <c r="AC2987" t="s">
        <v>39</v>
      </c>
      <c r="AD2987" t="s">
        <v>40</v>
      </c>
      <c r="AE2987" t="s">
        <v>39</v>
      </c>
      <c r="AF2987" t="s">
        <v>40</v>
      </c>
      <c r="AG2987" t="s">
        <v>39</v>
      </c>
      <c r="AH2987" t="s">
        <v>39</v>
      </c>
      <c r="AI2987" t="s">
        <v>39</v>
      </c>
      <c r="AJ2987" s="6" t="s">
        <v>43</v>
      </c>
      <c r="AK2987" s="19">
        <v>20.507000000000001</v>
      </c>
      <c r="AL2987" t="s">
        <v>39</v>
      </c>
      <c r="AM2987" t="s">
        <v>39</v>
      </c>
      <c r="AN2987">
        <v>4</v>
      </c>
      <c r="AO2987">
        <v>50</v>
      </c>
      <c r="AP2987">
        <f t="shared" si="87"/>
        <v>77</v>
      </c>
      <c r="AQ2987" t="s">
        <v>39</v>
      </c>
      <c r="AR2987" t="s">
        <v>2641</v>
      </c>
      <c r="AS2987" t="s">
        <v>3270</v>
      </c>
    </row>
    <row r="2988" spans="1:45" x14ac:dyDescent="0.35">
      <c r="A2988" t="s">
        <v>2180</v>
      </c>
      <c r="B2988" t="s">
        <v>2672</v>
      </c>
      <c r="C2988" t="s">
        <v>2592</v>
      </c>
      <c r="D2988" t="s">
        <v>1389</v>
      </c>
      <c r="E2988" t="s">
        <v>2179</v>
      </c>
      <c r="F2988" t="s">
        <v>39</v>
      </c>
      <c r="G2988" t="s">
        <v>42</v>
      </c>
      <c r="H2988" t="s">
        <v>40</v>
      </c>
      <c r="I2988" t="s">
        <v>3267</v>
      </c>
      <c r="J2988">
        <v>52.3</v>
      </c>
      <c r="K2988">
        <v>17.03</v>
      </c>
      <c r="L2988" t="s">
        <v>39</v>
      </c>
      <c r="M2988" t="s">
        <v>3264</v>
      </c>
      <c r="N2988" t="s">
        <v>39</v>
      </c>
      <c r="O2988">
        <v>1996</v>
      </c>
      <c r="P2988">
        <v>1997</v>
      </c>
      <c r="Q2988" t="s">
        <v>3265</v>
      </c>
      <c r="R2988" t="s">
        <v>3266</v>
      </c>
      <c r="S2988" t="s">
        <v>39</v>
      </c>
      <c r="T2988">
        <v>-3</v>
      </c>
      <c r="U2988" t="s">
        <v>3269</v>
      </c>
      <c r="V2988" s="6" t="s">
        <v>39</v>
      </c>
      <c r="W2988" t="s">
        <v>39</v>
      </c>
      <c r="X2988" s="6" t="s">
        <v>3232</v>
      </c>
      <c r="Y2988" t="s">
        <v>39</v>
      </c>
      <c r="Z2988" s="6" t="s">
        <v>39</v>
      </c>
      <c r="AA2988" t="s">
        <v>39</v>
      </c>
      <c r="AB2988" t="s">
        <v>39</v>
      </c>
      <c r="AC2988" t="s">
        <v>39</v>
      </c>
      <c r="AD2988" t="s">
        <v>40</v>
      </c>
      <c r="AE2988" t="s">
        <v>39</v>
      </c>
      <c r="AF2988" t="s">
        <v>40</v>
      </c>
      <c r="AG2988" t="s">
        <v>39</v>
      </c>
      <c r="AH2988" t="s">
        <v>39</v>
      </c>
      <c r="AI2988" t="s">
        <v>39</v>
      </c>
      <c r="AJ2988" s="6" t="s">
        <v>43</v>
      </c>
      <c r="AK2988" s="19">
        <v>21.597999999999999</v>
      </c>
      <c r="AL2988" t="s">
        <v>39</v>
      </c>
      <c r="AM2988" t="s">
        <v>39</v>
      </c>
      <c r="AN2988">
        <v>4</v>
      </c>
      <c r="AO2988">
        <v>50</v>
      </c>
      <c r="AP2988">
        <f t="shared" si="87"/>
        <v>84</v>
      </c>
      <c r="AQ2988" t="s">
        <v>39</v>
      </c>
      <c r="AR2988" t="s">
        <v>2641</v>
      </c>
      <c r="AS2988" t="s">
        <v>3270</v>
      </c>
    </row>
    <row r="2989" spans="1:45" x14ac:dyDescent="0.35">
      <c r="A2989" t="s">
        <v>2180</v>
      </c>
      <c r="B2989" t="s">
        <v>2672</v>
      </c>
      <c r="C2989" t="s">
        <v>2592</v>
      </c>
      <c r="D2989" t="s">
        <v>1389</v>
      </c>
      <c r="E2989" t="s">
        <v>2179</v>
      </c>
      <c r="F2989" t="s">
        <v>39</v>
      </c>
      <c r="G2989" t="s">
        <v>42</v>
      </c>
      <c r="H2989" t="s">
        <v>40</v>
      </c>
      <c r="I2989" t="s">
        <v>3267</v>
      </c>
      <c r="J2989">
        <v>52.3</v>
      </c>
      <c r="K2989">
        <v>17.03</v>
      </c>
      <c r="L2989" t="s">
        <v>39</v>
      </c>
      <c r="M2989" t="s">
        <v>3264</v>
      </c>
      <c r="N2989" t="s">
        <v>39</v>
      </c>
      <c r="O2989">
        <v>1996</v>
      </c>
      <c r="P2989">
        <v>1997</v>
      </c>
      <c r="Q2989" t="s">
        <v>3265</v>
      </c>
      <c r="R2989" t="s">
        <v>3266</v>
      </c>
      <c r="S2989" t="s">
        <v>39</v>
      </c>
      <c r="T2989">
        <v>-3</v>
      </c>
      <c r="U2989" t="s">
        <v>3269</v>
      </c>
      <c r="V2989" s="6" t="s">
        <v>39</v>
      </c>
      <c r="W2989" t="s">
        <v>39</v>
      </c>
      <c r="X2989" s="6" t="s">
        <v>3232</v>
      </c>
      <c r="Y2989" t="s">
        <v>39</v>
      </c>
      <c r="Z2989" s="6" t="s">
        <v>39</v>
      </c>
      <c r="AA2989" t="s">
        <v>39</v>
      </c>
      <c r="AB2989" t="s">
        <v>39</v>
      </c>
      <c r="AC2989" t="s">
        <v>39</v>
      </c>
      <c r="AD2989" t="s">
        <v>40</v>
      </c>
      <c r="AE2989" t="s">
        <v>39</v>
      </c>
      <c r="AF2989" t="s">
        <v>40</v>
      </c>
      <c r="AG2989" t="s">
        <v>39</v>
      </c>
      <c r="AH2989" t="s">
        <v>39</v>
      </c>
      <c r="AI2989" t="s">
        <v>39</v>
      </c>
      <c r="AJ2989" s="6" t="s">
        <v>43</v>
      </c>
      <c r="AK2989" s="19">
        <v>23.561</v>
      </c>
      <c r="AL2989" t="s">
        <v>39</v>
      </c>
      <c r="AM2989" t="s">
        <v>39</v>
      </c>
      <c r="AN2989">
        <v>4</v>
      </c>
      <c r="AO2989">
        <v>50</v>
      </c>
      <c r="AP2989">
        <f t="shared" si="87"/>
        <v>91</v>
      </c>
      <c r="AQ2989" t="s">
        <v>39</v>
      </c>
      <c r="AR2989" t="s">
        <v>2641</v>
      </c>
      <c r="AS2989" t="s">
        <v>3270</v>
      </c>
    </row>
    <row r="2990" spans="1:45" x14ac:dyDescent="0.35">
      <c r="A2990" t="s">
        <v>2180</v>
      </c>
      <c r="B2990" t="s">
        <v>2672</v>
      </c>
      <c r="C2990" t="s">
        <v>2592</v>
      </c>
      <c r="D2990" t="s">
        <v>1389</v>
      </c>
      <c r="E2990" t="s">
        <v>2179</v>
      </c>
      <c r="F2990" t="s">
        <v>39</v>
      </c>
      <c r="G2990" t="s">
        <v>42</v>
      </c>
      <c r="H2990" t="s">
        <v>40</v>
      </c>
      <c r="I2990" t="s">
        <v>3267</v>
      </c>
      <c r="J2990">
        <v>52.3</v>
      </c>
      <c r="K2990">
        <v>17.03</v>
      </c>
      <c r="L2990" t="s">
        <v>39</v>
      </c>
      <c r="M2990" t="s">
        <v>3264</v>
      </c>
      <c r="N2990" t="s">
        <v>39</v>
      </c>
      <c r="O2990">
        <v>1996</v>
      </c>
      <c r="P2990">
        <v>1997</v>
      </c>
      <c r="Q2990" t="s">
        <v>3265</v>
      </c>
      <c r="R2990" t="s">
        <v>3266</v>
      </c>
      <c r="S2990" t="s">
        <v>39</v>
      </c>
      <c r="T2990">
        <v>-3</v>
      </c>
      <c r="U2990" t="s">
        <v>3269</v>
      </c>
      <c r="V2990" s="6" t="s">
        <v>39</v>
      </c>
      <c r="W2990" t="s">
        <v>39</v>
      </c>
      <c r="X2990" s="6" t="s">
        <v>3232</v>
      </c>
      <c r="Y2990" t="s">
        <v>39</v>
      </c>
      <c r="Z2990" s="6" t="s">
        <v>39</v>
      </c>
      <c r="AA2990" t="s">
        <v>39</v>
      </c>
      <c r="AB2990" t="s">
        <v>39</v>
      </c>
      <c r="AC2990" t="s">
        <v>39</v>
      </c>
      <c r="AD2990" t="s">
        <v>40</v>
      </c>
      <c r="AE2990" t="s">
        <v>39</v>
      </c>
      <c r="AF2990" t="s">
        <v>40</v>
      </c>
      <c r="AG2990" t="s">
        <v>39</v>
      </c>
      <c r="AH2990" t="s">
        <v>39</v>
      </c>
      <c r="AI2990" t="s">
        <v>39</v>
      </c>
      <c r="AJ2990" s="6" t="s">
        <v>43</v>
      </c>
      <c r="AK2990" s="19">
        <v>24.869</v>
      </c>
      <c r="AL2990" t="s">
        <v>39</v>
      </c>
      <c r="AM2990" t="s">
        <v>39</v>
      </c>
      <c r="AN2990">
        <v>4</v>
      </c>
      <c r="AO2990">
        <v>50</v>
      </c>
      <c r="AP2990">
        <f t="shared" si="87"/>
        <v>98</v>
      </c>
      <c r="AQ2990" t="s">
        <v>39</v>
      </c>
      <c r="AR2990" t="s">
        <v>2641</v>
      </c>
      <c r="AS2990" t="s">
        <v>3270</v>
      </c>
    </row>
    <row r="2991" spans="1:45" x14ac:dyDescent="0.35">
      <c r="A2991" t="s">
        <v>2180</v>
      </c>
      <c r="B2991" t="s">
        <v>2672</v>
      </c>
      <c r="C2991" t="s">
        <v>2592</v>
      </c>
      <c r="D2991" t="s">
        <v>1389</v>
      </c>
      <c r="E2991" t="s">
        <v>2179</v>
      </c>
      <c r="F2991" t="s">
        <v>39</v>
      </c>
      <c r="G2991" t="s">
        <v>42</v>
      </c>
      <c r="H2991" t="s">
        <v>40</v>
      </c>
      <c r="I2991" t="s">
        <v>3267</v>
      </c>
      <c r="J2991">
        <v>52.3</v>
      </c>
      <c r="K2991">
        <v>17.03</v>
      </c>
      <c r="L2991" t="s">
        <v>39</v>
      </c>
      <c r="M2991" t="s">
        <v>3264</v>
      </c>
      <c r="N2991" t="s">
        <v>39</v>
      </c>
      <c r="O2991">
        <v>1996</v>
      </c>
      <c r="P2991">
        <v>1997</v>
      </c>
      <c r="Q2991" t="s">
        <v>3265</v>
      </c>
      <c r="R2991" t="s">
        <v>3266</v>
      </c>
      <c r="S2991" t="s">
        <v>39</v>
      </c>
      <c r="T2991">
        <v>-3</v>
      </c>
      <c r="U2991" t="s">
        <v>3269</v>
      </c>
      <c r="V2991" s="6" t="s">
        <v>39</v>
      </c>
      <c r="W2991" t="s">
        <v>39</v>
      </c>
      <c r="X2991" s="6" t="s">
        <v>3232</v>
      </c>
      <c r="Y2991" t="s">
        <v>39</v>
      </c>
      <c r="Z2991" s="6" t="s">
        <v>39</v>
      </c>
      <c r="AA2991" t="s">
        <v>39</v>
      </c>
      <c r="AB2991" t="s">
        <v>39</v>
      </c>
      <c r="AC2991" t="s">
        <v>39</v>
      </c>
      <c r="AD2991" t="s">
        <v>40</v>
      </c>
      <c r="AE2991" t="s">
        <v>39</v>
      </c>
      <c r="AF2991" t="s">
        <v>40</v>
      </c>
      <c r="AG2991" t="s">
        <v>39</v>
      </c>
      <c r="AH2991" t="s">
        <v>39</v>
      </c>
      <c r="AI2991" t="s">
        <v>39</v>
      </c>
      <c r="AJ2991" s="6" t="s">
        <v>43</v>
      </c>
      <c r="AK2991" s="19">
        <v>26.504999999999999</v>
      </c>
      <c r="AL2991" t="s">
        <v>39</v>
      </c>
      <c r="AM2991" t="s">
        <v>39</v>
      </c>
      <c r="AN2991">
        <v>4</v>
      </c>
      <c r="AO2991">
        <v>50</v>
      </c>
      <c r="AP2991">
        <f t="shared" si="87"/>
        <v>105</v>
      </c>
      <c r="AQ2991" t="s">
        <v>39</v>
      </c>
      <c r="AR2991" t="s">
        <v>2641</v>
      </c>
      <c r="AS2991" t="s">
        <v>3270</v>
      </c>
    </row>
    <row r="2992" spans="1:45" x14ac:dyDescent="0.35">
      <c r="A2992" t="s">
        <v>2180</v>
      </c>
      <c r="B2992" t="s">
        <v>2672</v>
      </c>
      <c r="C2992" t="s">
        <v>2592</v>
      </c>
      <c r="D2992" t="s">
        <v>1389</v>
      </c>
      <c r="E2992" t="s">
        <v>2179</v>
      </c>
      <c r="F2992" t="s">
        <v>39</v>
      </c>
      <c r="G2992" t="s">
        <v>42</v>
      </c>
      <c r="H2992" t="s">
        <v>40</v>
      </c>
      <c r="I2992" t="s">
        <v>3267</v>
      </c>
      <c r="J2992">
        <v>52.3</v>
      </c>
      <c r="K2992">
        <v>17.03</v>
      </c>
      <c r="L2992" t="s">
        <v>39</v>
      </c>
      <c r="M2992" t="s">
        <v>3264</v>
      </c>
      <c r="N2992" t="s">
        <v>39</v>
      </c>
      <c r="O2992">
        <v>1996</v>
      </c>
      <c r="P2992">
        <v>1997</v>
      </c>
      <c r="Q2992" t="s">
        <v>3265</v>
      </c>
      <c r="R2992" t="s">
        <v>3266</v>
      </c>
      <c r="S2992" t="s">
        <v>39</v>
      </c>
      <c r="T2992">
        <v>-3</v>
      </c>
      <c r="U2992" t="s">
        <v>3269</v>
      </c>
      <c r="V2992" s="6" t="s">
        <v>39</v>
      </c>
      <c r="W2992" t="s">
        <v>39</v>
      </c>
      <c r="X2992" s="6" t="s">
        <v>3228</v>
      </c>
      <c r="Y2992" t="s">
        <v>39</v>
      </c>
      <c r="Z2992" s="6" t="s">
        <v>39</v>
      </c>
      <c r="AA2992" t="s">
        <v>39</v>
      </c>
      <c r="AB2992" t="s">
        <v>39</v>
      </c>
      <c r="AC2992" t="s">
        <v>39</v>
      </c>
      <c r="AD2992" t="s">
        <v>40</v>
      </c>
      <c r="AE2992" t="s">
        <v>39</v>
      </c>
      <c r="AF2992" t="s">
        <v>40</v>
      </c>
      <c r="AG2992" t="s">
        <v>39</v>
      </c>
      <c r="AH2992" t="s">
        <v>39</v>
      </c>
      <c r="AI2992" t="s">
        <v>39</v>
      </c>
      <c r="AJ2992" s="6" t="s">
        <v>43</v>
      </c>
      <c r="AK2992" s="19">
        <v>0</v>
      </c>
      <c r="AL2992" t="s">
        <v>39</v>
      </c>
      <c r="AM2992" t="s">
        <v>39</v>
      </c>
      <c r="AN2992">
        <v>4</v>
      </c>
      <c r="AO2992">
        <v>50</v>
      </c>
      <c r="AP2992">
        <f>7</f>
        <v>7</v>
      </c>
      <c r="AQ2992" t="s">
        <v>39</v>
      </c>
      <c r="AR2992" t="s">
        <v>2641</v>
      </c>
      <c r="AS2992" t="s">
        <v>3270</v>
      </c>
    </row>
    <row r="2993" spans="1:45" x14ac:dyDescent="0.35">
      <c r="A2993" t="s">
        <v>2180</v>
      </c>
      <c r="B2993" t="s">
        <v>2672</v>
      </c>
      <c r="C2993" t="s">
        <v>2592</v>
      </c>
      <c r="D2993" t="s">
        <v>1389</v>
      </c>
      <c r="E2993" t="s">
        <v>2179</v>
      </c>
      <c r="F2993" t="s">
        <v>39</v>
      </c>
      <c r="G2993" t="s">
        <v>42</v>
      </c>
      <c r="H2993" t="s">
        <v>40</v>
      </c>
      <c r="I2993" t="s">
        <v>3267</v>
      </c>
      <c r="J2993">
        <v>52.3</v>
      </c>
      <c r="K2993">
        <v>17.03</v>
      </c>
      <c r="L2993" t="s">
        <v>39</v>
      </c>
      <c r="M2993" t="s">
        <v>3264</v>
      </c>
      <c r="N2993" t="s">
        <v>39</v>
      </c>
      <c r="O2993">
        <v>1996</v>
      </c>
      <c r="P2993">
        <v>1997</v>
      </c>
      <c r="Q2993" t="s">
        <v>3265</v>
      </c>
      <c r="R2993" t="s">
        <v>3266</v>
      </c>
      <c r="S2993" t="s">
        <v>39</v>
      </c>
      <c r="T2993">
        <v>-3</v>
      </c>
      <c r="U2993" t="s">
        <v>3269</v>
      </c>
      <c r="V2993" s="6" t="s">
        <v>39</v>
      </c>
      <c r="W2993" t="s">
        <v>39</v>
      </c>
      <c r="X2993" s="6" t="s">
        <v>3228</v>
      </c>
      <c r="Y2993" t="s">
        <v>39</v>
      </c>
      <c r="Z2993" s="6" t="s">
        <v>39</v>
      </c>
      <c r="AA2993" t="s">
        <v>39</v>
      </c>
      <c r="AB2993" t="s">
        <v>39</v>
      </c>
      <c r="AC2993" t="s">
        <v>39</v>
      </c>
      <c r="AD2993" t="s">
        <v>40</v>
      </c>
      <c r="AE2993" t="s">
        <v>39</v>
      </c>
      <c r="AF2993" t="s">
        <v>40</v>
      </c>
      <c r="AG2993" t="s">
        <v>39</v>
      </c>
      <c r="AH2993" t="s">
        <v>39</v>
      </c>
      <c r="AI2993" t="s">
        <v>39</v>
      </c>
      <c r="AJ2993" s="6" t="s">
        <v>43</v>
      </c>
      <c r="AK2993">
        <v>6.2210000000000001</v>
      </c>
      <c r="AL2993" t="s">
        <v>39</v>
      </c>
      <c r="AM2993" t="s">
        <v>39</v>
      </c>
      <c r="AN2993">
        <v>4</v>
      </c>
      <c r="AO2993">
        <v>50</v>
      </c>
      <c r="AP2993">
        <f>AP2992+7</f>
        <v>14</v>
      </c>
      <c r="AQ2993" t="s">
        <v>39</v>
      </c>
      <c r="AR2993" t="s">
        <v>2641</v>
      </c>
      <c r="AS2993" t="s">
        <v>3270</v>
      </c>
    </row>
    <row r="2994" spans="1:45" x14ac:dyDescent="0.35">
      <c r="A2994" t="s">
        <v>2180</v>
      </c>
      <c r="B2994" t="s">
        <v>2672</v>
      </c>
      <c r="C2994" t="s">
        <v>2592</v>
      </c>
      <c r="D2994" t="s">
        <v>1389</v>
      </c>
      <c r="E2994" t="s">
        <v>2179</v>
      </c>
      <c r="F2994" t="s">
        <v>39</v>
      </c>
      <c r="G2994" t="s">
        <v>42</v>
      </c>
      <c r="H2994" t="s">
        <v>40</v>
      </c>
      <c r="I2994" t="s">
        <v>3267</v>
      </c>
      <c r="J2994">
        <v>52.3</v>
      </c>
      <c r="K2994">
        <v>17.03</v>
      </c>
      <c r="L2994" t="s">
        <v>39</v>
      </c>
      <c r="M2994" t="s">
        <v>3264</v>
      </c>
      <c r="N2994" t="s">
        <v>39</v>
      </c>
      <c r="O2994">
        <v>1996</v>
      </c>
      <c r="P2994">
        <v>1997</v>
      </c>
      <c r="Q2994" t="s">
        <v>3265</v>
      </c>
      <c r="R2994" t="s">
        <v>3266</v>
      </c>
      <c r="S2994" t="s">
        <v>39</v>
      </c>
      <c r="T2994">
        <v>-3</v>
      </c>
      <c r="U2994" t="s">
        <v>3269</v>
      </c>
      <c r="V2994" s="6" t="s">
        <v>39</v>
      </c>
      <c r="W2994" t="s">
        <v>39</v>
      </c>
      <c r="X2994" s="6" t="s">
        <v>3228</v>
      </c>
      <c r="Y2994" t="s">
        <v>39</v>
      </c>
      <c r="Z2994" s="6" t="s">
        <v>39</v>
      </c>
      <c r="AA2994" t="s">
        <v>39</v>
      </c>
      <c r="AB2994" t="s">
        <v>39</v>
      </c>
      <c r="AC2994" t="s">
        <v>39</v>
      </c>
      <c r="AD2994" t="s">
        <v>40</v>
      </c>
      <c r="AE2994" t="s">
        <v>39</v>
      </c>
      <c r="AF2994" t="s">
        <v>40</v>
      </c>
      <c r="AG2994" t="s">
        <v>39</v>
      </c>
      <c r="AH2994" t="s">
        <v>39</v>
      </c>
      <c r="AI2994" t="s">
        <v>39</v>
      </c>
      <c r="AJ2994" s="6" t="s">
        <v>43</v>
      </c>
      <c r="AK2994">
        <v>42.972000000000001</v>
      </c>
      <c r="AL2994" t="s">
        <v>39</v>
      </c>
      <c r="AM2994" t="s">
        <v>39</v>
      </c>
      <c r="AN2994">
        <v>4</v>
      </c>
      <c r="AO2994">
        <v>50</v>
      </c>
      <c r="AP2994">
        <f t="shared" ref="AP2994:AP3001" si="88">AP2993+7</f>
        <v>21</v>
      </c>
      <c r="AQ2994" t="s">
        <v>39</v>
      </c>
      <c r="AR2994" t="s">
        <v>2641</v>
      </c>
      <c r="AS2994" t="s">
        <v>3270</v>
      </c>
    </row>
    <row r="2995" spans="1:45" x14ac:dyDescent="0.35">
      <c r="A2995" t="s">
        <v>2180</v>
      </c>
      <c r="B2995" t="s">
        <v>2672</v>
      </c>
      <c r="C2995" t="s">
        <v>2592</v>
      </c>
      <c r="D2995" t="s">
        <v>1389</v>
      </c>
      <c r="E2995" t="s">
        <v>2179</v>
      </c>
      <c r="F2995" t="s">
        <v>39</v>
      </c>
      <c r="G2995" t="s">
        <v>42</v>
      </c>
      <c r="H2995" t="s">
        <v>40</v>
      </c>
      <c r="I2995" t="s">
        <v>3267</v>
      </c>
      <c r="J2995">
        <v>52.3</v>
      </c>
      <c r="K2995">
        <v>17.03</v>
      </c>
      <c r="L2995" t="s">
        <v>39</v>
      </c>
      <c r="M2995" t="s">
        <v>3264</v>
      </c>
      <c r="N2995" t="s">
        <v>39</v>
      </c>
      <c r="O2995">
        <v>1996</v>
      </c>
      <c r="P2995">
        <v>1997</v>
      </c>
      <c r="Q2995" t="s">
        <v>3265</v>
      </c>
      <c r="R2995" t="s">
        <v>3266</v>
      </c>
      <c r="S2995" t="s">
        <v>39</v>
      </c>
      <c r="T2995">
        <v>-3</v>
      </c>
      <c r="U2995" t="s">
        <v>3269</v>
      </c>
      <c r="V2995" s="6" t="s">
        <v>39</v>
      </c>
      <c r="W2995" t="s">
        <v>39</v>
      </c>
      <c r="X2995" s="6" t="s">
        <v>3228</v>
      </c>
      <c r="Y2995" t="s">
        <v>39</v>
      </c>
      <c r="Z2995" s="6" t="s">
        <v>39</v>
      </c>
      <c r="AA2995" t="s">
        <v>39</v>
      </c>
      <c r="AB2995" t="s">
        <v>39</v>
      </c>
      <c r="AC2995" t="s">
        <v>39</v>
      </c>
      <c r="AD2995" t="s">
        <v>40</v>
      </c>
      <c r="AE2995" t="s">
        <v>39</v>
      </c>
      <c r="AF2995" t="s">
        <v>40</v>
      </c>
      <c r="AG2995" t="s">
        <v>39</v>
      </c>
      <c r="AH2995" t="s">
        <v>39</v>
      </c>
      <c r="AI2995" t="s">
        <v>39</v>
      </c>
      <c r="AJ2995" s="6" t="s">
        <v>43</v>
      </c>
      <c r="AK2995" s="19">
        <v>53.441000000000003</v>
      </c>
      <c r="AL2995" t="s">
        <v>39</v>
      </c>
      <c r="AM2995" t="s">
        <v>39</v>
      </c>
      <c r="AN2995">
        <v>4</v>
      </c>
      <c r="AO2995">
        <v>50</v>
      </c>
      <c r="AP2995">
        <f t="shared" si="88"/>
        <v>28</v>
      </c>
      <c r="AQ2995" t="s">
        <v>39</v>
      </c>
      <c r="AR2995" t="s">
        <v>2641</v>
      </c>
      <c r="AS2995" t="s">
        <v>3270</v>
      </c>
    </row>
    <row r="2996" spans="1:45" x14ac:dyDescent="0.35">
      <c r="A2996" t="s">
        <v>2180</v>
      </c>
      <c r="B2996" t="s">
        <v>2672</v>
      </c>
      <c r="C2996" t="s">
        <v>2592</v>
      </c>
      <c r="D2996" t="s">
        <v>1389</v>
      </c>
      <c r="E2996" t="s">
        <v>2179</v>
      </c>
      <c r="F2996" t="s">
        <v>39</v>
      </c>
      <c r="G2996" t="s">
        <v>42</v>
      </c>
      <c r="H2996" t="s">
        <v>40</v>
      </c>
      <c r="I2996" t="s">
        <v>3267</v>
      </c>
      <c r="J2996">
        <v>52.3</v>
      </c>
      <c r="K2996">
        <v>17.03</v>
      </c>
      <c r="L2996" t="s">
        <v>39</v>
      </c>
      <c r="M2996" t="s">
        <v>3264</v>
      </c>
      <c r="N2996" t="s">
        <v>39</v>
      </c>
      <c r="O2996">
        <v>1996</v>
      </c>
      <c r="P2996">
        <v>1997</v>
      </c>
      <c r="Q2996" t="s">
        <v>3265</v>
      </c>
      <c r="R2996" t="s">
        <v>3266</v>
      </c>
      <c r="S2996" t="s">
        <v>39</v>
      </c>
      <c r="T2996">
        <v>-3</v>
      </c>
      <c r="U2996" t="s">
        <v>3269</v>
      </c>
      <c r="V2996" s="6" t="s">
        <v>39</v>
      </c>
      <c r="W2996" t="s">
        <v>39</v>
      </c>
      <c r="X2996" s="6" t="s">
        <v>3228</v>
      </c>
      <c r="Y2996" t="s">
        <v>39</v>
      </c>
      <c r="Z2996" s="6" t="s">
        <v>39</v>
      </c>
      <c r="AA2996" t="s">
        <v>39</v>
      </c>
      <c r="AB2996" t="s">
        <v>39</v>
      </c>
      <c r="AC2996" t="s">
        <v>39</v>
      </c>
      <c r="AD2996" t="s">
        <v>40</v>
      </c>
      <c r="AE2996" t="s">
        <v>39</v>
      </c>
      <c r="AF2996" t="s">
        <v>40</v>
      </c>
      <c r="AG2996" t="s">
        <v>39</v>
      </c>
      <c r="AH2996" t="s">
        <v>39</v>
      </c>
      <c r="AI2996" t="s">
        <v>39</v>
      </c>
      <c r="AJ2996" s="6" t="s">
        <v>43</v>
      </c>
      <c r="AK2996" s="19">
        <v>55.402999999999999</v>
      </c>
      <c r="AL2996" t="s">
        <v>39</v>
      </c>
      <c r="AM2996" t="s">
        <v>39</v>
      </c>
      <c r="AN2996">
        <v>4</v>
      </c>
      <c r="AO2996">
        <v>50</v>
      </c>
      <c r="AP2996">
        <f t="shared" si="88"/>
        <v>35</v>
      </c>
      <c r="AQ2996" t="s">
        <v>39</v>
      </c>
      <c r="AR2996" t="s">
        <v>2641</v>
      </c>
      <c r="AS2996" t="s">
        <v>3270</v>
      </c>
    </row>
    <row r="2997" spans="1:45" x14ac:dyDescent="0.35">
      <c r="A2997" t="s">
        <v>2180</v>
      </c>
      <c r="B2997" t="s">
        <v>2672</v>
      </c>
      <c r="C2997" t="s">
        <v>2592</v>
      </c>
      <c r="D2997" t="s">
        <v>1389</v>
      </c>
      <c r="E2997" t="s">
        <v>2179</v>
      </c>
      <c r="F2997" t="s">
        <v>39</v>
      </c>
      <c r="G2997" t="s">
        <v>42</v>
      </c>
      <c r="H2997" t="s">
        <v>40</v>
      </c>
      <c r="I2997" t="s">
        <v>3267</v>
      </c>
      <c r="J2997">
        <v>52.3</v>
      </c>
      <c r="K2997">
        <v>17.03</v>
      </c>
      <c r="L2997" t="s">
        <v>39</v>
      </c>
      <c r="M2997" t="s">
        <v>3264</v>
      </c>
      <c r="N2997" t="s">
        <v>39</v>
      </c>
      <c r="O2997">
        <v>1996</v>
      </c>
      <c r="P2997">
        <v>1997</v>
      </c>
      <c r="Q2997" t="s">
        <v>3265</v>
      </c>
      <c r="R2997" t="s">
        <v>3266</v>
      </c>
      <c r="S2997" t="s">
        <v>39</v>
      </c>
      <c r="T2997">
        <v>-3</v>
      </c>
      <c r="U2997" t="s">
        <v>3269</v>
      </c>
      <c r="V2997" s="6" t="s">
        <v>39</v>
      </c>
      <c r="W2997" t="s">
        <v>39</v>
      </c>
      <c r="X2997" s="6" t="s">
        <v>3228</v>
      </c>
      <c r="Y2997" t="s">
        <v>39</v>
      </c>
      <c r="Z2997" s="6" t="s">
        <v>39</v>
      </c>
      <c r="AA2997" t="s">
        <v>39</v>
      </c>
      <c r="AB2997" t="s">
        <v>39</v>
      </c>
      <c r="AC2997" t="s">
        <v>39</v>
      </c>
      <c r="AD2997" t="s">
        <v>40</v>
      </c>
      <c r="AE2997" t="s">
        <v>39</v>
      </c>
      <c r="AF2997" t="s">
        <v>40</v>
      </c>
      <c r="AG2997" t="s">
        <v>39</v>
      </c>
      <c r="AH2997" t="s">
        <v>39</v>
      </c>
      <c r="AI2997" t="s">
        <v>39</v>
      </c>
      <c r="AJ2997" s="6" t="s">
        <v>43</v>
      </c>
      <c r="AK2997" s="19">
        <v>55.293999999999997</v>
      </c>
      <c r="AL2997" t="s">
        <v>39</v>
      </c>
      <c r="AM2997" t="s">
        <v>39</v>
      </c>
      <c r="AN2997">
        <v>4</v>
      </c>
      <c r="AO2997">
        <v>50</v>
      </c>
      <c r="AP2997">
        <f t="shared" si="88"/>
        <v>42</v>
      </c>
      <c r="AQ2997" t="s">
        <v>39</v>
      </c>
      <c r="AR2997" t="s">
        <v>2641</v>
      </c>
      <c r="AS2997" t="s">
        <v>3270</v>
      </c>
    </row>
    <row r="2998" spans="1:45" x14ac:dyDescent="0.35">
      <c r="A2998" t="s">
        <v>2180</v>
      </c>
      <c r="B2998" t="s">
        <v>2672</v>
      </c>
      <c r="C2998" t="s">
        <v>2592</v>
      </c>
      <c r="D2998" t="s">
        <v>1389</v>
      </c>
      <c r="E2998" t="s">
        <v>2179</v>
      </c>
      <c r="F2998" t="s">
        <v>39</v>
      </c>
      <c r="G2998" t="s">
        <v>42</v>
      </c>
      <c r="H2998" t="s">
        <v>40</v>
      </c>
      <c r="I2998" t="s">
        <v>3267</v>
      </c>
      <c r="J2998">
        <v>52.3</v>
      </c>
      <c r="K2998">
        <v>17.03</v>
      </c>
      <c r="L2998" t="s">
        <v>39</v>
      </c>
      <c r="M2998" t="s">
        <v>3264</v>
      </c>
      <c r="N2998" t="s">
        <v>39</v>
      </c>
      <c r="O2998">
        <v>1996</v>
      </c>
      <c r="P2998">
        <v>1997</v>
      </c>
      <c r="Q2998" t="s">
        <v>3265</v>
      </c>
      <c r="R2998" t="s">
        <v>3266</v>
      </c>
      <c r="S2998" t="s">
        <v>39</v>
      </c>
      <c r="T2998">
        <v>-3</v>
      </c>
      <c r="U2998" t="s">
        <v>3269</v>
      </c>
      <c r="V2998" s="6" t="s">
        <v>39</v>
      </c>
      <c r="W2998" t="s">
        <v>39</v>
      </c>
      <c r="X2998" s="6" t="s">
        <v>3228</v>
      </c>
      <c r="Y2998" t="s">
        <v>39</v>
      </c>
      <c r="Z2998" s="6" t="s">
        <v>39</v>
      </c>
      <c r="AA2998" t="s">
        <v>39</v>
      </c>
      <c r="AB2998" t="s">
        <v>39</v>
      </c>
      <c r="AC2998" t="s">
        <v>39</v>
      </c>
      <c r="AD2998" t="s">
        <v>40</v>
      </c>
      <c r="AE2998" t="s">
        <v>39</v>
      </c>
      <c r="AF2998" t="s">
        <v>40</v>
      </c>
      <c r="AG2998" t="s">
        <v>39</v>
      </c>
      <c r="AH2998" t="s">
        <v>39</v>
      </c>
      <c r="AI2998" t="s">
        <v>39</v>
      </c>
      <c r="AJ2998" s="6" t="s">
        <v>43</v>
      </c>
      <c r="AK2998" s="19">
        <v>55.293999999999997</v>
      </c>
      <c r="AL2998" t="s">
        <v>39</v>
      </c>
      <c r="AM2998" t="s">
        <v>39</v>
      </c>
      <c r="AN2998">
        <v>4</v>
      </c>
      <c r="AO2998">
        <v>50</v>
      </c>
      <c r="AP2998">
        <f t="shared" si="88"/>
        <v>49</v>
      </c>
      <c r="AQ2998" t="s">
        <v>39</v>
      </c>
      <c r="AR2998" t="s">
        <v>2641</v>
      </c>
      <c r="AS2998" t="s">
        <v>3270</v>
      </c>
    </row>
    <row r="2999" spans="1:45" x14ac:dyDescent="0.35">
      <c r="A2999" t="s">
        <v>2180</v>
      </c>
      <c r="B2999" t="s">
        <v>2672</v>
      </c>
      <c r="C2999" t="s">
        <v>2592</v>
      </c>
      <c r="D2999" t="s">
        <v>1389</v>
      </c>
      <c r="E2999" t="s">
        <v>2179</v>
      </c>
      <c r="F2999" t="s">
        <v>39</v>
      </c>
      <c r="G2999" t="s">
        <v>42</v>
      </c>
      <c r="H2999" t="s">
        <v>40</v>
      </c>
      <c r="I2999" t="s">
        <v>3267</v>
      </c>
      <c r="J2999">
        <v>52.3</v>
      </c>
      <c r="K2999">
        <v>17.03</v>
      </c>
      <c r="L2999" t="s">
        <v>39</v>
      </c>
      <c r="M2999" t="s">
        <v>3264</v>
      </c>
      <c r="N2999" t="s">
        <v>39</v>
      </c>
      <c r="O2999">
        <v>1996</v>
      </c>
      <c r="P2999">
        <v>1997</v>
      </c>
      <c r="Q2999" t="s">
        <v>3265</v>
      </c>
      <c r="R2999" t="s">
        <v>3266</v>
      </c>
      <c r="S2999" t="s">
        <v>39</v>
      </c>
      <c r="T2999">
        <v>-3</v>
      </c>
      <c r="U2999" t="s">
        <v>3269</v>
      </c>
      <c r="V2999" s="6" t="s">
        <v>39</v>
      </c>
      <c r="W2999" t="s">
        <v>39</v>
      </c>
      <c r="X2999" s="6" t="s">
        <v>3228</v>
      </c>
      <c r="Y2999" t="s">
        <v>39</v>
      </c>
      <c r="Z2999" s="6" t="s">
        <v>39</v>
      </c>
      <c r="AA2999" t="s">
        <v>39</v>
      </c>
      <c r="AB2999" t="s">
        <v>39</v>
      </c>
      <c r="AC2999" t="s">
        <v>39</v>
      </c>
      <c r="AD2999" t="s">
        <v>40</v>
      </c>
      <c r="AE2999" t="s">
        <v>39</v>
      </c>
      <c r="AF2999" t="s">
        <v>40</v>
      </c>
      <c r="AG2999" t="s">
        <v>39</v>
      </c>
      <c r="AH2999" t="s">
        <v>39</v>
      </c>
      <c r="AI2999" t="s">
        <v>39</v>
      </c>
      <c r="AJ2999" s="6" t="s">
        <v>43</v>
      </c>
      <c r="AK2999" s="19">
        <v>55.293999999999997</v>
      </c>
      <c r="AL2999" t="s">
        <v>39</v>
      </c>
      <c r="AM2999" t="s">
        <v>39</v>
      </c>
      <c r="AN2999">
        <v>4</v>
      </c>
      <c r="AO2999">
        <v>50</v>
      </c>
      <c r="AP2999">
        <f t="shared" si="88"/>
        <v>56</v>
      </c>
      <c r="AQ2999" t="s">
        <v>39</v>
      </c>
      <c r="AR2999" t="s">
        <v>2641</v>
      </c>
      <c r="AS2999" t="s">
        <v>3270</v>
      </c>
    </row>
    <row r="3000" spans="1:45" x14ac:dyDescent="0.35">
      <c r="A3000" t="s">
        <v>2180</v>
      </c>
      <c r="B3000" t="s">
        <v>2672</v>
      </c>
      <c r="C3000" t="s">
        <v>2592</v>
      </c>
      <c r="D3000" t="s">
        <v>1389</v>
      </c>
      <c r="E3000" t="s">
        <v>2179</v>
      </c>
      <c r="F3000" t="s">
        <v>39</v>
      </c>
      <c r="G3000" t="s">
        <v>42</v>
      </c>
      <c r="H3000" t="s">
        <v>40</v>
      </c>
      <c r="I3000" t="s">
        <v>3267</v>
      </c>
      <c r="J3000">
        <v>52.3</v>
      </c>
      <c r="K3000">
        <v>17.03</v>
      </c>
      <c r="L3000" t="s">
        <v>39</v>
      </c>
      <c r="M3000" t="s">
        <v>3264</v>
      </c>
      <c r="N3000" t="s">
        <v>39</v>
      </c>
      <c r="O3000">
        <v>1996</v>
      </c>
      <c r="P3000">
        <v>1997</v>
      </c>
      <c r="Q3000" t="s">
        <v>3265</v>
      </c>
      <c r="R3000" t="s">
        <v>3266</v>
      </c>
      <c r="S3000" t="s">
        <v>39</v>
      </c>
      <c r="T3000">
        <v>-3</v>
      </c>
      <c r="U3000" t="s">
        <v>3269</v>
      </c>
      <c r="V3000" s="6" t="s">
        <v>39</v>
      </c>
      <c r="W3000" t="s">
        <v>39</v>
      </c>
      <c r="X3000" s="6" t="s">
        <v>3228</v>
      </c>
      <c r="Y3000" t="s">
        <v>39</v>
      </c>
      <c r="Z3000" s="6" t="s">
        <v>39</v>
      </c>
      <c r="AA3000" t="s">
        <v>39</v>
      </c>
      <c r="AB3000" t="s">
        <v>39</v>
      </c>
      <c r="AC3000" t="s">
        <v>39</v>
      </c>
      <c r="AD3000" t="s">
        <v>40</v>
      </c>
      <c r="AE3000" t="s">
        <v>39</v>
      </c>
      <c r="AF3000" t="s">
        <v>40</v>
      </c>
      <c r="AG3000" t="s">
        <v>39</v>
      </c>
      <c r="AH3000" t="s">
        <v>39</v>
      </c>
      <c r="AI3000" t="s">
        <v>39</v>
      </c>
      <c r="AJ3000" s="6" t="s">
        <v>43</v>
      </c>
      <c r="AK3000" s="19">
        <v>55.293999999999997</v>
      </c>
      <c r="AL3000" t="s">
        <v>39</v>
      </c>
      <c r="AM3000" t="s">
        <v>39</v>
      </c>
      <c r="AN3000">
        <v>4</v>
      </c>
      <c r="AO3000">
        <v>50</v>
      </c>
      <c r="AP3000">
        <f t="shared" si="88"/>
        <v>63</v>
      </c>
      <c r="AQ3000" t="s">
        <v>39</v>
      </c>
      <c r="AR3000" t="s">
        <v>2641</v>
      </c>
      <c r="AS3000" t="s">
        <v>3270</v>
      </c>
    </row>
    <row r="3001" spans="1:45" x14ac:dyDescent="0.35">
      <c r="A3001" t="s">
        <v>2180</v>
      </c>
      <c r="B3001" t="s">
        <v>2672</v>
      </c>
      <c r="C3001" t="s">
        <v>2592</v>
      </c>
      <c r="D3001" t="s">
        <v>1389</v>
      </c>
      <c r="E3001" t="s">
        <v>2179</v>
      </c>
      <c r="F3001" t="s">
        <v>39</v>
      </c>
      <c r="G3001" t="s">
        <v>42</v>
      </c>
      <c r="H3001" t="s">
        <v>40</v>
      </c>
      <c r="I3001" t="s">
        <v>3267</v>
      </c>
      <c r="J3001">
        <v>52.3</v>
      </c>
      <c r="K3001">
        <v>17.03</v>
      </c>
      <c r="L3001" t="s">
        <v>39</v>
      </c>
      <c r="M3001" t="s">
        <v>3264</v>
      </c>
      <c r="N3001" t="s">
        <v>39</v>
      </c>
      <c r="O3001">
        <v>1996</v>
      </c>
      <c r="P3001">
        <v>1997</v>
      </c>
      <c r="Q3001" t="s">
        <v>3265</v>
      </c>
      <c r="R3001" t="s">
        <v>3266</v>
      </c>
      <c r="S3001" t="s">
        <v>39</v>
      </c>
      <c r="T3001">
        <v>-3</v>
      </c>
      <c r="U3001" t="s">
        <v>3269</v>
      </c>
      <c r="V3001" s="6" t="s">
        <v>39</v>
      </c>
      <c r="W3001" t="s">
        <v>39</v>
      </c>
      <c r="X3001" s="6" t="s">
        <v>3228</v>
      </c>
      <c r="Y3001" t="s">
        <v>39</v>
      </c>
      <c r="Z3001" s="6" t="s">
        <v>39</v>
      </c>
      <c r="AA3001" t="s">
        <v>39</v>
      </c>
      <c r="AB3001" t="s">
        <v>39</v>
      </c>
      <c r="AC3001" t="s">
        <v>39</v>
      </c>
      <c r="AD3001" t="s">
        <v>40</v>
      </c>
      <c r="AE3001" t="s">
        <v>39</v>
      </c>
      <c r="AF3001" t="s">
        <v>40</v>
      </c>
      <c r="AG3001" t="s">
        <v>39</v>
      </c>
      <c r="AH3001" t="s">
        <v>39</v>
      </c>
      <c r="AI3001" t="s">
        <v>39</v>
      </c>
      <c r="AJ3001" s="6" t="s">
        <v>43</v>
      </c>
      <c r="AK3001" s="19">
        <v>55.293999999999997</v>
      </c>
      <c r="AL3001" t="s">
        <v>39</v>
      </c>
      <c r="AM3001" t="s">
        <v>39</v>
      </c>
      <c r="AN3001">
        <v>4</v>
      </c>
      <c r="AO3001">
        <v>50</v>
      </c>
      <c r="AP3001">
        <f t="shared" si="88"/>
        <v>70</v>
      </c>
      <c r="AQ3001" t="s">
        <v>39</v>
      </c>
      <c r="AR3001" t="s">
        <v>2641</v>
      </c>
      <c r="AS3001" t="s">
        <v>3270</v>
      </c>
    </row>
    <row r="3002" spans="1:45" x14ac:dyDescent="0.35">
      <c r="A3002" t="s">
        <v>2180</v>
      </c>
      <c r="B3002" t="s">
        <v>2672</v>
      </c>
      <c r="C3002" t="s">
        <v>2592</v>
      </c>
      <c r="D3002" t="s">
        <v>1389</v>
      </c>
      <c r="E3002" t="s">
        <v>2179</v>
      </c>
      <c r="F3002" t="s">
        <v>39</v>
      </c>
      <c r="G3002" t="s">
        <v>42</v>
      </c>
      <c r="H3002" t="s">
        <v>40</v>
      </c>
      <c r="I3002" t="s">
        <v>3267</v>
      </c>
      <c r="J3002">
        <v>52.3</v>
      </c>
      <c r="K3002">
        <v>17.03</v>
      </c>
      <c r="L3002" t="s">
        <v>39</v>
      </c>
      <c r="M3002" t="s">
        <v>3264</v>
      </c>
      <c r="N3002" t="s">
        <v>39</v>
      </c>
      <c r="O3002">
        <v>1996</v>
      </c>
      <c r="P3002">
        <v>1997</v>
      </c>
      <c r="Q3002" t="s">
        <v>3265</v>
      </c>
      <c r="R3002" t="s">
        <v>3266</v>
      </c>
      <c r="S3002" t="s">
        <v>39</v>
      </c>
      <c r="T3002">
        <v>-3</v>
      </c>
      <c r="U3002" t="s">
        <v>3269</v>
      </c>
      <c r="V3002" s="6" t="s">
        <v>39</v>
      </c>
      <c r="W3002" t="s">
        <v>39</v>
      </c>
      <c r="X3002" s="6" t="s">
        <v>2787</v>
      </c>
      <c r="Y3002" t="s">
        <v>39</v>
      </c>
      <c r="Z3002" s="6" t="s">
        <v>39</v>
      </c>
      <c r="AA3002" t="s">
        <v>39</v>
      </c>
      <c r="AB3002" t="s">
        <v>39</v>
      </c>
      <c r="AC3002" t="s">
        <v>39</v>
      </c>
      <c r="AD3002" t="s">
        <v>40</v>
      </c>
      <c r="AE3002" t="s">
        <v>39</v>
      </c>
      <c r="AF3002" t="s">
        <v>40</v>
      </c>
      <c r="AG3002" t="s">
        <v>39</v>
      </c>
      <c r="AH3002" t="s">
        <v>39</v>
      </c>
      <c r="AI3002" t="s">
        <v>39</v>
      </c>
      <c r="AJ3002" s="6" t="s">
        <v>43</v>
      </c>
      <c r="AK3002" s="19">
        <v>0</v>
      </c>
      <c r="AL3002" t="s">
        <v>39</v>
      </c>
      <c r="AM3002" t="s">
        <v>39</v>
      </c>
      <c r="AN3002">
        <v>4</v>
      </c>
      <c r="AO3002">
        <v>50</v>
      </c>
      <c r="AP3002">
        <f>14*7</f>
        <v>98</v>
      </c>
      <c r="AQ3002" t="s">
        <v>39</v>
      </c>
      <c r="AR3002" t="s">
        <v>2641</v>
      </c>
      <c r="AS3002" t="s">
        <v>3271</v>
      </c>
    </row>
    <row r="3003" spans="1:45" x14ac:dyDescent="0.35">
      <c r="A3003" t="s">
        <v>2180</v>
      </c>
      <c r="B3003" t="s">
        <v>2672</v>
      </c>
      <c r="C3003" t="s">
        <v>2592</v>
      </c>
      <c r="D3003" t="s">
        <v>1389</v>
      </c>
      <c r="E3003" t="s">
        <v>2179</v>
      </c>
      <c r="F3003" t="s">
        <v>39</v>
      </c>
      <c r="G3003" t="s">
        <v>42</v>
      </c>
      <c r="H3003" t="s">
        <v>40</v>
      </c>
      <c r="I3003" t="s">
        <v>3267</v>
      </c>
      <c r="J3003">
        <v>52.3</v>
      </c>
      <c r="K3003">
        <v>17.03</v>
      </c>
      <c r="L3003" t="s">
        <v>39</v>
      </c>
      <c r="M3003" t="s">
        <v>3264</v>
      </c>
      <c r="N3003" t="s">
        <v>39</v>
      </c>
      <c r="O3003">
        <v>1996</v>
      </c>
      <c r="P3003">
        <v>1997</v>
      </c>
      <c r="Q3003" t="s">
        <v>3265</v>
      </c>
      <c r="R3003" t="s">
        <v>3266</v>
      </c>
      <c r="S3003" t="s">
        <v>39</v>
      </c>
      <c r="T3003">
        <v>-3</v>
      </c>
      <c r="U3003" t="s">
        <v>3269</v>
      </c>
      <c r="V3003" s="6" t="s">
        <v>39</v>
      </c>
      <c r="W3003" t="s">
        <v>39</v>
      </c>
      <c r="X3003" s="6" t="s">
        <v>3231</v>
      </c>
      <c r="Y3003" t="s">
        <v>39</v>
      </c>
      <c r="Z3003" s="6" t="s">
        <v>39</v>
      </c>
      <c r="AA3003" t="s">
        <v>39</v>
      </c>
      <c r="AB3003" t="s">
        <v>39</v>
      </c>
      <c r="AC3003" t="s">
        <v>39</v>
      </c>
      <c r="AD3003" t="s">
        <v>40</v>
      </c>
      <c r="AE3003" t="s">
        <v>39</v>
      </c>
      <c r="AF3003" t="s">
        <v>40</v>
      </c>
      <c r="AG3003" t="s">
        <v>39</v>
      </c>
      <c r="AH3003" t="s">
        <v>39</v>
      </c>
      <c r="AI3003" t="s">
        <v>39</v>
      </c>
      <c r="AJ3003" s="6" t="s">
        <v>43</v>
      </c>
      <c r="AK3003" s="19">
        <v>0</v>
      </c>
      <c r="AL3003" t="s">
        <v>39</v>
      </c>
      <c r="AM3003" t="s">
        <v>39</v>
      </c>
      <c r="AN3003">
        <v>4</v>
      </c>
      <c r="AO3003">
        <v>50</v>
      </c>
      <c r="AP3003">
        <v>105</v>
      </c>
      <c r="AQ3003" t="s">
        <v>39</v>
      </c>
      <c r="AR3003" t="s">
        <v>2641</v>
      </c>
      <c r="AS3003" t="s">
        <v>3271</v>
      </c>
    </row>
    <row r="3004" spans="1:45" x14ac:dyDescent="0.35">
      <c r="A3004" t="s">
        <v>2180</v>
      </c>
      <c r="B3004" t="s">
        <v>2672</v>
      </c>
      <c r="C3004" t="s">
        <v>2592</v>
      </c>
      <c r="D3004" t="s">
        <v>1389</v>
      </c>
      <c r="E3004" t="s">
        <v>2179</v>
      </c>
      <c r="F3004" t="s">
        <v>39</v>
      </c>
      <c r="G3004" t="s">
        <v>42</v>
      </c>
      <c r="H3004" t="s">
        <v>40</v>
      </c>
      <c r="I3004" t="s">
        <v>3267</v>
      </c>
      <c r="J3004">
        <v>52.3</v>
      </c>
      <c r="K3004">
        <v>17.03</v>
      </c>
      <c r="L3004" t="s">
        <v>39</v>
      </c>
      <c r="M3004" t="s">
        <v>3264</v>
      </c>
      <c r="N3004" t="s">
        <v>39</v>
      </c>
      <c r="O3004">
        <v>1996</v>
      </c>
      <c r="P3004">
        <v>1997</v>
      </c>
      <c r="Q3004" t="s">
        <v>3265</v>
      </c>
      <c r="R3004" t="s">
        <v>3266</v>
      </c>
      <c r="S3004" t="s">
        <v>39</v>
      </c>
      <c r="T3004">
        <v>-3</v>
      </c>
      <c r="U3004" t="s">
        <v>3269</v>
      </c>
      <c r="V3004" s="6" t="s">
        <v>39</v>
      </c>
      <c r="W3004" t="s">
        <v>39</v>
      </c>
      <c r="X3004" s="6" t="s">
        <v>3232</v>
      </c>
      <c r="Y3004" t="s">
        <v>39</v>
      </c>
      <c r="Z3004" s="6" t="s">
        <v>39</v>
      </c>
      <c r="AA3004" t="s">
        <v>39</v>
      </c>
      <c r="AB3004" t="s">
        <v>39</v>
      </c>
      <c r="AC3004" t="s">
        <v>39</v>
      </c>
      <c r="AD3004" t="s">
        <v>40</v>
      </c>
      <c r="AE3004" t="s">
        <v>39</v>
      </c>
      <c r="AF3004" t="s">
        <v>40</v>
      </c>
      <c r="AG3004" t="s">
        <v>39</v>
      </c>
      <c r="AH3004" t="s">
        <v>39</v>
      </c>
      <c r="AI3004" t="s">
        <v>39</v>
      </c>
      <c r="AJ3004" s="6" t="s">
        <v>43</v>
      </c>
      <c r="AK3004" s="19">
        <v>0</v>
      </c>
      <c r="AL3004" t="s">
        <v>39</v>
      </c>
      <c r="AM3004" t="s">
        <v>39</v>
      </c>
      <c r="AN3004">
        <v>4</v>
      </c>
      <c r="AO3004">
        <v>50</v>
      </c>
      <c r="AP3004">
        <v>35</v>
      </c>
      <c r="AQ3004" t="s">
        <v>39</v>
      </c>
      <c r="AR3004" t="s">
        <v>2641</v>
      </c>
      <c r="AS3004" t="s">
        <v>3271</v>
      </c>
    </row>
    <row r="3005" spans="1:45" x14ac:dyDescent="0.35">
      <c r="A3005" t="s">
        <v>2180</v>
      </c>
      <c r="B3005" t="s">
        <v>2672</v>
      </c>
      <c r="C3005" t="s">
        <v>2592</v>
      </c>
      <c r="D3005" t="s">
        <v>1389</v>
      </c>
      <c r="E3005" t="s">
        <v>2179</v>
      </c>
      <c r="F3005" t="s">
        <v>39</v>
      </c>
      <c r="G3005" t="s">
        <v>42</v>
      </c>
      <c r="H3005" t="s">
        <v>40</v>
      </c>
      <c r="I3005" t="s">
        <v>3267</v>
      </c>
      <c r="J3005">
        <v>52.3</v>
      </c>
      <c r="K3005">
        <v>17.03</v>
      </c>
      <c r="L3005" t="s">
        <v>39</v>
      </c>
      <c r="M3005" t="s">
        <v>3264</v>
      </c>
      <c r="N3005" t="s">
        <v>39</v>
      </c>
      <c r="O3005">
        <v>1996</v>
      </c>
      <c r="P3005">
        <v>1997</v>
      </c>
      <c r="Q3005" t="s">
        <v>3265</v>
      </c>
      <c r="R3005" t="s">
        <v>3266</v>
      </c>
      <c r="S3005" t="s">
        <v>39</v>
      </c>
      <c r="T3005">
        <v>-3</v>
      </c>
      <c r="U3005" t="s">
        <v>3269</v>
      </c>
      <c r="V3005" s="6" t="s">
        <v>39</v>
      </c>
      <c r="W3005" t="s">
        <v>39</v>
      </c>
      <c r="X3005" s="6" t="s">
        <v>3232</v>
      </c>
      <c r="Y3005" t="s">
        <v>39</v>
      </c>
      <c r="Z3005" s="6" t="s">
        <v>39</v>
      </c>
      <c r="AA3005" t="s">
        <v>39</v>
      </c>
      <c r="AB3005" t="s">
        <v>39</v>
      </c>
      <c r="AC3005" t="s">
        <v>39</v>
      </c>
      <c r="AD3005" t="s">
        <v>40</v>
      </c>
      <c r="AE3005" t="s">
        <v>39</v>
      </c>
      <c r="AF3005" t="s">
        <v>40</v>
      </c>
      <c r="AG3005" t="s">
        <v>39</v>
      </c>
      <c r="AH3005" t="s">
        <v>39</v>
      </c>
      <c r="AI3005" t="s">
        <v>39</v>
      </c>
      <c r="AJ3005" s="6" t="s">
        <v>43</v>
      </c>
      <c r="AK3005">
        <v>2.76</v>
      </c>
      <c r="AL3005" t="s">
        <v>39</v>
      </c>
      <c r="AM3005" t="s">
        <v>39</v>
      </c>
      <c r="AN3005">
        <v>4</v>
      </c>
      <c r="AO3005">
        <v>50</v>
      </c>
      <c r="AP3005">
        <f>AP3004+7</f>
        <v>42</v>
      </c>
      <c r="AQ3005" t="s">
        <v>39</v>
      </c>
      <c r="AR3005" t="s">
        <v>2641</v>
      </c>
      <c r="AS3005" t="s">
        <v>3271</v>
      </c>
    </row>
    <row r="3006" spans="1:45" x14ac:dyDescent="0.35">
      <c r="A3006" t="s">
        <v>2180</v>
      </c>
      <c r="B3006" t="s">
        <v>2672</v>
      </c>
      <c r="C3006" t="s">
        <v>2592</v>
      </c>
      <c r="D3006" t="s">
        <v>1389</v>
      </c>
      <c r="E3006" t="s">
        <v>2179</v>
      </c>
      <c r="F3006" t="s">
        <v>39</v>
      </c>
      <c r="G3006" t="s">
        <v>42</v>
      </c>
      <c r="H3006" t="s">
        <v>40</v>
      </c>
      <c r="I3006" t="s">
        <v>3267</v>
      </c>
      <c r="J3006">
        <v>52.3</v>
      </c>
      <c r="K3006">
        <v>17.03</v>
      </c>
      <c r="L3006" t="s">
        <v>39</v>
      </c>
      <c r="M3006" t="s">
        <v>3264</v>
      </c>
      <c r="N3006" t="s">
        <v>39</v>
      </c>
      <c r="O3006">
        <v>1996</v>
      </c>
      <c r="P3006">
        <v>1997</v>
      </c>
      <c r="Q3006" t="s">
        <v>3265</v>
      </c>
      <c r="R3006" t="s">
        <v>3266</v>
      </c>
      <c r="S3006" t="s">
        <v>39</v>
      </c>
      <c r="T3006">
        <v>-3</v>
      </c>
      <c r="U3006" t="s">
        <v>3269</v>
      </c>
      <c r="V3006" s="6" t="s">
        <v>39</v>
      </c>
      <c r="W3006" t="s">
        <v>39</v>
      </c>
      <c r="X3006" s="6" t="s">
        <v>3232</v>
      </c>
      <c r="Y3006" t="s">
        <v>39</v>
      </c>
      <c r="Z3006" s="6" t="s">
        <v>39</v>
      </c>
      <c r="AA3006" t="s">
        <v>39</v>
      </c>
      <c r="AB3006" t="s">
        <v>39</v>
      </c>
      <c r="AC3006" t="s">
        <v>39</v>
      </c>
      <c r="AD3006" t="s">
        <v>40</v>
      </c>
      <c r="AE3006" t="s">
        <v>39</v>
      </c>
      <c r="AF3006" t="s">
        <v>40</v>
      </c>
      <c r="AG3006" t="s">
        <v>39</v>
      </c>
      <c r="AH3006" t="s">
        <v>39</v>
      </c>
      <c r="AI3006" t="s">
        <v>39</v>
      </c>
      <c r="AJ3006" s="6" t="s">
        <v>43</v>
      </c>
      <c r="AK3006">
        <v>4.6189999999999998</v>
      </c>
      <c r="AL3006" t="s">
        <v>39</v>
      </c>
      <c r="AM3006" t="s">
        <v>39</v>
      </c>
      <c r="AN3006">
        <v>4</v>
      </c>
      <c r="AO3006">
        <v>50</v>
      </c>
      <c r="AP3006">
        <f t="shared" ref="AP3006:AP3023" si="89">AP3005+7</f>
        <v>49</v>
      </c>
      <c r="AQ3006" t="s">
        <v>39</v>
      </c>
      <c r="AR3006" t="s">
        <v>2641</v>
      </c>
      <c r="AS3006" t="s">
        <v>3271</v>
      </c>
    </row>
    <row r="3007" spans="1:45" x14ac:dyDescent="0.35">
      <c r="A3007" t="s">
        <v>2180</v>
      </c>
      <c r="B3007" t="s">
        <v>2672</v>
      </c>
      <c r="C3007" t="s">
        <v>2592</v>
      </c>
      <c r="D3007" t="s">
        <v>1389</v>
      </c>
      <c r="E3007" t="s">
        <v>2179</v>
      </c>
      <c r="F3007" t="s">
        <v>39</v>
      </c>
      <c r="G3007" t="s">
        <v>42</v>
      </c>
      <c r="H3007" t="s">
        <v>40</v>
      </c>
      <c r="I3007" t="s">
        <v>3267</v>
      </c>
      <c r="J3007">
        <v>52.3</v>
      </c>
      <c r="K3007">
        <v>17.03</v>
      </c>
      <c r="L3007" t="s">
        <v>39</v>
      </c>
      <c r="M3007" t="s">
        <v>3264</v>
      </c>
      <c r="N3007" t="s">
        <v>39</v>
      </c>
      <c r="O3007">
        <v>1996</v>
      </c>
      <c r="P3007">
        <v>1997</v>
      </c>
      <c r="Q3007" t="s">
        <v>3265</v>
      </c>
      <c r="R3007" t="s">
        <v>3266</v>
      </c>
      <c r="S3007" t="s">
        <v>39</v>
      </c>
      <c r="T3007">
        <v>-3</v>
      </c>
      <c r="U3007" t="s">
        <v>3269</v>
      </c>
      <c r="V3007" s="6" t="s">
        <v>39</v>
      </c>
      <c r="W3007" t="s">
        <v>39</v>
      </c>
      <c r="X3007" s="6" t="s">
        <v>3232</v>
      </c>
      <c r="Y3007" t="s">
        <v>39</v>
      </c>
      <c r="Z3007" s="6" t="s">
        <v>39</v>
      </c>
      <c r="AA3007" t="s">
        <v>39</v>
      </c>
      <c r="AB3007" t="s">
        <v>39</v>
      </c>
      <c r="AC3007" t="s">
        <v>39</v>
      </c>
      <c r="AD3007" t="s">
        <v>40</v>
      </c>
      <c r="AE3007" t="s">
        <v>39</v>
      </c>
      <c r="AF3007" t="s">
        <v>40</v>
      </c>
      <c r="AG3007" t="s">
        <v>39</v>
      </c>
      <c r="AH3007" t="s">
        <v>39</v>
      </c>
      <c r="AI3007" t="s">
        <v>39</v>
      </c>
      <c r="AJ3007" s="6" t="s">
        <v>43</v>
      </c>
      <c r="AK3007" s="19">
        <v>7.8289999999999997</v>
      </c>
      <c r="AL3007" t="s">
        <v>39</v>
      </c>
      <c r="AM3007" t="s">
        <v>39</v>
      </c>
      <c r="AN3007">
        <v>4</v>
      </c>
      <c r="AO3007">
        <v>50</v>
      </c>
      <c r="AP3007">
        <f t="shared" si="89"/>
        <v>56</v>
      </c>
      <c r="AQ3007" t="s">
        <v>39</v>
      </c>
      <c r="AR3007" t="s">
        <v>2641</v>
      </c>
      <c r="AS3007" t="s">
        <v>3271</v>
      </c>
    </row>
    <row r="3008" spans="1:45" x14ac:dyDescent="0.35">
      <c r="A3008" t="s">
        <v>2180</v>
      </c>
      <c r="B3008" t="s">
        <v>2672</v>
      </c>
      <c r="C3008" t="s">
        <v>2592</v>
      </c>
      <c r="D3008" t="s">
        <v>1389</v>
      </c>
      <c r="E3008" t="s">
        <v>2179</v>
      </c>
      <c r="F3008" t="s">
        <v>39</v>
      </c>
      <c r="G3008" t="s">
        <v>42</v>
      </c>
      <c r="H3008" t="s">
        <v>40</v>
      </c>
      <c r="I3008" t="s">
        <v>3267</v>
      </c>
      <c r="J3008">
        <v>52.3</v>
      </c>
      <c r="K3008">
        <v>17.03</v>
      </c>
      <c r="L3008" t="s">
        <v>39</v>
      </c>
      <c r="M3008" t="s">
        <v>3264</v>
      </c>
      <c r="N3008" t="s">
        <v>39</v>
      </c>
      <c r="O3008">
        <v>1996</v>
      </c>
      <c r="P3008">
        <v>1997</v>
      </c>
      <c r="Q3008" t="s">
        <v>3265</v>
      </c>
      <c r="R3008" t="s">
        <v>3266</v>
      </c>
      <c r="S3008" t="s">
        <v>39</v>
      </c>
      <c r="T3008">
        <v>-3</v>
      </c>
      <c r="U3008" t="s">
        <v>3269</v>
      </c>
      <c r="V3008" s="6" t="s">
        <v>39</v>
      </c>
      <c r="W3008" t="s">
        <v>39</v>
      </c>
      <c r="X3008" s="6" t="s">
        <v>3232</v>
      </c>
      <c r="Y3008" t="s">
        <v>39</v>
      </c>
      <c r="Z3008" s="6" t="s">
        <v>39</v>
      </c>
      <c r="AA3008" t="s">
        <v>39</v>
      </c>
      <c r="AB3008" t="s">
        <v>39</v>
      </c>
      <c r="AC3008" t="s">
        <v>39</v>
      </c>
      <c r="AD3008" t="s">
        <v>40</v>
      </c>
      <c r="AE3008" t="s">
        <v>39</v>
      </c>
      <c r="AF3008" t="s">
        <v>40</v>
      </c>
      <c r="AG3008" t="s">
        <v>39</v>
      </c>
      <c r="AH3008" t="s">
        <v>39</v>
      </c>
      <c r="AI3008" t="s">
        <v>39</v>
      </c>
      <c r="AJ3008" s="6" t="s">
        <v>43</v>
      </c>
      <c r="AK3008" s="19">
        <v>9.5180000000000007</v>
      </c>
      <c r="AL3008" t="s">
        <v>39</v>
      </c>
      <c r="AM3008" t="s">
        <v>39</v>
      </c>
      <c r="AN3008">
        <v>4</v>
      </c>
      <c r="AO3008">
        <v>50</v>
      </c>
      <c r="AP3008">
        <f t="shared" si="89"/>
        <v>63</v>
      </c>
      <c r="AQ3008" t="s">
        <v>39</v>
      </c>
      <c r="AR3008" t="s">
        <v>2641</v>
      </c>
      <c r="AS3008" t="s">
        <v>3271</v>
      </c>
    </row>
    <row r="3009" spans="1:45" x14ac:dyDescent="0.35">
      <c r="A3009" t="s">
        <v>2180</v>
      </c>
      <c r="B3009" t="s">
        <v>2672</v>
      </c>
      <c r="C3009" t="s">
        <v>2592</v>
      </c>
      <c r="D3009" t="s">
        <v>1389</v>
      </c>
      <c r="E3009" t="s">
        <v>2179</v>
      </c>
      <c r="F3009" t="s">
        <v>39</v>
      </c>
      <c r="G3009" t="s">
        <v>42</v>
      </c>
      <c r="H3009" t="s">
        <v>40</v>
      </c>
      <c r="I3009" t="s">
        <v>3267</v>
      </c>
      <c r="J3009">
        <v>52.3</v>
      </c>
      <c r="K3009">
        <v>17.03</v>
      </c>
      <c r="L3009" t="s">
        <v>39</v>
      </c>
      <c r="M3009" t="s">
        <v>3264</v>
      </c>
      <c r="N3009" t="s">
        <v>39</v>
      </c>
      <c r="O3009">
        <v>1996</v>
      </c>
      <c r="P3009">
        <v>1997</v>
      </c>
      <c r="Q3009" t="s">
        <v>3265</v>
      </c>
      <c r="R3009" t="s">
        <v>3266</v>
      </c>
      <c r="S3009" t="s">
        <v>39</v>
      </c>
      <c r="T3009">
        <v>-3</v>
      </c>
      <c r="U3009" t="s">
        <v>3269</v>
      </c>
      <c r="V3009" s="6" t="s">
        <v>39</v>
      </c>
      <c r="W3009" t="s">
        <v>39</v>
      </c>
      <c r="X3009" s="6" t="s">
        <v>3232</v>
      </c>
      <c r="Y3009" t="s">
        <v>39</v>
      </c>
      <c r="Z3009" s="6" t="s">
        <v>39</v>
      </c>
      <c r="AA3009" t="s">
        <v>39</v>
      </c>
      <c r="AB3009" t="s">
        <v>39</v>
      </c>
      <c r="AC3009" t="s">
        <v>39</v>
      </c>
      <c r="AD3009" t="s">
        <v>40</v>
      </c>
      <c r="AE3009" t="s">
        <v>39</v>
      </c>
      <c r="AF3009" t="s">
        <v>40</v>
      </c>
      <c r="AG3009" t="s">
        <v>39</v>
      </c>
      <c r="AH3009" t="s">
        <v>39</v>
      </c>
      <c r="AI3009" t="s">
        <v>39</v>
      </c>
      <c r="AJ3009" s="6" t="s">
        <v>43</v>
      </c>
      <c r="AK3009" s="19">
        <v>10.025</v>
      </c>
      <c r="AL3009" t="s">
        <v>39</v>
      </c>
      <c r="AM3009" t="s">
        <v>39</v>
      </c>
      <c r="AN3009">
        <v>4</v>
      </c>
      <c r="AO3009">
        <v>50</v>
      </c>
      <c r="AP3009">
        <f t="shared" si="89"/>
        <v>70</v>
      </c>
      <c r="AQ3009" t="s">
        <v>39</v>
      </c>
      <c r="AR3009" t="s">
        <v>2641</v>
      </c>
      <c r="AS3009" t="s">
        <v>3271</v>
      </c>
    </row>
    <row r="3010" spans="1:45" x14ac:dyDescent="0.35">
      <c r="A3010" t="s">
        <v>2180</v>
      </c>
      <c r="B3010" t="s">
        <v>2672</v>
      </c>
      <c r="C3010" t="s">
        <v>2592</v>
      </c>
      <c r="D3010" t="s">
        <v>1389</v>
      </c>
      <c r="E3010" t="s">
        <v>2179</v>
      </c>
      <c r="F3010" t="s">
        <v>39</v>
      </c>
      <c r="G3010" t="s">
        <v>42</v>
      </c>
      <c r="H3010" t="s">
        <v>40</v>
      </c>
      <c r="I3010" t="s">
        <v>3267</v>
      </c>
      <c r="J3010">
        <v>52.3</v>
      </c>
      <c r="K3010">
        <v>17.03</v>
      </c>
      <c r="L3010" t="s">
        <v>39</v>
      </c>
      <c r="M3010" t="s">
        <v>3264</v>
      </c>
      <c r="N3010" t="s">
        <v>39</v>
      </c>
      <c r="O3010">
        <v>1996</v>
      </c>
      <c r="P3010">
        <v>1997</v>
      </c>
      <c r="Q3010" t="s">
        <v>3265</v>
      </c>
      <c r="R3010" t="s">
        <v>3266</v>
      </c>
      <c r="S3010" t="s">
        <v>39</v>
      </c>
      <c r="T3010">
        <v>-3</v>
      </c>
      <c r="U3010" t="s">
        <v>3269</v>
      </c>
      <c r="V3010" s="6" t="s">
        <v>39</v>
      </c>
      <c r="W3010" t="s">
        <v>39</v>
      </c>
      <c r="X3010" s="6" t="s">
        <v>3232</v>
      </c>
      <c r="Y3010" t="s">
        <v>39</v>
      </c>
      <c r="Z3010" s="6" t="s">
        <v>39</v>
      </c>
      <c r="AA3010" t="s">
        <v>39</v>
      </c>
      <c r="AB3010" t="s">
        <v>39</v>
      </c>
      <c r="AC3010" t="s">
        <v>39</v>
      </c>
      <c r="AD3010" t="s">
        <v>40</v>
      </c>
      <c r="AE3010" t="s">
        <v>39</v>
      </c>
      <c r="AF3010" t="s">
        <v>40</v>
      </c>
      <c r="AG3010" t="s">
        <v>39</v>
      </c>
      <c r="AH3010" t="s">
        <v>39</v>
      </c>
      <c r="AI3010" t="s">
        <v>39</v>
      </c>
      <c r="AJ3010" s="6" t="s">
        <v>43</v>
      </c>
      <c r="AK3010" s="19">
        <v>10.701000000000001</v>
      </c>
      <c r="AL3010" t="s">
        <v>39</v>
      </c>
      <c r="AM3010" t="s">
        <v>39</v>
      </c>
      <c r="AN3010">
        <v>4</v>
      </c>
      <c r="AO3010">
        <v>50</v>
      </c>
      <c r="AP3010">
        <f t="shared" si="89"/>
        <v>77</v>
      </c>
      <c r="AQ3010" t="s">
        <v>39</v>
      </c>
      <c r="AR3010" t="s">
        <v>2641</v>
      </c>
      <c r="AS3010" t="s">
        <v>3271</v>
      </c>
    </row>
    <row r="3011" spans="1:45" x14ac:dyDescent="0.35">
      <c r="A3011" t="s">
        <v>2180</v>
      </c>
      <c r="B3011" t="s">
        <v>2672</v>
      </c>
      <c r="C3011" t="s">
        <v>2592</v>
      </c>
      <c r="D3011" t="s">
        <v>1389</v>
      </c>
      <c r="E3011" t="s">
        <v>2179</v>
      </c>
      <c r="F3011" t="s">
        <v>39</v>
      </c>
      <c r="G3011" t="s">
        <v>42</v>
      </c>
      <c r="H3011" t="s">
        <v>40</v>
      </c>
      <c r="I3011" t="s">
        <v>3267</v>
      </c>
      <c r="J3011">
        <v>52.3</v>
      </c>
      <c r="K3011">
        <v>17.03</v>
      </c>
      <c r="L3011" t="s">
        <v>39</v>
      </c>
      <c r="M3011" t="s">
        <v>3264</v>
      </c>
      <c r="N3011" t="s">
        <v>39</v>
      </c>
      <c r="O3011">
        <v>1996</v>
      </c>
      <c r="P3011">
        <v>1997</v>
      </c>
      <c r="Q3011" t="s">
        <v>3265</v>
      </c>
      <c r="R3011" t="s">
        <v>3266</v>
      </c>
      <c r="S3011" t="s">
        <v>39</v>
      </c>
      <c r="T3011">
        <v>-3</v>
      </c>
      <c r="U3011" t="s">
        <v>3269</v>
      </c>
      <c r="V3011" s="6" t="s">
        <v>39</v>
      </c>
      <c r="W3011" t="s">
        <v>39</v>
      </c>
      <c r="X3011" s="6" t="s">
        <v>3232</v>
      </c>
      <c r="Y3011" t="s">
        <v>39</v>
      </c>
      <c r="Z3011" s="6" t="s">
        <v>39</v>
      </c>
      <c r="AA3011" t="s">
        <v>39</v>
      </c>
      <c r="AB3011" t="s">
        <v>39</v>
      </c>
      <c r="AC3011" t="s">
        <v>39</v>
      </c>
      <c r="AD3011" t="s">
        <v>40</v>
      </c>
      <c r="AE3011" t="s">
        <v>39</v>
      </c>
      <c r="AF3011" t="s">
        <v>40</v>
      </c>
      <c r="AG3011" t="s">
        <v>39</v>
      </c>
      <c r="AH3011" t="s">
        <v>39</v>
      </c>
      <c r="AI3011" t="s">
        <v>39</v>
      </c>
      <c r="AJ3011" s="6" t="s">
        <v>43</v>
      </c>
      <c r="AK3011" s="19">
        <v>12.052</v>
      </c>
      <c r="AL3011" t="s">
        <v>39</v>
      </c>
      <c r="AM3011" t="s">
        <v>39</v>
      </c>
      <c r="AN3011">
        <v>4</v>
      </c>
      <c r="AO3011">
        <v>50</v>
      </c>
      <c r="AP3011">
        <f t="shared" si="89"/>
        <v>84</v>
      </c>
      <c r="AQ3011" t="s">
        <v>39</v>
      </c>
      <c r="AR3011" t="s">
        <v>2641</v>
      </c>
      <c r="AS3011" t="s">
        <v>3271</v>
      </c>
    </row>
    <row r="3012" spans="1:45" x14ac:dyDescent="0.35">
      <c r="A3012" t="s">
        <v>2180</v>
      </c>
      <c r="B3012" t="s">
        <v>2672</v>
      </c>
      <c r="C3012" t="s">
        <v>2592</v>
      </c>
      <c r="D3012" t="s">
        <v>1389</v>
      </c>
      <c r="E3012" t="s">
        <v>2179</v>
      </c>
      <c r="F3012" t="s">
        <v>39</v>
      </c>
      <c r="G3012" t="s">
        <v>42</v>
      </c>
      <c r="H3012" t="s">
        <v>40</v>
      </c>
      <c r="I3012" t="s">
        <v>3267</v>
      </c>
      <c r="J3012">
        <v>52.3</v>
      </c>
      <c r="K3012">
        <v>17.03</v>
      </c>
      <c r="L3012" t="s">
        <v>39</v>
      </c>
      <c r="M3012" t="s">
        <v>3264</v>
      </c>
      <c r="N3012" t="s">
        <v>39</v>
      </c>
      <c r="O3012">
        <v>1996</v>
      </c>
      <c r="P3012">
        <v>1997</v>
      </c>
      <c r="Q3012" t="s">
        <v>3265</v>
      </c>
      <c r="R3012" t="s">
        <v>3266</v>
      </c>
      <c r="S3012" t="s">
        <v>39</v>
      </c>
      <c r="T3012">
        <v>-3</v>
      </c>
      <c r="U3012" t="s">
        <v>3269</v>
      </c>
      <c r="V3012" s="6" t="s">
        <v>39</v>
      </c>
      <c r="W3012" t="s">
        <v>39</v>
      </c>
      <c r="X3012" s="6" t="s">
        <v>3232</v>
      </c>
      <c r="Y3012" t="s">
        <v>39</v>
      </c>
      <c r="Z3012" s="6" t="s">
        <v>39</v>
      </c>
      <c r="AA3012" t="s">
        <v>39</v>
      </c>
      <c r="AB3012" t="s">
        <v>39</v>
      </c>
      <c r="AC3012" t="s">
        <v>39</v>
      </c>
      <c r="AD3012" t="s">
        <v>40</v>
      </c>
      <c r="AE3012" t="s">
        <v>39</v>
      </c>
      <c r="AF3012" t="s">
        <v>40</v>
      </c>
      <c r="AG3012" t="s">
        <v>39</v>
      </c>
      <c r="AH3012" t="s">
        <v>39</v>
      </c>
      <c r="AI3012" t="s">
        <v>39</v>
      </c>
      <c r="AJ3012" s="6" t="s">
        <v>43</v>
      </c>
      <c r="AK3012" s="19">
        <v>15.769</v>
      </c>
      <c r="AL3012" t="s">
        <v>39</v>
      </c>
      <c r="AM3012" t="s">
        <v>39</v>
      </c>
      <c r="AN3012">
        <v>4</v>
      </c>
      <c r="AO3012">
        <v>50</v>
      </c>
      <c r="AP3012">
        <f t="shared" si="89"/>
        <v>91</v>
      </c>
      <c r="AQ3012" t="s">
        <v>39</v>
      </c>
      <c r="AR3012" t="s">
        <v>2641</v>
      </c>
      <c r="AS3012" t="s">
        <v>3271</v>
      </c>
    </row>
    <row r="3013" spans="1:45" x14ac:dyDescent="0.35">
      <c r="A3013" t="s">
        <v>2180</v>
      </c>
      <c r="B3013" t="s">
        <v>2672</v>
      </c>
      <c r="C3013" t="s">
        <v>2592</v>
      </c>
      <c r="D3013" t="s">
        <v>1389</v>
      </c>
      <c r="E3013" t="s">
        <v>2179</v>
      </c>
      <c r="F3013" t="s">
        <v>39</v>
      </c>
      <c r="G3013" t="s">
        <v>42</v>
      </c>
      <c r="H3013" t="s">
        <v>40</v>
      </c>
      <c r="I3013" t="s">
        <v>3267</v>
      </c>
      <c r="J3013">
        <v>52.3</v>
      </c>
      <c r="K3013">
        <v>17.03</v>
      </c>
      <c r="L3013" t="s">
        <v>39</v>
      </c>
      <c r="M3013" t="s">
        <v>3264</v>
      </c>
      <c r="N3013" t="s">
        <v>39</v>
      </c>
      <c r="O3013">
        <v>1996</v>
      </c>
      <c r="P3013">
        <v>1997</v>
      </c>
      <c r="Q3013" t="s">
        <v>3265</v>
      </c>
      <c r="R3013" t="s">
        <v>3266</v>
      </c>
      <c r="S3013" t="s">
        <v>39</v>
      </c>
      <c r="T3013">
        <v>-3</v>
      </c>
      <c r="U3013" t="s">
        <v>3269</v>
      </c>
      <c r="V3013" s="6" t="s">
        <v>39</v>
      </c>
      <c r="W3013" t="s">
        <v>39</v>
      </c>
      <c r="X3013" s="6" t="s">
        <v>3232</v>
      </c>
      <c r="Y3013" t="s">
        <v>39</v>
      </c>
      <c r="Z3013" s="6" t="s">
        <v>39</v>
      </c>
      <c r="AA3013" t="s">
        <v>39</v>
      </c>
      <c r="AB3013" t="s">
        <v>39</v>
      </c>
      <c r="AC3013" t="s">
        <v>39</v>
      </c>
      <c r="AD3013" t="s">
        <v>40</v>
      </c>
      <c r="AE3013" t="s">
        <v>39</v>
      </c>
      <c r="AF3013" t="s">
        <v>40</v>
      </c>
      <c r="AG3013" t="s">
        <v>39</v>
      </c>
      <c r="AH3013" t="s">
        <v>39</v>
      </c>
      <c r="AI3013" t="s">
        <v>39</v>
      </c>
      <c r="AJ3013" s="6" t="s">
        <v>43</v>
      </c>
      <c r="AK3013" s="19">
        <v>19.992000000000001</v>
      </c>
      <c r="AL3013" t="s">
        <v>39</v>
      </c>
      <c r="AM3013" t="s">
        <v>39</v>
      </c>
      <c r="AN3013">
        <v>4</v>
      </c>
      <c r="AO3013">
        <v>50</v>
      </c>
      <c r="AP3013">
        <f t="shared" si="89"/>
        <v>98</v>
      </c>
      <c r="AQ3013" t="s">
        <v>39</v>
      </c>
      <c r="AR3013" t="s">
        <v>2641</v>
      </c>
      <c r="AS3013" t="s">
        <v>3271</v>
      </c>
    </row>
    <row r="3014" spans="1:45" x14ac:dyDescent="0.35">
      <c r="A3014" t="s">
        <v>2180</v>
      </c>
      <c r="B3014" t="s">
        <v>2672</v>
      </c>
      <c r="C3014" t="s">
        <v>2592</v>
      </c>
      <c r="D3014" t="s">
        <v>1389</v>
      </c>
      <c r="E3014" t="s">
        <v>2179</v>
      </c>
      <c r="F3014" t="s">
        <v>39</v>
      </c>
      <c r="G3014" t="s">
        <v>42</v>
      </c>
      <c r="H3014" t="s">
        <v>40</v>
      </c>
      <c r="I3014" t="s">
        <v>3267</v>
      </c>
      <c r="J3014">
        <v>52.3</v>
      </c>
      <c r="K3014">
        <v>17.03</v>
      </c>
      <c r="L3014" t="s">
        <v>39</v>
      </c>
      <c r="M3014" t="s">
        <v>3264</v>
      </c>
      <c r="N3014" t="s">
        <v>39</v>
      </c>
      <c r="O3014">
        <v>1996</v>
      </c>
      <c r="P3014">
        <v>1997</v>
      </c>
      <c r="Q3014" t="s">
        <v>3265</v>
      </c>
      <c r="R3014" t="s">
        <v>3266</v>
      </c>
      <c r="S3014" t="s">
        <v>39</v>
      </c>
      <c r="T3014">
        <v>-3</v>
      </c>
      <c r="U3014" t="s">
        <v>3269</v>
      </c>
      <c r="V3014" s="6" t="s">
        <v>39</v>
      </c>
      <c r="W3014" t="s">
        <v>39</v>
      </c>
      <c r="X3014" s="6" t="s">
        <v>3232</v>
      </c>
      <c r="Y3014" t="s">
        <v>39</v>
      </c>
      <c r="Z3014" s="6" t="s">
        <v>39</v>
      </c>
      <c r="AA3014" t="s">
        <v>39</v>
      </c>
      <c r="AB3014" t="s">
        <v>39</v>
      </c>
      <c r="AC3014" t="s">
        <v>39</v>
      </c>
      <c r="AD3014" t="s">
        <v>40</v>
      </c>
      <c r="AE3014" t="s">
        <v>39</v>
      </c>
      <c r="AF3014" t="s">
        <v>40</v>
      </c>
      <c r="AG3014" t="s">
        <v>39</v>
      </c>
      <c r="AH3014" t="s">
        <v>39</v>
      </c>
      <c r="AI3014" t="s">
        <v>39</v>
      </c>
      <c r="AJ3014" s="6" t="s">
        <v>43</v>
      </c>
      <c r="AK3014" s="19">
        <v>19.654</v>
      </c>
      <c r="AL3014" t="s">
        <v>39</v>
      </c>
      <c r="AM3014" t="s">
        <v>39</v>
      </c>
      <c r="AN3014">
        <v>4</v>
      </c>
      <c r="AO3014">
        <v>50</v>
      </c>
      <c r="AP3014">
        <f t="shared" si="89"/>
        <v>105</v>
      </c>
      <c r="AQ3014" t="s">
        <v>39</v>
      </c>
      <c r="AR3014" t="s">
        <v>2641</v>
      </c>
      <c r="AS3014" t="s">
        <v>3271</v>
      </c>
    </row>
    <row r="3015" spans="1:45" x14ac:dyDescent="0.35">
      <c r="A3015" t="s">
        <v>2180</v>
      </c>
      <c r="B3015" t="s">
        <v>2672</v>
      </c>
      <c r="C3015" t="s">
        <v>2592</v>
      </c>
      <c r="D3015" t="s">
        <v>1389</v>
      </c>
      <c r="E3015" t="s">
        <v>2179</v>
      </c>
      <c r="F3015" t="s">
        <v>39</v>
      </c>
      <c r="G3015" t="s">
        <v>42</v>
      </c>
      <c r="H3015" t="s">
        <v>40</v>
      </c>
      <c r="I3015" t="s">
        <v>3267</v>
      </c>
      <c r="J3015">
        <v>52.3</v>
      </c>
      <c r="K3015">
        <v>17.03</v>
      </c>
      <c r="L3015" t="s">
        <v>39</v>
      </c>
      <c r="M3015" t="s">
        <v>3264</v>
      </c>
      <c r="N3015" t="s">
        <v>39</v>
      </c>
      <c r="O3015">
        <v>1996</v>
      </c>
      <c r="P3015">
        <v>1997</v>
      </c>
      <c r="Q3015" t="s">
        <v>3265</v>
      </c>
      <c r="R3015" t="s">
        <v>3266</v>
      </c>
      <c r="S3015" t="s">
        <v>39</v>
      </c>
      <c r="T3015">
        <v>-3</v>
      </c>
      <c r="U3015" t="s">
        <v>3269</v>
      </c>
      <c r="V3015" s="6" t="s">
        <v>39</v>
      </c>
      <c r="W3015" t="s">
        <v>39</v>
      </c>
      <c r="X3015" s="6" t="s">
        <v>3228</v>
      </c>
      <c r="Y3015" t="s">
        <v>39</v>
      </c>
      <c r="Z3015" s="6" t="s">
        <v>39</v>
      </c>
      <c r="AA3015" t="s">
        <v>39</v>
      </c>
      <c r="AB3015" t="s">
        <v>39</v>
      </c>
      <c r="AC3015" t="s">
        <v>39</v>
      </c>
      <c r="AD3015" t="s">
        <v>40</v>
      </c>
      <c r="AE3015" t="s">
        <v>39</v>
      </c>
      <c r="AF3015" t="s">
        <v>40</v>
      </c>
      <c r="AG3015" t="s">
        <v>39</v>
      </c>
      <c r="AH3015" t="s">
        <v>39</v>
      </c>
      <c r="AI3015" t="s">
        <v>39</v>
      </c>
      <c r="AJ3015" s="6" t="s">
        <v>43</v>
      </c>
      <c r="AK3015" s="19">
        <v>0</v>
      </c>
      <c r="AL3015" t="s">
        <v>39</v>
      </c>
      <c r="AM3015" t="s">
        <v>39</v>
      </c>
      <c r="AN3015">
        <v>4</v>
      </c>
      <c r="AO3015">
        <v>50</v>
      </c>
      <c r="AP3015">
        <v>14</v>
      </c>
      <c r="AQ3015" t="s">
        <v>39</v>
      </c>
      <c r="AR3015" t="s">
        <v>2641</v>
      </c>
      <c r="AS3015" t="s">
        <v>3271</v>
      </c>
    </row>
    <row r="3016" spans="1:45" x14ac:dyDescent="0.35">
      <c r="A3016" t="s">
        <v>2180</v>
      </c>
      <c r="B3016" t="s">
        <v>2672</v>
      </c>
      <c r="C3016" t="s">
        <v>2592</v>
      </c>
      <c r="D3016" t="s">
        <v>1389</v>
      </c>
      <c r="E3016" t="s">
        <v>2179</v>
      </c>
      <c r="F3016" t="s">
        <v>39</v>
      </c>
      <c r="G3016" t="s">
        <v>42</v>
      </c>
      <c r="H3016" t="s">
        <v>40</v>
      </c>
      <c r="I3016" t="s">
        <v>3267</v>
      </c>
      <c r="J3016">
        <v>52.3</v>
      </c>
      <c r="K3016">
        <v>17.03</v>
      </c>
      <c r="L3016" t="s">
        <v>39</v>
      </c>
      <c r="M3016" t="s">
        <v>3264</v>
      </c>
      <c r="N3016" t="s">
        <v>39</v>
      </c>
      <c r="O3016">
        <v>1996</v>
      </c>
      <c r="P3016">
        <v>1997</v>
      </c>
      <c r="Q3016" t="s">
        <v>3265</v>
      </c>
      <c r="R3016" t="s">
        <v>3266</v>
      </c>
      <c r="S3016" t="s">
        <v>39</v>
      </c>
      <c r="T3016">
        <v>-3</v>
      </c>
      <c r="U3016" t="s">
        <v>3269</v>
      </c>
      <c r="V3016" s="6" t="s">
        <v>39</v>
      </c>
      <c r="W3016" t="s">
        <v>39</v>
      </c>
      <c r="X3016" s="6" t="s">
        <v>3228</v>
      </c>
      <c r="Y3016" t="s">
        <v>39</v>
      </c>
      <c r="Z3016" s="6" t="s">
        <v>39</v>
      </c>
      <c r="AA3016" t="s">
        <v>39</v>
      </c>
      <c r="AB3016" t="s">
        <v>39</v>
      </c>
      <c r="AC3016" t="s">
        <v>39</v>
      </c>
      <c r="AD3016" t="s">
        <v>40</v>
      </c>
      <c r="AE3016" t="s">
        <v>39</v>
      </c>
      <c r="AF3016" t="s">
        <v>40</v>
      </c>
      <c r="AG3016" t="s">
        <v>39</v>
      </c>
      <c r="AH3016" t="s">
        <v>39</v>
      </c>
      <c r="AI3016" t="s">
        <v>39</v>
      </c>
      <c r="AJ3016" s="6" t="s">
        <v>43</v>
      </c>
      <c r="AK3016">
        <v>19.315999999999999</v>
      </c>
      <c r="AL3016" t="s">
        <v>39</v>
      </c>
      <c r="AM3016" t="s">
        <v>39</v>
      </c>
      <c r="AN3016">
        <v>4</v>
      </c>
      <c r="AO3016">
        <v>50</v>
      </c>
      <c r="AP3016">
        <f t="shared" si="89"/>
        <v>21</v>
      </c>
      <c r="AQ3016" t="s">
        <v>39</v>
      </c>
      <c r="AR3016" t="s">
        <v>2641</v>
      </c>
      <c r="AS3016" t="s">
        <v>3271</v>
      </c>
    </row>
    <row r="3017" spans="1:45" x14ac:dyDescent="0.35">
      <c r="A3017" t="s">
        <v>2180</v>
      </c>
      <c r="B3017" t="s">
        <v>2672</v>
      </c>
      <c r="C3017" t="s">
        <v>2592</v>
      </c>
      <c r="D3017" t="s">
        <v>1389</v>
      </c>
      <c r="E3017" t="s">
        <v>2179</v>
      </c>
      <c r="F3017" t="s">
        <v>39</v>
      </c>
      <c r="G3017" t="s">
        <v>42</v>
      </c>
      <c r="H3017" t="s">
        <v>40</v>
      </c>
      <c r="I3017" t="s">
        <v>3267</v>
      </c>
      <c r="J3017">
        <v>52.3</v>
      </c>
      <c r="K3017">
        <v>17.03</v>
      </c>
      <c r="L3017" t="s">
        <v>39</v>
      </c>
      <c r="M3017" t="s">
        <v>3264</v>
      </c>
      <c r="N3017" t="s">
        <v>39</v>
      </c>
      <c r="O3017">
        <v>1996</v>
      </c>
      <c r="P3017">
        <v>1997</v>
      </c>
      <c r="Q3017" t="s">
        <v>3265</v>
      </c>
      <c r="R3017" t="s">
        <v>3266</v>
      </c>
      <c r="S3017" t="s">
        <v>39</v>
      </c>
      <c r="T3017">
        <v>-3</v>
      </c>
      <c r="U3017" t="s">
        <v>3269</v>
      </c>
      <c r="V3017" s="6" t="s">
        <v>39</v>
      </c>
      <c r="W3017" t="s">
        <v>39</v>
      </c>
      <c r="X3017" s="6" t="s">
        <v>3228</v>
      </c>
      <c r="Y3017" t="s">
        <v>39</v>
      </c>
      <c r="Z3017" s="6" t="s">
        <v>39</v>
      </c>
      <c r="AA3017" t="s">
        <v>39</v>
      </c>
      <c r="AB3017" t="s">
        <v>39</v>
      </c>
      <c r="AC3017" t="s">
        <v>39</v>
      </c>
      <c r="AD3017" t="s">
        <v>40</v>
      </c>
      <c r="AE3017" t="s">
        <v>39</v>
      </c>
      <c r="AF3017" t="s">
        <v>40</v>
      </c>
      <c r="AG3017" t="s">
        <v>39</v>
      </c>
      <c r="AH3017" t="s">
        <v>39</v>
      </c>
      <c r="AI3017" t="s">
        <v>39</v>
      </c>
      <c r="AJ3017" s="6" t="s">
        <v>43</v>
      </c>
      <c r="AK3017">
        <v>56.99</v>
      </c>
      <c r="AL3017" t="s">
        <v>39</v>
      </c>
      <c r="AM3017" t="s">
        <v>39</v>
      </c>
      <c r="AN3017">
        <v>4</v>
      </c>
      <c r="AO3017">
        <v>50</v>
      </c>
      <c r="AP3017">
        <f t="shared" si="89"/>
        <v>28</v>
      </c>
      <c r="AQ3017" t="s">
        <v>39</v>
      </c>
      <c r="AR3017" t="s">
        <v>2641</v>
      </c>
      <c r="AS3017" t="s">
        <v>3271</v>
      </c>
    </row>
    <row r="3018" spans="1:45" x14ac:dyDescent="0.35">
      <c r="A3018" t="s">
        <v>2180</v>
      </c>
      <c r="B3018" t="s">
        <v>2672</v>
      </c>
      <c r="C3018" t="s">
        <v>2592</v>
      </c>
      <c r="D3018" t="s">
        <v>1389</v>
      </c>
      <c r="E3018" t="s">
        <v>2179</v>
      </c>
      <c r="F3018" t="s">
        <v>39</v>
      </c>
      <c r="G3018" t="s">
        <v>42</v>
      </c>
      <c r="H3018" t="s">
        <v>40</v>
      </c>
      <c r="I3018" t="s">
        <v>3267</v>
      </c>
      <c r="J3018">
        <v>52.3</v>
      </c>
      <c r="K3018">
        <v>17.03</v>
      </c>
      <c r="L3018" t="s">
        <v>39</v>
      </c>
      <c r="M3018" t="s">
        <v>3264</v>
      </c>
      <c r="N3018" t="s">
        <v>39</v>
      </c>
      <c r="O3018">
        <v>1996</v>
      </c>
      <c r="P3018">
        <v>1997</v>
      </c>
      <c r="Q3018" t="s">
        <v>3265</v>
      </c>
      <c r="R3018" t="s">
        <v>3266</v>
      </c>
      <c r="S3018" t="s">
        <v>39</v>
      </c>
      <c r="T3018">
        <v>-3</v>
      </c>
      <c r="U3018" t="s">
        <v>3269</v>
      </c>
      <c r="V3018" s="6" t="s">
        <v>39</v>
      </c>
      <c r="W3018" t="s">
        <v>39</v>
      </c>
      <c r="X3018" s="6" t="s">
        <v>3228</v>
      </c>
      <c r="Y3018" t="s">
        <v>39</v>
      </c>
      <c r="Z3018" s="6" t="s">
        <v>39</v>
      </c>
      <c r="AA3018" t="s">
        <v>39</v>
      </c>
      <c r="AB3018" t="s">
        <v>39</v>
      </c>
      <c r="AC3018" t="s">
        <v>39</v>
      </c>
      <c r="AD3018" t="s">
        <v>40</v>
      </c>
      <c r="AE3018" t="s">
        <v>39</v>
      </c>
      <c r="AF3018" t="s">
        <v>40</v>
      </c>
      <c r="AG3018" t="s">
        <v>39</v>
      </c>
      <c r="AH3018" t="s">
        <v>39</v>
      </c>
      <c r="AI3018" t="s">
        <v>39</v>
      </c>
      <c r="AJ3018" s="6" t="s">
        <v>43</v>
      </c>
      <c r="AK3018" s="19">
        <v>79.796999999999997</v>
      </c>
      <c r="AL3018" t="s">
        <v>39</v>
      </c>
      <c r="AM3018" t="s">
        <v>39</v>
      </c>
      <c r="AN3018">
        <v>4</v>
      </c>
      <c r="AO3018">
        <v>50</v>
      </c>
      <c r="AP3018">
        <f t="shared" si="89"/>
        <v>35</v>
      </c>
      <c r="AQ3018" t="s">
        <v>39</v>
      </c>
      <c r="AR3018" t="s">
        <v>2641</v>
      </c>
      <c r="AS3018" t="s">
        <v>3271</v>
      </c>
    </row>
    <row r="3019" spans="1:45" x14ac:dyDescent="0.35">
      <c r="A3019" t="s">
        <v>2180</v>
      </c>
      <c r="B3019" t="s">
        <v>2672</v>
      </c>
      <c r="C3019" t="s">
        <v>2592</v>
      </c>
      <c r="D3019" t="s">
        <v>1389</v>
      </c>
      <c r="E3019" t="s">
        <v>2179</v>
      </c>
      <c r="F3019" t="s">
        <v>39</v>
      </c>
      <c r="G3019" t="s">
        <v>42</v>
      </c>
      <c r="H3019" t="s">
        <v>40</v>
      </c>
      <c r="I3019" t="s">
        <v>3267</v>
      </c>
      <c r="J3019">
        <v>52.3</v>
      </c>
      <c r="K3019">
        <v>17.03</v>
      </c>
      <c r="L3019" t="s">
        <v>39</v>
      </c>
      <c r="M3019" t="s">
        <v>3264</v>
      </c>
      <c r="N3019" t="s">
        <v>39</v>
      </c>
      <c r="O3019">
        <v>1996</v>
      </c>
      <c r="P3019">
        <v>1997</v>
      </c>
      <c r="Q3019" t="s">
        <v>3265</v>
      </c>
      <c r="R3019" t="s">
        <v>3266</v>
      </c>
      <c r="S3019" t="s">
        <v>39</v>
      </c>
      <c r="T3019">
        <v>-3</v>
      </c>
      <c r="U3019" t="s">
        <v>3269</v>
      </c>
      <c r="V3019" s="6" t="s">
        <v>39</v>
      </c>
      <c r="W3019" t="s">
        <v>39</v>
      </c>
      <c r="X3019" s="6" t="s">
        <v>3228</v>
      </c>
      <c r="Y3019" t="s">
        <v>39</v>
      </c>
      <c r="Z3019" s="6" t="s">
        <v>39</v>
      </c>
      <c r="AA3019" t="s">
        <v>39</v>
      </c>
      <c r="AB3019" t="s">
        <v>39</v>
      </c>
      <c r="AC3019" t="s">
        <v>39</v>
      </c>
      <c r="AD3019" t="s">
        <v>40</v>
      </c>
      <c r="AE3019" t="s">
        <v>39</v>
      </c>
      <c r="AF3019" t="s">
        <v>40</v>
      </c>
      <c r="AG3019" t="s">
        <v>39</v>
      </c>
      <c r="AH3019" t="s">
        <v>39</v>
      </c>
      <c r="AI3019" t="s">
        <v>39</v>
      </c>
      <c r="AJ3019" s="6" t="s">
        <v>43</v>
      </c>
      <c r="AK3019" s="19">
        <v>91.622</v>
      </c>
      <c r="AL3019" t="s">
        <v>39</v>
      </c>
      <c r="AM3019" t="s">
        <v>39</v>
      </c>
      <c r="AN3019">
        <v>4</v>
      </c>
      <c r="AO3019">
        <v>50</v>
      </c>
      <c r="AP3019">
        <f t="shared" si="89"/>
        <v>42</v>
      </c>
      <c r="AQ3019" t="s">
        <v>39</v>
      </c>
      <c r="AR3019" t="s">
        <v>2641</v>
      </c>
      <c r="AS3019" t="s">
        <v>3271</v>
      </c>
    </row>
    <row r="3020" spans="1:45" x14ac:dyDescent="0.35">
      <c r="A3020" t="s">
        <v>2180</v>
      </c>
      <c r="B3020" t="s">
        <v>2672</v>
      </c>
      <c r="C3020" t="s">
        <v>2592</v>
      </c>
      <c r="D3020" t="s">
        <v>1389</v>
      </c>
      <c r="E3020" t="s">
        <v>2179</v>
      </c>
      <c r="F3020" t="s">
        <v>39</v>
      </c>
      <c r="G3020" t="s">
        <v>42</v>
      </c>
      <c r="H3020" t="s">
        <v>40</v>
      </c>
      <c r="I3020" t="s">
        <v>3267</v>
      </c>
      <c r="J3020">
        <v>52.3</v>
      </c>
      <c r="K3020">
        <v>17.03</v>
      </c>
      <c r="L3020" t="s">
        <v>39</v>
      </c>
      <c r="M3020" t="s">
        <v>3264</v>
      </c>
      <c r="N3020" t="s">
        <v>39</v>
      </c>
      <c r="O3020">
        <v>1996</v>
      </c>
      <c r="P3020">
        <v>1997</v>
      </c>
      <c r="Q3020" t="s">
        <v>3265</v>
      </c>
      <c r="R3020" t="s">
        <v>3266</v>
      </c>
      <c r="S3020" t="s">
        <v>39</v>
      </c>
      <c r="T3020">
        <v>-3</v>
      </c>
      <c r="U3020" t="s">
        <v>3269</v>
      </c>
      <c r="V3020" s="6" t="s">
        <v>39</v>
      </c>
      <c r="W3020" t="s">
        <v>39</v>
      </c>
      <c r="X3020" s="6" t="s">
        <v>3228</v>
      </c>
      <c r="Y3020" t="s">
        <v>39</v>
      </c>
      <c r="Z3020" s="6" t="s">
        <v>39</v>
      </c>
      <c r="AA3020" t="s">
        <v>39</v>
      </c>
      <c r="AB3020" t="s">
        <v>39</v>
      </c>
      <c r="AC3020" t="s">
        <v>39</v>
      </c>
      <c r="AD3020" t="s">
        <v>40</v>
      </c>
      <c r="AE3020" t="s">
        <v>39</v>
      </c>
      <c r="AF3020" t="s">
        <v>40</v>
      </c>
      <c r="AG3020" t="s">
        <v>39</v>
      </c>
      <c r="AH3020" t="s">
        <v>39</v>
      </c>
      <c r="AI3020" t="s">
        <v>39</v>
      </c>
      <c r="AJ3020" s="6" t="s">
        <v>43</v>
      </c>
      <c r="AK3020" s="19">
        <v>94.325000000000003</v>
      </c>
      <c r="AL3020" t="s">
        <v>39</v>
      </c>
      <c r="AM3020" t="s">
        <v>39</v>
      </c>
      <c r="AN3020">
        <v>4</v>
      </c>
      <c r="AO3020">
        <v>50</v>
      </c>
      <c r="AP3020">
        <f t="shared" si="89"/>
        <v>49</v>
      </c>
      <c r="AQ3020" t="s">
        <v>39</v>
      </c>
      <c r="AR3020" t="s">
        <v>2641</v>
      </c>
      <c r="AS3020" t="s">
        <v>3271</v>
      </c>
    </row>
    <row r="3021" spans="1:45" x14ac:dyDescent="0.35">
      <c r="A3021" t="s">
        <v>2180</v>
      </c>
      <c r="B3021" t="s">
        <v>2672</v>
      </c>
      <c r="C3021" t="s">
        <v>2592</v>
      </c>
      <c r="D3021" t="s">
        <v>1389</v>
      </c>
      <c r="E3021" t="s">
        <v>2179</v>
      </c>
      <c r="F3021" t="s">
        <v>39</v>
      </c>
      <c r="G3021" t="s">
        <v>42</v>
      </c>
      <c r="H3021" t="s">
        <v>40</v>
      </c>
      <c r="I3021" t="s">
        <v>3267</v>
      </c>
      <c r="J3021">
        <v>52.3</v>
      </c>
      <c r="K3021">
        <v>17.03</v>
      </c>
      <c r="L3021" t="s">
        <v>39</v>
      </c>
      <c r="M3021" t="s">
        <v>3264</v>
      </c>
      <c r="N3021" t="s">
        <v>39</v>
      </c>
      <c r="O3021">
        <v>1996</v>
      </c>
      <c r="P3021">
        <v>1997</v>
      </c>
      <c r="Q3021" t="s">
        <v>3265</v>
      </c>
      <c r="R3021" t="s">
        <v>3266</v>
      </c>
      <c r="S3021" t="s">
        <v>39</v>
      </c>
      <c r="T3021">
        <v>-3</v>
      </c>
      <c r="U3021" t="s">
        <v>3269</v>
      </c>
      <c r="V3021" s="6" t="s">
        <v>39</v>
      </c>
      <c r="W3021" t="s">
        <v>39</v>
      </c>
      <c r="X3021" s="6" t="s">
        <v>3228</v>
      </c>
      <c r="Y3021" t="s">
        <v>39</v>
      </c>
      <c r="Z3021" s="6" t="s">
        <v>39</v>
      </c>
      <c r="AA3021" t="s">
        <v>39</v>
      </c>
      <c r="AB3021" t="s">
        <v>39</v>
      </c>
      <c r="AC3021" t="s">
        <v>39</v>
      </c>
      <c r="AD3021" t="s">
        <v>40</v>
      </c>
      <c r="AE3021" t="s">
        <v>39</v>
      </c>
      <c r="AF3021" t="s">
        <v>40</v>
      </c>
      <c r="AG3021" t="s">
        <v>39</v>
      </c>
      <c r="AH3021" t="s">
        <v>39</v>
      </c>
      <c r="AI3021" t="s">
        <v>39</v>
      </c>
      <c r="AJ3021" s="6" t="s">
        <v>43</v>
      </c>
      <c r="AK3021" s="19">
        <v>95.507999999999996</v>
      </c>
      <c r="AL3021" t="s">
        <v>39</v>
      </c>
      <c r="AM3021" t="s">
        <v>39</v>
      </c>
      <c r="AN3021">
        <v>4</v>
      </c>
      <c r="AO3021">
        <v>50</v>
      </c>
      <c r="AP3021">
        <f t="shared" si="89"/>
        <v>56</v>
      </c>
      <c r="AQ3021" t="s">
        <v>39</v>
      </c>
      <c r="AR3021" t="s">
        <v>2641</v>
      </c>
      <c r="AS3021" t="s">
        <v>3271</v>
      </c>
    </row>
    <row r="3022" spans="1:45" x14ac:dyDescent="0.35">
      <c r="A3022" t="s">
        <v>2180</v>
      </c>
      <c r="B3022" t="s">
        <v>2672</v>
      </c>
      <c r="C3022" t="s">
        <v>2592</v>
      </c>
      <c r="D3022" t="s">
        <v>1389</v>
      </c>
      <c r="E3022" t="s">
        <v>2179</v>
      </c>
      <c r="F3022" t="s">
        <v>39</v>
      </c>
      <c r="G3022" t="s">
        <v>42</v>
      </c>
      <c r="H3022" t="s">
        <v>40</v>
      </c>
      <c r="I3022" t="s">
        <v>3267</v>
      </c>
      <c r="J3022">
        <v>52.3</v>
      </c>
      <c r="K3022">
        <v>17.03</v>
      </c>
      <c r="L3022" t="s">
        <v>39</v>
      </c>
      <c r="M3022" t="s">
        <v>3264</v>
      </c>
      <c r="N3022" t="s">
        <v>39</v>
      </c>
      <c r="O3022">
        <v>1996</v>
      </c>
      <c r="P3022">
        <v>1997</v>
      </c>
      <c r="Q3022" t="s">
        <v>3265</v>
      </c>
      <c r="R3022" t="s">
        <v>3266</v>
      </c>
      <c r="S3022" t="s">
        <v>39</v>
      </c>
      <c r="T3022">
        <v>-3</v>
      </c>
      <c r="U3022" t="s">
        <v>3269</v>
      </c>
      <c r="V3022" s="6" t="s">
        <v>39</v>
      </c>
      <c r="W3022" t="s">
        <v>39</v>
      </c>
      <c r="X3022" s="6" t="s">
        <v>3228</v>
      </c>
      <c r="Y3022" t="s">
        <v>39</v>
      </c>
      <c r="Z3022" s="6" t="s">
        <v>39</v>
      </c>
      <c r="AA3022" t="s">
        <v>39</v>
      </c>
      <c r="AB3022" t="s">
        <v>39</v>
      </c>
      <c r="AC3022" t="s">
        <v>39</v>
      </c>
      <c r="AD3022" t="s">
        <v>40</v>
      </c>
      <c r="AE3022" t="s">
        <v>39</v>
      </c>
      <c r="AF3022" t="s">
        <v>40</v>
      </c>
      <c r="AG3022" t="s">
        <v>39</v>
      </c>
      <c r="AH3022" t="s">
        <v>39</v>
      </c>
      <c r="AI3022" t="s">
        <v>39</v>
      </c>
      <c r="AJ3022" s="6" t="s">
        <v>43</v>
      </c>
      <c r="AK3022" s="19">
        <v>95.507999999999996</v>
      </c>
      <c r="AL3022" t="s">
        <v>39</v>
      </c>
      <c r="AM3022" t="s">
        <v>39</v>
      </c>
      <c r="AN3022">
        <v>4</v>
      </c>
      <c r="AO3022">
        <v>50</v>
      </c>
      <c r="AP3022">
        <f t="shared" si="89"/>
        <v>63</v>
      </c>
      <c r="AQ3022" t="s">
        <v>39</v>
      </c>
      <c r="AR3022" t="s">
        <v>2641</v>
      </c>
      <c r="AS3022" t="s">
        <v>3271</v>
      </c>
    </row>
    <row r="3023" spans="1:45" x14ac:dyDescent="0.35">
      <c r="A3023" t="s">
        <v>2180</v>
      </c>
      <c r="B3023" t="s">
        <v>2672</v>
      </c>
      <c r="C3023" t="s">
        <v>2592</v>
      </c>
      <c r="D3023" t="s">
        <v>1389</v>
      </c>
      <c r="E3023" t="s">
        <v>2179</v>
      </c>
      <c r="F3023" t="s">
        <v>39</v>
      </c>
      <c r="G3023" t="s">
        <v>42</v>
      </c>
      <c r="H3023" t="s">
        <v>40</v>
      </c>
      <c r="I3023" t="s">
        <v>3267</v>
      </c>
      <c r="J3023">
        <v>52.3</v>
      </c>
      <c r="K3023">
        <v>17.03</v>
      </c>
      <c r="L3023" t="s">
        <v>39</v>
      </c>
      <c r="M3023" t="s">
        <v>3264</v>
      </c>
      <c r="N3023" t="s">
        <v>39</v>
      </c>
      <c r="O3023">
        <v>1996</v>
      </c>
      <c r="P3023">
        <v>1997</v>
      </c>
      <c r="Q3023" t="s">
        <v>3265</v>
      </c>
      <c r="R3023" t="s">
        <v>3266</v>
      </c>
      <c r="S3023" t="s">
        <v>39</v>
      </c>
      <c r="T3023">
        <v>-3</v>
      </c>
      <c r="U3023" t="s">
        <v>3269</v>
      </c>
      <c r="V3023" s="6" t="s">
        <v>39</v>
      </c>
      <c r="W3023" t="s">
        <v>39</v>
      </c>
      <c r="X3023" s="6" t="s">
        <v>3228</v>
      </c>
      <c r="Y3023" t="s">
        <v>39</v>
      </c>
      <c r="Z3023" s="6" t="s">
        <v>39</v>
      </c>
      <c r="AA3023" t="s">
        <v>39</v>
      </c>
      <c r="AB3023" t="s">
        <v>39</v>
      </c>
      <c r="AC3023" t="s">
        <v>39</v>
      </c>
      <c r="AD3023" t="s">
        <v>40</v>
      </c>
      <c r="AE3023" t="s">
        <v>39</v>
      </c>
      <c r="AF3023" t="s">
        <v>40</v>
      </c>
      <c r="AG3023" t="s">
        <v>39</v>
      </c>
      <c r="AH3023" t="s">
        <v>39</v>
      </c>
      <c r="AI3023" t="s">
        <v>39</v>
      </c>
      <c r="AJ3023" s="6" t="s">
        <v>43</v>
      </c>
      <c r="AK3023" s="19">
        <v>95.507999999999996</v>
      </c>
      <c r="AL3023" t="s">
        <v>39</v>
      </c>
      <c r="AM3023" t="s">
        <v>39</v>
      </c>
      <c r="AN3023">
        <v>4</v>
      </c>
      <c r="AO3023">
        <v>50</v>
      </c>
      <c r="AP3023">
        <f t="shared" si="89"/>
        <v>70</v>
      </c>
      <c r="AQ3023" t="s">
        <v>39</v>
      </c>
      <c r="AR3023" t="s">
        <v>2641</v>
      </c>
      <c r="AS3023" t="s">
        <v>3271</v>
      </c>
    </row>
    <row r="3024" spans="1:45" x14ac:dyDescent="0.35">
      <c r="A3024" t="s">
        <v>2180</v>
      </c>
      <c r="B3024" t="s">
        <v>2672</v>
      </c>
      <c r="C3024" t="s">
        <v>2592</v>
      </c>
      <c r="D3024" t="s">
        <v>1389</v>
      </c>
      <c r="E3024" t="s">
        <v>2179</v>
      </c>
      <c r="F3024" t="s">
        <v>39</v>
      </c>
      <c r="G3024" t="s">
        <v>42</v>
      </c>
      <c r="H3024" t="s">
        <v>40</v>
      </c>
      <c r="I3024" t="s">
        <v>3267</v>
      </c>
      <c r="J3024">
        <v>52.3</v>
      </c>
      <c r="K3024">
        <v>17.03</v>
      </c>
      <c r="L3024" t="s">
        <v>39</v>
      </c>
      <c r="M3024" t="s">
        <v>3264</v>
      </c>
      <c r="N3024" t="s">
        <v>39</v>
      </c>
      <c r="O3024">
        <v>1996</v>
      </c>
      <c r="P3024">
        <v>1997</v>
      </c>
      <c r="Q3024" t="s">
        <v>3265</v>
      </c>
      <c r="R3024" t="s">
        <v>3266</v>
      </c>
      <c r="S3024" t="s">
        <v>39</v>
      </c>
      <c r="T3024">
        <v>-3</v>
      </c>
      <c r="U3024" t="s">
        <v>2628</v>
      </c>
      <c r="V3024" s="6" t="s">
        <v>2953</v>
      </c>
      <c r="W3024">
        <v>0</v>
      </c>
      <c r="X3024" s="6" t="s">
        <v>2787</v>
      </c>
      <c r="Y3024" t="s">
        <v>39</v>
      </c>
      <c r="Z3024" s="6" t="s">
        <v>39</v>
      </c>
      <c r="AA3024" t="s">
        <v>39</v>
      </c>
      <c r="AB3024" t="s">
        <v>39</v>
      </c>
      <c r="AC3024" t="s">
        <v>39</v>
      </c>
      <c r="AD3024" t="s">
        <v>40</v>
      </c>
      <c r="AE3024" t="s">
        <v>39</v>
      </c>
      <c r="AF3024" t="s">
        <v>40</v>
      </c>
      <c r="AG3024" t="s">
        <v>39</v>
      </c>
      <c r="AH3024" t="s">
        <v>39</v>
      </c>
      <c r="AI3024" t="s">
        <v>39</v>
      </c>
      <c r="AJ3024" s="6" t="s">
        <v>43</v>
      </c>
      <c r="AK3024" s="19">
        <v>0</v>
      </c>
      <c r="AL3024" t="s">
        <v>39</v>
      </c>
      <c r="AM3024" t="s">
        <v>39</v>
      </c>
      <c r="AN3024">
        <v>4</v>
      </c>
      <c r="AO3024">
        <v>50</v>
      </c>
      <c r="AP3024">
        <v>105</v>
      </c>
      <c r="AQ3024" t="s">
        <v>39</v>
      </c>
      <c r="AR3024" t="s">
        <v>2692</v>
      </c>
      <c r="AS3024" t="s">
        <v>3268</v>
      </c>
    </row>
    <row r="3025" spans="1:45" x14ac:dyDescent="0.35">
      <c r="A3025" t="s">
        <v>2180</v>
      </c>
      <c r="B3025" t="s">
        <v>2672</v>
      </c>
      <c r="C3025" t="s">
        <v>2592</v>
      </c>
      <c r="D3025" t="s">
        <v>1389</v>
      </c>
      <c r="E3025" t="s">
        <v>2179</v>
      </c>
      <c r="F3025" t="s">
        <v>39</v>
      </c>
      <c r="G3025" t="s">
        <v>42</v>
      </c>
      <c r="H3025" t="s">
        <v>40</v>
      </c>
      <c r="I3025" t="s">
        <v>3267</v>
      </c>
      <c r="J3025">
        <v>52.3</v>
      </c>
      <c r="K3025">
        <v>17.03</v>
      </c>
      <c r="L3025" t="s">
        <v>39</v>
      </c>
      <c r="M3025" t="s">
        <v>3264</v>
      </c>
      <c r="N3025" t="s">
        <v>39</v>
      </c>
      <c r="O3025">
        <v>1996</v>
      </c>
      <c r="P3025">
        <v>1997</v>
      </c>
      <c r="Q3025" t="s">
        <v>3265</v>
      </c>
      <c r="R3025" t="s">
        <v>3266</v>
      </c>
      <c r="S3025" t="s">
        <v>39</v>
      </c>
      <c r="T3025">
        <v>-3</v>
      </c>
      <c r="U3025" t="s">
        <v>2628</v>
      </c>
      <c r="V3025" s="6" t="s">
        <v>2953</v>
      </c>
      <c r="W3025">
        <v>0</v>
      </c>
      <c r="X3025" s="6" t="s">
        <v>3231</v>
      </c>
      <c r="Y3025" t="s">
        <v>39</v>
      </c>
      <c r="Z3025" s="6" t="s">
        <v>39</v>
      </c>
      <c r="AA3025" t="s">
        <v>39</v>
      </c>
      <c r="AB3025" t="s">
        <v>39</v>
      </c>
      <c r="AC3025" t="s">
        <v>39</v>
      </c>
      <c r="AD3025" t="s">
        <v>40</v>
      </c>
      <c r="AE3025" t="s">
        <v>39</v>
      </c>
      <c r="AF3025" t="s">
        <v>40</v>
      </c>
      <c r="AG3025" t="s">
        <v>39</v>
      </c>
      <c r="AH3025" t="s">
        <v>39</v>
      </c>
      <c r="AI3025" t="s">
        <v>39</v>
      </c>
      <c r="AJ3025" s="6" t="s">
        <v>43</v>
      </c>
      <c r="AK3025" s="19">
        <v>0</v>
      </c>
      <c r="AL3025" t="s">
        <v>39</v>
      </c>
      <c r="AM3025" t="s">
        <v>39</v>
      </c>
      <c r="AN3025">
        <v>4</v>
      </c>
      <c r="AO3025">
        <v>50</v>
      </c>
      <c r="AP3025">
        <v>105</v>
      </c>
      <c r="AQ3025" t="s">
        <v>39</v>
      </c>
      <c r="AR3025" t="s">
        <v>2692</v>
      </c>
      <c r="AS3025" t="s">
        <v>3268</v>
      </c>
    </row>
    <row r="3026" spans="1:45" x14ac:dyDescent="0.35">
      <c r="A3026" t="s">
        <v>2180</v>
      </c>
      <c r="B3026" t="s">
        <v>2672</v>
      </c>
      <c r="C3026" t="s">
        <v>2592</v>
      </c>
      <c r="D3026" t="s">
        <v>1389</v>
      </c>
      <c r="E3026" t="s">
        <v>2179</v>
      </c>
      <c r="F3026" t="s">
        <v>39</v>
      </c>
      <c r="G3026" t="s">
        <v>42</v>
      </c>
      <c r="H3026" t="s">
        <v>40</v>
      </c>
      <c r="I3026" t="s">
        <v>3267</v>
      </c>
      <c r="J3026">
        <v>52.3</v>
      </c>
      <c r="K3026">
        <v>17.03</v>
      </c>
      <c r="L3026" t="s">
        <v>39</v>
      </c>
      <c r="M3026" t="s">
        <v>3264</v>
      </c>
      <c r="N3026" t="s">
        <v>39</v>
      </c>
      <c r="O3026">
        <v>1996</v>
      </c>
      <c r="P3026">
        <v>1997</v>
      </c>
      <c r="Q3026" t="s">
        <v>3265</v>
      </c>
      <c r="R3026" t="s">
        <v>3266</v>
      </c>
      <c r="S3026" t="s">
        <v>39</v>
      </c>
      <c r="T3026">
        <v>-3</v>
      </c>
      <c r="U3026" t="s">
        <v>2628</v>
      </c>
      <c r="V3026" s="6" t="s">
        <v>2953</v>
      </c>
      <c r="W3026">
        <v>0</v>
      </c>
      <c r="X3026" s="6" t="s">
        <v>3232</v>
      </c>
      <c r="Y3026" t="s">
        <v>39</v>
      </c>
      <c r="Z3026" s="6" t="s">
        <v>39</v>
      </c>
      <c r="AA3026" t="s">
        <v>39</v>
      </c>
      <c r="AB3026" t="s">
        <v>39</v>
      </c>
      <c r="AC3026" t="s">
        <v>39</v>
      </c>
      <c r="AD3026" t="s">
        <v>40</v>
      </c>
      <c r="AE3026" t="s">
        <v>39</v>
      </c>
      <c r="AF3026" t="s">
        <v>40</v>
      </c>
      <c r="AG3026" t="s">
        <v>39</v>
      </c>
      <c r="AH3026" t="s">
        <v>39</v>
      </c>
      <c r="AI3026" t="s">
        <v>39</v>
      </c>
      <c r="AJ3026" s="6" t="s">
        <v>43</v>
      </c>
      <c r="AK3026" s="19">
        <v>45</v>
      </c>
      <c r="AL3026" t="s">
        <v>39</v>
      </c>
      <c r="AM3026" t="s">
        <v>39</v>
      </c>
      <c r="AN3026">
        <v>4</v>
      </c>
      <c r="AO3026">
        <v>50</v>
      </c>
      <c r="AP3026">
        <v>105</v>
      </c>
      <c r="AQ3026" t="s">
        <v>39</v>
      </c>
      <c r="AR3026" t="s">
        <v>2692</v>
      </c>
      <c r="AS3026" t="s">
        <v>3268</v>
      </c>
    </row>
    <row r="3027" spans="1:45" x14ac:dyDescent="0.35">
      <c r="A3027" t="s">
        <v>2180</v>
      </c>
      <c r="B3027" t="s">
        <v>2672</v>
      </c>
      <c r="C3027" t="s">
        <v>2592</v>
      </c>
      <c r="D3027" t="s">
        <v>1389</v>
      </c>
      <c r="E3027" t="s">
        <v>2179</v>
      </c>
      <c r="F3027" t="s">
        <v>39</v>
      </c>
      <c r="G3027" t="s">
        <v>42</v>
      </c>
      <c r="H3027" t="s">
        <v>40</v>
      </c>
      <c r="I3027" t="s">
        <v>3267</v>
      </c>
      <c r="J3027">
        <v>52.3</v>
      </c>
      <c r="K3027">
        <v>17.03</v>
      </c>
      <c r="L3027" t="s">
        <v>39</v>
      </c>
      <c r="M3027" t="s">
        <v>3264</v>
      </c>
      <c r="N3027" t="s">
        <v>39</v>
      </c>
      <c r="O3027">
        <v>1996</v>
      </c>
      <c r="P3027">
        <v>1997</v>
      </c>
      <c r="Q3027" t="s">
        <v>3265</v>
      </c>
      <c r="R3027" t="s">
        <v>3266</v>
      </c>
      <c r="S3027" t="s">
        <v>39</v>
      </c>
      <c r="T3027">
        <v>-3</v>
      </c>
      <c r="U3027" t="s">
        <v>2628</v>
      </c>
      <c r="V3027" s="6" t="s">
        <v>2953</v>
      </c>
      <c r="W3027">
        <v>0</v>
      </c>
      <c r="X3027" s="6" t="s">
        <v>3228</v>
      </c>
      <c r="Y3027" t="s">
        <v>39</v>
      </c>
      <c r="Z3027" s="6" t="s">
        <v>39</v>
      </c>
      <c r="AA3027" t="s">
        <v>39</v>
      </c>
      <c r="AB3027" t="s">
        <v>39</v>
      </c>
      <c r="AC3027" t="s">
        <v>39</v>
      </c>
      <c r="AD3027" t="s">
        <v>40</v>
      </c>
      <c r="AE3027" t="s">
        <v>39</v>
      </c>
      <c r="AF3027" t="s">
        <v>40</v>
      </c>
      <c r="AG3027" t="s">
        <v>39</v>
      </c>
      <c r="AH3027" t="s">
        <v>39</v>
      </c>
      <c r="AI3027" t="s">
        <v>39</v>
      </c>
      <c r="AJ3027" s="6" t="s">
        <v>43</v>
      </c>
      <c r="AK3027" s="19">
        <v>86</v>
      </c>
      <c r="AL3027" t="s">
        <v>39</v>
      </c>
      <c r="AM3027" t="s">
        <v>39</v>
      </c>
      <c r="AN3027">
        <v>4</v>
      </c>
      <c r="AO3027">
        <v>50</v>
      </c>
      <c r="AP3027">
        <v>105</v>
      </c>
      <c r="AQ3027" t="s">
        <v>39</v>
      </c>
      <c r="AR3027" t="s">
        <v>2692</v>
      </c>
      <c r="AS3027" t="s">
        <v>3268</v>
      </c>
    </row>
    <row r="3028" spans="1:45" x14ac:dyDescent="0.35">
      <c r="A3028" t="s">
        <v>2180</v>
      </c>
      <c r="B3028" t="s">
        <v>2672</v>
      </c>
      <c r="C3028" t="s">
        <v>2592</v>
      </c>
      <c r="D3028" t="s">
        <v>1389</v>
      </c>
      <c r="E3028" t="s">
        <v>2179</v>
      </c>
      <c r="F3028" t="s">
        <v>39</v>
      </c>
      <c r="G3028" t="s">
        <v>42</v>
      </c>
      <c r="H3028" t="s">
        <v>40</v>
      </c>
      <c r="I3028" t="s">
        <v>3267</v>
      </c>
      <c r="J3028">
        <v>52.3</v>
      </c>
      <c r="K3028">
        <v>17.03</v>
      </c>
      <c r="L3028" t="s">
        <v>39</v>
      </c>
      <c r="M3028" t="s">
        <v>3264</v>
      </c>
      <c r="N3028" t="s">
        <v>39</v>
      </c>
      <c r="O3028">
        <v>1996</v>
      </c>
      <c r="P3028">
        <v>1997</v>
      </c>
      <c r="Q3028" t="s">
        <v>3265</v>
      </c>
      <c r="R3028" t="s">
        <v>3266</v>
      </c>
      <c r="S3028" t="s">
        <v>39</v>
      </c>
      <c r="T3028">
        <v>-3</v>
      </c>
      <c r="U3028" t="s">
        <v>2628</v>
      </c>
      <c r="V3028" s="6" t="s">
        <v>2953</v>
      </c>
      <c r="W3028">
        <v>28</v>
      </c>
      <c r="X3028" s="6" t="s">
        <v>2787</v>
      </c>
      <c r="Y3028" t="s">
        <v>39</v>
      </c>
      <c r="Z3028" s="6" t="s">
        <v>39</v>
      </c>
      <c r="AA3028" t="s">
        <v>39</v>
      </c>
      <c r="AB3028" t="s">
        <v>39</v>
      </c>
      <c r="AC3028" t="s">
        <v>39</v>
      </c>
      <c r="AD3028" t="s">
        <v>40</v>
      </c>
      <c r="AE3028" t="s">
        <v>39</v>
      </c>
      <c r="AF3028" t="s">
        <v>40</v>
      </c>
      <c r="AG3028" t="s">
        <v>39</v>
      </c>
      <c r="AH3028" t="s">
        <v>39</v>
      </c>
      <c r="AI3028" t="s">
        <v>39</v>
      </c>
      <c r="AJ3028" s="6" t="s">
        <v>43</v>
      </c>
      <c r="AK3028" s="19">
        <v>26</v>
      </c>
      <c r="AL3028" t="s">
        <v>39</v>
      </c>
      <c r="AM3028" t="s">
        <v>39</v>
      </c>
      <c r="AN3028">
        <v>4</v>
      </c>
      <c r="AO3028">
        <v>50</v>
      </c>
      <c r="AP3028">
        <v>105</v>
      </c>
      <c r="AQ3028" t="s">
        <v>39</v>
      </c>
      <c r="AR3028" t="s">
        <v>2692</v>
      </c>
      <c r="AS3028" t="s">
        <v>3268</v>
      </c>
    </row>
    <row r="3029" spans="1:45" x14ac:dyDescent="0.35">
      <c r="A3029" t="s">
        <v>2180</v>
      </c>
      <c r="B3029" t="s">
        <v>2672</v>
      </c>
      <c r="C3029" t="s">
        <v>2592</v>
      </c>
      <c r="D3029" t="s">
        <v>1389</v>
      </c>
      <c r="E3029" t="s">
        <v>2179</v>
      </c>
      <c r="F3029" t="s">
        <v>39</v>
      </c>
      <c r="G3029" t="s">
        <v>42</v>
      </c>
      <c r="H3029" t="s">
        <v>40</v>
      </c>
      <c r="I3029" t="s">
        <v>3267</v>
      </c>
      <c r="J3029">
        <v>52.3</v>
      </c>
      <c r="K3029">
        <v>17.03</v>
      </c>
      <c r="L3029" t="s">
        <v>39</v>
      </c>
      <c r="M3029" t="s">
        <v>3264</v>
      </c>
      <c r="N3029" t="s">
        <v>39</v>
      </c>
      <c r="O3029">
        <v>1996</v>
      </c>
      <c r="P3029">
        <v>1997</v>
      </c>
      <c r="Q3029" t="s">
        <v>3265</v>
      </c>
      <c r="R3029" t="s">
        <v>3266</v>
      </c>
      <c r="S3029" t="s">
        <v>39</v>
      </c>
      <c r="T3029">
        <v>-3</v>
      </c>
      <c r="U3029" t="s">
        <v>2628</v>
      </c>
      <c r="V3029" s="6" t="s">
        <v>2953</v>
      </c>
      <c r="W3029">
        <v>28</v>
      </c>
      <c r="X3029" s="6" t="s">
        <v>3231</v>
      </c>
      <c r="Y3029" t="s">
        <v>39</v>
      </c>
      <c r="Z3029" s="6" t="s">
        <v>39</v>
      </c>
      <c r="AA3029" t="s">
        <v>39</v>
      </c>
      <c r="AB3029" t="s">
        <v>39</v>
      </c>
      <c r="AC3029" t="s">
        <v>39</v>
      </c>
      <c r="AD3029" t="s">
        <v>40</v>
      </c>
      <c r="AE3029" t="s">
        <v>39</v>
      </c>
      <c r="AF3029" t="s">
        <v>40</v>
      </c>
      <c r="AG3029" t="s">
        <v>39</v>
      </c>
      <c r="AH3029" t="s">
        <v>39</v>
      </c>
      <c r="AI3029" t="s">
        <v>39</v>
      </c>
      <c r="AJ3029" s="6" t="s">
        <v>43</v>
      </c>
      <c r="AK3029" s="19">
        <v>81</v>
      </c>
      <c r="AL3029" t="s">
        <v>39</v>
      </c>
      <c r="AM3029" t="s">
        <v>39</v>
      </c>
      <c r="AN3029">
        <v>4</v>
      </c>
      <c r="AO3029">
        <v>50</v>
      </c>
      <c r="AP3029">
        <v>105</v>
      </c>
      <c r="AQ3029" t="s">
        <v>39</v>
      </c>
      <c r="AR3029" t="s">
        <v>2692</v>
      </c>
      <c r="AS3029" t="s">
        <v>3268</v>
      </c>
    </row>
    <row r="3030" spans="1:45" x14ac:dyDescent="0.35">
      <c r="A3030" t="s">
        <v>2180</v>
      </c>
      <c r="B3030" t="s">
        <v>2672</v>
      </c>
      <c r="C3030" t="s">
        <v>2592</v>
      </c>
      <c r="D3030" t="s">
        <v>1389</v>
      </c>
      <c r="E3030" t="s">
        <v>2179</v>
      </c>
      <c r="F3030" t="s">
        <v>39</v>
      </c>
      <c r="G3030" t="s">
        <v>42</v>
      </c>
      <c r="H3030" t="s">
        <v>40</v>
      </c>
      <c r="I3030" t="s">
        <v>3267</v>
      </c>
      <c r="J3030">
        <v>52.3</v>
      </c>
      <c r="K3030">
        <v>17.03</v>
      </c>
      <c r="L3030" t="s">
        <v>39</v>
      </c>
      <c r="M3030" t="s">
        <v>3264</v>
      </c>
      <c r="N3030" t="s">
        <v>39</v>
      </c>
      <c r="O3030">
        <v>1996</v>
      </c>
      <c r="P3030">
        <v>1997</v>
      </c>
      <c r="Q3030" t="s">
        <v>3265</v>
      </c>
      <c r="R3030" t="s">
        <v>3266</v>
      </c>
      <c r="S3030" t="s">
        <v>39</v>
      </c>
      <c r="T3030">
        <v>-3</v>
      </c>
      <c r="U3030" t="s">
        <v>2628</v>
      </c>
      <c r="V3030" s="6" t="s">
        <v>2953</v>
      </c>
      <c r="W3030">
        <v>28</v>
      </c>
      <c r="X3030" s="6" t="s">
        <v>3232</v>
      </c>
      <c r="Y3030" t="s">
        <v>39</v>
      </c>
      <c r="Z3030" s="6" t="s">
        <v>39</v>
      </c>
      <c r="AA3030" t="s">
        <v>39</v>
      </c>
      <c r="AB3030" t="s">
        <v>39</v>
      </c>
      <c r="AC3030" t="s">
        <v>39</v>
      </c>
      <c r="AD3030" t="s">
        <v>40</v>
      </c>
      <c r="AE3030" t="s">
        <v>39</v>
      </c>
      <c r="AF3030" t="s">
        <v>40</v>
      </c>
      <c r="AG3030" t="s">
        <v>39</v>
      </c>
      <c r="AH3030" t="s">
        <v>39</v>
      </c>
      <c r="AI3030" t="s">
        <v>39</v>
      </c>
      <c r="AJ3030" s="6" t="s">
        <v>43</v>
      </c>
      <c r="AK3030" s="19">
        <v>91</v>
      </c>
      <c r="AL3030" t="s">
        <v>39</v>
      </c>
      <c r="AM3030" t="s">
        <v>39</v>
      </c>
      <c r="AN3030">
        <v>4</v>
      </c>
      <c r="AO3030">
        <v>50</v>
      </c>
      <c r="AP3030">
        <v>105</v>
      </c>
      <c r="AQ3030" t="s">
        <v>39</v>
      </c>
      <c r="AR3030" t="s">
        <v>2692</v>
      </c>
      <c r="AS3030" t="s">
        <v>3268</v>
      </c>
    </row>
    <row r="3031" spans="1:45" x14ac:dyDescent="0.35">
      <c r="A3031" t="s">
        <v>2180</v>
      </c>
      <c r="B3031" t="s">
        <v>2672</v>
      </c>
      <c r="C3031" t="s">
        <v>2592</v>
      </c>
      <c r="D3031" t="s">
        <v>1389</v>
      </c>
      <c r="E3031" t="s">
        <v>2179</v>
      </c>
      <c r="F3031" t="s">
        <v>39</v>
      </c>
      <c r="G3031" t="s">
        <v>42</v>
      </c>
      <c r="H3031" t="s">
        <v>40</v>
      </c>
      <c r="I3031" t="s">
        <v>3267</v>
      </c>
      <c r="J3031">
        <v>52.3</v>
      </c>
      <c r="K3031">
        <v>17.03</v>
      </c>
      <c r="L3031" t="s">
        <v>39</v>
      </c>
      <c r="M3031" t="s">
        <v>3264</v>
      </c>
      <c r="N3031" t="s">
        <v>39</v>
      </c>
      <c r="O3031">
        <v>1996</v>
      </c>
      <c r="P3031">
        <v>1997</v>
      </c>
      <c r="Q3031" t="s">
        <v>3265</v>
      </c>
      <c r="R3031" t="s">
        <v>3266</v>
      </c>
      <c r="S3031" t="s">
        <v>39</v>
      </c>
      <c r="T3031">
        <v>-3</v>
      </c>
      <c r="U3031" t="s">
        <v>2628</v>
      </c>
      <c r="V3031" s="6" t="s">
        <v>2953</v>
      </c>
      <c r="W3031">
        <v>28</v>
      </c>
      <c r="X3031" s="6" t="s">
        <v>3228</v>
      </c>
      <c r="Y3031" t="s">
        <v>39</v>
      </c>
      <c r="Z3031" s="6" t="s">
        <v>39</v>
      </c>
      <c r="AA3031" t="s">
        <v>39</v>
      </c>
      <c r="AB3031" t="s">
        <v>39</v>
      </c>
      <c r="AC3031" t="s">
        <v>39</v>
      </c>
      <c r="AD3031" t="s">
        <v>40</v>
      </c>
      <c r="AE3031" t="s">
        <v>39</v>
      </c>
      <c r="AF3031" t="s">
        <v>40</v>
      </c>
      <c r="AG3031" t="s">
        <v>39</v>
      </c>
      <c r="AH3031" t="s">
        <v>39</v>
      </c>
      <c r="AI3031" t="s">
        <v>39</v>
      </c>
      <c r="AJ3031" s="6" t="s">
        <v>43</v>
      </c>
      <c r="AK3031" s="19">
        <v>93</v>
      </c>
      <c r="AL3031" t="s">
        <v>39</v>
      </c>
      <c r="AM3031" t="s">
        <v>39</v>
      </c>
      <c r="AN3031">
        <v>4</v>
      </c>
      <c r="AO3031">
        <v>50</v>
      </c>
      <c r="AP3031">
        <v>105</v>
      </c>
      <c r="AQ3031" t="s">
        <v>39</v>
      </c>
      <c r="AR3031" t="s">
        <v>2692</v>
      </c>
      <c r="AS3031" t="s">
        <v>3268</v>
      </c>
    </row>
    <row r="3032" spans="1:45" x14ac:dyDescent="0.35">
      <c r="A3032" t="s">
        <v>2180</v>
      </c>
      <c r="B3032" t="s">
        <v>2672</v>
      </c>
      <c r="C3032" t="s">
        <v>2592</v>
      </c>
      <c r="D3032" t="s">
        <v>1389</v>
      </c>
      <c r="E3032" t="s">
        <v>2179</v>
      </c>
      <c r="F3032" t="s">
        <v>39</v>
      </c>
      <c r="G3032" t="s">
        <v>42</v>
      </c>
      <c r="H3032" t="s">
        <v>40</v>
      </c>
      <c r="I3032" t="s">
        <v>3267</v>
      </c>
      <c r="J3032">
        <v>52.3</v>
      </c>
      <c r="K3032">
        <v>17.03</v>
      </c>
      <c r="L3032" t="s">
        <v>39</v>
      </c>
      <c r="M3032" t="s">
        <v>3264</v>
      </c>
      <c r="N3032" t="s">
        <v>39</v>
      </c>
      <c r="O3032">
        <v>1996</v>
      </c>
      <c r="P3032">
        <v>1997</v>
      </c>
      <c r="Q3032" t="s">
        <v>3265</v>
      </c>
      <c r="R3032" t="s">
        <v>3266</v>
      </c>
      <c r="S3032" t="s">
        <v>39</v>
      </c>
      <c r="T3032">
        <v>-3</v>
      </c>
      <c r="U3032" t="s">
        <v>2628</v>
      </c>
      <c r="V3032" s="6" t="s">
        <v>2953</v>
      </c>
      <c r="W3032">
        <v>56</v>
      </c>
      <c r="X3032" s="6" t="s">
        <v>2787</v>
      </c>
      <c r="Y3032" t="s">
        <v>39</v>
      </c>
      <c r="Z3032" s="6" t="s">
        <v>39</v>
      </c>
      <c r="AA3032" t="s">
        <v>39</v>
      </c>
      <c r="AB3032" t="s">
        <v>39</v>
      </c>
      <c r="AC3032" t="s">
        <v>39</v>
      </c>
      <c r="AD3032" t="s">
        <v>40</v>
      </c>
      <c r="AE3032" t="s">
        <v>39</v>
      </c>
      <c r="AF3032" t="s">
        <v>40</v>
      </c>
      <c r="AG3032" t="s">
        <v>39</v>
      </c>
      <c r="AH3032" t="s">
        <v>39</v>
      </c>
      <c r="AI3032" t="s">
        <v>39</v>
      </c>
      <c r="AJ3032" s="6" t="s">
        <v>43</v>
      </c>
      <c r="AK3032" s="19">
        <v>63</v>
      </c>
      <c r="AL3032" t="s">
        <v>39</v>
      </c>
      <c r="AM3032" t="s">
        <v>39</v>
      </c>
      <c r="AN3032">
        <v>4</v>
      </c>
      <c r="AO3032">
        <v>50</v>
      </c>
      <c r="AP3032">
        <v>105</v>
      </c>
      <c r="AQ3032" t="s">
        <v>39</v>
      </c>
      <c r="AR3032" t="s">
        <v>2692</v>
      </c>
      <c r="AS3032" t="s">
        <v>3268</v>
      </c>
    </row>
    <row r="3033" spans="1:45" x14ac:dyDescent="0.35">
      <c r="A3033" t="s">
        <v>2180</v>
      </c>
      <c r="B3033" t="s">
        <v>2672</v>
      </c>
      <c r="C3033" t="s">
        <v>2592</v>
      </c>
      <c r="D3033" t="s">
        <v>1389</v>
      </c>
      <c r="E3033" t="s">
        <v>2179</v>
      </c>
      <c r="F3033" t="s">
        <v>39</v>
      </c>
      <c r="G3033" t="s">
        <v>42</v>
      </c>
      <c r="H3033" t="s">
        <v>40</v>
      </c>
      <c r="I3033" t="s">
        <v>3267</v>
      </c>
      <c r="J3033">
        <v>52.3</v>
      </c>
      <c r="K3033">
        <v>17.03</v>
      </c>
      <c r="L3033" t="s">
        <v>39</v>
      </c>
      <c r="M3033" t="s">
        <v>3264</v>
      </c>
      <c r="N3033" t="s">
        <v>39</v>
      </c>
      <c r="O3033">
        <v>1996</v>
      </c>
      <c r="P3033">
        <v>1997</v>
      </c>
      <c r="Q3033" t="s">
        <v>3265</v>
      </c>
      <c r="R3033" t="s">
        <v>3266</v>
      </c>
      <c r="S3033" t="s">
        <v>39</v>
      </c>
      <c r="T3033">
        <v>-3</v>
      </c>
      <c r="U3033" t="s">
        <v>2628</v>
      </c>
      <c r="V3033" s="6" t="s">
        <v>2953</v>
      </c>
      <c r="W3033">
        <v>56</v>
      </c>
      <c r="X3033" s="6" t="s">
        <v>3231</v>
      </c>
      <c r="Y3033" t="s">
        <v>39</v>
      </c>
      <c r="Z3033" s="6" t="s">
        <v>39</v>
      </c>
      <c r="AA3033" t="s">
        <v>39</v>
      </c>
      <c r="AB3033" t="s">
        <v>39</v>
      </c>
      <c r="AC3033" t="s">
        <v>39</v>
      </c>
      <c r="AD3033" t="s">
        <v>40</v>
      </c>
      <c r="AE3033" t="s">
        <v>39</v>
      </c>
      <c r="AF3033" t="s">
        <v>40</v>
      </c>
      <c r="AG3033" t="s">
        <v>39</v>
      </c>
      <c r="AH3033" t="s">
        <v>39</v>
      </c>
      <c r="AI3033" t="s">
        <v>39</v>
      </c>
      <c r="AJ3033" s="6" t="s">
        <v>43</v>
      </c>
      <c r="AK3033" s="19">
        <v>85</v>
      </c>
      <c r="AL3033" t="s">
        <v>39</v>
      </c>
      <c r="AM3033" t="s">
        <v>39</v>
      </c>
      <c r="AN3033">
        <v>4</v>
      </c>
      <c r="AO3033">
        <v>50</v>
      </c>
      <c r="AP3033">
        <v>105</v>
      </c>
      <c r="AQ3033" t="s">
        <v>39</v>
      </c>
      <c r="AR3033" t="s">
        <v>2692</v>
      </c>
      <c r="AS3033" t="s">
        <v>3268</v>
      </c>
    </row>
    <row r="3034" spans="1:45" x14ac:dyDescent="0.35">
      <c r="A3034" t="s">
        <v>2180</v>
      </c>
      <c r="B3034" t="s">
        <v>2672</v>
      </c>
      <c r="C3034" t="s">
        <v>2592</v>
      </c>
      <c r="D3034" t="s">
        <v>1389</v>
      </c>
      <c r="E3034" t="s">
        <v>2179</v>
      </c>
      <c r="F3034" t="s">
        <v>39</v>
      </c>
      <c r="G3034" t="s">
        <v>42</v>
      </c>
      <c r="H3034" t="s">
        <v>40</v>
      </c>
      <c r="I3034" t="s">
        <v>3267</v>
      </c>
      <c r="J3034">
        <v>52.3</v>
      </c>
      <c r="K3034">
        <v>17.03</v>
      </c>
      <c r="L3034" t="s">
        <v>39</v>
      </c>
      <c r="M3034" t="s">
        <v>3264</v>
      </c>
      <c r="N3034" t="s">
        <v>39</v>
      </c>
      <c r="O3034">
        <v>1996</v>
      </c>
      <c r="P3034">
        <v>1997</v>
      </c>
      <c r="Q3034" t="s">
        <v>3265</v>
      </c>
      <c r="R3034" t="s">
        <v>3266</v>
      </c>
      <c r="S3034" t="s">
        <v>39</v>
      </c>
      <c r="T3034">
        <v>-3</v>
      </c>
      <c r="U3034" t="s">
        <v>2628</v>
      </c>
      <c r="V3034" s="6" t="s">
        <v>2953</v>
      </c>
      <c r="W3034">
        <v>56</v>
      </c>
      <c r="X3034" s="6" t="s">
        <v>3232</v>
      </c>
      <c r="Y3034" t="s">
        <v>39</v>
      </c>
      <c r="Z3034" s="6" t="s">
        <v>39</v>
      </c>
      <c r="AA3034" t="s">
        <v>39</v>
      </c>
      <c r="AB3034" t="s">
        <v>39</v>
      </c>
      <c r="AC3034" t="s">
        <v>39</v>
      </c>
      <c r="AD3034" t="s">
        <v>40</v>
      </c>
      <c r="AE3034" t="s">
        <v>39</v>
      </c>
      <c r="AF3034" t="s">
        <v>40</v>
      </c>
      <c r="AG3034" t="s">
        <v>39</v>
      </c>
      <c r="AH3034" t="s">
        <v>39</v>
      </c>
      <c r="AI3034" t="s">
        <v>39</v>
      </c>
      <c r="AJ3034" s="6" t="s">
        <v>43</v>
      </c>
      <c r="AK3034" s="19">
        <v>87</v>
      </c>
      <c r="AL3034" t="s">
        <v>39</v>
      </c>
      <c r="AM3034" t="s">
        <v>39</v>
      </c>
      <c r="AN3034">
        <v>4</v>
      </c>
      <c r="AO3034">
        <v>50</v>
      </c>
      <c r="AP3034">
        <v>105</v>
      </c>
      <c r="AQ3034" t="s">
        <v>39</v>
      </c>
      <c r="AR3034" t="s">
        <v>2692</v>
      </c>
      <c r="AS3034" t="s">
        <v>3268</v>
      </c>
    </row>
    <row r="3035" spans="1:45" x14ac:dyDescent="0.35">
      <c r="A3035" t="s">
        <v>2180</v>
      </c>
      <c r="B3035" t="s">
        <v>2672</v>
      </c>
      <c r="C3035" t="s">
        <v>2592</v>
      </c>
      <c r="D3035" t="s">
        <v>1389</v>
      </c>
      <c r="E3035" t="s">
        <v>2179</v>
      </c>
      <c r="F3035" t="s">
        <v>39</v>
      </c>
      <c r="G3035" t="s">
        <v>42</v>
      </c>
      <c r="H3035" t="s">
        <v>40</v>
      </c>
      <c r="I3035" t="s">
        <v>3267</v>
      </c>
      <c r="J3035">
        <v>52.3</v>
      </c>
      <c r="K3035">
        <v>17.03</v>
      </c>
      <c r="L3035" t="s">
        <v>39</v>
      </c>
      <c r="M3035" t="s">
        <v>3264</v>
      </c>
      <c r="N3035" t="s">
        <v>39</v>
      </c>
      <c r="O3035">
        <v>1996</v>
      </c>
      <c r="P3035">
        <v>1997</v>
      </c>
      <c r="Q3035" t="s">
        <v>3265</v>
      </c>
      <c r="R3035" t="s">
        <v>3266</v>
      </c>
      <c r="S3035" t="s">
        <v>39</v>
      </c>
      <c r="T3035">
        <v>-3</v>
      </c>
      <c r="U3035" t="s">
        <v>2628</v>
      </c>
      <c r="V3035" s="6" t="s">
        <v>2953</v>
      </c>
      <c r="W3035">
        <v>56</v>
      </c>
      <c r="X3035" s="6" t="s">
        <v>3228</v>
      </c>
      <c r="Y3035" t="s">
        <v>39</v>
      </c>
      <c r="Z3035" s="6" t="s">
        <v>39</v>
      </c>
      <c r="AA3035" t="s">
        <v>39</v>
      </c>
      <c r="AB3035" t="s">
        <v>39</v>
      </c>
      <c r="AC3035" t="s">
        <v>39</v>
      </c>
      <c r="AD3035" t="s">
        <v>40</v>
      </c>
      <c r="AE3035" t="s">
        <v>39</v>
      </c>
      <c r="AF3035" t="s">
        <v>40</v>
      </c>
      <c r="AG3035" t="s">
        <v>39</v>
      </c>
      <c r="AH3035" t="s">
        <v>39</v>
      </c>
      <c r="AI3035" t="s">
        <v>39</v>
      </c>
      <c r="AJ3035" s="6" t="s">
        <v>43</v>
      </c>
      <c r="AK3035" s="19">
        <v>97</v>
      </c>
      <c r="AL3035" t="s">
        <v>39</v>
      </c>
      <c r="AM3035" t="s">
        <v>39</v>
      </c>
      <c r="AN3035">
        <v>4</v>
      </c>
      <c r="AO3035">
        <v>50</v>
      </c>
      <c r="AP3035">
        <v>105</v>
      </c>
      <c r="AQ3035" t="s">
        <v>39</v>
      </c>
      <c r="AR3035" t="s">
        <v>2692</v>
      </c>
      <c r="AS3035" t="s">
        <v>3268</v>
      </c>
    </row>
    <row r="3036" spans="1:45" x14ac:dyDescent="0.35">
      <c r="A3036" t="s">
        <v>2180</v>
      </c>
      <c r="B3036" t="s">
        <v>2672</v>
      </c>
      <c r="C3036" t="s">
        <v>2592</v>
      </c>
      <c r="D3036" t="s">
        <v>1389</v>
      </c>
      <c r="E3036" t="s">
        <v>2179</v>
      </c>
      <c r="F3036" t="s">
        <v>39</v>
      </c>
      <c r="G3036" t="s">
        <v>42</v>
      </c>
      <c r="H3036" t="s">
        <v>40</v>
      </c>
      <c r="I3036" t="s">
        <v>3267</v>
      </c>
      <c r="J3036">
        <v>52.3</v>
      </c>
      <c r="K3036">
        <v>17.03</v>
      </c>
      <c r="L3036" t="s">
        <v>39</v>
      </c>
      <c r="M3036" t="s">
        <v>3264</v>
      </c>
      <c r="N3036" t="s">
        <v>39</v>
      </c>
      <c r="O3036">
        <v>1996</v>
      </c>
      <c r="P3036">
        <v>1997</v>
      </c>
      <c r="Q3036" t="s">
        <v>3265</v>
      </c>
      <c r="R3036" t="s">
        <v>3266</v>
      </c>
      <c r="S3036" t="s">
        <v>39</v>
      </c>
      <c r="T3036">
        <v>-3</v>
      </c>
      <c r="U3036" t="s">
        <v>2628</v>
      </c>
      <c r="V3036" s="6" t="s">
        <v>2953</v>
      </c>
      <c r="W3036">
        <v>0</v>
      </c>
      <c r="X3036" s="6" t="s">
        <v>2787</v>
      </c>
      <c r="Y3036" t="s">
        <v>39</v>
      </c>
      <c r="Z3036" s="6" t="s">
        <v>39</v>
      </c>
      <c r="AA3036" t="s">
        <v>39</v>
      </c>
      <c r="AB3036" t="s">
        <v>39</v>
      </c>
      <c r="AC3036" t="s">
        <v>39</v>
      </c>
      <c r="AD3036" t="s">
        <v>40</v>
      </c>
      <c r="AE3036" t="s">
        <v>39</v>
      </c>
      <c r="AF3036" t="s">
        <v>40</v>
      </c>
      <c r="AG3036" t="s">
        <v>39</v>
      </c>
      <c r="AH3036" t="s">
        <v>39</v>
      </c>
      <c r="AI3036" t="s">
        <v>39</v>
      </c>
      <c r="AJ3036" s="6" t="s">
        <v>3272</v>
      </c>
      <c r="AK3036" s="19" t="s">
        <v>39</v>
      </c>
      <c r="AL3036" t="s">
        <v>39</v>
      </c>
      <c r="AM3036" t="s">
        <v>39</v>
      </c>
      <c r="AN3036">
        <v>4</v>
      </c>
      <c r="AO3036">
        <v>50</v>
      </c>
      <c r="AP3036">
        <v>105</v>
      </c>
      <c r="AQ3036" t="s">
        <v>39</v>
      </c>
      <c r="AR3036" t="s">
        <v>2692</v>
      </c>
      <c r="AS3036" t="s">
        <v>3268</v>
      </c>
    </row>
    <row r="3037" spans="1:45" x14ac:dyDescent="0.35">
      <c r="A3037" t="s">
        <v>2180</v>
      </c>
      <c r="B3037" t="s">
        <v>2672</v>
      </c>
      <c r="C3037" t="s">
        <v>2592</v>
      </c>
      <c r="D3037" t="s">
        <v>1389</v>
      </c>
      <c r="E3037" t="s">
        <v>2179</v>
      </c>
      <c r="F3037" t="s">
        <v>39</v>
      </c>
      <c r="G3037" t="s">
        <v>42</v>
      </c>
      <c r="H3037" t="s">
        <v>40</v>
      </c>
      <c r="I3037" t="s">
        <v>3267</v>
      </c>
      <c r="J3037">
        <v>52.3</v>
      </c>
      <c r="K3037">
        <v>17.03</v>
      </c>
      <c r="L3037" t="s">
        <v>39</v>
      </c>
      <c r="M3037" t="s">
        <v>3264</v>
      </c>
      <c r="N3037" t="s">
        <v>39</v>
      </c>
      <c r="O3037">
        <v>1996</v>
      </c>
      <c r="P3037">
        <v>1997</v>
      </c>
      <c r="Q3037" t="s">
        <v>3265</v>
      </c>
      <c r="R3037" t="s">
        <v>3266</v>
      </c>
      <c r="S3037" t="s">
        <v>39</v>
      </c>
      <c r="T3037">
        <v>-3</v>
      </c>
      <c r="U3037" t="s">
        <v>2628</v>
      </c>
      <c r="V3037" s="6" t="s">
        <v>2953</v>
      </c>
      <c r="W3037">
        <v>0</v>
      </c>
      <c r="X3037" s="6" t="s">
        <v>3231</v>
      </c>
      <c r="Y3037" t="s">
        <v>39</v>
      </c>
      <c r="Z3037" s="6" t="s">
        <v>39</v>
      </c>
      <c r="AA3037" t="s">
        <v>39</v>
      </c>
      <c r="AB3037" t="s">
        <v>39</v>
      </c>
      <c r="AC3037" t="s">
        <v>39</v>
      </c>
      <c r="AD3037" t="s">
        <v>40</v>
      </c>
      <c r="AE3037" t="s">
        <v>39</v>
      </c>
      <c r="AF3037" t="s">
        <v>40</v>
      </c>
      <c r="AG3037" t="s">
        <v>39</v>
      </c>
      <c r="AH3037" t="s">
        <v>39</v>
      </c>
      <c r="AI3037" t="s">
        <v>39</v>
      </c>
      <c r="AJ3037" s="6" t="s">
        <v>3272</v>
      </c>
      <c r="AK3037" s="19" t="s">
        <v>39</v>
      </c>
      <c r="AL3037" t="s">
        <v>39</v>
      </c>
      <c r="AM3037" t="s">
        <v>39</v>
      </c>
      <c r="AN3037">
        <v>4</v>
      </c>
      <c r="AO3037">
        <v>50</v>
      </c>
      <c r="AP3037">
        <v>105</v>
      </c>
      <c r="AQ3037" t="s">
        <v>39</v>
      </c>
      <c r="AR3037" t="s">
        <v>2692</v>
      </c>
      <c r="AS3037" t="s">
        <v>3268</v>
      </c>
    </row>
    <row r="3038" spans="1:45" x14ac:dyDescent="0.35">
      <c r="A3038" t="s">
        <v>2180</v>
      </c>
      <c r="B3038" t="s">
        <v>2672</v>
      </c>
      <c r="C3038" t="s">
        <v>2592</v>
      </c>
      <c r="D3038" t="s">
        <v>1389</v>
      </c>
      <c r="E3038" t="s">
        <v>2179</v>
      </c>
      <c r="F3038" t="s">
        <v>39</v>
      </c>
      <c r="G3038" t="s">
        <v>42</v>
      </c>
      <c r="H3038" t="s">
        <v>40</v>
      </c>
      <c r="I3038" t="s">
        <v>3267</v>
      </c>
      <c r="J3038">
        <v>52.3</v>
      </c>
      <c r="K3038">
        <v>17.03</v>
      </c>
      <c r="L3038" t="s">
        <v>39</v>
      </c>
      <c r="M3038" t="s">
        <v>3264</v>
      </c>
      <c r="N3038" t="s">
        <v>39</v>
      </c>
      <c r="O3038">
        <v>1996</v>
      </c>
      <c r="P3038">
        <v>1997</v>
      </c>
      <c r="Q3038" t="s">
        <v>3265</v>
      </c>
      <c r="R3038" t="s">
        <v>3266</v>
      </c>
      <c r="S3038" t="s">
        <v>39</v>
      </c>
      <c r="T3038">
        <v>-3</v>
      </c>
      <c r="U3038" t="s">
        <v>2628</v>
      </c>
      <c r="V3038" s="6" t="s">
        <v>2953</v>
      </c>
      <c r="W3038">
        <v>0</v>
      </c>
      <c r="X3038" s="6" t="s">
        <v>3232</v>
      </c>
      <c r="Y3038" t="s">
        <v>39</v>
      </c>
      <c r="Z3038" s="6" t="s">
        <v>39</v>
      </c>
      <c r="AA3038" t="s">
        <v>39</v>
      </c>
      <c r="AB3038" t="s">
        <v>39</v>
      </c>
      <c r="AC3038" t="s">
        <v>39</v>
      </c>
      <c r="AD3038" t="s">
        <v>40</v>
      </c>
      <c r="AE3038" t="s">
        <v>39</v>
      </c>
      <c r="AF3038" t="s">
        <v>40</v>
      </c>
      <c r="AG3038" t="s">
        <v>39</v>
      </c>
      <c r="AH3038" t="s">
        <v>39</v>
      </c>
      <c r="AI3038" t="s">
        <v>39</v>
      </c>
      <c r="AJ3038" s="6" t="s">
        <v>3272</v>
      </c>
      <c r="AK3038" s="19">
        <v>42</v>
      </c>
      <c r="AL3038" t="s">
        <v>39</v>
      </c>
      <c r="AM3038" t="s">
        <v>39</v>
      </c>
      <c r="AN3038">
        <v>4</v>
      </c>
      <c r="AO3038">
        <v>50</v>
      </c>
      <c r="AP3038">
        <v>105</v>
      </c>
      <c r="AQ3038" t="s">
        <v>39</v>
      </c>
      <c r="AR3038" t="s">
        <v>2692</v>
      </c>
      <c r="AS3038" t="s">
        <v>3268</v>
      </c>
    </row>
    <row r="3039" spans="1:45" x14ac:dyDescent="0.35">
      <c r="A3039" t="s">
        <v>2180</v>
      </c>
      <c r="B3039" t="s">
        <v>2672</v>
      </c>
      <c r="C3039" t="s">
        <v>2592</v>
      </c>
      <c r="D3039" t="s">
        <v>1389</v>
      </c>
      <c r="E3039" t="s">
        <v>2179</v>
      </c>
      <c r="F3039" t="s">
        <v>39</v>
      </c>
      <c r="G3039" t="s">
        <v>42</v>
      </c>
      <c r="H3039" t="s">
        <v>40</v>
      </c>
      <c r="I3039" t="s">
        <v>3267</v>
      </c>
      <c r="J3039">
        <v>52.3</v>
      </c>
      <c r="K3039">
        <v>17.03</v>
      </c>
      <c r="L3039" t="s">
        <v>39</v>
      </c>
      <c r="M3039" t="s">
        <v>3264</v>
      </c>
      <c r="N3039" t="s">
        <v>39</v>
      </c>
      <c r="O3039">
        <v>1996</v>
      </c>
      <c r="P3039">
        <v>1997</v>
      </c>
      <c r="Q3039" t="s">
        <v>3265</v>
      </c>
      <c r="R3039" t="s">
        <v>3266</v>
      </c>
      <c r="S3039" t="s">
        <v>39</v>
      </c>
      <c r="T3039">
        <v>-3</v>
      </c>
      <c r="U3039" t="s">
        <v>2628</v>
      </c>
      <c r="V3039" s="6" t="s">
        <v>2953</v>
      </c>
      <c r="W3039">
        <v>0</v>
      </c>
      <c r="X3039" s="6" t="s">
        <v>3228</v>
      </c>
      <c r="Y3039" t="s">
        <v>39</v>
      </c>
      <c r="Z3039" s="6" t="s">
        <v>39</v>
      </c>
      <c r="AA3039" t="s">
        <v>39</v>
      </c>
      <c r="AB3039" t="s">
        <v>39</v>
      </c>
      <c r="AC3039" t="s">
        <v>39</v>
      </c>
      <c r="AD3039" t="s">
        <v>40</v>
      </c>
      <c r="AE3039" t="s">
        <v>39</v>
      </c>
      <c r="AF3039" t="s">
        <v>40</v>
      </c>
      <c r="AG3039" t="s">
        <v>39</v>
      </c>
      <c r="AH3039" t="s">
        <v>39</v>
      </c>
      <c r="AI3039" t="s">
        <v>39</v>
      </c>
      <c r="AJ3039" s="6" t="s">
        <v>3272</v>
      </c>
      <c r="AK3039" s="19">
        <f>2.5*7</f>
        <v>17.5</v>
      </c>
      <c r="AL3039" t="s">
        <v>39</v>
      </c>
      <c r="AM3039" t="s">
        <v>39</v>
      </c>
      <c r="AN3039">
        <v>4</v>
      </c>
      <c r="AO3039">
        <v>50</v>
      </c>
      <c r="AP3039">
        <v>105</v>
      </c>
      <c r="AQ3039" t="s">
        <v>39</v>
      </c>
      <c r="AR3039" t="s">
        <v>2692</v>
      </c>
      <c r="AS3039" t="s">
        <v>3268</v>
      </c>
    </row>
    <row r="3040" spans="1:45" x14ac:dyDescent="0.35">
      <c r="A3040" t="s">
        <v>2180</v>
      </c>
      <c r="B3040" t="s">
        <v>2672</v>
      </c>
      <c r="C3040" t="s">
        <v>2592</v>
      </c>
      <c r="D3040" t="s">
        <v>1389</v>
      </c>
      <c r="E3040" t="s">
        <v>2179</v>
      </c>
      <c r="F3040" t="s">
        <v>39</v>
      </c>
      <c r="G3040" t="s">
        <v>42</v>
      </c>
      <c r="H3040" t="s">
        <v>40</v>
      </c>
      <c r="I3040" t="s">
        <v>3267</v>
      </c>
      <c r="J3040">
        <v>52.3</v>
      </c>
      <c r="K3040">
        <v>17.03</v>
      </c>
      <c r="L3040" t="s">
        <v>39</v>
      </c>
      <c r="M3040" t="s">
        <v>3264</v>
      </c>
      <c r="N3040" t="s">
        <v>39</v>
      </c>
      <c r="O3040">
        <v>1996</v>
      </c>
      <c r="P3040">
        <v>1997</v>
      </c>
      <c r="Q3040" t="s">
        <v>3265</v>
      </c>
      <c r="R3040" t="s">
        <v>3266</v>
      </c>
      <c r="S3040" t="s">
        <v>39</v>
      </c>
      <c r="T3040">
        <v>-3</v>
      </c>
      <c r="U3040" t="s">
        <v>2628</v>
      </c>
      <c r="V3040" s="6" t="s">
        <v>2953</v>
      </c>
      <c r="W3040">
        <v>28</v>
      </c>
      <c r="X3040" s="6" t="s">
        <v>2787</v>
      </c>
      <c r="Y3040" t="s">
        <v>39</v>
      </c>
      <c r="Z3040" s="6" t="s">
        <v>39</v>
      </c>
      <c r="AA3040" t="s">
        <v>39</v>
      </c>
      <c r="AB3040" t="s">
        <v>39</v>
      </c>
      <c r="AC3040" t="s">
        <v>39</v>
      </c>
      <c r="AD3040" t="s">
        <v>40</v>
      </c>
      <c r="AE3040" t="s">
        <v>39</v>
      </c>
      <c r="AF3040" t="s">
        <v>40</v>
      </c>
      <c r="AG3040" t="s">
        <v>39</v>
      </c>
      <c r="AH3040" t="s">
        <v>39</v>
      </c>
      <c r="AI3040" t="s">
        <v>39</v>
      </c>
      <c r="AJ3040" s="6" t="s">
        <v>3272</v>
      </c>
      <c r="AK3040" s="19">
        <f>12.5*7</f>
        <v>87.5</v>
      </c>
      <c r="AL3040" t="s">
        <v>39</v>
      </c>
      <c r="AM3040" t="s">
        <v>39</v>
      </c>
      <c r="AN3040">
        <v>4</v>
      </c>
      <c r="AO3040">
        <v>50</v>
      </c>
      <c r="AP3040">
        <v>105</v>
      </c>
      <c r="AQ3040" t="s">
        <v>39</v>
      </c>
      <c r="AR3040" t="s">
        <v>2692</v>
      </c>
      <c r="AS3040" t="s">
        <v>3268</v>
      </c>
    </row>
    <row r="3041" spans="1:45" x14ac:dyDescent="0.35">
      <c r="A3041" t="s">
        <v>2180</v>
      </c>
      <c r="B3041" t="s">
        <v>2672</v>
      </c>
      <c r="C3041" t="s">
        <v>2592</v>
      </c>
      <c r="D3041" t="s">
        <v>1389</v>
      </c>
      <c r="E3041" t="s">
        <v>2179</v>
      </c>
      <c r="F3041" t="s">
        <v>39</v>
      </c>
      <c r="G3041" t="s">
        <v>42</v>
      </c>
      <c r="H3041" t="s">
        <v>40</v>
      </c>
      <c r="I3041" t="s">
        <v>3267</v>
      </c>
      <c r="J3041">
        <v>52.3</v>
      </c>
      <c r="K3041">
        <v>17.03</v>
      </c>
      <c r="L3041" t="s">
        <v>39</v>
      </c>
      <c r="M3041" t="s">
        <v>3264</v>
      </c>
      <c r="N3041" t="s">
        <v>39</v>
      </c>
      <c r="O3041">
        <v>1996</v>
      </c>
      <c r="P3041">
        <v>1997</v>
      </c>
      <c r="Q3041" t="s">
        <v>3265</v>
      </c>
      <c r="R3041" t="s">
        <v>3266</v>
      </c>
      <c r="S3041" t="s">
        <v>39</v>
      </c>
      <c r="T3041">
        <v>-3</v>
      </c>
      <c r="U3041" t="s">
        <v>2628</v>
      </c>
      <c r="V3041" s="6" t="s">
        <v>2953</v>
      </c>
      <c r="W3041">
        <v>28</v>
      </c>
      <c r="X3041" s="6" t="s">
        <v>3231</v>
      </c>
      <c r="Y3041" t="s">
        <v>39</v>
      </c>
      <c r="Z3041" s="6" t="s">
        <v>39</v>
      </c>
      <c r="AA3041" t="s">
        <v>39</v>
      </c>
      <c r="AB3041" t="s">
        <v>39</v>
      </c>
      <c r="AC3041" t="s">
        <v>39</v>
      </c>
      <c r="AD3041" t="s">
        <v>40</v>
      </c>
      <c r="AE3041" t="s">
        <v>39</v>
      </c>
      <c r="AF3041" t="s">
        <v>40</v>
      </c>
      <c r="AG3041" t="s">
        <v>39</v>
      </c>
      <c r="AH3041" t="s">
        <v>39</v>
      </c>
      <c r="AI3041" t="s">
        <v>39</v>
      </c>
      <c r="AJ3041" s="6" t="s">
        <v>3272</v>
      </c>
      <c r="AK3041" s="19">
        <f>9.5*7</f>
        <v>66.5</v>
      </c>
      <c r="AL3041" t="s">
        <v>39</v>
      </c>
      <c r="AM3041" t="s">
        <v>39</v>
      </c>
      <c r="AN3041">
        <v>4</v>
      </c>
      <c r="AO3041">
        <v>50</v>
      </c>
      <c r="AP3041">
        <v>105</v>
      </c>
      <c r="AQ3041" t="s">
        <v>39</v>
      </c>
      <c r="AR3041" t="s">
        <v>2692</v>
      </c>
      <c r="AS3041" t="s">
        <v>3268</v>
      </c>
    </row>
    <row r="3042" spans="1:45" x14ac:dyDescent="0.35">
      <c r="A3042" t="s">
        <v>2180</v>
      </c>
      <c r="B3042" t="s">
        <v>2672</v>
      </c>
      <c r="C3042" t="s">
        <v>2592</v>
      </c>
      <c r="D3042" t="s">
        <v>1389</v>
      </c>
      <c r="E3042" t="s">
        <v>2179</v>
      </c>
      <c r="F3042" t="s">
        <v>39</v>
      </c>
      <c r="G3042" t="s">
        <v>42</v>
      </c>
      <c r="H3042" t="s">
        <v>40</v>
      </c>
      <c r="I3042" t="s">
        <v>3267</v>
      </c>
      <c r="J3042">
        <v>52.3</v>
      </c>
      <c r="K3042">
        <v>17.03</v>
      </c>
      <c r="L3042" t="s">
        <v>39</v>
      </c>
      <c r="M3042" t="s">
        <v>3264</v>
      </c>
      <c r="N3042" t="s">
        <v>39</v>
      </c>
      <c r="O3042">
        <v>1996</v>
      </c>
      <c r="P3042">
        <v>1997</v>
      </c>
      <c r="Q3042" t="s">
        <v>3265</v>
      </c>
      <c r="R3042" t="s">
        <v>3266</v>
      </c>
      <c r="S3042" t="s">
        <v>39</v>
      </c>
      <c r="T3042">
        <v>-3</v>
      </c>
      <c r="U3042" t="s">
        <v>2628</v>
      </c>
      <c r="V3042" s="6" t="s">
        <v>2953</v>
      </c>
      <c r="W3042">
        <v>28</v>
      </c>
      <c r="X3042" s="6" t="s">
        <v>3232</v>
      </c>
      <c r="Y3042" t="s">
        <v>39</v>
      </c>
      <c r="Z3042" s="6" t="s">
        <v>39</v>
      </c>
      <c r="AA3042" t="s">
        <v>39</v>
      </c>
      <c r="AB3042" t="s">
        <v>39</v>
      </c>
      <c r="AC3042" t="s">
        <v>39</v>
      </c>
      <c r="AD3042" t="s">
        <v>40</v>
      </c>
      <c r="AE3042" t="s">
        <v>39</v>
      </c>
      <c r="AF3042" t="s">
        <v>40</v>
      </c>
      <c r="AG3042" t="s">
        <v>39</v>
      </c>
      <c r="AH3042" t="s">
        <v>39</v>
      </c>
      <c r="AI3042" t="s">
        <v>39</v>
      </c>
      <c r="AJ3042" s="6" t="s">
        <v>3272</v>
      </c>
      <c r="AK3042" s="19">
        <f>5.2*7</f>
        <v>36.4</v>
      </c>
      <c r="AL3042" t="s">
        <v>39</v>
      </c>
      <c r="AM3042" t="s">
        <v>39</v>
      </c>
      <c r="AN3042">
        <v>4</v>
      </c>
      <c r="AO3042">
        <v>50</v>
      </c>
      <c r="AP3042">
        <v>105</v>
      </c>
      <c r="AQ3042" t="s">
        <v>39</v>
      </c>
      <c r="AR3042" t="s">
        <v>2692</v>
      </c>
      <c r="AS3042" t="s">
        <v>3268</v>
      </c>
    </row>
    <row r="3043" spans="1:45" x14ac:dyDescent="0.35">
      <c r="A3043" t="s">
        <v>2180</v>
      </c>
      <c r="B3043" t="s">
        <v>2672</v>
      </c>
      <c r="C3043" t="s">
        <v>2592</v>
      </c>
      <c r="D3043" t="s">
        <v>1389</v>
      </c>
      <c r="E3043" t="s">
        <v>2179</v>
      </c>
      <c r="F3043" t="s">
        <v>39</v>
      </c>
      <c r="G3043" t="s">
        <v>42</v>
      </c>
      <c r="H3043" t="s">
        <v>40</v>
      </c>
      <c r="I3043" t="s">
        <v>3267</v>
      </c>
      <c r="J3043">
        <v>52.3</v>
      </c>
      <c r="K3043">
        <v>17.03</v>
      </c>
      <c r="L3043" t="s">
        <v>39</v>
      </c>
      <c r="M3043" t="s">
        <v>3264</v>
      </c>
      <c r="N3043" t="s">
        <v>39</v>
      </c>
      <c r="O3043">
        <v>1996</v>
      </c>
      <c r="P3043">
        <v>1997</v>
      </c>
      <c r="Q3043" t="s">
        <v>3265</v>
      </c>
      <c r="R3043" t="s">
        <v>3266</v>
      </c>
      <c r="S3043" t="s">
        <v>39</v>
      </c>
      <c r="T3043">
        <v>-3</v>
      </c>
      <c r="U3043" t="s">
        <v>2628</v>
      </c>
      <c r="V3043" s="6" t="s">
        <v>2953</v>
      </c>
      <c r="W3043">
        <v>28</v>
      </c>
      <c r="X3043" s="6" t="s">
        <v>3228</v>
      </c>
      <c r="Y3043" t="s">
        <v>39</v>
      </c>
      <c r="Z3043" s="6" t="s">
        <v>39</v>
      </c>
      <c r="AA3043" t="s">
        <v>39</v>
      </c>
      <c r="AB3043" t="s">
        <v>39</v>
      </c>
      <c r="AC3043" t="s">
        <v>39</v>
      </c>
      <c r="AD3043" t="s">
        <v>40</v>
      </c>
      <c r="AE3043" t="s">
        <v>39</v>
      </c>
      <c r="AF3043" t="s">
        <v>40</v>
      </c>
      <c r="AG3043" t="s">
        <v>39</v>
      </c>
      <c r="AH3043" t="s">
        <v>39</v>
      </c>
      <c r="AI3043" t="s">
        <v>39</v>
      </c>
      <c r="AJ3043" s="6" t="s">
        <v>3272</v>
      </c>
      <c r="AK3043" s="19">
        <f>1.5*7</f>
        <v>10.5</v>
      </c>
      <c r="AL3043" t="s">
        <v>39</v>
      </c>
      <c r="AM3043" t="s">
        <v>39</v>
      </c>
      <c r="AN3043">
        <v>4</v>
      </c>
      <c r="AO3043">
        <v>50</v>
      </c>
      <c r="AP3043">
        <v>105</v>
      </c>
      <c r="AQ3043" t="s">
        <v>39</v>
      </c>
      <c r="AR3043" t="s">
        <v>2692</v>
      </c>
      <c r="AS3043" t="s">
        <v>3268</v>
      </c>
    </row>
    <row r="3044" spans="1:45" x14ac:dyDescent="0.35">
      <c r="A3044" t="s">
        <v>2180</v>
      </c>
      <c r="B3044" t="s">
        <v>2672</v>
      </c>
      <c r="C3044" t="s">
        <v>2592</v>
      </c>
      <c r="D3044" t="s">
        <v>1389</v>
      </c>
      <c r="E3044" t="s">
        <v>2179</v>
      </c>
      <c r="F3044" t="s">
        <v>39</v>
      </c>
      <c r="G3044" t="s">
        <v>42</v>
      </c>
      <c r="H3044" t="s">
        <v>40</v>
      </c>
      <c r="I3044" t="s">
        <v>3267</v>
      </c>
      <c r="J3044">
        <v>52.3</v>
      </c>
      <c r="K3044">
        <v>17.03</v>
      </c>
      <c r="L3044" t="s">
        <v>39</v>
      </c>
      <c r="M3044" t="s">
        <v>3264</v>
      </c>
      <c r="N3044" t="s">
        <v>39</v>
      </c>
      <c r="O3044">
        <v>1996</v>
      </c>
      <c r="P3044">
        <v>1997</v>
      </c>
      <c r="Q3044" t="s">
        <v>3265</v>
      </c>
      <c r="R3044" t="s">
        <v>3266</v>
      </c>
      <c r="S3044" t="s">
        <v>39</v>
      </c>
      <c r="T3044">
        <v>-3</v>
      </c>
      <c r="U3044" t="s">
        <v>2628</v>
      </c>
      <c r="V3044" s="6" t="s">
        <v>2953</v>
      </c>
      <c r="W3044">
        <v>56</v>
      </c>
      <c r="X3044" s="6" t="s">
        <v>2787</v>
      </c>
      <c r="Y3044" t="s">
        <v>39</v>
      </c>
      <c r="Z3044" s="6" t="s">
        <v>39</v>
      </c>
      <c r="AA3044" t="s">
        <v>39</v>
      </c>
      <c r="AB3044" t="s">
        <v>39</v>
      </c>
      <c r="AC3044" t="s">
        <v>39</v>
      </c>
      <c r="AD3044" t="s">
        <v>40</v>
      </c>
      <c r="AE3044" t="s">
        <v>39</v>
      </c>
      <c r="AF3044" t="s">
        <v>40</v>
      </c>
      <c r="AG3044" t="s">
        <v>39</v>
      </c>
      <c r="AH3044" t="s">
        <v>39</v>
      </c>
      <c r="AI3044" t="s">
        <v>39</v>
      </c>
      <c r="AJ3044" s="6" t="s">
        <v>3272</v>
      </c>
      <c r="AK3044" s="19">
        <f>9.5*7</f>
        <v>66.5</v>
      </c>
      <c r="AL3044" t="s">
        <v>39</v>
      </c>
      <c r="AM3044" t="s">
        <v>39</v>
      </c>
      <c r="AN3044">
        <v>4</v>
      </c>
      <c r="AO3044">
        <v>50</v>
      </c>
      <c r="AP3044">
        <v>105</v>
      </c>
      <c r="AQ3044" t="s">
        <v>39</v>
      </c>
      <c r="AR3044" t="s">
        <v>2692</v>
      </c>
      <c r="AS3044" t="s">
        <v>3268</v>
      </c>
    </row>
    <row r="3045" spans="1:45" x14ac:dyDescent="0.35">
      <c r="A3045" t="s">
        <v>2180</v>
      </c>
      <c r="B3045" t="s">
        <v>2672</v>
      </c>
      <c r="C3045" t="s">
        <v>2592</v>
      </c>
      <c r="D3045" t="s">
        <v>1389</v>
      </c>
      <c r="E3045" t="s">
        <v>2179</v>
      </c>
      <c r="F3045" t="s">
        <v>39</v>
      </c>
      <c r="G3045" t="s">
        <v>42</v>
      </c>
      <c r="H3045" t="s">
        <v>40</v>
      </c>
      <c r="I3045" t="s">
        <v>3267</v>
      </c>
      <c r="J3045">
        <v>52.3</v>
      </c>
      <c r="K3045">
        <v>17.03</v>
      </c>
      <c r="L3045" t="s">
        <v>39</v>
      </c>
      <c r="M3045" t="s">
        <v>3264</v>
      </c>
      <c r="N3045" t="s">
        <v>39</v>
      </c>
      <c r="O3045">
        <v>1996</v>
      </c>
      <c r="P3045">
        <v>1997</v>
      </c>
      <c r="Q3045" t="s">
        <v>3265</v>
      </c>
      <c r="R3045" t="s">
        <v>3266</v>
      </c>
      <c r="S3045" t="s">
        <v>39</v>
      </c>
      <c r="T3045">
        <v>-3</v>
      </c>
      <c r="U3045" t="s">
        <v>2628</v>
      </c>
      <c r="V3045" s="6" t="s">
        <v>2953</v>
      </c>
      <c r="W3045">
        <v>56</v>
      </c>
      <c r="X3045" s="6" t="s">
        <v>3231</v>
      </c>
      <c r="Y3045" t="s">
        <v>39</v>
      </c>
      <c r="Z3045" s="6" t="s">
        <v>39</v>
      </c>
      <c r="AA3045" t="s">
        <v>39</v>
      </c>
      <c r="AB3045" t="s">
        <v>39</v>
      </c>
      <c r="AC3045" t="s">
        <v>39</v>
      </c>
      <c r="AD3045" t="s">
        <v>40</v>
      </c>
      <c r="AE3045" t="s">
        <v>39</v>
      </c>
      <c r="AF3045" t="s">
        <v>40</v>
      </c>
      <c r="AG3045" t="s">
        <v>39</v>
      </c>
      <c r="AH3045" t="s">
        <v>39</v>
      </c>
      <c r="AI3045" t="s">
        <v>39</v>
      </c>
      <c r="AJ3045" s="6" t="s">
        <v>3272</v>
      </c>
      <c r="AK3045" s="19">
        <f>5*7</f>
        <v>35</v>
      </c>
      <c r="AL3045" t="s">
        <v>39</v>
      </c>
      <c r="AM3045" t="s">
        <v>39</v>
      </c>
      <c r="AN3045">
        <v>4</v>
      </c>
      <c r="AO3045">
        <v>50</v>
      </c>
      <c r="AP3045">
        <v>105</v>
      </c>
      <c r="AQ3045" t="s">
        <v>39</v>
      </c>
      <c r="AR3045" t="s">
        <v>2692</v>
      </c>
      <c r="AS3045" t="s">
        <v>3268</v>
      </c>
    </row>
    <row r="3046" spans="1:45" x14ac:dyDescent="0.35">
      <c r="A3046" t="s">
        <v>2180</v>
      </c>
      <c r="B3046" t="s">
        <v>2672</v>
      </c>
      <c r="C3046" t="s">
        <v>2592</v>
      </c>
      <c r="D3046" t="s">
        <v>1389</v>
      </c>
      <c r="E3046" t="s">
        <v>2179</v>
      </c>
      <c r="F3046" t="s">
        <v>39</v>
      </c>
      <c r="G3046" t="s">
        <v>42</v>
      </c>
      <c r="H3046" t="s">
        <v>40</v>
      </c>
      <c r="I3046" t="s">
        <v>3267</v>
      </c>
      <c r="J3046">
        <v>52.3</v>
      </c>
      <c r="K3046">
        <v>17.03</v>
      </c>
      <c r="L3046" t="s">
        <v>39</v>
      </c>
      <c r="M3046" t="s">
        <v>3264</v>
      </c>
      <c r="N3046" t="s">
        <v>39</v>
      </c>
      <c r="O3046">
        <v>1996</v>
      </c>
      <c r="P3046">
        <v>1997</v>
      </c>
      <c r="Q3046" t="s">
        <v>3265</v>
      </c>
      <c r="R3046" t="s">
        <v>3266</v>
      </c>
      <c r="S3046" t="s">
        <v>39</v>
      </c>
      <c r="T3046">
        <v>-3</v>
      </c>
      <c r="U3046" t="s">
        <v>2628</v>
      </c>
      <c r="V3046" s="6" t="s">
        <v>2953</v>
      </c>
      <c r="W3046">
        <v>56</v>
      </c>
      <c r="X3046" s="6" t="s">
        <v>3232</v>
      </c>
      <c r="Y3046" t="s">
        <v>39</v>
      </c>
      <c r="Z3046" s="6" t="s">
        <v>39</v>
      </c>
      <c r="AA3046" t="s">
        <v>39</v>
      </c>
      <c r="AB3046" t="s">
        <v>39</v>
      </c>
      <c r="AC3046" t="s">
        <v>39</v>
      </c>
      <c r="AD3046" t="s">
        <v>40</v>
      </c>
      <c r="AE3046" t="s">
        <v>39</v>
      </c>
      <c r="AF3046" t="s">
        <v>40</v>
      </c>
      <c r="AG3046" t="s">
        <v>39</v>
      </c>
      <c r="AH3046" t="s">
        <v>39</v>
      </c>
      <c r="AI3046" t="s">
        <v>39</v>
      </c>
      <c r="AJ3046" s="6" t="s">
        <v>3272</v>
      </c>
      <c r="AK3046" s="19">
        <f>3.5*7</f>
        <v>24.5</v>
      </c>
      <c r="AL3046" t="s">
        <v>39</v>
      </c>
      <c r="AM3046" t="s">
        <v>39</v>
      </c>
      <c r="AN3046">
        <v>4</v>
      </c>
      <c r="AO3046">
        <v>50</v>
      </c>
      <c r="AP3046">
        <v>105</v>
      </c>
      <c r="AQ3046" t="s">
        <v>39</v>
      </c>
      <c r="AR3046" t="s">
        <v>2692</v>
      </c>
      <c r="AS3046" t="s">
        <v>3268</v>
      </c>
    </row>
    <row r="3047" spans="1:45" x14ac:dyDescent="0.35">
      <c r="A3047" t="s">
        <v>2180</v>
      </c>
      <c r="B3047" t="s">
        <v>2672</v>
      </c>
      <c r="C3047" t="s">
        <v>2592</v>
      </c>
      <c r="D3047" t="s">
        <v>1389</v>
      </c>
      <c r="E3047" t="s">
        <v>2179</v>
      </c>
      <c r="F3047" t="s">
        <v>39</v>
      </c>
      <c r="G3047" t="s">
        <v>42</v>
      </c>
      <c r="H3047" t="s">
        <v>40</v>
      </c>
      <c r="I3047" t="s">
        <v>3267</v>
      </c>
      <c r="J3047">
        <v>52.3</v>
      </c>
      <c r="K3047">
        <v>17.03</v>
      </c>
      <c r="L3047" t="s">
        <v>39</v>
      </c>
      <c r="M3047" t="s">
        <v>3264</v>
      </c>
      <c r="N3047" t="s">
        <v>39</v>
      </c>
      <c r="O3047">
        <v>1996</v>
      </c>
      <c r="P3047">
        <v>1997</v>
      </c>
      <c r="Q3047" t="s">
        <v>3265</v>
      </c>
      <c r="R3047" t="s">
        <v>3266</v>
      </c>
      <c r="S3047" t="s">
        <v>39</v>
      </c>
      <c r="T3047">
        <v>-3</v>
      </c>
      <c r="U3047" t="s">
        <v>2628</v>
      </c>
      <c r="V3047" s="6" t="s">
        <v>2953</v>
      </c>
      <c r="W3047">
        <v>56</v>
      </c>
      <c r="X3047" s="6" t="s">
        <v>3228</v>
      </c>
      <c r="Y3047" t="s">
        <v>39</v>
      </c>
      <c r="Z3047" s="6" t="s">
        <v>39</v>
      </c>
      <c r="AA3047" t="s">
        <v>39</v>
      </c>
      <c r="AB3047" t="s">
        <v>39</v>
      </c>
      <c r="AC3047" t="s">
        <v>39</v>
      </c>
      <c r="AD3047" t="s">
        <v>40</v>
      </c>
      <c r="AE3047" t="s">
        <v>39</v>
      </c>
      <c r="AF3047" t="s">
        <v>40</v>
      </c>
      <c r="AG3047" t="s">
        <v>39</v>
      </c>
      <c r="AH3047" t="s">
        <v>39</v>
      </c>
      <c r="AI3047" t="s">
        <v>39</v>
      </c>
      <c r="AJ3047" s="6" t="s">
        <v>3272</v>
      </c>
      <c r="AK3047" s="19">
        <f>1.5*7</f>
        <v>10.5</v>
      </c>
      <c r="AL3047" t="s">
        <v>39</v>
      </c>
      <c r="AM3047" t="s">
        <v>39</v>
      </c>
      <c r="AN3047">
        <v>4</v>
      </c>
      <c r="AO3047">
        <v>50</v>
      </c>
      <c r="AP3047">
        <v>105</v>
      </c>
      <c r="AQ3047" t="s">
        <v>39</v>
      </c>
      <c r="AR3047" t="s">
        <v>2692</v>
      </c>
      <c r="AS3047" t="s">
        <v>3268</v>
      </c>
    </row>
    <row r="3048" spans="1:45" x14ac:dyDescent="0.35">
      <c r="A3048" t="s">
        <v>2180</v>
      </c>
      <c r="B3048" t="s">
        <v>2672</v>
      </c>
      <c r="C3048" t="s">
        <v>2592</v>
      </c>
      <c r="D3048" t="s">
        <v>1389</v>
      </c>
      <c r="E3048" t="s">
        <v>2179</v>
      </c>
      <c r="F3048" t="s">
        <v>39</v>
      </c>
      <c r="G3048" t="s">
        <v>42</v>
      </c>
      <c r="H3048" t="s">
        <v>40</v>
      </c>
      <c r="I3048" t="s">
        <v>3267</v>
      </c>
      <c r="J3048">
        <v>52.3</v>
      </c>
      <c r="K3048">
        <v>17.03</v>
      </c>
      <c r="L3048" t="s">
        <v>39</v>
      </c>
      <c r="M3048" t="s">
        <v>3264</v>
      </c>
      <c r="N3048" t="s">
        <v>39</v>
      </c>
      <c r="O3048">
        <v>1996</v>
      </c>
      <c r="P3048">
        <v>1997</v>
      </c>
      <c r="Q3048" t="s">
        <v>3265</v>
      </c>
      <c r="R3048" t="s">
        <v>3266</v>
      </c>
      <c r="S3048" t="s">
        <v>39</v>
      </c>
      <c r="T3048">
        <v>-3</v>
      </c>
      <c r="U3048" t="s">
        <v>2628</v>
      </c>
      <c r="V3048" s="6" t="s">
        <v>2953</v>
      </c>
      <c r="W3048">
        <v>0</v>
      </c>
      <c r="X3048" s="6" t="s">
        <v>2787</v>
      </c>
      <c r="Y3048" t="s">
        <v>39</v>
      </c>
      <c r="Z3048" s="6" t="s">
        <v>39</v>
      </c>
      <c r="AA3048" t="s">
        <v>39</v>
      </c>
      <c r="AB3048" t="s">
        <v>39</v>
      </c>
      <c r="AC3048" t="s">
        <v>39</v>
      </c>
      <c r="AD3048" t="s">
        <v>40</v>
      </c>
      <c r="AE3048" t="s">
        <v>39</v>
      </c>
      <c r="AF3048" t="s">
        <v>40</v>
      </c>
      <c r="AG3048" t="s">
        <v>39</v>
      </c>
      <c r="AH3048" t="s">
        <v>39</v>
      </c>
      <c r="AI3048" t="s">
        <v>39</v>
      </c>
      <c r="AJ3048" s="6" t="s">
        <v>43</v>
      </c>
      <c r="AK3048" s="19">
        <v>0</v>
      </c>
      <c r="AL3048" t="s">
        <v>39</v>
      </c>
      <c r="AM3048" t="s">
        <v>39</v>
      </c>
      <c r="AN3048">
        <v>4</v>
      </c>
      <c r="AO3048">
        <v>50</v>
      </c>
      <c r="AP3048">
        <v>105</v>
      </c>
      <c r="AQ3048" t="s">
        <v>39</v>
      </c>
      <c r="AR3048" t="s">
        <v>2692</v>
      </c>
      <c r="AS3048" t="s">
        <v>3273</v>
      </c>
    </row>
    <row r="3049" spans="1:45" x14ac:dyDescent="0.35">
      <c r="A3049" t="s">
        <v>2180</v>
      </c>
      <c r="B3049" t="s">
        <v>2672</v>
      </c>
      <c r="C3049" t="s">
        <v>2592</v>
      </c>
      <c r="D3049" t="s">
        <v>1389</v>
      </c>
      <c r="E3049" t="s">
        <v>2179</v>
      </c>
      <c r="F3049" t="s">
        <v>39</v>
      </c>
      <c r="G3049" t="s">
        <v>42</v>
      </c>
      <c r="H3049" t="s">
        <v>40</v>
      </c>
      <c r="I3049" t="s">
        <v>3267</v>
      </c>
      <c r="J3049">
        <v>52.3</v>
      </c>
      <c r="K3049">
        <v>17.03</v>
      </c>
      <c r="L3049" t="s">
        <v>39</v>
      </c>
      <c r="M3049" t="s">
        <v>3264</v>
      </c>
      <c r="N3049" t="s">
        <v>39</v>
      </c>
      <c r="O3049">
        <v>1996</v>
      </c>
      <c r="P3049">
        <v>1997</v>
      </c>
      <c r="Q3049" t="s">
        <v>3265</v>
      </c>
      <c r="R3049" t="s">
        <v>3266</v>
      </c>
      <c r="S3049" t="s">
        <v>39</v>
      </c>
      <c r="T3049">
        <v>-3</v>
      </c>
      <c r="U3049" t="s">
        <v>2628</v>
      </c>
      <c r="V3049" s="6" t="s">
        <v>2953</v>
      </c>
      <c r="W3049">
        <v>0</v>
      </c>
      <c r="X3049" s="6" t="s">
        <v>3231</v>
      </c>
      <c r="Y3049" t="s">
        <v>39</v>
      </c>
      <c r="Z3049" s="6" t="s">
        <v>39</v>
      </c>
      <c r="AA3049" t="s">
        <v>39</v>
      </c>
      <c r="AB3049" t="s">
        <v>39</v>
      </c>
      <c r="AC3049" t="s">
        <v>39</v>
      </c>
      <c r="AD3049" t="s">
        <v>40</v>
      </c>
      <c r="AE3049" t="s">
        <v>39</v>
      </c>
      <c r="AF3049" t="s">
        <v>40</v>
      </c>
      <c r="AG3049" t="s">
        <v>39</v>
      </c>
      <c r="AH3049" t="s">
        <v>39</v>
      </c>
      <c r="AI3049" t="s">
        <v>39</v>
      </c>
      <c r="AJ3049" s="6" t="s">
        <v>43</v>
      </c>
      <c r="AK3049" s="19">
        <v>0</v>
      </c>
      <c r="AL3049" t="s">
        <v>39</v>
      </c>
      <c r="AM3049" t="s">
        <v>39</v>
      </c>
      <c r="AN3049">
        <v>4</v>
      </c>
      <c r="AO3049">
        <v>50</v>
      </c>
      <c r="AP3049">
        <v>105</v>
      </c>
      <c r="AQ3049" t="s">
        <v>39</v>
      </c>
      <c r="AR3049" t="s">
        <v>2692</v>
      </c>
      <c r="AS3049" t="s">
        <v>3273</v>
      </c>
    </row>
    <row r="3050" spans="1:45" x14ac:dyDescent="0.35">
      <c r="A3050" t="s">
        <v>2180</v>
      </c>
      <c r="B3050" t="s">
        <v>2672</v>
      </c>
      <c r="C3050" t="s">
        <v>2592</v>
      </c>
      <c r="D3050" t="s">
        <v>1389</v>
      </c>
      <c r="E3050" t="s">
        <v>2179</v>
      </c>
      <c r="F3050" t="s">
        <v>39</v>
      </c>
      <c r="G3050" t="s">
        <v>42</v>
      </c>
      <c r="H3050" t="s">
        <v>40</v>
      </c>
      <c r="I3050" t="s">
        <v>3267</v>
      </c>
      <c r="J3050">
        <v>52.3</v>
      </c>
      <c r="K3050">
        <v>17.03</v>
      </c>
      <c r="L3050" t="s">
        <v>39</v>
      </c>
      <c r="M3050" t="s">
        <v>3264</v>
      </c>
      <c r="N3050" t="s">
        <v>39</v>
      </c>
      <c r="O3050">
        <v>1996</v>
      </c>
      <c r="P3050">
        <v>1997</v>
      </c>
      <c r="Q3050" t="s">
        <v>3265</v>
      </c>
      <c r="R3050" t="s">
        <v>3266</v>
      </c>
      <c r="S3050" t="s">
        <v>39</v>
      </c>
      <c r="T3050">
        <v>-3</v>
      </c>
      <c r="U3050" t="s">
        <v>2628</v>
      </c>
      <c r="V3050" s="6" t="s">
        <v>2953</v>
      </c>
      <c r="W3050">
        <v>0</v>
      </c>
      <c r="X3050" s="6" t="s">
        <v>3232</v>
      </c>
      <c r="Y3050" t="s">
        <v>39</v>
      </c>
      <c r="Z3050" s="6" t="s">
        <v>39</v>
      </c>
      <c r="AA3050" t="s">
        <v>39</v>
      </c>
      <c r="AB3050" t="s">
        <v>39</v>
      </c>
      <c r="AC3050" t="s">
        <v>39</v>
      </c>
      <c r="AD3050" t="s">
        <v>40</v>
      </c>
      <c r="AE3050" t="s">
        <v>39</v>
      </c>
      <c r="AF3050" t="s">
        <v>40</v>
      </c>
      <c r="AG3050" t="s">
        <v>39</v>
      </c>
      <c r="AH3050" t="s">
        <v>39</v>
      </c>
      <c r="AI3050" t="s">
        <v>39</v>
      </c>
      <c r="AJ3050" s="6" t="s">
        <v>43</v>
      </c>
      <c r="AK3050" s="19">
        <v>22</v>
      </c>
      <c r="AL3050" t="s">
        <v>39</v>
      </c>
      <c r="AM3050" t="s">
        <v>39</v>
      </c>
      <c r="AN3050">
        <v>4</v>
      </c>
      <c r="AO3050">
        <v>50</v>
      </c>
      <c r="AP3050">
        <v>105</v>
      </c>
      <c r="AQ3050" t="s">
        <v>39</v>
      </c>
      <c r="AR3050" t="s">
        <v>2692</v>
      </c>
      <c r="AS3050" t="s">
        <v>3273</v>
      </c>
    </row>
    <row r="3051" spans="1:45" x14ac:dyDescent="0.35">
      <c r="A3051" t="s">
        <v>2180</v>
      </c>
      <c r="B3051" t="s">
        <v>2672</v>
      </c>
      <c r="C3051" t="s">
        <v>2592</v>
      </c>
      <c r="D3051" t="s">
        <v>1389</v>
      </c>
      <c r="E3051" t="s">
        <v>2179</v>
      </c>
      <c r="F3051" t="s">
        <v>39</v>
      </c>
      <c r="G3051" t="s">
        <v>42</v>
      </c>
      <c r="H3051" t="s">
        <v>40</v>
      </c>
      <c r="I3051" t="s">
        <v>3267</v>
      </c>
      <c r="J3051">
        <v>52.3</v>
      </c>
      <c r="K3051">
        <v>17.03</v>
      </c>
      <c r="L3051" t="s">
        <v>39</v>
      </c>
      <c r="M3051" t="s">
        <v>3264</v>
      </c>
      <c r="N3051" t="s">
        <v>39</v>
      </c>
      <c r="O3051">
        <v>1996</v>
      </c>
      <c r="P3051">
        <v>1997</v>
      </c>
      <c r="Q3051" t="s">
        <v>3265</v>
      </c>
      <c r="R3051" t="s">
        <v>3266</v>
      </c>
      <c r="S3051" t="s">
        <v>39</v>
      </c>
      <c r="T3051">
        <v>-3</v>
      </c>
      <c r="U3051" t="s">
        <v>2628</v>
      </c>
      <c r="V3051" s="6" t="s">
        <v>2953</v>
      </c>
      <c r="W3051">
        <v>0</v>
      </c>
      <c r="X3051" s="6" t="s">
        <v>3228</v>
      </c>
      <c r="Y3051" t="s">
        <v>39</v>
      </c>
      <c r="Z3051" s="6" t="s">
        <v>39</v>
      </c>
      <c r="AA3051" t="s">
        <v>39</v>
      </c>
      <c r="AB3051" t="s">
        <v>39</v>
      </c>
      <c r="AC3051" t="s">
        <v>39</v>
      </c>
      <c r="AD3051" t="s">
        <v>40</v>
      </c>
      <c r="AE3051" t="s">
        <v>39</v>
      </c>
      <c r="AF3051" t="s">
        <v>40</v>
      </c>
      <c r="AG3051" t="s">
        <v>39</v>
      </c>
      <c r="AH3051" t="s">
        <v>39</v>
      </c>
      <c r="AI3051" t="s">
        <v>39</v>
      </c>
      <c r="AJ3051" s="6" t="s">
        <v>43</v>
      </c>
      <c r="AK3051" s="19">
        <v>95</v>
      </c>
      <c r="AL3051" t="s">
        <v>39</v>
      </c>
      <c r="AM3051" t="s">
        <v>39</v>
      </c>
      <c r="AN3051">
        <v>4</v>
      </c>
      <c r="AO3051">
        <v>50</v>
      </c>
      <c r="AP3051">
        <v>105</v>
      </c>
      <c r="AQ3051" t="s">
        <v>39</v>
      </c>
      <c r="AR3051" t="s">
        <v>2692</v>
      </c>
      <c r="AS3051" t="s">
        <v>3273</v>
      </c>
    </row>
    <row r="3052" spans="1:45" x14ac:dyDescent="0.35">
      <c r="A3052" t="s">
        <v>2180</v>
      </c>
      <c r="B3052" t="s">
        <v>2672</v>
      </c>
      <c r="C3052" t="s">
        <v>2592</v>
      </c>
      <c r="D3052" t="s">
        <v>1389</v>
      </c>
      <c r="E3052" t="s">
        <v>2179</v>
      </c>
      <c r="F3052" t="s">
        <v>39</v>
      </c>
      <c r="G3052" t="s">
        <v>42</v>
      </c>
      <c r="H3052" t="s">
        <v>40</v>
      </c>
      <c r="I3052" t="s">
        <v>3267</v>
      </c>
      <c r="J3052">
        <v>52.3</v>
      </c>
      <c r="K3052">
        <v>17.03</v>
      </c>
      <c r="L3052" t="s">
        <v>39</v>
      </c>
      <c r="M3052" t="s">
        <v>3264</v>
      </c>
      <c r="N3052" t="s">
        <v>39</v>
      </c>
      <c r="O3052">
        <v>1996</v>
      </c>
      <c r="P3052">
        <v>1997</v>
      </c>
      <c r="Q3052" t="s">
        <v>3265</v>
      </c>
      <c r="R3052" t="s">
        <v>3266</v>
      </c>
      <c r="S3052" t="s">
        <v>39</v>
      </c>
      <c r="T3052">
        <v>-3</v>
      </c>
      <c r="U3052" t="s">
        <v>2628</v>
      </c>
      <c r="V3052" s="6" t="s">
        <v>2953</v>
      </c>
      <c r="W3052">
        <v>28</v>
      </c>
      <c r="X3052" s="6" t="s">
        <v>2787</v>
      </c>
      <c r="Y3052" t="s">
        <v>39</v>
      </c>
      <c r="Z3052" s="6" t="s">
        <v>39</v>
      </c>
      <c r="AA3052" t="s">
        <v>39</v>
      </c>
      <c r="AB3052" t="s">
        <v>39</v>
      </c>
      <c r="AC3052" t="s">
        <v>39</v>
      </c>
      <c r="AD3052" t="s">
        <v>40</v>
      </c>
      <c r="AE3052" t="s">
        <v>39</v>
      </c>
      <c r="AF3052" t="s">
        <v>40</v>
      </c>
      <c r="AG3052" t="s">
        <v>39</v>
      </c>
      <c r="AH3052" t="s">
        <v>39</v>
      </c>
      <c r="AI3052" t="s">
        <v>39</v>
      </c>
      <c r="AJ3052" s="6" t="s">
        <v>43</v>
      </c>
      <c r="AK3052" s="19">
        <v>0</v>
      </c>
      <c r="AL3052" t="s">
        <v>39</v>
      </c>
      <c r="AM3052" t="s">
        <v>39</v>
      </c>
      <c r="AN3052">
        <v>4</v>
      </c>
      <c r="AO3052">
        <v>50</v>
      </c>
      <c r="AP3052">
        <v>105</v>
      </c>
      <c r="AQ3052" t="s">
        <v>39</v>
      </c>
      <c r="AR3052" t="s">
        <v>2692</v>
      </c>
      <c r="AS3052" t="s">
        <v>3273</v>
      </c>
    </row>
    <row r="3053" spans="1:45" x14ac:dyDescent="0.35">
      <c r="A3053" t="s">
        <v>2180</v>
      </c>
      <c r="B3053" t="s">
        <v>2672</v>
      </c>
      <c r="C3053" t="s">
        <v>2592</v>
      </c>
      <c r="D3053" t="s">
        <v>1389</v>
      </c>
      <c r="E3053" t="s">
        <v>2179</v>
      </c>
      <c r="F3053" t="s">
        <v>39</v>
      </c>
      <c r="G3053" t="s">
        <v>42</v>
      </c>
      <c r="H3053" t="s">
        <v>40</v>
      </c>
      <c r="I3053" t="s">
        <v>3267</v>
      </c>
      <c r="J3053">
        <v>52.3</v>
      </c>
      <c r="K3053">
        <v>17.03</v>
      </c>
      <c r="L3053" t="s">
        <v>39</v>
      </c>
      <c r="M3053" t="s">
        <v>3264</v>
      </c>
      <c r="N3053" t="s">
        <v>39</v>
      </c>
      <c r="O3053">
        <v>1996</v>
      </c>
      <c r="P3053">
        <v>1997</v>
      </c>
      <c r="Q3053" t="s">
        <v>3265</v>
      </c>
      <c r="R3053" t="s">
        <v>3266</v>
      </c>
      <c r="S3053" t="s">
        <v>39</v>
      </c>
      <c r="T3053">
        <v>-3</v>
      </c>
      <c r="U3053" t="s">
        <v>2628</v>
      </c>
      <c r="V3053" s="6" t="s">
        <v>2953</v>
      </c>
      <c r="W3053">
        <v>28</v>
      </c>
      <c r="X3053" s="6" t="s">
        <v>3231</v>
      </c>
      <c r="Y3053" t="s">
        <v>39</v>
      </c>
      <c r="Z3053" s="6" t="s">
        <v>39</v>
      </c>
      <c r="AA3053" t="s">
        <v>39</v>
      </c>
      <c r="AB3053" t="s">
        <v>39</v>
      </c>
      <c r="AC3053" t="s">
        <v>39</v>
      </c>
      <c r="AD3053" t="s">
        <v>40</v>
      </c>
      <c r="AE3053" t="s">
        <v>39</v>
      </c>
      <c r="AF3053" t="s">
        <v>40</v>
      </c>
      <c r="AG3053" t="s">
        <v>39</v>
      </c>
      <c r="AH3053" t="s">
        <v>39</v>
      </c>
      <c r="AI3053" t="s">
        <v>39</v>
      </c>
      <c r="AJ3053" s="6" t="s">
        <v>43</v>
      </c>
      <c r="AK3053" s="19">
        <v>37</v>
      </c>
      <c r="AL3053" t="s">
        <v>39</v>
      </c>
      <c r="AM3053" t="s">
        <v>39</v>
      </c>
      <c r="AN3053">
        <v>4</v>
      </c>
      <c r="AO3053">
        <v>50</v>
      </c>
      <c r="AP3053">
        <v>105</v>
      </c>
      <c r="AQ3053" t="s">
        <v>39</v>
      </c>
      <c r="AR3053" t="s">
        <v>2692</v>
      </c>
      <c r="AS3053" t="s">
        <v>3273</v>
      </c>
    </row>
    <row r="3054" spans="1:45" x14ac:dyDescent="0.35">
      <c r="A3054" t="s">
        <v>2180</v>
      </c>
      <c r="B3054" t="s">
        <v>2672</v>
      </c>
      <c r="C3054" t="s">
        <v>2592</v>
      </c>
      <c r="D3054" t="s">
        <v>1389</v>
      </c>
      <c r="E3054" t="s">
        <v>2179</v>
      </c>
      <c r="F3054" t="s">
        <v>39</v>
      </c>
      <c r="G3054" t="s">
        <v>42</v>
      </c>
      <c r="H3054" t="s">
        <v>40</v>
      </c>
      <c r="I3054" t="s">
        <v>3267</v>
      </c>
      <c r="J3054">
        <v>52.3</v>
      </c>
      <c r="K3054">
        <v>17.03</v>
      </c>
      <c r="L3054" t="s">
        <v>39</v>
      </c>
      <c r="M3054" t="s">
        <v>3264</v>
      </c>
      <c r="N3054" t="s">
        <v>39</v>
      </c>
      <c r="O3054">
        <v>1996</v>
      </c>
      <c r="P3054">
        <v>1997</v>
      </c>
      <c r="Q3054" t="s">
        <v>3265</v>
      </c>
      <c r="R3054" t="s">
        <v>3266</v>
      </c>
      <c r="S3054" t="s">
        <v>39</v>
      </c>
      <c r="T3054">
        <v>-3</v>
      </c>
      <c r="U3054" t="s">
        <v>2628</v>
      </c>
      <c r="V3054" s="6" t="s">
        <v>2953</v>
      </c>
      <c r="W3054">
        <v>28</v>
      </c>
      <c r="X3054" s="6" t="s">
        <v>3232</v>
      </c>
      <c r="Y3054" t="s">
        <v>39</v>
      </c>
      <c r="Z3054" s="6" t="s">
        <v>39</v>
      </c>
      <c r="AA3054" t="s">
        <v>39</v>
      </c>
      <c r="AB3054" t="s">
        <v>39</v>
      </c>
      <c r="AC3054" t="s">
        <v>39</v>
      </c>
      <c r="AD3054" t="s">
        <v>40</v>
      </c>
      <c r="AE3054" t="s">
        <v>39</v>
      </c>
      <c r="AF3054" t="s">
        <v>40</v>
      </c>
      <c r="AG3054" t="s">
        <v>39</v>
      </c>
      <c r="AH3054" t="s">
        <v>39</v>
      </c>
      <c r="AI3054" t="s">
        <v>39</v>
      </c>
      <c r="AJ3054" s="6" t="s">
        <v>43</v>
      </c>
      <c r="AK3054" s="19">
        <v>88</v>
      </c>
      <c r="AL3054" t="s">
        <v>39</v>
      </c>
      <c r="AM3054" t="s">
        <v>39</v>
      </c>
      <c r="AN3054">
        <v>4</v>
      </c>
      <c r="AO3054">
        <v>50</v>
      </c>
      <c r="AP3054">
        <v>105</v>
      </c>
      <c r="AQ3054" t="s">
        <v>39</v>
      </c>
      <c r="AR3054" t="s">
        <v>2692</v>
      </c>
      <c r="AS3054" t="s">
        <v>3273</v>
      </c>
    </row>
    <row r="3055" spans="1:45" x14ac:dyDescent="0.35">
      <c r="A3055" t="s">
        <v>2180</v>
      </c>
      <c r="B3055" t="s">
        <v>2672</v>
      </c>
      <c r="C3055" t="s">
        <v>2592</v>
      </c>
      <c r="D3055" t="s">
        <v>1389</v>
      </c>
      <c r="E3055" t="s">
        <v>2179</v>
      </c>
      <c r="F3055" t="s">
        <v>39</v>
      </c>
      <c r="G3055" t="s">
        <v>42</v>
      </c>
      <c r="H3055" t="s">
        <v>40</v>
      </c>
      <c r="I3055" t="s">
        <v>3267</v>
      </c>
      <c r="J3055">
        <v>52.3</v>
      </c>
      <c r="K3055">
        <v>17.03</v>
      </c>
      <c r="L3055" t="s">
        <v>39</v>
      </c>
      <c r="M3055" t="s">
        <v>3264</v>
      </c>
      <c r="N3055" t="s">
        <v>39</v>
      </c>
      <c r="O3055">
        <v>1996</v>
      </c>
      <c r="P3055">
        <v>1997</v>
      </c>
      <c r="Q3055" t="s">
        <v>3265</v>
      </c>
      <c r="R3055" t="s">
        <v>3266</v>
      </c>
      <c r="S3055" t="s">
        <v>39</v>
      </c>
      <c r="T3055">
        <v>-3</v>
      </c>
      <c r="U3055" t="s">
        <v>2628</v>
      </c>
      <c r="V3055" s="6" t="s">
        <v>2953</v>
      </c>
      <c r="W3055">
        <v>28</v>
      </c>
      <c r="X3055" s="6" t="s">
        <v>3228</v>
      </c>
      <c r="Y3055" t="s">
        <v>39</v>
      </c>
      <c r="Z3055" s="6" t="s">
        <v>39</v>
      </c>
      <c r="AA3055" t="s">
        <v>39</v>
      </c>
      <c r="AB3055" t="s">
        <v>39</v>
      </c>
      <c r="AC3055" t="s">
        <v>39</v>
      </c>
      <c r="AD3055" t="s">
        <v>40</v>
      </c>
      <c r="AE3055" t="s">
        <v>39</v>
      </c>
      <c r="AF3055" t="s">
        <v>40</v>
      </c>
      <c r="AG3055" t="s">
        <v>39</v>
      </c>
      <c r="AH3055" t="s">
        <v>39</v>
      </c>
      <c r="AI3055" t="s">
        <v>39</v>
      </c>
      <c r="AJ3055" s="6" t="s">
        <v>43</v>
      </c>
      <c r="AK3055" s="19">
        <v>95</v>
      </c>
      <c r="AL3055" t="s">
        <v>39</v>
      </c>
      <c r="AM3055" t="s">
        <v>39</v>
      </c>
      <c r="AN3055">
        <v>4</v>
      </c>
      <c r="AO3055">
        <v>50</v>
      </c>
      <c r="AP3055">
        <v>105</v>
      </c>
      <c r="AQ3055" t="s">
        <v>39</v>
      </c>
      <c r="AR3055" t="s">
        <v>2692</v>
      </c>
      <c r="AS3055" t="s">
        <v>3273</v>
      </c>
    </row>
    <row r="3056" spans="1:45" x14ac:dyDescent="0.35">
      <c r="A3056" t="s">
        <v>2180</v>
      </c>
      <c r="B3056" t="s">
        <v>2672</v>
      </c>
      <c r="C3056" t="s">
        <v>2592</v>
      </c>
      <c r="D3056" t="s">
        <v>1389</v>
      </c>
      <c r="E3056" t="s">
        <v>2179</v>
      </c>
      <c r="F3056" t="s">
        <v>39</v>
      </c>
      <c r="G3056" t="s">
        <v>42</v>
      </c>
      <c r="H3056" t="s">
        <v>40</v>
      </c>
      <c r="I3056" t="s">
        <v>3267</v>
      </c>
      <c r="J3056">
        <v>52.3</v>
      </c>
      <c r="K3056">
        <v>17.03</v>
      </c>
      <c r="L3056" t="s">
        <v>39</v>
      </c>
      <c r="M3056" t="s">
        <v>3264</v>
      </c>
      <c r="N3056" t="s">
        <v>39</v>
      </c>
      <c r="O3056">
        <v>1996</v>
      </c>
      <c r="P3056">
        <v>1997</v>
      </c>
      <c r="Q3056" t="s">
        <v>3265</v>
      </c>
      <c r="R3056" t="s">
        <v>3266</v>
      </c>
      <c r="S3056" t="s">
        <v>39</v>
      </c>
      <c r="T3056">
        <v>-3</v>
      </c>
      <c r="U3056" t="s">
        <v>2628</v>
      </c>
      <c r="V3056" s="6" t="s">
        <v>2953</v>
      </c>
      <c r="W3056">
        <v>56</v>
      </c>
      <c r="X3056" s="6" t="s">
        <v>2787</v>
      </c>
      <c r="Y3056" t="s">
        <v>39</v>
      </c>
      <c r="Z3056" s="6" t="s">
        <v>39</v>
      </c>
      <c r="AA3056" t="s">
        <v>39</v>
      </c>
      <c r="AB3056" t="s">
        <v>39</v>
      </c>
      <c r="AC3056" t="s">
        <v>39</v>
      </c>
      <c r="AD3056" t="s">
        <v>40</v>
      </c>
      <c r="AE3056" t="s">
        <v>39</v>
      </c>
      <c r="AF3056" t="s">
        <v>40</v>
      </c>
      <c r="AG3056" t="s">
        <v>39</v>
      </c>
      <c r="AH3056" t="s">
        <v>39</v>
      </c>
      <c r="AI3056" t="s">
        <v>39</v>
      </c>
      <c r="AJ3056" s="6" t="s">
        <v>43</v>
      </c>
      <c r="AK3056" s="19">
        <v>32</v>
      </c>
      <c r="AL3056" t="s">
        <v>39</v>
      </c>
      <c r="AM3056" t="s">
        <v>39</v>
      </c>
      <c r="AN3056">
        <v>4</v>
      </c>
      <c r="AO3056">
        <v>50</v>
      </c>
      <c r="AP3056">
        <v>105</v>
      </c>
      <c r="AQ3056" t="s">
        <v>39</v>
      </c>
      <c r="AR3056" t="s">
        <v>2692</v>
      </c>
      <c r="AS3056" t="s">
        <v>3273</v>
      </c>
    </row>
    <row r="3057" spans="1:45" x14ac:dyDescent="0.35">
      <c r="A3057" t="s">
        <v>2180</v>
      </c>
      <c r="B3057" t="s">
        <v>2672</v>
      </c>
      <c r="C3057" t="s">
        <v>2592</v>
      </c>
      <c r="D3057" t="s">
        <v>1389</v>
      </c>
      <c r="E3057" t="s">
        <v>2179</v>
      </c>
      <c r="F3057" t="s">
        <v>39</v>
      </c>
      <c r="G3057" t="s">
        <v>42</v>
      </c>
      <c r="H3057" t="s">
        <v>40</v>
      </c>
      <c r="I3057" t="s">
        <v>3267</v>
      </c>
      <c r="J3057">
        <v>52.3</v>
      </c>
      <c r="K3057">
        <v>17.03</v>
      </c>
      <c r="L3057" t="s">
        <v>39</v>
      </c>
      <c r="M3057" t="s">
        <v>3264</v>
      </c>
      <c r="N3057" t="s">
        <v>39</v>
      </c>
      <c r="O3057">
        <v>1996</v>
      </c>
      <c r="P3057">
        <v>1997</v>
      </c>
      <c r="Q3057" t="s">
        <v>3265</v>
      </c>
      <c r="R3057" t="s">
        <v>3266</v>
      </c>
      <c r="S3057" t="s">
        <v>39</v>
      </c>
      <c r="T3057">
        <v>-3</v>
      </c>
      <c r="U3057" t="s">
        <v>2628</v>
      </c>
      <c r="V3057" s="6" t="s">
        <v>2953</v>
      </c>
      <c r="W3057">
        <v>56</v>
      </c>
      <c r="X3057" s="6" t="s">
        <v>3231</v>
      </c>
      <c r="Y3057" t="s">
        <v>39</v>
      </c>
      <c r="Z3057" s="6" t="s">
        <v>39</v>
      </c>
      <c r="AA3057" t="s">
        <v>39</v>
      </c>
      <c r="AB3057" t="s">
        <v>39</v>
      </c>
      <c r="AC3057" t="s">
        <v>39</v>
      </c>
      <c r="AD3057" t="s">
        <v>40</v>
      </c>
      <c r="AE3057" t="s">
        <v>39</v>
      </c>
      <c r="AF3057" t="s">
        <v>40</v>
      </c>
      <c r="AG3057" t="s">
        <v>39</v>
      </c>
      <c r="AH3057" t="s">
        <v>39</v>
      </c>
      <c r="AI3057" t="s">
        <v>39</v>
      </c>
      <c r="AJ3057" s="6" t="s">
        <v>43</v>
      </c>
      <c r="AK3057" s="19">
        <v>77</v>
      </c>
      <c r="AL3057" t="s">
        <v>39</v>
      </c>
      <c r="AM3057" t="s">
        <v>39</v>
      </c>
      <c r="AN3057">
        <v>4</v>
      </c>
      <c r="AO3057">
        <v>50</v>
      </c>
      <c r="AP3057">
        <v>105</v>
      </c>
      <c r="AQ3057" t="s">
        <v>39</v>
      </c>
      <c r="AR3057" t="s">
        <v>2692</v>
      </c>
      <c r="AS3057" t="s">
        <v>3273</v>
      </c>
    </row>
    <row r="3058" spans="1:45" x14ac:dyDescent="0.35">
      <c r="A3058" t="s">
        <v>2180</v>
      </c>
      <c r="B3058" t="s">
        <v>2672</v>
      </c>
      <c r="C3058" t="s">
        <v>2592</v>
      </c>
      <c r="D3058" t="s">
        <v>1389</v>
      </c>
      <c r="E3058" t="s">
        <v>2179</v>
      </c>
      <c r="F3058" t="s">
        <v>39</v>
      </c>
      <c r="G3058" t="s">
        <v>42</v>
      </c>
      <c r="H3058" t="s">
        <v>40</v>
      </c>
      <c r="I3058" t="s">
        <v>3267</v>
      </c>
      <c r="J3058">
        <v>52.3</v>
      </c>
      <c r="K3058">
        <v>17.03</v>
      </c>
      <c r="L3058" t="s">
        <v>39</v>
      </c>
      <c r="M3058" t="s">
        <v>3264</v>
      </c>
      <c r="N3058" t="s">
        <v>39</v>
      </c>
      <c r="O3058">
        <v>1996</v>
      </c>
      <c r="P3058">
        <v>1997</v>
      </c>
      <c r="Q3058" t="s">
        <v>3265</v>
      </c>
      <c r="R3058" t="s">
        <v>3266</v>
      </c>
      <c r="S3058" t="s">
        <v>39</v>
      </c>
      <c r="T3058">
        <v>-3</v>
      </c>
      <c r="U3058" t="s">
        <v>2628</v>
      </c>
      <c r="V3058" s="6" t="s">
        <v>2953</v>
      </c>
      <c r="W3058">
        <v>56</v>
      </c>
      <c r="X3058" s="6" t="s">
        <v>3232</v>
      </c>
      <c r="Y3058" t="s">
        <v>39</v>
      </c>
      <c r="Z3058" s="6" t="s">
        <v>39</v>
      </c>
      <c r="AA3058" t="s">
        <v>39</v>
      </c>
      <c r="AB3058" t="s">
        <v>39</v>
      </c>
      <c r="AC3058" t="s">
        <v>39</v>
      </c>
      <c r="AD3058" t="s">
        <v>40</v>
      </c>
      <c r="AE3058" t="s">
        <v>39</v>
      </c>
      <c r="AF3058" t="s">
        <v>40</v>
      </c>
      <c r="AG3058" t="s">
        <v>39</v>
      </c>
      <c r="AH3058" t="s">
        <v>39</v>
      </c>
      <c r="AI3058" t="s">
        <v>39</v>
      </c>
      <c r="AJ3058" s="6" t="s">
        <v>43</v>
      </c>
      <c r="AK3058" s="19">
        <v>89</v>
      </c>
      <c r="AL3058" t="s">
        <v>39</v>
      </c>
      <c r="AM3058" t="s">
        <v>39</v>
      </c>
      <c r="AN3058">
        <v>4</v>
      </c>
      <c r="AO3058">
        <v>50</v>
      </c>
      <c r="AP3058">
        <v>105</v>
      </c>
      <c r="AQ3058" t="s">
        <v>39</v>
      </c>
      <c r="AR3058" t="s">
        <v>2692</v>
      </c>
      <c r="AS3058" t="s">
        <v>3273</v>
      </c>
    </row>
    <row r="3059" spans="1:45" x14ac:dyDescent="0.35">
      <c r="A3059" t="s">
        <v>2180</v>
      </c>
      <c r="B3059" t="s">
        <v>2672</v>
      </c>
      <c r="C3059" t="s">
        <v>2592</v>
      </c>
      <c r="D3059" t="s">
        <v>1389</v>
      </c>
      <c r="E3059" t="s">
        <v>2179</v>
      </c>
      <c r="F3059" t="s">
        <v>39</v>
      </c>
      <c r="G3059" t="s">
        <v>42</v>
      </c>
      <c r="H3059" t="s">
        <v>40</v>
      </c>
      <c r="I3059" t="s">
        <v>3267</v>
      </c>
      <c r="J3059">
        <v>52.3</v>
      </c>
      <c r="K3059">
        <v>17.03</v>
      </c>
      <c r="L3059" t="s">
        <v>39</v>
      </c>
      <c r="M3059" t="s">
        <v>3264</v>
      </c>
      <c r="N3059" t="s">
        <v>39</v>
      </c>
      <c r="O3059">
        <v>1996</v>
      </c>
      <c r="P3059">
        <v>1997</v>
      </c>
      <c r="Q3059" t="s">
        <v>3265</v>
      </c>
      <c r="R3059" t="s">
        <v>3266</v>
      </c>
      <c r="S3059" t="s">
        <v>39</v>
      </c>
      <c r="T3059">
        <v>-3</v>
      </c>
      <c r="U3059" t="s">
        <v>2628</v>
      </c>
      <c r="V3059" s="6" t="s">
        <v>2953</v>
      </c>
      <c r="W3059">
        <v>56</v>
      </c>
      <c r="X3059" s="6" t="s">
        <v>3228</v>
      </c>
      <c r="Y3059" t="s">
        <v>39</v>
      </c>
      <c r="Z3059" s="6" t="s">
        <v>39</v>
      </c>
      <c r="AA3059" t="s">
        <v>39</v>
      </c>
      <c r="AB3059" t="s">
        <v>39</v>
      </c>
      <c r="AC3059" t="s">
        <v>39</v>
      </c>
      <c r="AD3059" t="s">
        <v>40</v>
      </c>
      <c r="AE3059" t="s">
        <v>39</v>
      </c>
      <c r="AF3059" t="s">
        <v>40</v>
      </c>
      <c r="AG3059" t="s">
        <v>39</v>
      </c>
      <c r="AH3059" t="s">
        <v>39</v>
      </c>
      <c r="AI3059" t="s">
        <v>39</v>
      </c>
      <c r="AJ3059" s="6" t="s">
        <v>43</v>
      </c>
      <c r="AK3059" s="19">
        <v>97</v>
      </c>
      <c r="AL3059" t="s">
        <v>39</v>
      </c>
      <c r="AM3059" t="s">
        <v>39</v>
      </c>
      <c r="AN3059">
        <v>4</v>
      </c>
      <c r="AO3059">
        <v>50</v>
      </c>
      <c r="AP3059">
        <v>105</v>
      </c>
      <c r="AQ3059" t="s">
        <v>39</v>
      </c>
      <c r="AR3059" t="s">
        <v>2692</v>
      </c>
      <c r="AS3059" t="s">
        <v>3273</v>
      </c>
    </row>
    <row r="3060" spans="1:45" x14ac:dyDescent="0.35">
      <c r="A3060" t="s">
        <v>2180</v>
      </c>
      <c r="B3060" t="s">
        <v>2672</v>
      </c>
      <c r="C3060" t="s">
        <v>2592</v>
      </c>
      <c r="D3060" t="s">
        <v>1389</v>
      </c>
      <c r="E3060" t="s">
        <v>2179</v>
      </c>
      <c r="F3060" t="s">
        <v>39</v>
      </c>
      <c r="G3060" t="s">
        <v>42</v>
      </c>
      <c r="H3060" t="s">
        <v>40</v>
      </c>
      <c r="I3060" t="s">
        <v>3267</v>
      </c>
      <c r="J3060">
        <v>52.3</v>
      </c>
      <c r="K3060">
        <v>17.03</v>
      </c>
      <c r="L3060" t="s">
        <v>39</v>
      </c>
      <c r="M3060" t="s">
        <v>3264</v>
      </c>
      <c r="N3060" t="s">
        <v>39</v>
      </c>
      <c r="O3060">
        <v>1996</v>
      </c>
      <c r="P3060">
        <v>1997</v>
      </c>
      <c r="Q3060" t="s">
        <v>3265</v>
      </c>
      <c r="R3060" t="s">
        <v>3266</v>
      </c>
      <c r="S3060" t="s">
        <v>39</v>
      </c>
      <c r="T3060">
        <v>-3</v>
      </c>
      <c r="U3060" t="s">
        <v>2628</v>
      </c>
      <c r="V3060" s="6" t="s">
        <v>2953</v>
      </c>
      <c r="W3060">
        <v>0</v>
      </c>
      <c r="X3060" s="6" t="s">
        <v>2787</v>
      </c>
      <c r="Y3060" t="s">
        <v>39</v>
      </c>
      <c r="Z3060" s="6" t="s">
        <v>39</v>
      </c>
      <c r="AA3060" t="s">
        <v>39</v>
      </c>
      <c r="AB3060" t="s">
        <v>39</v>
      </c>
      <c r="AC3060" t="s">
        <v>39</v>
      </c>
      <c r="AD3060" t="s">
        <v>40</v>
      </c>
      <c r="AE3060" t="s">
        <v>39</v>
      </c>
      <c r="AF3060" t="s">
        <v>40</v>
      </c>
      <c r="AG3060" t="s">
        <v>39</v>
      </c>
      <c r="AH3060" t="s">
        <v>39</v>
      </c>
      <c r="AI3060" t="s">
        <v>39</v>
      </c>
      <c r="AJ3060" s="6" t="s">
        <v>3272</v>
      </c>
      <c r="AK3060" s="19" t="s">
        <v>39</v>
      </c>
      <c r="AL3060" t="s">
        <v>39</v>
      </c>
      <c r="AM3060" t="s">
        <v>39</v>
      </c>
      <c r="AN3060">
        <v>4</v>
      </c>
      <c r="AO3060">
        <v>50</v>
      </c>
      <c r="AP3060">
        <v>105</v>
      </c>
      <c r="AQ3060" t="s">
        <v>39</v>
      </c>
      <c r="AR3060" t="s">
        <v>2692</v>
      </c>
      <c r="AS3060" t="s">
        <v>3273</v>
      </c>
    </row>
    <row r="3061" spans="1:45" x14ac:dyDescent="0.35">
      <c r="A3061" t="s">
        <v>2180</v>
      </c>
      <c r="B3061" t="s">
        <v>2672</v>
      </c>
      <c r="C3061" t="s">
        <v>2592</v>
      </c>
      <c r="D3061" t="s">
        <v>1389</v>
      </c>
      <c r="E3061" t="s">
        <v>2179</v>
      </c>
      <c r="F3061" t="s">
        <v>39</v>
      </c>
      <c r="G3061" t="s">
        <v>42</v>
      </c>
      <c r="H3061" t="s">
        <v>40</v>
      </c>
      <c r="I3061" t="s">
        <v>3267</v>
      </c>
      <c r="J3061">
        <v>52.3</v>
      </c>
      <c r="K3061">
        <v>17.03</v>
      </c>
      <c r="L3061" t="s">
        <v>39</v>
      </c>
      <c r="M3061" t="s">
        <v>3264</v>
      </c>
      <c r="N3061" t="s">
        <v>39</v>
      </c>
      <c r="O3061">
        <v>1996</v>
      </c>
      <c r="P3061">
        <v>1997</v>
      </c>
      <c r="Q3061" t="s">
        <v>3265</v>
      </c>
      <c r="R3061" t="s">
        <v>3266</v>
      </c>
      <c r="S3061" t="s">
        <v>39</v>
      </c>
      <c r="T3061">
        <v>-3</v>
      </c>
      <c r="U3061" t="s">
        <v>2628</v>
      </c>
      <c r="V3061" s="6" t="s">
        <v>2953</v>
      </c>
      <c r="W3061">
        <v>0</v>
      </c>
      <c r="X3061" s="6" t="s">
        <v>3231</v>
      </c>
      <c r="Y3061" t="s">
        <v>39</v>
      </c>
      <c r="Z3061" s="6" t="s">
        <v>39</v>
      </c>
      <c r="AA3061" t="s">
        <v>39</v>
      </c>
      <c r="AB3061" t="s">
        <v>39</v>
      </c>
      <c r="AC3061" t="s">
        <v>39</v>
      </c>
      <c r="AD3061" t="s">
        <v>40</v>
      </c>
      <c r="AE3061" t="s">
        <v>39</v>
      </c>
      <c r="AF3061" t="s">
        <v>40</v>
      </c>
      <c r="AG3061" t="s">
        <v>39</v>
      </c>
      <c r="AH3061" t="s">
        <v>39</v>
      </c>
      <c r="AI3061" t="s">
        <v>39</v>
      </c>
      <c r="AJ3061" s="6" t="s">
        <v>3272</v>
      </c>
      <c r="AK3061" s="19" t="s">
        <v>39</v>
      </c>
      <c r="AL3061" t="s">
        <v>39</v>
      </c>
      <c r="AM3061" t="s">
        <v>39</v>
      </c>
      <c r="AN3061">
        <v>4</v>
      </c>
      <c r="AO3061">
        <v>50</v>
      </c>
      <c r="AP3061">
        <v>105</v>
      </c>
      <c r="AQ3061" t="s">
        <v>39</v>
      </c>
      <c r="AR3061" t="s">
        <v>2692</v>
      </c>
      <c r="AS3061" t="s">
        <v>3273</v>
      </c>
    </row>
    <row r="3062" spans="1:45" x14ac:dyDescent="0.35">
      <c r="A3062" t="s">
        <v>2180</v>
      </c>
      <c r="B3062" t="s">
        <v>2672</v>
      </c>
      <c r="C3062" t="s">
        <v>2592</v>
      </c>
      <c r="D3062" t="s">
        <v>1389</v>
      </c>
      <c r="E3062" t="s">
        <v>2179</v>
      </c>
      <c r="F3062" t="s">
        <v>39</v>
      </c>
      <c r="G3062" t="s">
        <v>42</v>
      </c>
      <c r="H3062" t="s">
        <v>40</v>
      </c>
      <c r="I3062" t="s">
        <v>3267</v>
      </c>
      <c r="J3062">
        <v>52.3</v>
      </c>
      <c r="K3062">
        <v>17.03</v>
      </c>
      <c r="L3062" t="s">
        <v>39</v>
      </c>
      <c r="M3062" t="s">
        <v>3264</v>
      </c>
      <c r="N3062" t="s">
        <v>39</v>
      </c>
      <c r="O3062">
        <v>1996</v>
      </c>
      <c r="P3062">
        <v>1997</v>
      </c>
      <c r="Q3062" t="s">
        <v>3265</v>
      </c>
      <c r="R3062" t="s">
        <v>3266</v>
      </c>
      <c r="S3062" t="s">
        <v>39</v>
      </c>
      <c r="T3062">
        <v>-3</v>
      </c>
      <c r="U3062" t="s">
        <v>2628</v>
      </c>
      <c r="V3062" s="6" t="s">
        <v>2953</v>
      </c>
      <c r="W3062">
        <v>0</v>
      </c>
      <c r="X3062" s="6" t="s">
        <v>3232</v>
      </c>
      <c r="Y3062" t="s">
        <v>39</v>
      </c>
      <c r="Z3062" s="6" t="s">
        <v>39</v>
      </c>
      <c r="AA3062" t="s">
        <v>39</v>
      </c>
      <c r="AB3062" t="s">
        <v>39</v>
      </c>
      <c r="AC3062" t="s">
        <v>39</v>
      </c>
      <c r="AD3062" t="s">
        <v>40</v>
      </c>
      <c r="AE3062" t="s">
        <v>39</v>
      </c>
      <c r="AF3062" t="s">
        <v>40</v>
      </c>
      <c r="AG3062" t="s">
        <v>39</v>
      </c>
      <c r="AH3062" t="s">
        <v>39</v>
      </c>
      <c r="AI3062" t="s">
        <v>39</v>
      </c>
      <c r="AJ3062" s="6" t="s">
        <v>3272</v>
      </c>
      <c r="AK3062" s="19">
        <v>77</v>
      </c>
      <c r="AL3062" t="s">
        <v>39</v>
      </c>
      <c r="AM3062" t="s">
        <v>39</v>
      </c>
      <c r="AN3062">
        <v>4</v>
      </c>
      <c r="AO3062">
        <v>50</v>
      </c>
      <c r="AP3062">
        <v>105</v>
      </c>
      <c r="AQ3062" t="s">
        <v>39</v>
      </c>
      <c r="AR3062" t="s">
        <v>2692</v>
      </c>
      <c r="AS3062" t="s">
        <v>3273</v>
      </c>
    </row>
    <row r="3063" spans="1:45" x14ac:dyDescent="0.35">
      <c r="A3063" t="s">
        <v>2180</v>
      </c>
      <c r="B3063" t="s">
        <v>2672</v>
      </c>
      <c r="C3063" t="s">
        <v>2592</v>
      </c>
      <c r="D3063" t="s">
        <v>1389</v>
      </c>
      <c r="E3063" t="s">
        <v>2179</v>
      </c>
      <c r="F3063" t="s">
        <v>39</v>
      </c>
      <c r="G3063" t="s">
        <v>42</v>
      </c>
      <c r="H3063" t="s">
        <v>40</v>
      </c>
      <c r="I3063" t="s">
        <v>3267</v>
      </c>
      <c r="J3063">
        <v>52.3</v>
      </c>
      <c r="K3063">
        <v>17.03</v>
      </c>
      <c r="L3063" t="s">
        <v>39</v>
      </c>
      <c r="M3063" t="s">
        <v>3264</v>
      </c>
      <c r="N3063" t="s">
        <v>39</v>
      </c>
      <c r="O3063">
        <v>1996</v>
      </c>
      <c r="P3063">
        <v>1997</v>
      </c>
      <c r="Q3063" t="s">
        <v>3265</v>
      </c>
      <c r="R3063" t="s">
        <v>3266</v>
      </c>
      <c r="S3063" t="s">
        <v>39</v>
      </c>
      <c r="T3063">
        <v>-3</v>
      </c>
      <c r="U3063" t="s">
        <v>2628</v>
      </c>
      <c r="V3063" s="6" t="s">
        <v>2953</v>
      </c>
      <c r="W3063">
        <v>0</v>
      </c>
      <c r="X3063" s="6" t="s">
        <v>3228</v>
      </c>
      <c r="Y3063" t="s">
        <v>39</v>
      </c>
      <c r="Z3063" s="6" t="s">
        <v>39</v>
      </c>
      <c r="AA3063" t="s">
        <v>39</v>
      </c>
      <c r="AB3063" t="s">
        <v>39</v>
      </c>
      <c r="AC3063" t="s">
        <v>39</v>
      </c>
      <c r="AD3063" t="s">
        <v>40</v>
      </c>
      <c r="AE3063" t="s">
        <v>39</v>
      </c>
      <c r="AF3063" t="s">
        <v>40</v>
      </c>
      <c r="AG3063" t="s">
        <v>39</v>
      </c>
      <c r="AH3063" t="s">
        <v>39</v>
      </c>
      <c r="AI3063" t="s">
        <v>39</v>
      </c>
      <c r="AJ3063" s="6" t="s">
        <v>3272</v>
      </c>
      <c r="AK3063" s="19">
        <v>24.5</v>
      </c>
      <c r="AL3063" t="s">
        <v>39</v>
      </c>
      <c r="AM3063" t="s">
        <v>39</v>
      </c>
      <c r="AN3063">
        <v>4</v>
      </c>
      <c r="AO3063">
        <v>50</v>
      </c>
      <c r="AP3063">
        <v>105</v>
      </c>
      <c r="AQ3063" t="s">
        <v>39</v>
      </c>
      <c r="AR3063" t="s">
        <v>2692</v>
      </c>
      <c r="AS3063" t="s">
        <v>3273</v>
      </c>
    </row>
    <row r="3064" spans="1:45" x14ac:dyDescent="0.35">
      <c r="A3064" t="s">
        <v>2180</v>
      </c>
      <c r="B3064" t="s">
        <v>2672</v>
      </c>
      <c r="C3064" t="s">
        <v>2592</v>
      </c>
      <c r="D3064" t="s">
        <v>1389</v>
      </c>
      <c r="E3064" t="s">
        <v>2179</v>
      </c>
      <c r="F3064" t="s">
        <v>39</v>
      </c>
      <c r="G3064" t="s">
        <v>42</v>
      </c>
      <c r="H3064" t="s">
        <v>40</v>
      </c>
      <c r="I3064" t="s">
        <v>3267</v>
      </c>
      <c r="J3064">
        <v>52.3</v>
      </c>
      <c r="K3064">
        <v>17.03</v>
      </c>
      <c r="L3064" t="s">
        <v>39</v>
      </c>
      <c r="M3064" t="s">
        <v>3264</v>
      </c>
      <c r="N3064" t="s">
        <v>39</v>
      </c>
      <c r="O3064">
        <v>1996</v>
      </c>
      <c r="P3064">
        <v>1997</v>
      </c>
      <c r="Q3064" t="s">
        <v>3265</v>
      </c>
      <c r="R3064" t="s">
        <v>3266</v>
      </c>
      <c r="S3064" t="s">
        <v>39</v>
      </c>
      <c r="T3064">
        <v>-3</v>
      </c>
      <c r="U3064" t="s">
        <v>2628</v>
      </c>
      <c r="V3064" s="6" t="s">
        <v>2953</v>
      </c>
      <c r="W3064">
        <v>28</v>
      </c>
      <c r="X3064" s="6" t="s">
        <v>2787</v>
      </c>
      <c r="Y3064" t="s">
        <v>39</v>
      </c>
      <c r="Z3064" s="6" t="s">
        <v>39</v>
      </c>
      <c r="AA3064" t="s">
        <v>39</v>
      </c>
      <c r="AB3064" t="s">
        <v>39</v>
      </c>
      <c r="AC3064" t="s">
        <v>39</v>
      </c>
      <c r="AD3064" t="s">
        <v>40</v>
      </c>
      <c r="AE3064" t="s">
        <v>39</v>
      </c>
      <c r="AF3064" t="s">
        <v>40</v>
      </c>
      <c r="AG3064" t="s">
        <v>39</v>
      </c>
      <c r="AH3064" t="s">
        <v>39</v>
      </c>
      <c r="AI3064" t="s">
        <v>39</v>
      </c>
      <c r="AJ3064" s="6" t="s">
        <v>3272</v>
      </c>
      <c r="AK3064" s="19" t="s">
        <v>39</v>
      </c>
      <c r="AL3064" t="s">
        <v>39</v>
      </c>
      <c r="AM3064" t="s">
        <v>39</v>
      </c>
      <c r="AN3064">
        <v>4</v>
      </c>
      <c r="AO3064">
        <v>50</v>
      </c>
      <c r="AP3064">
        <v>105</v>
      </c>
      <c r="AQ3064" t="s">
        <v>39</v>
      </c>
      <c r="AR3064" t="s">
        <v>2692</v>
      </c>
      <c r="AS3064" t="s">
        <v>3273</v>
      </c>
    </row>
    <row r="3065" spans="1:45" x14ac:dyDescent="0.35">
      <c r="A3065" t="s">
        <v>2180</v>
      </c>
      <c r="B3065" t="s">
        <v>2672</v>
      </c>
      <c r="C3065" t="s">
        <v>2592</v>
      </c>
      <c r="D3065" t="s">
        <v>1389</v>
      </c>
      <c r="E3065" t="s">
        <v>2179</v>
      </c>
      <c r="F3065" t="s">
        <v>39</v>
      </c>
      <c r="G3065" t="s">
        <v>42</v>
      </c>
      <c r="H3065" t="s">
        <v>40</v>
      </c>
      <c r="I3065" t="s">
        <v>3267</v>
      </c>
      <c r="J3065">
        <v>52.3</v>
      </c>
      <c r="K3065">
        <v>17.03</v>
      </c>
      <c r="L3065" t="s">
        <v>39</v>
      </c>
      <c r="M3065" t="s">
        <v>3264</v>
      </c>
      <c r="N3065" t="s">
        <v>39</v>
      </c>
      <c r="O3065">
        <v>1996</v>
      </c>
      <c r="P3065">
        <v>1997</v>
      </c>
      <c r="Q3065" t="s">
        <v>3265</v>
      </c>
      <c r="R3065" t="s">
        <v>3266</v>
      </c>
      <c r="S3065" t="s">
        <v>39</v>
      </c>
      <c r="T3065">
        <v>-3</v>
      </c>
      <c r="U3065" t="s">
        <v>2628</v>
      </c>
      <c r="V3065" s="6" t="s">
        <v>2953</v>
      </c>
      <c r="W3065">
        <v>28</v>
      </c>
      <c r="X3065" s="6" t="s">
        <v>3231</v>
      </c>
      <c r="Y3065" t="s">
        <v>39</v>
      </c>
      <c r="Z3065" s="6" t="s">
        <v>39</v>
      </c>
      <c r="AA3065" t="s">
        <v>39</v>
      </c>
      <c r="AB3065" t="s">
        <v>39</v>
      </c>
      <c r="AC3065" t="s">
        <v>39</v>
      </c>
      <c r="AD3065" t="s">
        <v>40</v>
      </c>
      <c r="AE3065" t="s">
        <v>39</v>
      </c>
      <c r="AF3065" t="s">
        <v>40</v>
      </c>
      <c r="AG3065" t="s">
        <v>39</v>
      </c>
      <c r="AH3065" t="s">
        <v>39</v>
      </c>
      <c r="AI3065" t="s">
        <v>39</v>
      </c>
      <c r="AJ3065" s="6" t="s">
        <v>3272</v>
      </c>
      <c r="AK3065" s="19">
        <v>77</v>
      </c>
      <c r="AL3065" t="s">
        <v>39</v>
      </c>
      <c r="AM3065" t="s">
        <v>39</v>
      </c>
      <c r="AN3065">
        <v>4</v>
      </c>
      <c r="AO3065">
        <v>50</v>
      </c>
      <c r="AP3065">
        <v>105</v>
      </c>
      <c r="AQ3065" t="s">
        <v>39</v>
      </c>
      <c r="AR3065" t="s">
        <v>2692</v>
      </c>
      <c r="AS3065" t="s">
        <v>3273</v>
      </c>
    </row>
    <row r="3066" spans="1:45" x14ac:dyDescent="0.35">
      <c r="A3066" t="s">
        <v>2180</v>
      </c>
      <c r="B3066" t="s">
        <v>2672</v>
      </c>
      <c r="C3066" t="s">
        <v>2592</v>
      </c>
      <c r="D3066" t="s">
        <v>1389</v>
      </c>
      <c r="E3066" t="s">
        <v>2179</v>
      </c>
      <c r="F3066" t="s">
        <v>39</v>
      </c>
      <c r="G3066" t="s">
        <v>42</v>
      </c>
      <c r="H3066" t="s">
        <v>40</v>
      </c>
      <c r="I3066" t="s">
        <v>3267</v>
      </c>
      <c r="J3066">
        <v>52.3</v>
      </c>
      <c r="K3066">
        <v>17.03</v>
      </c>
      <c r="L3066" t="s">
        <v>39</v>
      </c>
      <c r="M3066" t="s">
        <v>3264</v>
      </c>
      <c r="N3066" t="s">
        <v>39</v>
      </c>
      <c r="O3066">
        <v>1996</v>
      </c>
      <c r="P3066">
        <v>1997</v>
      </c>
      <c r="Q3066" t="s">
        <v>3265</v>
      </c>
      <c r="R3066" t="s">
        <v>3266</v>
      </c>
      <c r="S3066" t="s">
        <v>39</v>
      </c>
      <c r="T3066">
        <v>-3</v>
      </c>
      <c r="U3066" t="s">
        <v>2628</v>
      </c>
      <c r="V3066" s="6" t="s">
        <v>2953</v>
      </c>
      <c r="W3066">
        <v>28</v>
      </c>
      <c r="X3066" s="6" t="s">
        <v>3232</v>
      </c>
      <c r="Y3066" t="s">
        <v>39</v>
      </c>
      <c r="Z3066" s="6" t="s">
        <v>39</v>
      </c>
      <c r="AA3066" t="s">
        <v>39</v>
      </c>
      <c r="AB3066" t="s">
        <v>39</v>
      </c>
      <c r="AC3066" t="s">
        <v>39</v>
      </c>
      <c r="AD3066" t="s">
        <v>40</v>
      </c>
      <c r="AE3066" t="s">
        <v>39</v>
      </c>
      <c r="AF3066" t="s">
        <v>40</v>
      </c>
      <c r="AG3066" t="s">
        <v>39</v>
      </c>
      <c r="AH3066" t="s">
        <v>39</v>
      </c>
      <c r="AI3066" t="s">
        <v>39</v>
      </c>
      <c r="AJ3066" s="6" t="s">
        <v>3272</v>
      </c>
      <c r="AK3066" s="19">
        <v>49</v>
      </c>
      <c r="AL3066" t="s">
        <v>39</v>
      </c>
      <c r="AM3066" t="s">
        <v>39</v>
      </c>
      <c r="AN3066">
        <v>4</v>
      </c>
      <c r="AO3066">
        <v>50</v>
      </c>
      <c r="AP3066">
        <v>105</v>
      </c>
      <c r="AQ3066" t="s">
        <v>39</v>
      </c>
      <c r="AR3066" t="s">
        <v>2692</v>
      </c>
      <c r="AS3066" t="s">
        <v>3273</v>
      </c>
    </row>
    <row r="3067" spans="1:45" x14ac:dyDescent="0.35">
      <c r="A3067" t="s">
        <v>2180</v>
      </c>
      <c r="B3067" t="s">
        <v>2672</v>
      </c>
      <c r="C3067" t="s">
        <v>2592</v>
      </c>
      <c r="D3067" t="s">
        <v>1389</v>
      </c>
      <c r="E3067" t="s">
        <v>2179</v>
      </c>
      <c r="F3067" t="s">
        <v>39</v>
      </c>
      <c r="G3067" t="s">
        <v>42</v>
      </c>
      <c r="H3067" t="s">
        <v>40</v>
      </c>
      <c r="I3067" t="s">
        <v>3267</v>
      </c>
      <c r="J3067">
        <v>52.3</v>
      </c>
      <c r="K3067">
        <v>17.03</v>
      </c>
      <c r="L3067" t="s">
        <v>39</v>
      </c>
      <c r="M3067" t="s">
        <v>3264</v>
      </c>
      <c r="N3067" t="s">
        <v>39</v>
      </c>
      <c r="O3067">
        <v>1996</v>
      </c>
      <c r="P3067">
        <v>1997</v>
      </c>
      <c r="Q3067" t="s">
        <v>3265</v>
      </c>
      <c r="R3067" t="s">
        <v>3266</v>
      </c>
      <c r="S3067" t="s">
        <v>39</v>
      </c>
      <c r="T3067">
        <v>-3</v>
      </c>
      <c r="U3067" t="s">
        <v>2628</v>
      </c>
      <c r="V3067" s="6" t="s">
        <v>2953</v>
      </c>
      <c r="W3067">
        <v>28</v>
      </c>
      <c r="X3067" s="6" t="s">
        <v>3228</v>
      </c>
      <c r="Y3067" t="s">
        <v>39</v>
      </c>
      <c r="Z3067" s="6" t="s">
        <v>39</v>
      </c>
      <c r="AA3067" t="s">
        <v>39</v>
      </c>
      <c r="AB3067" t="s">
        <v>39</v>
      </c>
      <c r="AC3067" t="s">
        <v>39</v>
      </c>
      <c r="AD3067" t="s">
        <v>40</v>
      </c>
      <c r="AE3067" t="s">
        <v>39</v>
      </c>
      <c r="AF3067" t="s">
        <v>40</v>
      </c>
      <c r="AG3067" t="s">
        <v>39</v>
      </c>
      <c r="AH3067" t="s">
        <v>39</v>
      </c>
      <c r="AI3067" t="s">
        <v>39</v>
      </c>
      <c r="AJ3067" s="6" t="s">
        <v>3272</v>
      </c>
      <c r="AK3067" s="19">
        <v>14</v>
      </c>
      <c r="AL3067" t="s">
        <v>39</v>
      </c>
      <c r="AM3067" t="s">
        <v>39</v>
      </c>
      <c r="AN3067">
        <v>4</v>
      </c>
      <c r="AO3067">
        <v>50</v>
      </c>
      <c r="AP3067">
        <v>105</v>
      </c>
      <c r="AQ3067" t="s">
        <v>39</v>
      </c>
      <c r="AR3067" t="s">
        <v>2692</v>
      </c>
      <c r="AS3067" t="s">
        <v>3273</v>
      </c>
    </row>
    <row r="3068" spans="1:45" x14ac:dyDescent="0.35">
      <c r="A3068" t="s">
        <v>2180</v>
      </c>
      <c r="B3068" t="s">
        <v>2672</v>
      </c>
      <c r="C3068" t="s">
        <v>2592</v>
      </c>
      <c r="D3068" t="s">
        <v>1389</v>
      </c>
      <c r="E3068" t="s">
        <v>2179</v>
      </c>
      <c r="F3068" t="s">
        <v>39</v>
      </c>
      <c r="G3068" t="s">
        <v>42</v>
      </c>
      <c r="H3068" t="s">
        <v>40</v>
      </c>
      <c r="I3068" t="s">
        <v>3267</v>
      </c>
      <c r="J3068">
        <v>52.3</v>
      </c>
      <c r="K3068">
        <v>17.03</v>
      </c>
      <c r="L3068" t="s">
        <v>39</v>
      </c>
      <c r="M3068" t="s">
        <v>3264</v>
      </c>
      <c r="N3068" t="s">
        <v>39</v>
      </c>
      <c r="O3068">
        <v>1996</v>
      </c>
      <c r="P3068">
        <v>1997</v>
      </c>
      <c r="Q3068" t="s">
        <v>3265</v>
      </c>
      <c r="R3068" t="s">
        <v>3266</v>
      </c>
      <c r="S3068" t="s">
        <v>39</v>
      </c>
      <c r="T3068">
        <v>-3</v>
      </c>
      <c r="U3068" t="s">
        <v>2628</v>
      </c>
      <c r="V3068" s="6" t="s">
        <v>2953</v>
      </c>
      <c r="W3068">
        <v>56</v>
      </c>
      <c r="X3068" s="6" t="s">
        <v>2787</v>
      </c>
      <c r="Y3068" t="s">
        <v>39</v>
      </c>
      <c r="Z3068" s="6" t="s">
        <v>39</v>
      </c>
      <c r="AA3068" t="s">
        <v>39</v>
      </c>
      <c r="AB3068" t="s">
        <v>39</v>
      </c>
      <c r="AC3068" t="s">
        <v>39</v>
      </c>
      <c r="AD3068" t="s">
        <v>40</v>
      </c>
      <c r="AE3068" t="s">
        <v>39</v>
      </c>
      <c r="AF3068" t="s">
        <v>40</v>
      </c>
      <c r="AG3068" t="s">
        <v>39</v>
      </c>
      <c r="AH3068" t="s">
        <v>39</v>
      </c>
      <c r="AI3068" t="s">
        <v>39</v>
      </c>
      <c r="AJ3068" s="6" t="s">
        <v>3272</v>
      </c>
      <c r="AK3068" s="19">
        <v>91</v>
      </c>
      <c r="AL3068" t="s">
        <v>39</v>
      </c>
      <c r="AM3068" t="s">
        <v>39</v>
      </c>
      <c r="AN3068">
        <v>4</v>
      </c>
      <c r="AO3068">
        <v>50</v>
      </c>
      <c r="AP3068">
        <v>105</v>
      </c>
      <c r="AQ3068" t="s">
        <v>39</v>
      </c>
      <c r="AR3068" t="s">
        <v>2692</v>
      </c>
      <c r="AS3068" t="s">
        <v>3273</v>
      </c>
    </row>
    <row r="3069" spans="1:45" x14ac:dyDescent="0.35">
      <c r="A3069" t="s">
        <v>2180</v>
      </c>
      <c r="B3069" t="s">
        <v>2672</v>
      </c>
      <c r="C3069" t="s">
        <v>2592</v>
      </c>
      <c r="D3069" t="s">
        <v>1389</v>
      </c>
      <c r="E3069" t="s">
        <v>2179</v>
      </c>
      <c r="F3069" t="s">
        <v>39</v>
      </c>
      <c r="G3069" t="s">
        <v>42</v>
      </c>
      <c r="H3069" t="s">
        <v>40</v>
      </c>
      <c r="I3069" t="s">
        <v>3267</v>
      </c>
      <c r="J3069">
        <v>52.3</v>
      </c>
      <c r="K3069">
        <v>17.03</v>
      </c>
      <c r="L3069" t="s">
        <v>39</v>
      </c>
      <c r="M3069" t="s">
        <v>3264</v>
      </c>
      <c r="N3069" t="s">
        <v>39</v>
      </c>
      <c r="O3069">
        <v>1996</v>
      </c>
      <c r="P3069">
        <v>1997</v>
      </c>
      <c r="Q3069" t="s">
        <v>3265</v>
      </c>
      <c r="R3069" t="s">
        <v>3266</v>
      </c>
      <c r="S3069" t="s">
        <v>39</v>
      </c>
      <c r="T3069">
        <v>-3</v>
      </c>
      <c r="U3069" t="s">
        <v>2628</v>
      </c>
      <c r="V3069" s="6" t="s">
        <v>2953</v>
      </c>
      <c r="W3069">
        <v>56</v>
      </c>
      <c r="X3069" s="6" t="s">
        <v>3231</v>
      </c>
      <c r="Y3069" t="s">
        <v>39</v>
      </c>
      <c r="Z3069" s="6" t="s">
        <v>39</v>
      </c>
      <c r="AA3069" t="s">
        <v>39</v>
      </c>
      <c r="AB3069" t="s">
        <v>39</v>
      </c>
      <c r="AC3069" t="s">
        <v>39</v>
      </c>
      <c r="AD3069" t="s">
        <v>40</v>
      </c>
      <c r="AE3069" t="s">
        <v>39</v>
      </c>
      <c r="AF3069" t="s">
        <v>40</v>
      </c>
      <c r="AG3069" t="s">
        <v>39</v>
      </c>
      <c r="AH3069" t="s">
        <v>39</v>
      </c>
      <c r="AI3069" t="s">
        <v>39</v>
      </c>
      <c r="AJ3069" s="6" t="s">
        <v>3272</v>
      </c>
      <c r="AK3069" s="19">
        <v>49</v>
      </c>
      <c r="AL3069" t="s">
        <v>39</v>
      </c>
      <c r="AM3069" t="s">
        <v>39</v>
      </c>
      <c r="AN3069">
        <v>4</v>
      </c>
      <c r="AO3069">
        <v>50</v>
      </c>
      <c r="AP3069">
        <v>105</v>
      </c>
      <c r="AQ3069" t="s">
        <v>39</v>
      </c>
      <c r="AR3069" t="s">
        <v>2692</v>
      </c>
      <c r="AS3069" t="s">
        <v>3273</v>
      </c>
    </row>
    <row r="3070" spans="1:45" x14ac:dyDescent="0.35">
      <c r="A3070" t="s">
        <v>2180</v>
      </c>
      <c r="B3070" t="s">
        <v>2672</v>
      </c>
      <c r="C3070" t="s">
        <v>2592</v>
      </c>
      <c r="D3070" t="s">
        <v>1389</v>
      </c>
      <c r="E3070" t="s">
        <v>2179</v>
      </c>
      <c r="F3070" t="s">
        <v>39</v>
      </c>
      <c r="G3070" t="s">
        <v>42</v>
      </c>
      <c r="H3070" t="s">
        <v>40</v>
      </c>
      <c r="I3070" t="s">
        <v>3267</v>
      </c>
      <c r="J3070">
        <v>52.3</v>
      </c>
      <c r="K3070">
        <v>17.03</v>
      </c>
      <c r="L3070" t="s">
        <v>39</v>
      </c>
      <c r="M3070" t="s">
        <v>3264</v>
      </c>
      <c r="N3070" t="s">
        <v>39</v>
      </c>
      <c r="O3070">
        <v>1996</v>
      </c>
      <c r="P3070">
        <v>1997</v>
      </c>
      <c r="Q3070" t="s">
        <v>3265</v>
      </c>
      <c r="R3070" t="s">
        <v>3266</v>
      </c>
      <c r="S3070" t="s">
        <v>39</v>
      </c>
      <c r="T3070">
        <v>-3</v>
      </c>
      <c r="U3070" t="s">
        <v>2628</v>
      </c>
      <c r="V3070" s="6" t="s">
        <v>2953</v>
      </c>
      <c r="W3070">
        <v>56</v>
      </c>
      <c r="X3070" s="6" t="s">
        <v>3232</v>
      </c>
      <c r="Y3070" t="s">
        <v>39</v>
      </c>
      <c r="Z3070" s="6" t="s">
        <v>39</v>
      </c>
      <c r="AA3070" t="s">
        <v>39</v>
      </c>
      <c r="AB3070" t="s">
        <v>39</v>
      </c>
      <c r="AC3070" t="s">
        <v>39</v>
      </c>
      <c r="AD3070" t="s">
        <v>40</v>
      </c>
      <c r="AE3070" t="s">
        <v>39</v>
      </c>
      <c r="AF3070" t="s">
        <v>40</v>
      </c>
      <c r="AG3070" t="s">
        <v>39</v>
      </c>
      <c r="AH3070" t="s">
        <v>39</v>
      </c>
      <c r="AI3070" t="s">
        <v>39</v>
      </c>
      <c r="AJ3070" s="6" t="s">
        <v>3272</v>
      </c>
      <c r="AK3070" s="19">
        <v>31.5</v>
      </c>
      <c r="AL3070" t="s">
        <v>39</v>
      </c>
      <c r="AM3070" t="s">
        <v>39</v>
      </c>
      <c r="AN3070">
        <v>4</v>
      </c>
      <c r="AO3070">
        <v>50</v>
      </c>
      <c r="AP3070">
        <v>105</v>
      </c>
      <c r="AQ3070" t="s">
        <v>39</v>
      </c>
      <c r="AR3070" t="s">
        <v>2692</v>
      </c>
      <c r="AS3070" t="s">
        <v>3273</v>
      </c>
    </row>
    <row r="3071" spans="1:45" x14ac:dyDescent="0.35">
      <c r="A3071" t="s">
        <v>2180</v>
      </c>
      <c r="B3071" t="s">
        <v>2672</v>
      </c>
      <c r="C3071" t="s">
        <v>2592</v>
      </c>
      <c r="D3071" t="s">
        <v>1389</v>
      </c>
      <c r="E3071" t="s">
        <v>2179</v>
      </c>
      <c r="F3071" t="s">
        <v>39</v>
      </c>
      <c r="G3071" t="s">
        <v>42</v>
      </c>
      <c r="H3071" t="s">
        <v>40</v>
      </c>
      <c r="I3071" t="s">
        <v>3267</v>
      </c>
      <c r="J3071">
        <v>52.3</v>
      </c>
      <c r="K3071">
        <v>17.03</v>
      </c>
      <c r="L3071" t="s">
        <v>39</v>
      </c>
      <c r="M3071" t="s">
        <v>3264</v>
      </c>
      <c r="N3071" t="s">
        <v>39</v>
      </c>
      <c r="O3071">
        <v>1996</v>
      </c>
      <c r="P3071">
        <v>1997</v>
      </c>
      <c r="Q3071" t="s">
        <v>3265</v>
      </c>
      <c r="R3071" t="s">
        <v>3266</v>
      </c>
      <c r="S3071" t="s">
        <v>39</v>
      </c>
      <c r="T3071">
        <v>-3</v>
      </c>
      <c r="U3071" t="s">
        <v>2628</v>
      </c>
      <c r="V3071" s="6" t="s">
        <v>2953</v>
      </c>
      <c r="W3071">
        <v>56</v>
      </c>
      <c r="X3071" s="6" t="s">
        <v>3228</v>
      </c>
      <c r="Y3071" t="s">
        <v>39</v>
      </c>
      <c r="Z3071" s="6" t="s">
        <v>39</v>
      </c>
      <c r="AA3071" t="s">
        <v>39</v>
      </c>
      <c r="AB3071" t="s">
        <v>39</v>
      </c>
      <c r="AC3071" t="s">
        <v>39</v>
      </c>
      <c r="AD3071" t="s">
        <v>40</v>
      </c>
      <c r="AE3071" t="s">
        <v>39</v>
      </c>
      <c r="AF3071" t="s">
        <v>40</v>
      </c>
      <c r="AG3071" t="s">
        <v>39</v>
      </c>
      <c r="AH3071" t="s">
        <v>39</v>
      </c>
      <c r="AI3071" t="s">
        <v>39</v>
      </c>
      <c r="AJ3071" s="6" t="s">
        <v>3272</v>
      </c>
      <c r="AK3071" s="19">
        <v>14</v>
      </c>
      <c r="AL3071" t="s">
        <v>39</v>
      </c>
      <c r="AM3071" t="s">
        <v>39</v>
      </c>
      <c r="AN3071">
        <v>4</v>
      </c>
      <c r="AO3071">
        <v>50</v>
      </c>
      <c r="AP3071">
        <v>105</v>
      </c>
      <c r="AQ3071" t="s">
        <v>39</v>
      </c>
      <c r="AR3071" t="s">
        <v>2692</v>
      </c>
      <c r="AS3071" t="s">
        <v>3273</v>
      </c>
    </row>
    <row r="3072" spans="1:45" x14ac:dyDescent="0.35">
      <c r="A3072" t="s">
        <v>2180</v>
      </c>
      <c r="B3072" t="s">
        <v>2672</v>
      </c>
      <c r="C3072" t="s">
        <v>2592</v>
      </c>
      <c r="D3072" t="s">
        <v>1389</v>
      </c>
      <c r="E3072" t="s">
        <v>2179</v>
      </c>
      <c r="F3072" t="s">
        <v>39</v>
      </c>
      <c r="G3072" t="s">
        <v>42</v>
      </c>
      <c r="H3072" t="s">
        <v>40</v>
      </c>
      <c r="I3072" t="s">
        <v>3267</v>
      </c>
      <c r="J3072">
        <v>52.3</v>
      </c>
      <c r="K3072">
        <v>17.03</v>
      </c>
      <c r="L3072" t="s">
        <v>39</v>
      </c>
      <c r="M3072" t="s">
        <v>3264</v>
      </c>
      <c r="N3072" t="s">
        <v>39</v>
      </c>
      <c r="O3072">
        <v>1996</v>
      </c>
      <c r="P3072">
        <v>1997</v>
      </c>
      <c r="Q3072" t="s">
        <v>3265</v>
      </c>
      <c r="R3072" t="s">
        <v>3266</v>
      </c>
      <c r="S3072" t="s">
        <v>39</v>
      </c>
      <c r="T3072">
        <v>-3</v>
      </c>
      <c r="U3072" t="s">
        <v>2628</v>
      </c>
      <c r="V3072" s="6" t="s">
        <v>2953</v>
      </c>
      <c r="W3072">
        <v>28</v>
      </c>
      <c r="X3072" s="6" t="s">
        <v>2787</v>
      </c>
      <c r="Y3072" t="s">
        <v>39</v>
      </c>
      <c r="Z3072" s="6" t="s">
        <v>39</v>
      </c>
      <c r="AA3072" t="s">
        <v>39</v>
      </c>
      <c r="AB3072" t="s">
        <v>39</v>
      </c>
      <c r="AC3072" t="s">
        <v>39</v>
      </c>
      <c r="AD3072" t="s">
        <v>40</v>
      </c>
      <c r="AE3072" t="s">
        <v>39</v>
      </c>
      <c r="AF3072" t="s">
        <v>40</v>
      </c>
      <c r="AG3072" t="s">
        <v>39</v>
      </c>
      <c r="AH3072" t="s">
        <v>39</v>
      </c>
      <c r="AI3072" t="s">
        <v>39</v>
      </c>
      <c r="AJ3072" s="6" t="s">
        <v>43</v>
      </c>
      <c r="AK3072" s="19">
        <v>0</v>
      </c>
      <c r="AL3072" t="s">
        <v>39</v>
      </c>
      <c r="AM3072" t="s">
        <v>39</v>
      </c>
      <c r="AN3072">
        <v>4</v>
      </c>
      <c r="AO3072">
        <v>50</v>
      </c>
      <c r="AP3072">
        <v>49</v>
      </c>
      <c r="AQ3072" t="s">
        <v>39</v>
      </c>
      <c r="AR3072" t="s">
        <v>2686</v>
      </c>
      <c r="AS3072" t="s">
        <v>3268</v>
      </c>
    </row>
    <row r="3073" spans="1:45" x14ac:dyDescent="0.35">
      <c r="A3073" t="s">
        <v>2180</v>
      </c>
      <c r="B3073" t="s">
        <v>2672</v>
      </c>
      <c r="C3073" t="s">
        <v>2592</v>
      </c>
      <c r="D3073" t="s">
        <v>1389</v>
      </c>
      <c r="E3073" t="s">
        <v>2179</v>
      </c>
      <c r="F3073" t="s">
        <v>39</v>
      </c>
      <c r="G3073" t="s">
        <v>42</v>
      </c>
      <c r="H3073" t="s">
        <v>40</v>
      </c>
      <c r="I3073" t="s">
        <v>3267</v>
      </c>
      <c r="J3073">
        <v>52.3</v>
      </c>
      <c r="K3073">
        <v>17.03</v>
      </c>
      <c r="L3073" t="s">
        <v>39</v>
      </c>
      <c r="M3073" t="s">
        <v>3264</v>
      </c>
      <c r="N3073" t="s">
        <v>39</v>
      </c>
      <c r="O3073">
        <v>1996</v>
      </c>
      <c r="P3073">
        <v>1997</v>
      </c>
      <c r="Q3073" t="s">
        <v>3265</v>
      </c>
      <c r="R3073" t="s">
        <v>3266</v>
      </c>
      <c r="S3073" t="s">
        <v>39</v>
      </c>
      <c r="T3073">
        <v>-3</v>
      </c>
      <c r="U3073" t="s">
        <v>2628</v>
      </c>
      <c r="V3073" s="6" t="s">
        <v>2953</v>
      </c>
      <c r="W3073">
        <v>28</v>
      </c>
      <c r="X3073" s="6" t="s">
        <v>2787</v>
      </c>
      <c r="Y3073" t="s">
        <v>39</v>
      </c>
      <c r="Z3073" s="6" t="s">
        <v>39</v>
      </c>
      <c r="AA3073" t="s">
        <v>39</v>
      </c>
      <c r="AB3073" t="s">
        <v>39</v>
      </c>
      <c r="AC3073" t="s">
        <v>39</v>
      </c>
      <c r="AD3073" t="s">
        <v>40</v>
      </c>
      <c r="AE3073" t="s">
        <v>39</v>
      </c>
      <c r="AF3073" t="s">
        <v>40</v>
      </c>
      <c r="AG3073" t="s">
        <v>39</v>
      </c>
      <c r="AH3073" t="s">
        <v>39</v>
      </c>
      <c r="AI3073" t="s">
        <v>39</v>
      </c>
      <c r="AJ3073" s="6" t="s">
        <v>43</v>
      </c>
      <c r="AK3073" s="19">
        <v>0</v>
      </c>
      <c r="AL3073" t="s">
        <v>39</v>
      </c>
      <c r="AM3073" t="s">
        <v>39</v>
      </c>
      <c r="AN3073">
        <v>4</v>
      </c>
      <c r="AO3073">
        <v>50</v>
      </c>
      <c r="AP3073">
        <f>AP3072+7</f>
        <v>56</v>
      </c>
      <c r="AQ3073" t="s">
        <v>39</v>
      </c>
      <c r="AR3073" t="s">
        <v>2686</v>
      </c>
      <c r="AS3073" t="s">
        <v>3268</v>
      </c>
    </row>
    <row r="3074" spans="1:45" x14ac:dyDescent="0.35">
      <c r="A3074" t="s">
        <v>2180</v>
      </c>
      <c r="B3074" t="s">
        <v>2672</v>
      </c>
      <c r="C3074" t="s">
        <v>2592</v>
      </c>
      <c r="D3074" t="s">
        <v>1389</v>
      </c>
      <c r="E3074" t="s">
        <v>2179</v>
      </c>
      <c r="F3074" t="s">
        <v>39</v>
      </c>
      <c r="G3074" t="s">
        <v>42</v>
      </c>
      <c r="H3074" t="s">
        <v>40</v>
      </c>
      <c r="I3074" t="s">
        <v>3267</v>
      </c>
      <c r="J3074">
        <v>52.3</v>
      </c>
      <c r="K3074">
        <v>17.03</v>
      </c>
      <c r="L3074" t="s">
        <v>39</v>
      </c>
      <c r="M3074" t="s">
        <v>3264</v>
      </c>
      <c r="N3074" t="s">
        <v>39</v>
      </c>
      <c r="O3074">
        <v>1996</v>
      </c>
      <c r="P3074">
        <v>1997</v>
      </c>
      <c r="Q3074" t="s">
        <v>3265</v>
      </c>
      <c r="R3074" t="s">
        <v>3266</v>
      </c>
      <c r="S3074" t="s">
        <v>39</v>
      </c>
      <c r="T3074">
        <v>-3</v>
      </c>
      <c r="U3074" t="s">
        <v>2628</v>
      </c>
      <c r="V3074" s="6" t="s">
        <v>2953</v>
      </c>
      <c r="W3074">
        <v>28</v>
      </c>
      <c r="X3074" s="6" t="s">
        <v>2787</v>
      </c>
      <c r="Y3074" t="s">
        <v>39</v>
      </c>
      <c r="Z3074" s="6" t="s">
        <v>39</v>
      </c>
      <c r="AA3074" t="s">
        <v>39</v>
      </c>
      <c r="AB3074" t="s">
        <v>39</v>
      </c>
      <c r="AC3074" t="s">
        <v>39</v>
      </c>
      <c r="AD3074" t="s">
        <v>40</v>
      </c>
      <c r="AE3074" t="s">
        <v>39</v>
      </c>
      <c r="AF3074" t="s">
        <v>40</v>
      </c>
      <c r="AG3074" t="s">
        <v>39</v>
      </c>
      <c r="AH3074" t="s">
        <v>39</v>
      </c>
      <c r="AI3074" t="s">
        <v>39</v>
      </c>
      <c r="AJ3074" s="6" t="s">
        <v>43</v>
      </c>
      <c r="AK3074">
        <v>2.02</v>
      </c>
      <c r="AL3074" t="s">
        <v>39</v>
      </c>
      <c r="AM3074" t="s">
        <v>39</v>
      </c>
      <c r="AN3074">
        <v>4</v>
      </c>
      <c r="AO3074">
        <v>50</v>
      </c>
      <c r="AP3074">
        <f t="shared" ref="AP3074:AP3080" si="90">AP3073+7</f>
        <v>63</v>
      </c>
      <c r="AQ3074" t="s">
        <v>39</v>
      </c>
      <c r="AR3074" t="s">
        <v>2686</v>
      </c>
      <c r="AS3074" t="s">
        <v>3268</v>
      </c>
    </row>
    <row r="3075" spans="1:45" x14ac:dyDescent="0.35">
      <c r="A3075" t="s">
        <v>2180</v>
      </c>
      <c r="B3075" t="s">
        <v>2672</v>
      </c>
      <c r="C3075" t="s">
        <v>2592</v>
      </c>
      <c r="D3075" t="s">
        <v>1389</v>
      </c>
      <c r="E3075" t="s">
        <v>2179</v>
      </c>
      <c r="F3075" t="s">
        <v>39</v>
      </c>
      <c r="G3075" t="s">
        <v>42</v>
      </c>
      <c r="H3075" t="s">
        <v>40</v>
      </c>
      <c r="I3075" t="s">
        <v>3267</v>
      </c>
      <c r="J3075">
        <v>52.3</v>
      </c>
      <c r="K3075">
        <v>17.03</v>
      </c>
      <c r="L3075" t="s">
        <v>39</v>
      </c>
      <c r="M3075" t="s">
        <v>3264</v>
      </c>
      <c r="N3075" t="s">
        <v>39</v>
      </c>
      <c r="O3075">
        <v>1996</v>
      </c>
      <c r="P3075">
        <v>1997</v>
      </c>
      <c r="Q3075" t="s">
        <v>3265</v>
      </c>
      <c r="R3075" t="s">
        <v>3266</v>
      </c>
      <c r="S3075" t="s">
        <v>39</v>
      </c>
      <c r="T3075">
        <v>-3</v>
      </c>
      <c r="U3075" t="s">
        <v>2628</v>
      </c>
      <c r="V3075" s="6" t="s">
        <v>2953</v>
      </c>
      <c r="W3075">
        <v>28</v>
      </c>
      <c r="X3075" s="6" t="s">
        <v>2787</v>
      </c>
      <c r="Y3075" t="s">
        <v>39</v>
      </c>
      <c r="Z3075" s="6" t="s">
        <v>39</v>
      </c>
      <c r="AA3075" t="s">
        <v>39</v>
      </c>
      <c r="AB3075" t="s">
        <v>39</v>
      </c>
      <c r="AC3075" t="s">
        <v>39</v>
      </c>
      <c r="AD3075" t="s">
        <v>40</v>
      </c>
      <c r="AE3075" t="s">
        <v>39</v>
      </c>
      <c r="AF3075" t="s">
        <v>40</v>
      </c>
      <c r="AG3075" t="s">
        <v>39</v>
      </c>
      <c r="AH3075" t="s">
        <v>39</v>
      </c>
      <c r="AI3075" t="s">
        <v>39</v>
      </c>
      <c r="AJ3075" s="6" t="s">
        <v>43</v>
      </c>
      <c r="AK3075">
        <v>2.2730000000000001</v>
      </c>
      <c r="AL3075" t="s">
        <v>39</v>
      </c>
      <c r="AM3075" t="s">
        <v>39</v>
      </c>
      <c r="AN3075">
        <v>4</v>
      </c>
      <c r="AO3075">
        <v>50</v>
      </c>
      <c r="AP3075">
        <f t="shared" si="90"/>
        <v>70</v>
      </c>
      <c r="AQ3075" t="s">
        <v>39</v>
      </c>
      <c r="AR3075" t="s">
        <v>2686</v>
      </c>
      <c r="AS3075" t="s">
        <v>3268</v>
      </c>
    </row>
    <row r="3076" spans="1:45" x14ac:dyDescent="0.35">
      <c r="A3076" t="s">
        <v>2180</v>
      </c>
      <c r="B3076" t="s">
        <v>2672</v>
      </c>
      <c r="C3076" t="s">
        <v>2592</v>
      </c>
      <c r="D3076" t="s">
        <v>1389</v>
      </c>
      <c r="E3076" t="s">
        <v>2179</v>
      </c>
      <c r="F3076" t="s">
        <v>39</v>
      </c>
      <c r="G3076" t="s">
        <v>42</v>
      </c>
      <c r="H3076" t="s">
        <v>40</v>
      </c>
      <c r="I3076" t="s">
        <v>3267</v>
      </c>
      <c r="J3076">
        <v>52.3</v>
      </c>
      <c r="K3076">
        <v>17.03</v>
      </c>
      <c r="L3076" t="s">
        <v>39</v>
      </c>
      <c r="M3076" t="s">
        <v>3264</v>
      </c>
      <c r="N3076" t="s">
        <v>39</v>
      </c>
      <c r="O3076">
        <v>1996</v>
      </c>
      <c r="P3076">
        <v>1997</v>
      </c>
      <c r="Q3076" t="s">
        <v>3265</v>
      </c>
      <c r="R3076" t="s">
        <v>3266</v>
      </c>
      <c r="S3076" t="s">
        <v>39</v>
      </c>
      <c r="T3076">
        <v>-3</v>
      </c>
      <c r="U3076" t="s">
        <v>2628</v>
      </c>
      <c r="V3076" s="6" t="s">
        <v>2953</v>
      </c>
      <c r="W3076">
        <v>28</v>
      </c>
      <c r="X3076" s="6" t="s">
        <v>2787</v>
      </c>
      <c r="Y3076" t="s">
        <v>39</v>
      </c>
      <c r="Z3076" s="6" t="s">
        <v>39</v>
      </c>
      <c r="AA3076" t="s">
        <v>39</v>
      </c>
      <c r="AB3076" t="s">
        <v>39</v>
      </c>
      <c r="AC3076" t="s">
        <v>39</v>
      </c>
      <c r="AD3076" t="s">
        <v>40</v>
      </c>
      <c r="AE3076" t="s">
        <v>39</v>
      </c>
      <c r="AF3076" t="s">
        <v>40</v>
      </c>
      <c r="AG3076" t="s">
        <v>39</v>
      </c>
      <c r="AH3076" t="s">
        <v>39</v>
      </c>
      <c r="AI3076" t="s">
        <v>39</v>
      </c>
      <c r="AJ3076" s="6" t="s">
        <v>43</v>
      </c>
      <c r="AK3076" s="19">
        <v>2.2730000000000001</v>
      </c>
      <c r="AL3076" t="s">
        <v>39</v>
      </c>
      <c r="AM3076" t="s">
        <v>39</v>
      </c>
      <c r="AN3076">
        <v>4</v>
      </c>
      <c r="AO3076">
        <v>50</v>
      </c>
      <c r="AP3076">
        <f t="shared" si="90"/>
        <v>77</v>
      </c>
      <c r="AQ3076" t="s">
        <v>39</v>
      </c>
      <c r="AR3076" t="s">
        <v>2686</v>
      </c>
      <c r="AS3076" t="s">
        <v>3268</v>
      </c>
    </row>
    <row r="3077" spans="1:45" x14ac:dyDescent="0.35">
      <c r="A3077" t="s">
        <v>2180</v>
      </c>
      <c r="B3077" t="s">
        <v>2672</v>
      </c>
      <c r="C3077" t="s">
        <v>2592</v>
      </c>
      <c r="D3077" t="s">
        <v>1389</v>
      </c>
      <c r="E3077" t="s">
        <v>2179</v>
      </c>
      <c r="F3077" t="s">
        <v>39</v>
      </c>
      <c r="G3077" t="s">
        <v>42</v>
      </c>
      <c r="H3077" t="s">
        <v>40</v>
      </c>
      <c r="I3077" t="s">
        <v>3267</v>
      </c>
      <c r="J3077">
        <v>52.3</v>
      </c>
      <c r="K3077">
        <v>17.03</v>
      </c>
      <c r="L3077" t="s">
        <v>39</v>
      </c>
      <c r="M3077" t="s">
        <v>3264</v>
      </c>
      <c r="N3077" t="s">
        <v>39</v>
      </c>
      <c r="O3077">
        <v>1996</v>
      </c>
      <c r="P3077">
        <v>1997</v>
      </c>
      <c r="Q3077" t="s">
        <v>3265</v>
      </c>
      <c r="R3077" t="s">
        <v>3266</v>
      </c>
      <c r="S3077" t="s">
        <v>39</v>
      </c>
      <c r="T3077">
        <v>-3</v>
      </c>
      <c r="U3077" t="s">
        <v>2628</v>
      </c>
      <c r="V3077" s="6" t="s">
        <v>2953</v>
      </c>
      <c r="W3077">
        <v>28</v>
      </c>
      <c r="X3077" s="6" t="s">
        <v>2787</v>
      </c>
      <c r="Y3077" t="s">
        <v>39</v>
      </c>
      <c r="Z3077" s="6" t="s">
        <v>39</v>
      </c>
      <c r="AA3077" t="s">
        <v>39</v>
      </c>
      <c r="AB3077" t="s">
        <v>39</v>
      </c>
      <c r="AC3077" t="s">
        <v>39</v>
      </c>
      <c r="AD3077" t="s">
        <v>40</v>
      </c>
      <c r="AE3077" t="s">
        <v>39</v>
      </c>
      <c r="AF3077" t="s">
        <v>40</v>
      </c>
      <c r="AG3077" t="s">
        <v>39</v>
      </c>
      <c r="AH3077" t="s">
        <v>39</v>
      </c>
      <c r="AI3077" t="s">
        <v>39</v>
      </c>
      <c r="AJ3077" s="6" t="s">
        <v>43</v>
      </c>
      <c r="AK3077" s="19">
        <v>4.2930000000000001</v>
      </c>
      <c r="AL3077" t="s">
        <v>39</v>
      </c>
      <c r="AM3077" t="s">
        <v>39</v>
      </c>
      <c r="AN3077">
        <v>4</v>
      </c>
      <c r="AO3077">
        <v>50</v>
      </c>
      <c r="AP3077">
        <f t="shared" si="90"/>
        <v>84</v>
      </c>
      <c r="AQ3077" t="s">
        <v>39</v>
      </c>
      <c r="AR3077" t="s">
        <v>2686</v>
      </c>
      <c r="AS3077" t="s">
        <v>3268</v>
      </c>
    </row>
    <row r="3078" spans="1:45" x14ac:dyDescent="0.35">
      <c r="A3078" t="s">
        <v>2180</v>
      </c>
      <c r="B3078" t="s">
        <v>2672</v>
      </c>
      <c r="C3078" t="s">
        <v>2592</v>
      </c>
      <c r="D3078" t="s">
        <v>1389</v>
      </c>
      <c r="E3078" t="s">
        <v>2179</v>
      </c>
      <c r="F3078" t="s">
        <v>39</v>
      </c>
      <c r="G3078" t="s">
        <v>42</v>
      </c>
      <c r="H3078" t="s">
        <v>40</v>
      </c>
      <c r="I3078" t="s">
        <v>3267</v>
      </c>
      <c r="J3078">
        <v>52.3</v>
      </c>
      <c r="K3078">
        <v>17.03</v>
      </c>
      <c r="L3078" t="s">
        <v>39</v>
      </c>
      <c r="M3078" t="s">
        <v>3264</v>
      </c>
      <c r="N3078" t="s">
        <v>39</v>
      </c>
      <c r="O3078">
        <v>1996</v>
      </c>
      <c r="P3078">
        <v>1997</v>
      </c>
      <c r="Q3078" t="s">
        <v>3265</v>
      </c>
      <c r="R3078" t="s">
        <v>3266</v>
      </c>
      <c r="S3078" t="s">
        <v>39</v>
      </c>
      <c r="T3078">
        <v>-3</v>
      </c>
      <c r="U3078" t="s">
        <v>2628</v>
      </c>
      <c r="V3078" s="6" t="s">
        <v>2953</v>
      </c>
      <c r="W3078">
        <v>28</v>
      </c>
      <c r="X3078" s="6" t="s">
        <v>2787</v>
      </c>
      <c r="Y3078" t="s">
        <v>39</v>
      </c>
      <c r="Z3078" s="6" t="s">
        <v>39</v>
      </c>
      <c r="AA3078" t="s">
        <v>39</v>
      </c>
      <c r="AB3078" t="s">
        <v>39</v>
      </c>
      <c r="AC3078" t="s">
        <v>39</v>
      </c>
      <c r="AD3078" t="s">
        <v>40</v>
      </c>
      <c r="AE3078" t="s">
        <v>39</v>
      </c>
      <c r="AF3078" t="s">
        <v>40</v>
      </c>
      <c r="AG3078" t="s">
        <v>39</v>
      </c>
      <c r="AH3078" t="s">
        <v>39</v>
      </c>
      <c r="AI3078" t="s">
        <v>39</v>
      </c>
      <c r="AJ3078" s="6" t="s">
        <v>43</v>
      </c>
      <c r="AK3078" s="19">
        <v>8.8379999999999992</v>
      </c>
      <c r="AL3078" t="s">
        <v>39</v>
      </c>
      <c r="AM3078" t="s">
        <v>39</v>
      </c>
      <c r="AN3078">
        <v>4</v>
      </c>
      <c r="AO3078">
        <v>50</v>
      </c>
      <c r="AP3078">
        <f t="shared" si="90"/>
        <v>91</v>
      </c>
      <c r="AQ3078" t="s">
        <v>39</v>
      </c>
      <c r="AR3078" t="s">
        <v>2686</v>
      </c>
      <c r="AS3078" t="s">
        <v>3268</v>
      </c>
    </row>
    <row r="3079" spans="1:45" x14ac:dyDescent="0.35">
      <c r="A3079" t="s">
        <v>2180</v>
      </c>
      <c r="B3079" t="s">
        <v>2672</v>
      </c>
      <c r="C3079" t="s">
        <v>2592</v>
      </c>
      <c r="D3079" t="s">
        <v>1389</v>
      </c>
      <c r="E3079" t="s">
        <v>2179</v>
      </c>
      <c r="F3079" t="s">
        <v>39</v>
      </c>
      <c r="G3079" t="s">
        <v>42</v>
      </c>
      <c r="H3079" t="s">
        <v>40</v>
      </c>
      <c r="I3079" t="s">
        <v>3267</v>
      </c>
      <c r="J3079">
        <v>52.3</v>
      </c>
      <c r="K3079">
        <v>17.03</v>
      </c>
      <c r="L3079" t="s">
        <v>39</v>
      </c>
      <c r="M3079" t="s">
        <v>3264</v>
      </c>
      <c r="N3079" t="s">
        <v>39</v>
      </c>
      <c r="O3079">
        <v>1996</v>
      </c>
      <c r="P3079">
        <v>1997</v>
      </c>
      <c r="Q3079" t="s">
        <v>3265</v>
      </c>
      <c r="R3079" t="s">
        <v>3266</v>
      </c>
      <c r="S3079" t="s">
        <v>39</v>
      </c>
      <c r="T3079">
        <v>-3</v>
      </c>
      <c r="U3079" t="s">
        <v>2628</v>
      </c>
      <c r="V3079" s="6" t="s">
        <v>2953</v>
      </c>
      <c r="W3079">
        <v>28</v>
      </c>
      <c r="X3079" s="6" t="s">
        <v>2787</v>
      </c>
      <c r="Y3079" t="s">
        <v>39</v>
      </c>
      <c r="Z3079" s="6" t="s">
        <v>39</v>
      </c>
      <c r="AA3079" t="s">
        <v>39</v>
      </c>
      <c r="AB3079" t="s">
        <v>39</v>
      </c>
      <c r="AC3079" t="s">
        <v>39</v>
      </c>
      <c r="AD3079" t="s">
        <v>40</v>
      </c>
      <c r="AE3079" t="s">
        <v>39</v>
      </c>
      <c r="AF3079" t="s">
        <v>40</v>
      </c>
      <c r="AG3079" t="s">
        <v>39</v>
      </c>
      <c r="AH3079" t="s">
        <v>39</v>
      </c>
      <c r="AI3079" t="s">
        <v>39</v>
      </c>
      <c r="AJ3079" s="6" t="s">
        <v>43</v>
      </c>
      <c r="AK3079" s="19">
        <v>9.343</v>
      </c>
      <c r="AL3079" t="s">
        <v>39</v>
      </c>
      <c r="AM3079" t="s">
        <v>39</v>
      </c>
      <c r="AN3079">
        <v>4</v>
      </c>
      <c r="AO3079">
        <v>50</v>
      </c>
      <c r="AP3079">
        <f t="shared" si="90"/>
        <v>98</v>
      </c>
      <c r="AQ3079" t="s">
        <v>39</v>
      </c>
      <c r="AR3079" t="s">
        <v>2686</v>
      </c>
      <c r="AS3079" t="s">
        <v>3268</v>
      </c>
    </row>
    <row r="3080" spans="1:45" x14ac:dyDescent="0.35">
      <c r="A3080" t="s">
        <v>2180</v>
      </c>
      <c r="B3080" t="s">
        <v>2672</v>
      </c>
      <c r="C3080" t="s">
        <v>2592</v>
      </c>
      <c r="D3080" t="s">
        <v>1389</v>
      </c>
      <c r="E3080" t="s">
        <v>2179</v>
      </c>
      <c r="F3080" t="s">
        <v>39</v>
      </c>
      <c r="G3080" t="s">
        <v>42</v>
      </c>
      <c r="H3080" t="s">
        <v>40</v>
      </c>
      <c r="I3080" t="s">
        <v>3267</v>
      </c>
      <c r="J3080">
        <v>52.3</v>
      </c>
      <c r="K3080">
        <v>17.03</v>
      </c>
      <c r="L3080" t="s">
        <v>39</v>
      </c>
      <c r="M3080" t="s">
        <v>3264</v>
      </c>
      <c r="N3080" t="s">
        <v>39</v>
      </c>
      <c r="O3080">
        <v>1996</v>
      </c>
      <c r="P3080">
        <v>1997</v>
      </c>
      <c r="Q3080" t="s">
        <v>3265</v>
      </c>
      <c r="R3080" t="s">
        <v>3266</v>
      </c>
      <c r="S3080" t="s">
        <v>39</v>
      </c>
      <c r="T3080">
        <v>-3</v>
      </c>
      <c r="U3080" t="s">
        <v>2628</v>
      </c>
      <c r="V3080" s="6" t="s">
        <v>2953</v>
      </c>
      <c r="W3080">
        <v>28</v>
      </c>
      <c r="X3080" s="6" t="s">
        <v>2787</v>
      </c>
      <c r="Y3080" t="s">
        <v>39</v>
      </c>
      <c r="Z3080" s="6" t="s">
        <v>39</v>
      </c>
      <c r="AA3080" t="s">
        <v>39</v>
      </c>
      <c r="AB3080" t="s">
        <v>39</v>
      </c>
      <c r="AC3080" t="s">
        <v>39</v>
      </c>
      <c r="AD3080" t="s">
        <v>40</v>
      </c>
      <c r="AE3080" t="s">
        <v>39</v>
      </c>
      <c r="AF3080" t="s">
        <v>40</v>
      </c>
      <c r="AG3080" t="s">
        <v>39</v>
      </c>
      <c r="AH3080" t="s">
        <v>39</v>
      </c>
      <c r="AI3080" t="s">
        <v>39</v>
      </c>
      <c r="AJ3080" s="6" t="s">
        <v>43</v>
      </c>
      <c r="AK3080" s="19">
        <v>12.374000000000001</v>
      </c>
      <c r="AL3080" t="s">
        <v>39</v>
      </c>
      <c r="AM3080" t="s">
        <v>39</v>
      </c>
      <c r="AN3080">
        <v>4</v>
      </c>
      <c r="AO3080">
        <v>50</v>
      </c>
      <c r="AP3080">
        <f t="shared" si="90"/>
        <v>105</v>
      </c>
      <c r="AQ3080" t="s">
        <v>39</v>
      </c>
      <c r="AR3080" t="s">
        <v>2686</v>
      </c>
      <c r="AS3080" t="s">
        <v>3268</v>
      </c>
    </row>
    <row r="3081" spans="1:45" x14ac:dyDescent="0.35">
      <c r="A3081" t="s">
        <v>2180</v>
      </c>
      <c r="B3081" t="s">
        <v>2672</v>
      </c>
      <c r="C3081" t="s">
        <v>2592</v>
      </c>
      <c r="D3081" t="s">
        <v>1389</v>
      </c>
      <c r="E3081" t="s">
        <v>2179</v>
      </c>
      <c r="F3081" t="s">
        <v>39</v>
      </c>
      <c r="G3081" t="s">
        <v>42</v>
      </c>
      <c r="H3081" t="s">
        <v>40</v>
      </c>
      <c r="I3081" t="s">
        <v>3267</v>
      </c>
      <c r="J3081">
        <v>52.3</v>
      </c>
      <c r="K3081">
        <v>17.03</v>
      </c>
      <c r="L3081" t="s">
        <v>39</v>
      </c>
      <c r="M3081" t="s">
        <v>3264</v>
      </c>
      <c r="N3081" t="s">
        <v>39</v>
      </c>
      <c r="O3081">
        <v>1996</v>
      </c>
      <c r="P3081">
        <v>1997</v>
      </c>
      <c r="Q3081" t="s">
        <v>3265</v>
      </c>
      <c r="R3081" t="s">
        <v>3266</v>
      </c>
      <c r="S3081" t="s">
        <v>39</v>
      </c>
      <c r="T3081">
        <v>-3</v>
      </c>
      <c r="U3081" t="s">
        <v>2628</v>
      </c>
      <c r="V3081" s="6" t="s">
        <v>2953</v>
      </c>
      <c r="W3081">
        <v>28</v>
      </c>
      <c r="X3081" s="6" t="s">
        <v>3231</v>
      </c>
      <c r="Y3081" t="s">
        <v>39</v>
      </c>
      <c r="Z3081" s="6" t="s">
        <v>39</v>
      </c>
      <c r="AA3081" t="s">
        <v>39</v>
      </c>
      <c r="AB3081" t="s">
        <v>39</v>
      </c>
      <c r="AC3081" t="s">
        <v>39</v>
      </c>
      <c r="AD3081" t="s">
        <v>40</v>
      </c>
      <c r="AE3081" t="s">
        <v>39</v>
      </c>
      <c r="AF3081" t="s">
        <v>40</v>
      </c>
      <c r="AG3081" t="s">
        <v>39</v>
      </c>
      <c r="AH3081" t="s">
        <v>39</v>
      </c>
      <c r="AI3081" t="s">
        <v>39</v>
      </c>
      <c r="AJ3081" s="6" t="s">
        <v>43</v>
      </c>
      <c r="AK3081" s="19">
        <v>0</v>
      </c>
      <c r="AL3081" t="s">
        <v>39</v>
      </c>
      <c r="AM3081" t="s">
        <v>39</v>
      </c>
      <c r="AN3081">
        <v>4</v>
      </c>
      <c r="AO3081">
        <v>50</v>
      </c>
      <c r="AP3081">
        <v>28</v>
      </c>
      <c r="AQ3081" t="s">
        <v>39</v>
      </c>
      <c r="AR3081" t="s">
        <v>2686</v>
      </c>
      <c r="AS3081" t="s">
        <v>3268</v>
      </c>
    </row>
    <row r="3082" spans="1:45" x14ac:dyDescent="0.35">
      <c r="A3082" t="s">
        <v>2180</v>
      </c>
      <c r="B3082" t="s">
        <v>2672</v>
      </c>
      <c r="C3082" t="s">
        <v>2592</v>
      </c>
      <c r="D3082" t="s">
        <v>1389</v>
      </c>
      <c r="E3082" t="s">
        <v>2179</v>
      </c>
      <c r="F3082" t="s">
        <v>39</v>
      </c>
      <c r="G3082" t="s">
        <v>42</v>
      </c>
      <c r="H3082" t="s">
        <v>40</v>
      </c>
      <c r="I3082" t="s">
        <v>3267</v>
      </c>
      <c r="J3082">
        <v>52.3</v>
      </c>
      <c r="K3082">
        <v>17.03</v>
      </c>
      <c r="L3082" t="s">
        <v>39</v>
      </c>
      <c r="M3082" t="s">
        <v>3264</v>
      </c>
      <c r="N3082" t="s">
        <v>39</v>
      </c>
      <c r="O3082">
        <v>1996</v>
      </c>
      <c r="P3082">
        <v>1997</v>
      </c>
      <c r="Q3082" t="s">
        <v>3265</v>
      </c>
      <c r="R3082" t="s">
        <v>3266</v>
      </c>
      <c r="S3082" t="s">
        <v>39</v>
      </c>
      <c r="T3082">
        <v>-3</v>
      </c>
      <c r="U3082" t="s">
        <v>2628</v>
      </c>
      <c r="V3082" s="6" t="s">
        <v>2953</v>
      </c>
      <c r="W3082">
        <v>28</v>
      </c>
      <c r="X3082" s="6" t="s">
        <v>3231</v>
      </c>
      <c r="Y3082" t="s">
        <v>39</v>
      </c>
      <c r="Z3082" s="6" t="s">
        <v>39</v>
      </c>
      <c r="AA3082" t="s">
        <v>39</v>
      </c>
      <c r="AB3082" t="s">
        <v>39</v>
      </c>
      <c r="AC3082" t="s">
        <v>39</v>
      </c>
      <c r="AD3082" t="s">
        <v>40</v>
      </c>
      <c r="AE3082" t="s">
        <v>39</v>
      </c>
      <c r="AF3082" t="s">
        <v>40</v>
      </c>
      <c r="AG3082" t="s">
        <v>39</v>
      </c>
      <c r="AH3082" t="s">
        <v>39</v>
      </c>
      <c r="AI3082" t="s">
        <v>39</v>
      </c>
      <c r="AJ3082" s="6" t="s">
        <v>43</v>
      </c>
      <c r="AK3082" s="19">
        <v>0</v>
      </c>
      <c r="AL3082" t="s">
        <v>39</v>
      </c>
      <c r="AM3082" t="s">
        <v>39</v>
      </c>
      <c r="AN3082">
        <v>4</v>
      </c>
      <c r="AO3082">
        <v>50</v>
      </c>
      <c r="AP3082">
        <f t="shared" ref="AP3082:AP3091" si="91">AP3081+7</f>
        <v>35</v>
      </c>
      <c r="AQ3082" t="s">
        <v>39</v>
      </c>
      <c r="AR3082" t="s">
        <v>2686</v>
      </c>
      <c r="AS3082" t="s">
        <v>3268</v>
      </c>
    </row>
    <row r="3083" spans="1:45" x14ac:dyDescent="0.35">
      <c r="A3083" t="s">
        <v>2180</v>
      </c>
      <c r="B3083" t="s">
        <v>2672</v>
      </c>
      <c r="C3083" t="s">
        <v>2592</v>
      </c>
      <c r="D3083" t="s">
        <v>1389</v>
      </c>
      <c r="E3083" t="s">
        <v>2179</v>
      </c>
      <c r="F3083" t="s">
        <v>39</v>
      </c>
      <c r="G3083" t="s">
        <v>42</v>
      </c>
      <c r="H3083" t="s">
        <v>40</v>
      </c>
      <c r="I3083" t="s">
        <v>3267</v>
      </c>
      <c r="J3083">
        <v>52.3</v>
      </c>
      <c r="K3083">
        <v>17.03</v>
      </c>
      <c r="L3083" t="s">
        <v>39</v>
      </c>
      <c r="M3083" t="s">
        <v>3264</v>
      </c>
      <c r="N3083" t="s">
        <v>39</v>
      </c>
      <c r="O3083">
        <v>1996</v>
      </c>
      <c r="P3083">
        <v>1997</v>
      </c>
      <c r="Q3083" t="s">
        <v>3265</v>
      </c>
      <c r="R3083" t="s">
        <v>3266</v>
      </c>
      <c r="S3083" t="s">
        <v>39</v>
      </c>
      <c r="T3083">
        <v>-3</v>
      </c>
      <c r="U3083" t="s">
        <v>2628</v>
      </c>
      <c r="V3083" s="6" t="s">
        <v>2953</v>
      </c>
      <c r="W3083">
        <v>28</v>
      </c>
      <c r="X3083" s="6" t="s">
        <v>3231</v>
      </c>
      <c r="Y3083" t="s">
        <v>39</v>
      </c>
      <c r="Z3083" s="6" t="s">
        <v>39</v>
      </c>
      <c r="AA3083" t="s">
        <v>39</v>
      </c>
      <c r="AB3083" t="s">
        <v>39</v>
      </c>
      <c r="AC3083" t="s">
        <v>39</v>
      </c>
      <c r="AD3083" t="s">
        <v>40</v>
      </c>
      <c r="AE3083" t="s">
        <v>39</v>
      </c>
      <c r="AF3083" t="s">
        <v>40</v>
      </c>
      <c r="AG3083" t="s">
        <v>39</v>
      </c>
      <c r="AH3083" t="s">
        <v>39</v>
      </c>
      <c r="AI3083" t="s">
        <v>39</v>
      </c>
      <c r="AJ3083" s="6" t="s">
        <v>43</v>
      </c>
      <c r="AK3083">
        <v>6.0609999999999999</v>
      </c>
      <c r="AL3083" t="s">
        <v>39</v>
      </c>
      <c r="AM3083" t="s">
        <v>39</v>
      </c>
      <c r="AN3083">
        <v>4</v>
      </c>
      <c r="AO3083">
        <v>50</v>
      </c>
      <c r="AP3083">
        <f t="shared" si="91"/>
        <v>42</v>
      </c>
      <c r="AQ3083" t="s">
        <v>39</v>
      </c>
      <c r="AR3083" t="s">
        <v>2686</v>
      </c>
      <c r="AS3083" t="s">
        <v>3268</v>
      </c>
    </row>
    <row r="3084" spans="1:45" x14ac:dyDescent="0.35">
      <c r="A3084" t="s">
        <v>2180</v>
      </c>
      <c r="B3084" t="s">
        <v>2672</v>
      </c>
      <c r="C3084" t="s">
        <v>2592</v>
      </c>
      <c r="D3084" t="s">
        <v>1389</v>
      </c>
      <c r="E3084" t="s">
        <v>2179</v>
      </c>
      <c r="F3084" t="s">
        <v>39</v>
      </c>
      <c r="G3084" t="s">
        <v>42</v>
      </c>
      <c r="H3084" t="s">
        <v>40</v>
      </c>
      <c r="I3084" t="s">
        <v>3267</v>
      </c>
      <c r="J3084">
        <v>52.3</v>
      </c>
      <c r="K3084">
        <v>17.03</v>
      </c>
      <c r="L3084" t="s">
        <v>39</v>
      </c>
      <c r="M3084" t="s">
        <v>3264</v>
      </c>
      <c r="N3084" t="s">
        <v>39</v>
      </c>
      <c r="O3084">
        <v>1996</v>
      </c>
      <c r="P3084">
        <v>1997</v>
      </c>
      <c r="Q3084" t="s">
        <v>3265</v>
      </c>
      <c r="R3084" t="s">
        <v>3266</v>
      </c>
      <c r="S3084" t="s">
        <v>39</v>
      </c>
      <c r="T3084">
        <v>-3</v>
      </c>
      <c r="U3084" t="s">
        <v>2628</v>
      </c>
      <c r="V3084" s="6" t="s">
        <v>2953</v>
      </c>
      <c r="W3084">
        <v>28</v>
      </c>
      <c r="X3084" s="6" t="s">
        <v>3231</v>
      </c>
      <c r="Y3084" t="s">
        <v>39</v>
      </c>
      <c r="Z3084" s="6" t="s">
        <v>39</v>
      </c>
      <c r="AA3084" t="s">
        <v>39</v>
      </c>
      <c r="AB3084" t="s">
        <v>39</v>
      </c>
      <c r="AC3084" t="s">
        <v>39</v>
      </c>
      <c r="AD3084" t="s">
        <v>40</v>
      </c>
      <c r="AE3084" t="s">
        <v>39</v>
      </c>
      <c r="AF3084" t="s">
        <v>40</v>
      </c>
      <c r="AG3084" t="s">
        <v>39</v>
      </c>
      <c r="AH3084" t="s">
        <v>39</v>
      </c>
      <c r="AI3084" t="s">
        <v>39</v>
      </c>
      <c r="AJ3084" s="6" t="s">
        <v>43</v>
      </c>
      <c r="AK3084">
        <v>7.8280000000000003</v>
      </c>
      <c r="AL3084" t="s">
        <v>39</v>
      </c>
      <c r="AM3084" t="s">
        <v>39</v>
      </c>
      <c r="AN3084">
        <v>4</v>
      </c>
      <c r="AO3084">
        <v>50</v>
      </c>
      <c r="AP3084">
        <f t="shared" si="91"/>
        <v>49</v>
      </c>
      <c r="AQ3084" t="s">
        <v>39</v>
      </c>
      <c r="AR3084" t="s">
        <v>2686</v>
      </c>
      <c r="AS3084" t="s">
        <v>3268</v>
      </c>
    </row>
    <row r="3085" spans="1:45" x14ac:dyDescent="0.35">
      <c r="A3085" t="s">
        <v>2180</v>
      </c>
      <c r="B3085" t="s">
        <v>2672</v>
      </c>
      <c r="C3085" t="s">
        <v>2592</v>
      </c>
      <c r="D3085" t="s">
        <v>1389</v>
      </c>
      <c r="E3085" t="s">
        <v>2179</v>
      </c>
      <c r="F3085" t="s">
        <v>39</v>
      </c>
      <c r="G3085" t="s">
        <v>42</v>
      </c>
      <c r="H3085" t="s">
        <v>40</v>
      </c>
      <c r="I3085" t="s">
        <v>3267</v>
      </c>
      <c r="J3085">
        <v>52.3</v>
      </c>
      <c r="K3085">
        <v>17.03</v>
      </c>
      <c r="L3085" t="s">
        <v>39</v>
      </c>
      <c r="M3085" t="s">
        <v>3264</v>
      </c>
      <c r="N3085" t="s">
        <v>39</v>
      </c>
      <c r="O3085">
        <v>1996</v>
      </c>
      <c r="P3085">
        <v>1997</v>
      </c>
      <c r="Q3085" t="s">
        <v>3265</v>
      </c>
      <c r="R3085" t="s">
        <v>3266</v>
      </c>
      <c r="S3085" t="s">
        <v>39</v>
      </c>
      <c r="T3085">
        <v>-3</v>
      </c>
      <c r="U3085" t="s">
        <v>2628</v>
      </c>
      <c r="V3085" s="6" t="s">
        <v>2953</v>
      </c>
      <c r="W3085">
        <v>28</v>
      </c>
      <c r="X3085" s="6" t="s">
        <v>3231</v>
      </c>
      <c r="Y3085" t="s">
        <v>39</v>
      </c>
      <c r="Z3085" s="6" t="s">
        <v>39</v>
      </c>
      <c r="AA3085" t="s">
        <v>39</v>
      </c>
      <c r="AB3085" t="s">
        <v>39</v>
      </c>
      <c r="AC3085" t="s">
        <v>39</v>
      </c>
      <c r="AD3085" t="s">
        <v>40</v>
      </c>
      <c r="AE3085" t="s">
        <v>39</v>
      </c>
      <c r="AF3085" t="s">
        <v>40</v>
      </c>
      <c r="AG3085" t="s">
        <v>39</v>
      </c>
      <c r="AH3085" t="s">
        <v>39</v>
      </c>
      <c r="AI3085" t="s">
        <v>39</v>
      </c>
      <c r="AJ3085" s="6" t="s">
        <v>43</v>
      </c>
      <c r="AK3085" s="19">
        <v>17.423999999999999</v>
      </c>
      <c r="AL3085" t="s">
        <v>39</v>
      </c>
      <c r="AM3085" t="s">
        <v>39</v>
      </c>
      <c r="AN3085">
        <v>4</v>
      </c>
      <c r="AO3085">
        <v>50</v>
      </c>
      <c r="AP3085">
        <f t="shared" si="91"/>
        <v>56</v>
      </c>
      <c r="AQ3085" t="s">
        <v>39</v>
      </c>
      <c r="AR3085" t="s">
        <v>2686</v>
      </c>
      <c r="AS3085" t="s">
        <v>3268</v>
      </c>
    </row>
    <row r="3086" spans="1:45" x14ac:dyDescent="0.35">
      <c r="A3086" t="s">
        <v>2180</v>
      </c>
      <c r="B3086" t="s">
        <v>2672</v>
      </c>
      <c r="C3086" t="s">
        <v>2592</v>
      </c>
      <c r="D3086" t="s">
        <v>1389</v>
      </c>
      <c r="E3086" t="s">
        <v>2179</v>
      </c>
      <c r="F3086" t="s">
        <v>39</v>
      </c>
      <c r="G3086" t="s">
        <v>42</v>
      </c>
      <c r="H3086" t="s">
        <v>40</v>
      </c>
      <c r="I3086" t="s">
        <v>3267</v>
      </c>
      <c r="J3086">
        <v>52.3</v>
      </c>
      <c r="K3086">
        <v>17.03</v>
      </c>
      <c r="L3086" t="s">
        <v>39</v>
      </c>
      <c r="M3086" t="s">
        <v>3264</v>
      </c>
      <c r="N3086" t="s">
        <v>39</v>
      </c>
      <c r="O3086">
        <v>1996</v>
      </c>
      <c r="P3086">
        <v>1997</v>
      </c>
      <c r="Q3086" t="s">
        <v>3265</v>
      </c>
      <c r="R3086" t="s">
        <v>3266</v>
      </c>
      <c r="S3086" t="s">
        <v>39</v>
      </c>
      <c r="T3086">
        <v>-3</v>
      </c>
      <c r="U3086" t="s">
        <v>2628</v>
      </c>
      <c r="V3086" s="6" t="s">
        <v>2953</v>
      </c>
      <c r="W3086">
        <v>28</v>
      </c>
      <c r="X3086" s="6" t="s">
        <v>3231</v>
      </c>
      <c r="Y3086" t="s">
        <v>39</v>
      </c>
      <c r="Z3086" s="6" t="s">
        <v>39</v>
      </c>
      <c r="AA3086" t="s">
        <v>39</v>
      </c>
      <c r="AB3086" t="s">
        <v>39</v>
      </c>
      <c r="AC3086" t="s">
        <v>39</v>
      </c>
      <c r="AD3086" t="s">
        <v>40</v>
      </c>
      <c r="AE3086" t="s">
        <v>39</v>
      </c>
      <c r="AF3086" t="s">
        <v>40</v>
      </c>
      <c r="AG3086" t="s">
        <v>39</v>
      </c>
      <c r="AH3086" t="s">
        <v>39</v>
      </c>
      <c r="AI3086" t="s">
        <v>39</v>
      </c>
      <c r="AJ3086" s="6" t="s">
        <v>43</v>
      </c>
      <c r="AK3086" s="19">
        <v>37.121000000000002</v>
      </c>
      <c r="AL3086" t="s">
        <v>39</v>
      </c>
      <c r="AM3086" t="s">
        <v>39</v>
      </c>
      <c r="AN3086">
        <v>4</v>
      </c>
      <c r="AO3086">
        <v>50</v>
      </c>
      <c r="AP3086">
        <f t="shared" si="91"/>
        <v>63</v>
      </c>
      <c r="AQ3086" t="s">
        <v>39</v>
      </c>
      <c r="AR3086" t="s">
        <v>2686</v>
      </c>
      <c r="AS3086" t="s">
        <v>3268</v>
      </c>
    </row>
    <row r="3087" spans="1:45" x14ac:dyDescent="0.35">
      <c r="A3087" t="s">
        <v>2180</v>
      </c>
      <c r="B3087" t="s">
        <v>2672</v>
      </c>
      <c r="C3087" t="s">
        <v>2592</v>
      </c>
      <c r="D3087" t="s">
        <v>1389</v>
      </c>
      <c r="E3087" t="s">
        <v>2179</v>
      </c>
      <c r="F3087" t="s">
        <v>39</v>
      </c>
      <c r="G3087" t="s">
        <v>42</v>
      </c>
      <c r="H3087" t="s">
        <v>40</v>
      </c>
      <c r="I3087" t="s">
        <v>3267</v>
      </c>
      <c r="J3087">
        <v>52.3</v>
      </c>
      <c r="K3087">
        <v>17.03</v>
      </c>
      <c r="L3087" t="s">
        <v>39</v>
      </c>
      <c r="M3087" t="s">
        <v>3264</v>
      </c>
      <c r="N3087" t="s">
        <v>39</v>
      </c>
      <c r="O3087">
        <v>1996</v>
      </c>
      <c r="P3087">
        <v>1997</v>
      </c>
      <c r="Q3087" t="s">
        <v>3265</v>
      </c>
      <c r="R3087" t="s">
        <v>3266</v>
      </c>
      <c r="S3087" t="s">
        <v>39</v>
      </c>
      <c r="T3087">
        <v>-3</v>
      </c>
      <c r="U3087" t="s">
        <v>2628</v>
      </c>
      <c r="V3087" s="6" t="s">
        <v>2953</v>
      </c>
      <c r="W3087">
        <v>28</v>
      </c>
      <c r="X3087" s="6" t="s">
        <v>3231</v>
      </c>
      <c r="Y3087" t="s">
        <v>39</v>
      </c>
      <c r="Z3087" s="6" t="s">
        <v>39</v>
      </c>
      <c r="AA3087" t="s">
        <v>39</v>
      </c>
      <c r="AB3087" t="s">
        <v>39</v>
      </c>
      <c r="AC3087" t="s">
        <v>39</v>
      </c>
      <c r="AD3087" t="s">
        <v>40</v>
      </c>
      <c r="AE3087" t="s">
        <v>39</v>
      </c>
      <c r="AF3087" t="s">
        <v>40</v>
      </c>
      <c r="AG3087" t="s">
        <v>39</v>
      </c>
      <c r="AH3087" t="s">
        <v>39</v>
      </c>
      <c r="AI3087" t="s">
        <v>39</v>
      </c>
      <c r="AJ3087" s="6" t="s">
        <v>43</v>
      </c>
      <c r="AK3087" s="19">
        <v>51.767000000000003</v>
      </c>
      <c r="AL3087" t="s">
        <v>39</v>
      </c>
      <c r="AM3087" t="s">
        <v>39</v>
      </c>
      <c r="AN3087">
        <v>4</v>
      </c>
      <c r="AO3087">
        <v>50</v>
      </c>
      <c r="AP3087">
        <f t="shared" si="91"/>
        <v>70</v>
      </c>
      <c r="AQ3087" t="s">
        <v>39</v>
      </c>
      <c r="AR3087" t="s">
        <v>2686</v>
      </c>
      <c r="AS3087" t="s">
        <v>3268</v>
      </c>
    </row>
    <row r="3088" spans="1:45" x14ac:dyDescent="0.35">
      <c r="A3088" t="s">
        <v>2180</v>
      </c>
      <c r="B3088" t="s">
        <v>2672</v>
      </c>
      <c r="C3088" t="s">
        <v>2592</v>
      </c>
      <c r="D3088" t="s">
        <v>1389</v>
      </c>
      <c r="E3088" t="s">
        <v>2179</v>
      </c>
      <c r="F3088" t="s">
        <v>39</v>
      </c>
      <c r="G3088" t="s">
        <v>42</v>
      </c>
      <c r="H3088" t="s">
        <v>40</v>
      </c>
      <c r="I3088" t="s">
        <v>3267</v>
      </c>
      <c r="J3088">
        <v>52.3</v>
      </c>
      <c r="K3088">
        <v>17.03</v>
      </c>
      <c r="L3088" t="s">
        <v>39</v>
      </c>
      <c r="M3088" t="s">
        <v>3264</v>
      </c>
      <c r="N3088" t="s">
        <v>39</v>
      </c>
      <c r="O3088">
        <v>1996</v>
      </c>
      <c r="P3088">
        <v>1997</v>
      </c>
      <c r="Q3088" t="s">
        <v>3265</v>
      </c>
      <c r="R3088" t="s">
        <v>3266</v>
      </c>
      <c r="S3088" t="s">
        <v>39</v>
      </c>
      <c r="T3088">
        <v>-3</v>
      </c>
      <c r="U3088" t="s">
        <v>2628</v>
      </c>
      <c r="V3088" s="6" t="s">
        <v>2953</v>
      </c>
      <c r="W3088">
        <v>28</v>
      </c>
      <c r="X3088" s="6" t="s">
        <v>3231</v>
      </c>
      <c r="Y3088" t="s">
        <v>39</v>
      </c>
      <c r="Z3088" s="6" t="s">
        <v>39</v>
      </c>
      <c r="AA3088" t="s">
        <v>39</v>
      </c>
      <c r="AB3088" t="s">
        <v>39</v>
      </c>
      <c r="AC3088" t="s">
        <v>39</v>
      </c>
      <c r="AD3088" t="s">
        <v>40</v>
      </c>
      <c r="AE3088" t="s">
        <v>39</v>
      </c>
      <c r="AF3088" t="s">
        <v>40</v>
      </c>
      <c r="AG3088" t="s">
        <v>39</v>
      </c>
      <c r="AH3088" t="s">
        <v>39</v>
      </c>
      <c r="AI3088" t="s">
        <v>39</v>
      </c>
      <c r="AJ3088" s="6" t="s">
        <v>43</v>
      </c>
      <c r="AK3088" s="19">
        <v>60.857999999999997</v>
      </c>
      <c r="AL3088" t="s">
        <v>39</v>
      </c>
      <c r="AM3088" t="s">
        <v>39</v>
      </c>
      <c r="AN3088">
        <v>4</v>
      </c>
      <c r="AO3088">
        <v>50</v>
      </c>
      <c r="AP3088">
        <f t="shared" si="91"/>
        <v>77</v>
      </c>
      <c r="AQ3088" t="s">
        <v>39</v>
      </c>
      <c r="AR3088" t="s">
        <v>2686</v>
      </c>
      <c r="AS3088" t="s">
        <v>3268</v>
      </c>
    </row>
    <row r="3089" spans="1:45" x14ac:dyDescent="0.35">
      <c r="A3089" t="s">
        <v>2180</v>
      </c>
      <c r="B3089" t="s">
        <v>2672</v>
      </c>
      <c r="C3089" t="s">
        <v>2592</v>
      </c>
      <c r="D3089" t="s">
        <v>1389</v>
      </c>
      <c r="E3089" t="s">
        <v>2179</v>
      </c>
      <c r="F3089" t="s">
        <v>39</v>
      </c>
      <c r="G3089" t="s">
        <v>42</v>
      </c>
      <c r="H3089" t="s">
        <v>40</v>
      </c>
      <c r="I3089" t="s">
        <v>3267</v>
      </c>
      <c r="J3089">
        <v>52.3</v>
      </c>
      <c r="K3089">
        <v>17.03</v>
      </c>
      <c r="L3089" t="s">
        <v>39</v>
      </c>
      <c r="M3089" t="s">
        <v>3264</v>
      </c>
      <c r="N3089" t="s">
        <v>39</v>
      </c>
      <c r="O3089">
        <v>1996</v>
      </c>
      <c r="P3089">
        <v>1997</v>
      </c>
      <c r="Q3089" t="s">
        <v>3265</v>
      </c>
      <c r="R3089" t="s">
        <v>3266</v>
      </c>
      <c r="S3089" t="s">
        <v>39</v>
      </c>
      <c r="T3089">
        <v>-3</v>
      </c>
      <c r="U3089" t="s">
        <v>2628</v>
      </c>
      <c r="V3089" s="6" t="s">
        <v>2953</v>
      </c>
      <c r="W3089">
        <v>28</v>
      </c>
      <c r="X3089" s="6" t="s">
        <v>3231</v>
      </c>
      <c r="Y3089" t="s">
        <v>39</v>
      </c>
      <c r="Z3089" s="6" t="s">
        <v>39</v>
      </c>
      <c r="AA3089" t="s">
        <v>39</v>
      </c>
      <c r="AB3089" t="s">
        <v>39</v>
      </c>
      <c r="AC3089" t="s">
        <v>39</v>
      </c>
      <c r="AD3089" t="s">
        <v>40</v>
      </c>
      <c r="AE3089" t="s">
        <v>39</v>
      </c>
      <c r="AF3089" t="s">
        <v>40</v>
      </c>
      <c r="AG3089" t="s">
        <v>39</v>
      </c>
      <c r="AH3089" t="s">
        <v>39</v>
      </c>
      <c r="AI3089" t="s">
        <v>39</v>
      </c>
      <c r="AJ3089" s="6" t="s">
        <v>43</v>
      </c>
      <c r="AK3089" s="19">
        <v>68.938999999999993</v>
      </c>
      <c r="AL3089" t="s">
        <v>39</v>
      </c>
      <c r="AM3089" t="s">
        <v>39</v>
      </c>
      <c r="AN3089">
        <v>4</v>
      </c>
      <c r="AO3089">
        <v>50</v>
      </c>
      <c r="AP3089">
        <f t="shared" si="91"/>
        <v>84</v>
      </c>
      <c r="AQ3089" t="s">
        <v>39</v>
      </c>
      <c r="AR3089" t="s">
        <v>2686</v>
      </c>
      <c r="AS3089" t="s">
        <v>3268</v>
      </c>
    </row>
    <row r="3090" spans="1:45" x14ac:dyDescent="0.35">
      <c r="A3090" t="s">
        <v>2180</v>
      </c>
      <c r="B3090" t="s">
        <v>2672</v>
      </c>
      <c r="C3090" t="s">
        <v>2592</v>
      </c>
      <c r="D3090" t="s">
        <v>1389</v>
      </c>
      <c r="E3090" t="s">
        <v>2179</v>
      </c>
      <c r="F3090" t="s">
        <v>39</v>
      </c>
      <c r="G3090" t="s">
        <v>42</v>
      </c>
      <c r="H3090" t="s">
        <v>40</v>
      </c>
      <c r="I3090" t="s">
        <v>3267</v>
      </c>
      <c r="J3090">
        <v>52.3</v>
      </c>
      <c r="K3090">
        <v>17.03</v>
      </c>
      <c r="L3090" t="s">
        <v>39</v>
      </c>
      <c r="M3090" t="s">
        <v>3264</v>
      </c>
      <c r="N3090" t="s">
        <v>39</v>
      </c>
      <c r="O3090">
        <v>1996</v>
      </c>
      <c r="P3090">
        <v>1997</v>
      </c>
      <c r="Q3090" t="s">
        <v>3265</v>
      </c>
      <c r="R3090" t="s">
        <v>3266</v>
      </c>
      <c r="S3090" t="s">
        <v>39</v>
      </c>
      <c r="T3090">
        <v>-3</v>
      </c>
      <c r="U3090" t="s">
        <v>2628</v>
      </c>
      <c r="V3090" s="6" t="s">
        <v>2953</v>
      </c>
      <c r="W3090">
        <v>28</v>
      </c>
      <c r="X3090" s="6" t="s">
        <v>3231</v>
      </c>
      <c r="Y3090" t="s">
        <v>39</v>
      </c>
      <c r="Z3090" s="6" t="s">
        <v>39</v>
      </c>
      <c r="AA3090" t="s">
        <v>39</v>
      </c>
      <c r="AB3090" t="s">
        <v>39</v>
      </c>
      <c r="AC3090" t="s">
        <v>39</v>
      </c>
      <c r="AD3090" t="s">
        <v>40</v>
      </c>
      <c r="AE3090" t="s">
        <v>39</v>
      </c>
      <c r="AF3090" t="s">
        <v>40</v>
      </c>
      <c r="AG3090" t="s">
        <v>39</v>
      </c>
      <c r="AH3090" t="s">
        <v>39</v>
      </c>
      <c r="AI3090" t="s">
        <v>39</v>
      </c>
      <c r="AJ3090" s="6" t="s">
        <v>43</v>
      </c>
      <c r="AK3090" s="19">
        <v>77.524000000000001</v>
      </c>
      <c r="AL3090" t="s">
        <v>39</v>
      </c>
      <c r="AM3090" t="s">
        <v>39</v>
      </c>
      <c r="AN3090">
        <v>4</v>
      </c>
      <c r="AO3090">
        <v>50</v>
      </c>
      <c r="AP3090">
        <f t="shared" si="91"/>
        <v>91</v>
      </c>
      <c r="AQ3090" t="s">
        <v>39</v>
      </c>
      <c r="AR3090" t="s">
        <v>2686</v>
      </c>
      <c r="AS3090" t="s">
        <v>3268</v>
      </c>
    </row>
    <row r="3091" spans="1:45" x14ac:dyDescent="0.35">
      <c r="A3091" t="s">
        <v>2180</v>
      </c>
      <c r="B3091" t="s">
        <v>2672</v>
      </c>
      <c r="C3091" t="s">
        <v>2592</v>
      </c>
      <c r="D3091" t="s">
        <v>1389</v>
      </c>
      <c r="E3091" t="s">
        <v>2179</v>
      </c>
      <c r="F3091" t="s">
        <v>39</v>
      </c>
      <c r="G3091" t="s">
        <v>42</v>
      </c>
      <c r="H3091" t="s">
        <v>40</v>
      </c>
      <c r="I3091" t="s">
        <v>3267</v>
      </c>
      <c r="J3091">
        <v>52.3</v>
      </c>
      <c r="K3091">
        <v>17.03</v>
      </c>
      <c r="L3091" t="s">
        <v>39</v>
      </c>
      <c r="M3091" t="s">
        <v>3264</v>
      </c>
      <c r="N3091" t="s">
        <v>39</v>
      </c>
      <c r="O3091">
        <v>1996</v>
      </c>
      <c r="P3091">
        <v>1997</v>
      </c>
      <c r="Q3091" t="s">
        <v>3265</v>
      </c>
      <c r="R3091" t="s">
        <v>3266</v>
      </c>
      <c r="S3091" t="s">
        <v>39</v>
      </c>
      <c r="T3091">
        <v>-3</v>
      </c>
      <c r="U3091" t="s">
        <v>2628</v>
      </c>
      <c r="V3091" s="6" t="s">
        <v>2953</v>
      </c>
      <c r="W3091">
        <v>28</v>
      </c>
      <c r="X3091" s="6" t="s">
        <v>3231</v>
      </c>
      <c r="Y3091" t="s">
        <v>39</v>
      </c>
      <c r="Z3091" s="6" t="s">
        <v>39</v>
      </c>
      <c r="AA3091" t="s">
        <v>39</v>
      </c>
      <c r="AB3091" t="s">
        <v>39</v>
      </c>
      <c r="AC3091" t="s">
        <v>39</v>
      </c>
      <c r="AD3091" t="s">
        <v>40</v>
      </c>
      <c r="AE3091" t="s">
        <v>39</v>
      </c>
      <c r="AF3091" t="s">
        <v>40</v>
      </c>
      <c r="AG3091" t="s">
        <v>39</v>
      </c>
      <c r="AH3091" t="s">
        <v>39</v>
      </c>
      <c r="AI3091" t="s">
        <v>39</v>
      </c>
      <c r="AJ3091" s="6" t="s">
        <v>43</v>
      </c>
      <c r="AK3091" s="19">
        <v>80.049000000000007</v>
      </c>
      <c r="AL3091" t="s">
        <v>39</v>
      </c>
      <c r="AM3091" t="s">
        <v>39</v>
      </c>
      <c r="AN3091">
        <v>4</v>
      </c>
      <c r="AO3091">
        <v>50</v>
      </c>
      <c r="AP3091">
        <f t="shared" si="91"/>
        <v>98</v>
      </c>
      <c r="AQ3091" t="s">
        <v>39</v>
      </c>
      <c r="AR3091" t="s">
        <v>2686</v>
      </c>
      <c r="AS3091" t="s">
        <v>3268</v>
      </c>
    </row>
    <row r="3092" spans="1:45" x14ac:dyDescent="0.35">
      <c r="A3092" t="s">
        <v>2180</v>
      </c>
      <c r="B3092" t="s">
        <v>2672</v>
      </c>
      <c r="C3092" t="s">
        <v>2592</v>
      </c>
      <c r="D3092" t="s">
        <v>1389</v>
      </c>
      <c r="E3092" t="s">
        <v>2179</v>
      </c>
      <c r="F3092" t="s">
        <v>39</v>
      </c>
      <c r="G3092" t="s">
        <v>42</v>
      </c>
      <c r="H3092" t="s">
        <v>40</v>
      </c>
      <c r="I3092" t="s">
        <v>3267</v>
      </c>
      <c r="J3092">
        <v>52.3</v>
      </c>
      <c r="K3092">
        <v>17.03</v>
      </c>
      <c r="L3092" t="s">
        <v>39</v>
      </c>
      <c r="M3092" t="s">
        <v>3264</v>
      </c>
      <c r="N3092" t="s">
        <v>39</v>
      </c>
      <c r="O3092">
        <v>1996</v>
      </c>
      <c r="P3092">
        <v>1997</v>
      </c>
      <c r="Q3092" t="s">
        <v>3265</v>
      </c>
      <c r="R3092" t="s">
        <v>3266</v>
      </c>
      <c r="S3092" t="s">
        <v>39</v>
      </c>
      <c r="T3092">
        <v>-3</v>
      </c>
      <c r="U3092" t="s">
        <v>2628</v>
      </c>
      <c r="V3092" s="6" t="s">
        <v>2953</v>
      </c>
      <c r="W3092">
        <v>28</v>
      </c>
      <c r="X3092" s="6" t="s">
        <v>3231</v>
      </c>
      <c r="Y3092" t="s">
        <v>39</v>
      </c>
      <c r="Z3092" s="6" t="s">
        <v>39</v>
      </c>
      <c r="AA3092" t="s">
        <v>39</v>
      </c>
      <c r="AB3092" t="s">
        <v>39</v>
      </c>
      <c r="AC3092" t="s">
        <v>39</v>
      </c>
      <c r="AD3092" t="s">
        <v>40</v>
      </c>
      <c r="AE3092" t="s">
        <v>39</v>
      </c>
      <c r="AF3092" t="s">
        <v>40</v>
      </c>
      <c r="AG3092" t="s">
        <v>39</v>
      </c>
      <c r="AH3092" t="s">
        <v>39</v>
      </c>
      <c r="AI3092" t="s">
        <v>39</v>
      </c>
      <c r="AJ3092" s="6" t="s">
        <v>43</v>
      </c>
      <c r="AK3092" s="19">
        <v>83.08</v>
      </c>
      <c r="AL3092" t="s">
        <v>39</v>
      </c>
      <c r="AM3092" t="s">
        <v>39</v>
      </c>
      <c r="AN3092">
        <v>4</v>
      </c>
      <c r="AO3092">
        <v>50</v>
      </c>
      <c r="AP3092">
        <v>14</v>
      </c>
      <c r="AQ3092" t="s">
        <v>39</v>
      </c>
      <c r="AR3092" t="s">
        <v>2686</v>
      </c>
      <c r="AS3092" t="s">
        <v>3268</v>
      </c>
    </row>
    <row r="3093" spans="1:45" x14ac:dyDescent="0.35">
      <c r="A3093" t="s">
        <v>2180</v>
      </c>
      <c r="B3093" t="s">
        <v>2672</v>
      </c>
      <c r="C3093" t="s">
        <v>2592</v>
      </c>
      <c r="D3093" t="s">
        <v>1389</v>
      </c>
      <c r="E3093" t="s">
        <v>2179</v>
      </c>
      <c r="F3093" t="s">
        <v>39</v>
      </c>
      <c r="G3093" t="s">
        <v>42</v>
      </c>
      <c r="H3093" t="s">
        <v>40</v>
      </c>
      <c r="I3093" t="s">
        <v>3267</v>
      </c>
      <c r="J3093">
        <v>52.3</v>
      </c>
      <c r="K3093">
        <v>17.03</v>
      </c>
      <c r="L3093" t="s">
        <v>39</v>
      </c>
      <c r="M3093" t="s">
        <v>3264</v>
      </c>
      <c r="N3093" t="s">
        <v>39</v>
      </c>
      <c r="O3093">
        <v>1996</v>
      </c>
      <c r="P3093">
        <v>1997</v>
      </c>
      <c r="Q3093" t="s">
        <v>3265</v>
      </c>
      <c r="R3093" t="s">
        <v>3266</v>
      </c>
      <c r="S3093" t="s">
        <v>39</v>
      </c>
      <c r="T3093">
        <v>-3</v>
      </c>
      <c r="U3093" t="s">
        <v>2628</v>
      </c>
      <c r="V3093" s="6" t="s">
        <v>2953</v>
      </c>
      <c r="W3093">
        <v>28</v>
      </c>
      <c r="X3093" s="6" t="s">
        <v>3232</v>
      </c>
      <c r="Y3093" t="s">
        <v>39</v>
      </c>
      <c r="Z3093" s="6" t="s">
        <v>39</v>
      </c>
      <c r="AA3093" t="s">
        <v>39</v>
      </c>
      <c r="AB3093" t="s">
        <v>39</v>
      </c>
      <c r="AC3093" t="s">
        <v>39</v>
      </c>
      <c r="AD3093" t="s">
        <v>40</v>
      </c>
      <c r="AE3093" t="s">
        <v>39</v>
      </c>
      <c r="AF3093" t="s">
        <v>40</v>
      </c>
      <c r="AG3093" t="s">
        <v>39</v>
      </c>
      <c r="AH3093" t="s">
        <v>39</v>
      </c>
      <c r="AI3093" t="s">
        <v>39</v>
      </c>
      <c r="AJ3093" s="6" t="s">
        <v>43</v>
      </c>
      <c r="AK3093" s="19">
        <v>0</v>
      </c>
      <c r="AL3093" t="s">
        <v>39</v>
      </c>
      <c r="AM3093" t="s">
        <v>39</v>
      </c>
      <c r="AN3093">
        <v>4</v>
      </c>
      <c r="AO3093">
        <v>50</v>
      </c>
      <c r="AP3093">
        <f t="shared" ref="AP3093:AP3104" si="92">AP3092+7</f>
        <v>21</v>
      </c>
      <c r="AQ3093" t="s">
        <v>39</v>
      </c>
      <c r="AR3093" t="s">
        <v>2686</v>
      </c>
      <c r="AS3093" t="s">
        <v>3268</v>
      </c>
    </row>
    <row r="3094" spans="1:45" x14ac:dyDescent="0.35">
      <c r="A3094" t="s">
        <v>2180</v>
      </c>
      <c r="B3094" t="s">
        <v>2672</v>
      </c>
      <c r="C3094" t="s">
        <v>2592</v>
      </c>
      <c r="D3094" t="s">
        <v>1389</v>
      </c>
      <c r="E3094" t="s">
        <v>2179</v>
      </c>
      <c r="F3094" t="s">
        <v>39</v>
      </c>
      <c r="G3094" t="s">
        <v>42</v>
      </c>
      <c r="H3094" t="s">
        <v>40</v>
      </c>
      <c r="I3094" t="s">
        <v>3267</v>
      </c>
      <c r="J3094">
        <v>52.3</v>
      </c>
      <c r="K3094">
        <v>17.03</v>
      </c>
      <c r="L3094" t="s">
        <v>39</v>
      </c>
      <c r="M3094" t="s">
        <v>3264</v>
      </c>
      <c r="N3094" t="s">
        <v>39</v>
      </c>
      <c r="O3094">
        <v>1996</v>
      </c>
      <c r="P3094">
        <v>1997</v>
      </c>
      <c r="Q3094" t="s">
        <v>3265</v>
      </c>
      <c r="R3094" t="s">
        <v>3266</v>
      </c>
      <c r="S3094" t="s">
        <v>39</v>
      </c>
      <c r="T3094">
        <v>-3</v>
      </c>
      <c r="U3094" t="s">
        <v>2628</v>
      </c>
      <c r="V3094" s="6" t="s">
        <v>2953</v>
      </c>
      <c r="W3094">
        <v>28</v>
      </c>
      <c r="X3094" s="6" t="s">
        <v>3232</v>
      </c>
      <c r="Y3094" t="s">
        <v>39</v>
      </c>
      <c r="Z3094" s="6" t="s">
        <v>39</v>
      </c>
      <c r="AA3094" t="s">
        <v>39</v>
      </c>
      <c r="AB3094" t="s">
        <v>39</v>
      </c>
      <c r="AC3094" t="s">
        <v>39</v>
      </c>
      <c r="AD3094" t="s">
        <v>40</v>
      </c>
      <c r="AE3094" t="s">
        <v>39</v>
      </c>
      <c r="AF3094" t="s">
        <v>40</v>
      </c>
      <c r="AG3094" t="s">
        <v>39</v>
      </c>
      <c r="AH3094" t="s">
        <v>39</v>
      </c>
      <c r="AI3094" t="s">
        <v>39</v>
      </c>
      <c r="AJ3094" s="6" t="s">
        <v>43</v>
      </c>
      <c r="AK3094">
        <v>1.01</v>
      </c>
      <c r="AL3094" t="s">
        <v>39</v>
      </c>
      <c r="AM3094" t="s">
        <v>39</v>
      </c>
      <c r="AN3094">
        <v>4</v>
      </c>
      <c r="AO3094">
        <v>50</v>
      </c>
      <c r="AP3094">
        <f t="shared" si="92"/>
        <v>28</v>
      </c>
      <c r="AQ3094" t="s">
        <v>39</v>
      </c>
      <c r="AR3094" t="s">
        <v>2686</v>
      </c>
      <c r="AS3094" t="s">
        <v>3268</v>
      </c>
    </row>
    <row r="3095" spans="1:45" x14ac:dyDescent="0.35">
      <c r="A3095" t="s">
        <v>2180</v>
      </c>
      <c r="B3095" t="s">
        <v>2672</v>
      </c>
      <c r="C3095" t="s">
        <v>2592</v>
      </c>
      <c r="D3095" t="s">
        <v>1389</v>
      </c>
      <c r="E3095" t="s">
        <v>2179</v>
      </c>
      <c r="F3095" t="s">
        <v>39</v>
      </c>
      <c r="G3095" t="s">
        <v>42</v>
      </c>
      <c r="H3095" t="s">
        <v>40</v>
      </c>
      <c r="I3095" t="s">
        <v>3267</v>
      </c>
      <c r="J3095">
        <v>52.3</v>
      </c>
      <c r="K3095">
        <v>17.03</v>
      </c>
      <c r="L3095" t="s">
        <v>39</v>
      </c>
      <c r="M3095" t="s">
        <v>3264</v>
      </c>
      <c r="N3095" t="s">
        <v>39</v>
      </c>
      <c r="O3095">
        <v>1996</v>
      </c>
      <c r="P3095">
        <v>1997</v>
      </c>
      <c r="Q3095" t="s">
        <v>3265</v>
      </c>
      <c r="R3095" t="s">
        <v>3266</v>
      </c>
      <c r="S3095" t="s">
        <v>39</v>
      </c>
      <c r="T3095">
        <v>-3</v>
      </c>
      <c r="U3095" t="s">
        <v>2628</v>
      </c>
      <c r="V3095" s="6" t="s">
        <v>2953</v>
      </c>
      <c r="W3095">
        <v>28</v>
      </c>
      <c r="X3095" s="6" t="s">
        <v>3232</v>
      </c>
      <c r="Y3095" t="s">
        <v>39</v>
      </c>
      <c r="Z3095" s="6" t="s">
        <v>39</v>
      </c>
      <c r="AA3095" t="s">
        <v>39</v>
      </c>
      <c r="AB3095" t="s">
        <v>39</v>
      </c>
      <c r="AC3095" t="s">
        <v>39</v>
      </c>
      <c r="AD3095" t="s">
        <v>40</v>
      </c>
      <c r="AE3095" t="s">
        <v>39</v>
      </c>
      <c r="AF3095" t="s">
        <v>40</v>
      </c>
      <c r="AG3095" t="s">
        <v>39</v>
      </c>
      <c r="AH3095" t="s">
        <v>39</v>
      </c>
      <c r="AI3095" t="s">
        <v>39</v>
      </c>
      <c r="AJ3095" s="6" t="s">
        <v>43</v>
      </c>
      <c r="AK3095">
        <v>18.434000000000001</v>
      </c>
      <c r="AL3095" t="s">
        <v>39</v>
      </c>
      <c r="AM3095" t="s">
        <v>39</v>
      </c>
      <c r="AN3095">
        <v>4</v>
      </c>
      <c r="AO3095">
        <v>50</v>
      </c>
      <c r="AP3095">
        <f t="shared" si="92"/>
        <v>35</v>
      </c>
      <c r="AQ3095" t="s">
        <v>39</v>
      </c>
      <c r="AR3095" t="s">
        <v>2686</v>
      </c>
      <c r="AS3095" t="s">
        <v>3268</v>
      </c>
    </row>
    <row r="3096" spans="1:45" x14ac:dyDescent="0.35">
      <c r="A3096" t="s">
        <v>2180</v>
      </c>
      <c r="B3096" t="s">
        <v>2672</v>
      </c>
      <c r="C3096" t="s">
        <v>2592</v>
      </c>
      <c r="D3096" t="s">
        <v>1389</v>
      </c>
      <c r="E3096" t="s">
        <v>2179</v>
      </c>
      <c r="F3096" t="s">
        <v>39</v>
      </c>
      <c r="G3096" t="s">
        <v>42</v>
      </c>
      <c r="H3096" t="s">
        <v>40</v>
      </c>
      <c r="I3096" t="s">
        <v>3267</v>
      </c>
      <c r="J3096">
        <v>52.3</v>
      </c>
      <c r="K3096">
        <v>17.03</v>
      </c>
      <c r="L3096" t="s">
        <v>39</v>
      </c>
      <c r="M3096" t="s">
        <v>3264</v>
      </c>
      <c r="N3096" t="s">
        <v>39</v>
      </c>
      <c r="O3096">
        <v>1996</v>
      </c>
      <c r="P3096">
        <v>1997</v>
      </c>
      <c r="Q3096" t="s">
        <v>3265</v>
      </c>
      <c r="R3096" t="s">
        <v>3266</v>
      </c>
      <c r="S3096" t="s">
        <v>39</v>
      </c>
      <c r="T3096">
        <v>-3</v>
      </c>
      <c r="U3096" t="s">
        <v>2628</v>
      </c>
      <c r="V3096" s="6" t="s">
        <v>2953</v>
      </c>
      <c r="W3096">
        <v>28</v>
      </c>
      <c r="X3096" s="6" t="s">
        <v>3232</v>
      </c>
      <c r="Y3096" t="s">
        <v>39</v>
      </c>
      <c r="Z3096" s="6" t="s">
        <v>39</v>
      </c>
      <c r="AA3096" t="s">
        <v>39</v>
      </c>
      <c r="AB3096" t="s">
        <v>39</v>
      </c>
      <c r="AC3096" t="s">
        <v>39</v>
      </c>
      <c r="AD3096" t="s">
        <v>40</v>
      </c>
      <c r="AE3096" t="s">
        <v>39</v>
      </c>
      <c r="AF3096" t="s">
        <v>40</v>
      </c>
      <c r="AG3096" t="s">
        <v>39</v>
      </c>
      <c r="AH3096" t="s">
        <v>39</v>
      </c>
      <c r="AI3096" t="s">
        <v>39</v>
      </c>
      <c r="AJ3096" s="6" t="s">
        <v>43</v>
      </c>
      <c r="AK3096" s="19">
        <v>40.655999999999999</v>
      </c>
      <c r="AL3096" t="s">
        <v>39</v>
      </c>
      <c r="AM3096" t="s">
        <v>39</v>
      </c>
      <c r="AN3096">
        <v>4</v>
      </c>
      <c r="AO3096">
        <v>50</v>
      </c>
      <c r="AP3096">
        <f t="shared" si="92"/>
        <v>42</v>
      </c>
      <c r="AQ3096" t="s">
        <v>39</v>
      </c>
      <c r="AR3096" t="s">
        <v>2686</v>
      </c>
      <c r="AS3096" t="s">
        <v>3268</v>
      </c>
    </row>
    <row r="3097" spans="1:45" x14ac:dyDescent="0.35">
      <c r="A3097" t="s">
        <v>2180</v>
      </c>
      <c r="B3097" t="s">
        <v>2672</v>
      </c>
      <c r="C3097" t="s">
        <v>2592</v>
      </c>
      <c r="D3097" t="s">
        <v>1389</v>
      </c>
      <c r="E3097" t="s">
        <v>2179</v>
      </c>
      <c r="F3097" t="s">
        <v>39</v>
      </c>
      <c r="G3097" t="s">
        <v>42</v>
      </c>
      <c r="H3097" t="s">
        <v>40</v>
      </c>
      <c r="I3097" t="s">
        <v>3267</v>
      </c>
      <c r="J3097">
        <v>52.3</v>
      </c>
      <c r="K3097">
        <v>17.03</v>
      </c>
      <c r="L3097" t="s">
        <v>39</v>
      </c>
      <c r="M3097" t="s">
        <v>3264</v>
      </c>
      <c r="N3097" t="s">
        <v>39</v>
      </c>
      <c r="O3097">
        <v>1996</v>
      </c>
      <c r="P3097">
        <v>1997</v>
      </c>
      <c r="Q3097" t="s">
        <v>3265</v>
      </c>
      <c r="R3097" t="s">
        <v>3266</v>
      </c>
      <c r="S3097" t="s">
        <v>39</v>
      </c>
      <c r="T3097">
        <v>-3</v>
      </c>
      <c r="U3097" t="s">
        <v>2628</v>
      </c>
      <c r="V3097" s="6" t="s">
        <v>2953</v>
      </c>
      <c r="W3097">
        <v>28</v>
      </c>
      <c r="X3097" s="6" t="s">
        <v>3232</v>
      </c>
      <c r="Y3097" t="s">
        <v>39</v>
      </c>
      <c r="Z3097" s="6" t="s">
        <v>39</v>
      </c>
      <c r="AA3097" t="s">
        <v>39</v>
      </c>
      <c r="AB3097" t="s">
        <v>39</v>
      </c>
      <c r="AC3097" t="s">
        <v>39</v>
      </c>
      <c r="AD3097" t="s">
        <v>40</v>
      </c>
      <c r="AE3097" t="s">
        <v>39</v>
      </c>
      <c r="AF3097" t="s">
        <v>40</v>
      </c>
      <c r="AG3097" t="s">
        <v>39</v>
      </c>
      <c r="AH3097" t="s">
        <v>39</v>
      </c>
      <c r="AI3097" t="s">
        <v>39</v>
      </c>
      <c r="AJ3097" s="6" t="s">
        <v>43</v>
      </c>
      <c r="AK3097" s="19">
        <v>61.363</v>
      </c>
      <c r="AL3097" t="s">
        <v>39</v>
      </c>
      <c r="AM3097" t="s">
        <v>39</v>
      </c>
      <c r="AN3097">
        <v>4</v>
      </c>
      <c r="AO3097">
        <v>50</v>
      </c>
      <c r="AP3097">
        <f t="shared" si="92"/>
        <v>49</v>
      </c>
      <c r="AQ3097" t="s">
        <v>39</v>
      </c>
      <c r="AR3097" t="s">
        <v>2686</v>
      </c>
      <c r="AS3097" t="s">
        <v>3268</v>
      </c>
    </row>
    <row r="3098" spans="1:45" x14ac:dyDescent="0.35">
      <c r="A3098" t="s">
        <v>2180</v>
      </c>
      <c r="B3098" t="s">
        <v>2672</v>
      </c>
      <c r="C3098" t="s">
        <v>2592</v>
      </c>
      <c r="D3098" t="s">
        <v>1389</v>
      </c>
      <c r="E3098" t="s">
        <v>2179</v>
      </c>
      <c r="F3098" t="s">
        <v>39</v>
      </c>
      <c r="G3098" t="s">
        <v>42</v>
      </c>
      <c r="H3098" t="s">
        <v>40</v>
      </c>
      <c r="I3098" t="s">
        <v>3267</v>
      </c>
      <c r="J3098">
        <v>52.3</v>
      </c>
      <c r="K3098">
        <v>17.03</v>
      </c>
      <c r="L3098" t="s">
        <v>39</v>
      </c>
      <c r="M3098" t="s">
        <v>3264</v>
      </c>
      <c r="N3098" t="s">
        <v>39</v>
      </c>
      <c r="O3098">
        <v>1996</v>
      </c>
      <c r="P3098">
        <v>1997</v>
      </c>
      <c r="Q3098" t="s">
        <v>3265</v>
      </c>
      <c r="R3098" t="s">
        <v>3266</v>
      </c>
      <c r="S3098" t="s">
        <v>39</v>
      </c>
      <c r="T3098">
        <v>-3</v>
      </c>
      <c r="U3098" t="s">
        <v>2628</v>
      </c>
      <c r="V3098" s="6" t="s">
        <v>2953</v>
      </c>
      <c r="W3098">
        <v>28</v>
      </c>
      <c r="X3098" s="6" t="s">
        <v>3232</v>
      </c>
      <c r="Y3098" t="s">
        <v>39</v>
      </c>
      <c r="Z3098" s="6" t="s">
        <v>39</v>
      </c>
      <c r="AA3098" t="s">
        <v>39</v>
      </c>
      <c r="AB3098" t="s">
        <v>39</v>
      </c>
      <c r="AC3098" t="s">
        <v>39</v>
      </c>
      <c r="AD3098" t="s">
        <v>40</v>
      </c>
      <c r="AE3098" t="s">
        <v>39</v>
      </c>
      <c r="AF3098" t="s">
        <v>40</v>
      </c>
      <c r="AG3098" t="s">
        <v>39</v>
      </c>
      <c r="AH3098" t="s">
        <v>39</v>
      </c>
      <c r="AI3098" t="s">
        <v>39</v>
      </c>
      <c r="AJ3098" s="6" t="s">
        <v>43</v>
      </c>
      <c r="AK3098" s="19">
        <v>78.028999999999996</v>
      </c>
      <c r="AL3098" t="s">
        <v>39</v>
      </c>
      <c r="AM3098" t="s">
        <v>39</v>
      </c>
      <c r="AN3098">
        <v>4</v>
      </c>
      <c r="AO3098">
        <v>50</v>
      </c>
      <c r="AP3098">
        <f t="shared" si="92"/>
        <v>56</v>
      </c>
      <c r="AQ3098" t="s">
        <v>39</v>
      </c>
      <c r="AR3098" t="s">
        <v>2686</v>
      </c>
      <c r="AS3098" t="s">
        <v>3268</v>
      </c>
    </row>
    <row r="3099" spans="1:45" x14ac:dyDescent="0.35">
      <c r="A3099" t="s">
        <v>2180</v>
      </c>
      <c r="B3099" t="s">
        <v>2672</v>
      </c>
      <c r="C3099" t="s">
        <v>2592</v>
      </c>
      <c r="D3099" t="s">
        <v>1389</v>
      </c>
      <c r="E3099" t="s">
        <v>2179</v>
      </c>
      <c r="F3099" t="s">
        <v>39</v>
      </c>
      <c r="G3099" t="s">
        <v>42</v>
      </c>
      <c r="H3099" t="s">
        <v>40</v>
      </c>
      <c r="I3099" t="s">
        <v>3267</v>
      </c>
      <c r="J3099">
        <v>52.3</v>
      </c>
      <c r="K3099">
        <v>17.03</v>
      </c>
      <c r="L3099" t="s">
        <v>39</v>
      </c>
      <c r="M3099" t="s">
        <v>3264</v>
      </c>
      <c r="N3099" t="s">
        <v>39</v>
      </c>
      <c r="O3099">
        <v>1996</v>
      </c>
      <c r="P3099">
        <v>1997</v>
      </c>
      <c r="Q3099" t="s">
        <v>3265</v>
      </c>
      <c r="R3099" t="s">
        <v>3266</v>
      </c>
      <c r="S3099" t="s">
        <v>39</v>
      </c>
      <c r="T3099">
        <v>-3</v>
      </c>
      <c r="U3099" t="s">
        <v>2628</v>
      </c>
      <c r="V3099" s="6" t="s">
        <v>2953</v>
      </c>
      <c r="W3099">
        <v>28</v>
      </c>
      <c r="X3099" s="6" t="s">
        <v>3232</v>
      </c>
      <c r="Y3099" t="s">
        <v>39</v>
      </c>
      <c r="Z3099" s="6" t="s">
        <v>39</v>
      </c>
      <c r="AA3099" t="s">
        <v>39</v>
      </c>
      <c r="AB3099" t="s">
        <v>39</v>
      </c>
      <c r="AC3099" t="s">
        <v>39</v>
      </c>
      <c r="AD3099" t="s">
        <v>40</v>
      </c>
      <c r="AE3099" t="s">
        <v>39</v>
      </c>
      <c r="AF3099" t="s">
        <v>40</v>
      </c>
      <c r="AG3099" t="s">
        <v>39</v>
      </c>
      <c r="AH3099" t="s">
        <v>39</v>
      </c>
      <c r="AI3099" t="s">
        <v>39</v>
      </c>
      <c r="AJ3099" s="6" t="s">
        <v>43</v>
      </c>
      <c r="AK3099" s="19">
        <v>84.09</v>
      </c>
      <c r="AL3099" t="s">
        <v>39</v>
      </c>
      <c r="AM3099" t="s">
        <v>39</v>
      </c>
      <c r="AN3099">
        <v>4</v>
      </c>
      <c r="AO3099">
        <v>50</v>
      </c>
      <c r="AP3099">
        <f t="shared" si="92"/>
        <v>63</v>
      </c>
      <c r="AQ3099" t="s">
        <v>39</v>
      </c>
      <c r="AR3099" t="s">
        <v>2686</v>
      </c>
      <c r="AS3099" t="s">
        <v>3268</v>
      </c>
    </row>
    <row r="3100" spans="1:45" x14ac:dyDescent="0.35">
      <c r="A3100" t="s">
        <v>2180</v>
      </c>
      <c r="B3100" t="s">
        <v>2672</v>
      </c>
      <c r="C3100" t="s">
        <v>2592</v>
      </c>
      <c r="D3100" t="s">
        <v>1389</v>
      </c>
      <c r="E3100" t="s">
        <v>2179</v>
      </c>
      <c r="F3100" t="s">
        <v>39</v>
      </c>
      <c r="G3100" t="s">
        <v>42</v>
      </c>
      <c r="H3100" t="s">
        <v>40</v>
      </c>
      <c r="I3100" t="s">
        <v>3267</v>
      </c>
      <c r="J3100">
        <v>52.3</v>
      </c>
      <c r="K3100">
        <v>17.03</v>
      </c>
      <c r="L3100" t="s">
        <v>39</v>
      </c>
      <c r="M3100" t="s">
        <v>3264</v>
      </c>
      <c r="N3100" t="s">
        <v>39</v>
      </c>
      <c r="O3100">
        <v>1996</v>
      </c>
      <c r="P3100">
        <v>1997</v>
      </c>
      <c r="Q3100" t="s">
        <v>3265</v>
      </c>
      <c r="R3100" t="s">
        <v>3266</v>
      </c>
      <c r="S3100" t="s">
        <v>39</v>
      </c>
      <c r="T3100">
        <v>-3</v>
      </c>
      <c r="U3100" t="s">
        <v>2628</v>
      </c>
      <c r="V3100" s="6" t="s">
        <v>2953</v>
      </c>
      <c r="W3100">
        <v>28</v>
      </c>
      <c r="X3100" s="6" t="s">
        <v>3232</v>
      </c>
      <c r="Y3100" t="s">
        <v>39</v>
      </c>
      <c r="Z3100" s="6" t="s">
        <v>39</v>
      </c>
      <c r="AA3100" t="s">
        <v>39</v>
      </c>
      <c r="AB3100" t="s">
        <v>39</v>
      </c>
      <c r="AC3100" t="s">
        <v>39</v>
      </c>
      <c r="AD3100" t="s">
        <v>40</v>
      </c>
      <c r="AE3100" t="s">
        <v>39</v>
      </c>
      <c r="AF3100" t="s">
        <v>40</v>
      </c>
      <c r="AG3100" t="s">
        <v>39</v>
      </c>
      <c r="AH3100" t="s">
        <v>39</v>
      </c>
      <c r="AI3100" t="s">
        <v>39</v>
      </c>
      <c r="AJ3100" s="6" t="s">
        <v>43</v>
      </c>
      <c r="AK3100" s="19">
        <v>86.614999999999995</v>
      </c>
      <c r="AL3100" t="s">
        <v>39</v>
      </c>
      <c r="AM3100" t="s">
        <v>39</v>
      </c>
      <c r="AN3100">
        <v>4</v>
      </c>
      <c r="AO3100">
        <v>50</v>
      </c>
      <c r="AP3100">
        <f t="shared" si="92"/>
        <v>70</v>
      </c>
      <c r="AQ3100" t="s">
        <v>39</v>
      </c>
      <c r="AR3100" t="s">
        <v>2686</v>
      </c>
      <c r="AS3100" t="s">
        <v>3268</v>
      </c>
    </row>
    <row r="3101" spans="1:45" x14ac:dyDescent="0.35">
      <c r="A3101" t="s">
        <v>2180</v>
      </c>
      <c r="B3101" t="s">
        <v>2672</v>
      </c>
      <c r="C3101" t="s">
        <v>2592</v>
      </c>
      <c r="D3101" t="s">
        <v>1389</v>
      </c>
      <c r="E3101" t="s">
        <v>2179</v>
      </c>
      <c r="F3101" t="s">
        <v>39</v>
      </c>
      <c r="G3101" t="s">
        <v>42</v>
      </c>
      <c r="H3101" t="s">
        <v>40</v>
      </c>
      <c r="I3101" t="s">
        <v>3267</v>
      </c>
      <c r="J3101">
        <v>52.3</v>
      </c>
      <c r="K3101">
        <v>17.03</v>
      </c>
      <c r="L3101" t="s">
        <v>39</v>
      </c>
      <c r="M3101" t="s">
        <v>3264</v>
      </c>
      <c r="N3101" t="s">
        <v>39</v>
      </c>
      <c r="O3101">
        <v>1996</v>
      </c>
      <c r="P3101">
        <v>1997</v>
      </c>
      <c r="Q3101" t="s">
        <v>3265</v>
      </c>
      <c r="R3101" t="s">
        <v>3266</v>
      </c>
      <c r="S3101" t="s">
        <v>39</v>
      </c>
      <c r="T3101">
        <v>-3</v>
      </c>
      <c r="U3101" t="s">
        <v>2628</v>
      </c>
      <c r="V3101" s="6" t="s">
        <v>2953</v>
      </c>
      <c r="W3101">
        <v>28</v>
      </c>
      <c r="X3101" s="6" t="s">
        <v>3232</v>
      </c>
      <c r="Y3101" t="s">
        <v>39</v>
      </c>
      <c r="Z3101" s="6" t="s">
        <v>39</v>
      </c>
      <c r="AA3101" t="s">
        <v>39</v>
      </c>
      <c r="AB3101" t="s">
        <v>39</v>
      </c>
      <c r="AC3101" t="s">
        <v>39</v>
      </c>
      <c r="AD3101" t="s">
        <v>40</v>
      </c>
      <c r="AE3101" t="s">
        <v>39</v>
      </c>
      <c r="AF3101" t="s">
        <v>40</v>
      </c>
      <c r="AG3101" t="s">
        <v>39</v>
      </c>
      <c r="AH3101" t="s">
        <v>39</v>
      </c>
      <c r="AI3101" t="s">
        <v>39</v>
      </c>
      <c r="AJ3101" s="6" t="s">
        <v>43</v>
      </c>
      <c r="AK3101" s="19">
        <v>88.635000000000005</v>
      </c>
      <c r="AL3101" t="s">
        <v>39</v>
      </c>
      <c r="AM3101" t="s">
        <v>39</v>
      </c>
      <c r="AN3101">
        <v>4</v>
      </c>
      <c r="AO3101">
        <v>50</v>
      </c>
      <c r="AP3101">
        <f t="shared" si="92"/>
        <v>77</v>
      </c>
      <c r="AQ3101" t="s">
        <v>39</v>
      </c>
      <c r="AR3101" t="s">
        <v>2686</v>
      </c>
      <c r="AS3101" t="s">
        <v>3268</v>
      </c>
    </row>
    <row r="3102" spans="1:45" x14ac:dyDescent="0.35">
      <c r="A3102" t="s">
        <v>2180</v>
      </c>
      <c r="B3102" t="s">
        <v>2672</v>
      </c>
      <c r="C3102" t="s">
        <v>2592</v>
      </c>
      <c r="D3102" t="s">
        <v>1389</v>
      </c>
      <c r="E3102" t="s">
        <v>2179</v>
      </c>
      <c r="F3102" t="s">
        <v>39</v>
      </c>
      <c r="G3102" t="s">
        <v>42</v>
      </c>
      <c r="H3102" t="s">
        <v>40</v>
      </c>
      <c r="I3102" t="s">
        <v>3267</v>
      </c>
      <c r="J3102">
        <v>52.3</v>
      </c>
      <c r="K3102">
        <v>17.03</v>
      </c>
      <c r="L3102" t="s">
        <v>39</v>
      </c>
      <c r="M3102" t="s">
        <v>3264</v>
      </c>
      <c r="N3102" t="s">
        <v>39</v>
      </c>
      <c r="O3102">
        <v>1996</v>
      </c>
      <c r="P3102">
        <v>1997</v>
      </c>
      <c r="Q3102" t="s">
        <v>3265</v>
      </c>
      <c r="R3102" t="s">
        <v>3266</v>
      </c>
      <c r="S3102" t="s">
        <v>39</v>
      </c>
      <c r="T3102">
        <v>-3</v>
      </c>
      <c r="U3102" t="s">
        <v>2628</v>
      </c>
      <c r="V3102" s="6" t="s">
        <v>2953</v>
      </c>
      <c r="W3102">
        <v>28</v>
      </c>
      <c r="X3102" s="6" t="s">
        <v>3232</v>
      </c>
      <c r="Y3102" t="s">
        <v>39</v>
      </c>
      <c r="Z3102" s="6" t="s">
        <v>39</v>
      </c>
      <c r="AA3102" t="s">
        <v>39</v>
      </c>
      <c r="AB3102" t="s">
        <v>39</v>
      </c>
      <c r="AC3102" t="s">
        <v>39</v>
      </c>
      <c r="AD3102" t="s">
        <v>40</v>
      </c>
      <c r="AE3102" t="s">
        <v>39</v>
      </c>
      <c r="AF3102" t="s">
        <v>40</v>
      </c>
      <c r="AG3102" t="s">
        <v>39</v>
      </c>
      <c r="AH3102" t="s">
        <v>39</v>
      </c>
      <c r="AI3102" t="s">
        <v>39</v>
      </c>
      <c r="AJ3102" s="6" t="s">
        <v>43</v>
      </c>
      <c r="AK3102" s="19">
        <v>91.16</v>
      </c>
      <c r="AL3102" t="s">
        <v>39</v>
      </c>
      <c r="AM3102" t="s">
        <v>39</v>
      </c>
      <c r="AN3102">
        <v>4</v>
      </c>
      <c r="AO3102">
        <v>50</v>
      </c>
      <c r="AP3102">
        <f t="shared" si="92"/>
        <v>84</v>
      </c>
      <c r="AQ3102" t="s">
        <v>39</v>
      </c>
      <c r="AR3102" t="s">
        <v>2686</v>
      </c>
      <c r="AS3102" t="s">
        <v>3268</v>
      </c>
    </row>
    <row r="3103" spans="1:45" x14ac:dyDescent="0.35">
      <c r="A3103" t="s">
        <v>2180</v>
      </c>
      <c r="B3103" t="s">
        <v>2672</v>
      </c>
      <c r="C3103" t="s">
        <v>2592</v>
      </c>
      <c r="D3103" t="s">
        <v>1389</v>
      </c>
      <c r="E3103" t="s">
        <v>2179</v>
      </c>
      <c r="F3103" t="s">
        <v>39</v>
      </c>
      <c r="G3103" t="s">
        <v>42</v>
      </c>
      <c r="H3103" t="s">
        <v>40</v>
      </c>
      <c r="I3103" t="s">
        <v>3267</v>
      </c>
      <c r="J3103">
        <v>52.3</v>
      </c>
      <c r="K3103">
        <v>17.03</v>
      </c>
      <c r="L3103" t="s">
        <v>39</v>
      </c>
      <c r="M3103" t="s">
        <v>3264</v>
      </c>
      <c r="N3103" t="s">
        <v>39</v>
      </c>
      <c r="O3103">
        <v>1996</v>
      </c>
      <c r="P3103">
        <v>1997</v>
      </c>
      <c r="Q3103" t="s">
        <v>3265</v>
      </c>
      <c r="R3103" t="s">
        <v>3266</v>
      </c>
      <c r="S3103" t="s">
        <v>39</v>
      </c>
      <c r="T3103">
        <v>-3</v>
      </c>
      <c r="U3103" t="s">
        <v>2628</v>
      </c>
      <c r="V3103" s="6" t="s">
        <v>2953</v>
      </c>
      <c r="W3103">
        <v>28</v>
      </c>
      <c r="X3103" s="6" t="s">
        <v>3232</v>
      </c>
      <c r="Y3103" t="s">
        <v>39</v>
      </c>
      <c r="Z3103" s="6" t="s">
        <v>39</v>
      </c>
      <c r="AA3103" t="s">
        <v>39</v>
      </c>
      <c r="AB3103" t="s">
        <v>39</v>
      </c>
      <c r="AC3103" t="s">
        <v>39</v>
      </c>
      <c r="AD3103" t="s">
        <v>40</v>
      </c>
      <c r="AE3103" t="s">
        <v>39</v>
      </c>
      <c r="AF3103" t="s">
        <v>40</v>
      </c>
      <c r="AG3103" t="s">
        <v>39</v>
      </c>
      <c r="AH3103" t="s">
        <v>39</v>
      </c>
      <c r="AI3103" t="s">
        <v>39</v>
      </c>
      <c r="AJ3103" s="6" t="s">
        <v>43</v>
      </c>
      <c r="AK3103" s="19">
        <v>91.16</v>
      </c>
      <c r="AL3103" t="s">
        <v>39</v>
      </c>
      <c r="AM3103" t="s">
        <v>39</v>
      </c>
      <c r="AN3103">
        <v>4</v>
      </c>
      <c r="AO3103">
        <v>50</v>
      </c>
      <c r="AP3103">
        <f t="shared" si="92"/>
        <v>91</v>
      </c>
      <c r="AQ3103" t="s">
        <v>39</v>
      </c>
      <c r="AR3103" t="s">
        <v>2686</v>
      </c>
      <c r="AS3103" t="s">
        <v>3268</v>
      </c>
    </row>
    <row r="3104" spans="1:45" x14ac:dyDescent="0.35">
      <c r="A3104" t="s">
        <v>2180</v>
      </c>
      <c r="B3104" t="s">
        <v>2672</v>
      </c>
      <c r="C3104" t="s">
        <v>2592</v>
      </c>
      <c r="D3104" t="s">
        <v>1389</v>
      </c>
      <c r="E3104" t="s">
        <v>2179</v>
      </c>
      <c r="F3104" t="s">
        <v>39</v>
      </c>
      <c r="G3104" t="s">
        <v>42</v>
      </c>
      <c r="H3104" t="s">
        <v>40</v>
      </c>
      <c r="I3104" t="s">
        <v>3267</v>
      </c>
      <c r="J3104">
        <v>52.3</v>
      </c>
      <c r="K3104">
        <v>17.03</v>
      </c>
      <c r="L3104" t="s">
        <v>39</v>
      </c>
      <c r="M3104" t="s">
        <v>3264</v>
      </c>
      <c r="N3104" t="s">
        <v>39</v>
      </c>
      <c r="O3104">
        <v>1996</v>
      </c>
      <c r="P3104">
        <v>1997</v>
      </c>
      <c r="Q3104" t="s">
        <v>3265</v>
      </c>
      <c r="R3104" t="s">
        <v>3266</v>
      </c>
      <c r="S3104" t="s">
        <v>39</v>
      </c>
      <c r="T3104">
        <v>-3</v>
      </c>
      <c r="U3104" t="s">
        <v>2628</v>
      </c>
      <c r="V3104" s="6" t="s">
        <v>2953</v>
      </c>
      <c r="W3104">
        <v>28</v>
      </c>
      <c r="X3104" s="6" t="s">
        <v>3232</v>
      </c>
      <c r="Y3104" t="s">
        <v>39</v>
      </c>
      <c r="Z3104" s="6" t="s">
        <v>39</v>
      </c>
      <c r="AA3104" t="s">
        <v>39</v>
      </c>
      <c r="AB3104" t="s">
        <v>39</v>
      </c>
      <c r="AC3104" t="s">
        <v>39</v>
      </c>
      <c r="AD3104" t="s">
        <v>40</v>
      </c>
      <c r="AE3104" t="s">
        <v>39</v>
      </c>
      <c r="AF3104" t="s">
        <v>40</v>
      </c>
      <c r="AG3104" t="s">
        <v>39</v>
      </c>
      <c r="AH3104" t="s">
        <v>39</v>
      </c>
      <c r="AI3104" t="s">
        <v>39</v>
      </c>
      <c r="AJ3104" s="6" t="s">
        <v>43</v>
      </c>
      <c r="AK3104" s="19">
        <v>91.16</v>
      </c>
      <c r="AL3104" t="s">
        <v>39</v>
      </c>
      <c r="AM3104" t="s">
        <v>39</v>
      </c>
      <c r="AN3104">
        <v>4</v>
      </c>
      <c r="AO3104">
        <v>50</v>
      </c>
      <c r="AP3104">
        <f t="shared" si="92"/>
        <v>98</v>
      </c>
      <c r="AQ3104" t="s">
        <v>39</v>
      </c>
      <c r="AR3104" t="s">
        <v>2686</v>
      </c>
      <c r="AS3104" t="s">
        <v>3268</v>
      </c>
    </row>
    <row r="3105" spans="1:45" x14ac:dyDescent="0.35">
      <c r="A3105" t="s">
        <v>2180</v>
      </c>
      <c r="B3105" t="s">
        <v>2672</v>
      </c>
      <c r="C3105" t="s">
        <v>2592</v>
      </c>
      <c r="D3105" t="s">
        <v>1389</v>
      </c>
      <c r="E3105" t="s">
        <v>2179</v>
      </c>
      <c r="F3105" t="s">
        <v>39</v>
      </c>
      <c r="G3105" t="s">
        <v>42</v>
      </c>
      <c r="H3105" t="s">
        <v>40</v>
      </c>
      <c r="I3105" t="s">
        <v>3267</v>
      </c>
      <c r="J3105">
        <v>52.3</v>
      </c>
      <c r="K3105">
        <v>17.03</v>
      </c>
      <c r="L3105" t="s">
        <v>39</v>
      </c>
      <c r="M3105" t="s">
        <v>3264</v>
      </c>
      <c r="N3105" t="s">
        <v>39</v>
      </c>
      <c r="O3105">
        <v>1996</v>
      </c>
      <c r="P3105">
        <v>1997</v>
      </c>
      <c r="Q3105" t="s">
        <v>3265</v>
      </c>
      <c r="R3105" t="s">
        <v>3266</v>
      </c>
      <c r="S3105" t="s">
        <v>39</v>
      </c>
      <c r="T3105">
        <v>-3</v>
      </c>
      <c r="U3105" t="s">
        <v>2628</v>
      </c>
      <c r="V3105" s="6" t="s">
        <v>2953</v>
      </c>
      <c r="W3105">
        <v>28</v>
      </c>
      <c r="X3105" s="6" t="s">
        <v>3228</v>
      </c>
      <c r="Y3105" t="s">
        <v>39</v>
      </c>
      <c r="Z3105" s="6" t="s">
        <v>39</v>
      </c>
      <c r="AA3105" t="s">
        <v>39</v>
      </c>
      <c r="AB3105" t="s">
        <v>39</v>
      </c>
      <c r="AC3105" t="s">
        <v>39</v>
      </c>
      <c r="AD3105" t="s">
        <v>40</v>
      </c>
      <c r="AE3105" t="s">
        <v>39</v>
      </c>
      <c r="AF3105" t="s">
        <v>40</v>
      </c>
      <c r="AG3105" t="s">
        <v>39</v>
      </c>
      <c r="AH3105" t="s">
        <v>39</v>
      </c>
      <c r="AI3105" t="s">
        <v>39</v>
      </c>
      <c r="AJ3105" s="6" t="s">
        <v>43</v>
      </c>
      <c r="AK3105" s="19">
        <v>0</v>
      </c>
      <c r="AL3105" t="s">
        <v>39</v>
      </c>
      <c r="AM3105" t="s">
        <v>39</v>
      </c>
      <c r="AN3105">
        <v>4</v>
      </c>
      <c r="AO3105">
        <v>50</v>
      </c>
      <c r="AP3105">
        <v>0</v>
      </c>
      <c r="AQ3105" t="s">
        <v>39</v>
      </c>
      <c r="AR3105" t="s">
        <v>2686</v>
      </c>
      <c r="AS3105" t="s">
        <v>3268</v>
      </c>
    </row>
    <row r="3106" spans="1:45" x14ac:dyDescent="0.35">
      <c r="A3106" t="s">
        <v>2180</v>
      </c>
      <c r="B3106" t="s">
        <v>2672</v>
      </c>
      <c r="C3106" t="s">
        <v>2592</v>
      </c>
      <c r="D3106" t="s">
        <v>1389</v>
      </c>
      <c r="E3106" t="s">
        <v>2179</v>
      </c>
      <c r="F3106" t="s">
        <v>39</v>
      </c>
      <c r="G3106" t="s">
        <v>42</v>
      </c>
      <c r="H3106" t="s">
        <v>40</v>
      </c>
      <c r="I3106" t="s">
        <v>3267</v>
      </c>
      <c r="J3106">
        <v>52.3</v>
      </c>
      <c r="K3106">
        <v>17.03</v>
      </c>
      <c r="L3106" t="s">
        <v>39</v>
      </c>
      <c r="M3106" t="s">
        <v>3264</v>
      </c>
      <c r="N3106" t="s">
        <v>39</v>
      </c>
      <c r="O3106">
        <v>1996</v>
      </c>
      <c r="P3106">
        <v>1997</v>
      </c>
      <c r="Q3106" t="s">
        <v>3265</v>
      </c>
      <c r="R3106" t="s">
        <v>3266</v>
      </c>
      <c r="S3106" t="s">
        <v>39</v>
      </c>
      <c r="T3106">
        <v>-3</v>
      </c>
      <c r="U3106" t="s">
        <v>2628</v>
      </c>
      <c r="V3106" s="6" t="s">
        <v>2953</v>
      </c>
      <c r="W3106">
        <v>28</v>
      </c>
      <c r="X3106" s="6" t="s">
        <v>3228</v>
      </c>
      <c r="Y3106" t="s">
        <v>39</v>
      </c>
      <c r="Z3106" s="6" t="s">
        <v>39</v>
      </c>
      <c r="AA3106" t="s">
        <v>39</v>
      </c>
      <c r="AB3106" t="s">
        <v>39</v>
      </c>
      <c r="AC3106" t="s">
        <v>39</v>
      </c>
      <c r="AD3106" t="s">
        <v>40</v>
      </c>
      <c r="AE3106" t="s">
        <v>39</v>
      </c>
      <c r="AF3106" t="s">
        <v>40</v>
      </c>
      <c r="AG3106" t="s">
        <v>39</v>
      </c>
      <c r="AH3106" t="s">
        <v>39</v>
      </c>
      <c r="AI3106" t="s">
        <v>39</v>
      </c>
      <c r="AJ3106" s="6" t="s">
        <v>43</v>
      </c>
      <c r="AK3106">
        <v>8.0809999999999995</v>
      </c>
      <c r="AL3106" t="s">
        <v>39</v>
      </c>
      <c r="AM3106" t="s">
        <v>39</v>
      </c>
      <c r="AN3106">
        <v>4</v>
      </c>
      <c r="AO3106">
        <v>50</v>
      </c>
      <c r="AP3106">
        <f t="shared" ref="AP3106:AP3113" si="93">AP3105+7</f>
        <v>7</v>
      </c>
      <c r="AQ3106" t="s">
        <v>39</v>
      </c>
      <c r="AR3106" t="s">
        <v>2686</v>
      </c>
      <c r="AS3106" t="s">
        <v>3268</v>
      </c>
    </row>
    <row r="3107" spans="1:45" x14ac:dyDescent="0.35">
      <c r="A3107" t="s">
        <v>2180</v>
      </c>
      <c r="B3107" t="s">
        <v>2672</v>
      </c>
      <c r="C3107" t="s">
        <v>2592</v>
      </c>
      <c r="D3107" t="s">
        <v>1389</v>
      </c>
      <c r="E3107" t="s">
        <v>2179</v>
      </c>
      <c r="F3107" t="s">
        <v>39</v>
      </c>
      <c r="G3107" t="s">
        <v>42</v>
      </c>
      <c r="H3107" t="s">
        <v>40</v>
      </c>
      <c r="I3107" t="s">
        <v>3267</v>
      </c>
      <c r="J3107">
        <v>52.3</v>
      </c>
      <c r="K3107">
        <v>17.03</v>
      </c>
      <c r="L3107" t="s">
        <v>39</v>
      </c>
      <c r="M3107" t="s">
        <v>3264</v>
      </c>
      <c r="N3107" t="s">
        <v>39</v>
      </c>
      <c r="O3107">
        <v>1996</v>
      </c>
      <c r="P3107">
        <v>1997</v>
      </c>
      <c r="Q3107" t="s">
        <v>3265</v>
      </c>
      <c r="R3107" t="s">
        <v>3266</v>
      </c>
      <c r="S3107" t="s">
        <v>39</v>
      </c>
      <c r="T3107">
        <v>-3</v>
      </c>
      <c r="U3107" t="s">
        <v>2628</v>
      </c>
      <c r="V3107" s="6" t="s">
        <v>2953</v>
      </c>
      <c r="W3107">
        <v>28</v>
      </c>
      <c r="X3107" s="6" t="s">
        <v>3228</v>
      </c>
      <c r="Y3107" t="s">
        <v>39</v>
      </c>
      <c r="Z3107" s="6" t="s">
        <v>39</v>
      </c>
      <c r="AA3107" t="s">
        <v>39</v>
      </c>
      <c r="AB3107" t="s">
        <v>39</v>
      </c>
      <c r="AC3107" t="s">
        <v>39</v>
      </c>
      <c r="AD3107" t="s">
        <v>40</v>
      </c>
      <c r="AE3107" t="s">
        <v>39</v>
      </c>
      <c r="AF3107" t="s">
        <v>40</v>
      </c>
      <c r="AG3107" t="s">
        <v>39</v>
      </c>
      <c r="AH3107" t="s">
        <v>39</v>
      </c>
      <c r="AI3107" t="s">
        <v>39</v>
      </c>
      <c r="AJ3107" s="6" t="s">
        <v>43</v>
      </c>
      <c r="AK3107">
        <v>86.11</v>
      </c>
      <c r="AL3107" t="s">
        <v>39</v>
      </c>
      <c r="AM3107" t="s">
        <v>39</v>
      </c>
      <c r="AN3107">
        <v>4</v>
      </c>
      <c r="AO3107">
        <v>50</v>
      </c>
      <c r="AP3107">
        <f t="shared" si="93"/>
        <v>14</v>
      </c>
      <c r="AQ3107" t="s">
        <v>39</v>
      </c>
      <c r="AR3107" t="s">
        <v>2686</v>
      </c>
      <c r="AS3107" t="s">
        <v>3268</v>
      </c>
    </row>
    <row r="3108" spans="1:45" x14ac:dyDescent="0.35">
      <c r="A3108" t="s">
        <v>2180</v>
      </c>
      <c r="B3108" t="s">
        <v>2672</v>
      </c>
      <c r="C3108" t="s">
        <v>2592</v>
      </c>
      <c r="D3108" t="s">
        <v>1389</v>
      </c>
      <c r="E3108" t="s">
        <v>2179</v>
      </c>
      <c r="F3108" t="s">
        <v>39</v>
      </c>
      <c r="G3108" t="s">
        <v>42</v>
      </c>
      <c r="H3108" t="s">
        <v>40</v>
      </c>
      <c r="I3108" t="s">
        <v>3267</v>
      </c>
      <c r="J3108">
        <v>52.3</v>
      </c>
      <c r="K3108">
        <v>17.03</v>
      </c>
      <c r="L3108" t="s">
        <v>39</v>
      </c>
      <c r="M3108" t="s">
        <v>3264</v>
      </c>
      <c r="N3108" t="s">
        <v>39</v>
      </c>
      <c r="O3108">
        <v>1996</v>
      </c>
      <c r="P3108">
        <v>1997</v>
      </c>
      <c r="Q3108" t="s">
        <v>3265</v>
      </c>
      <c r="R3108" t="s">
        <v>3266</v>
      </c>
      <c r="S3108" t="s">
        <v>39</v>
      </c>
      <c r="T3108">
        <v>-3</v>
      </c>
      <c r="U3108" t="s">
        <v>2628</v>
      </c>
      <c r="V3108" s="6" t="s">
        <v>2953</v>
      </c>
      <c r="W3108">
        <v>28</v>
      </c>
      <c r="X3108" s="6" t="s">
        <v>3228</v>
      </c>
      <c r="Y3108" t="s">
        <v>39</v>
      </c>
      <c r="Z3108" s="6" t="s">
        <v>39</v>
      </c>
      <c r="AA3108" t="s">
        <v>39</v>
      </c>
      <c r="AB3108" t="s">
        <v>39</v>
      </c>
      <c r="AC3108" t="s">
        <v>39</v>
      </c>
      <c r="AD3108" t="s">
        <v>40</v>
      </c>
      <c r="AE3108" t="s">
        <v>39</v>
      </c>
      <c r="AF3108" t="s">
        <v>40</v>
      </c>
      <c r="AG3108" t="s">
        <v>39</v>
      </c>
      <c r="AH3108" t="s">
        <v>39</v>
      </c>
      <c r="AI3108" t="s">
        <v>39</v>
      </c>
      <c r="AJ3108" s="6" t="s">
        <v>43</v>
      </c>
      <c r="AK3108" s="19">
        <v>94.695999999999998</v>
      </c>
      <c r="AL3108" t="s">
        <v>39</v>
      </c>
      <c r="AM3108" t="s">
        <v>39</v>
      </c>
      <c r="AN3108">
        <v>4</v>
      </c>
      <c r="AO3108">
        <v>50</v>
      </c>
      <c r="AP3108">
        <f t="shared" si="93"/>
        <v>21</v>
      </c>
      <c r="AQ3108" t="s">
        <v>39</v>
      </c>
      <c r="AR3108" t="s">
        <v>2686</v>
      </c>
      <c r="AS3108" t="s">
        <v>3268</v>
      </c>
    </row>
    <row r="3109" spans="1:45" x14ac:dyDescent="0.35">
      <c r="A3109" t="s">
        <v>2180</v>
      </c>
      <c r="B3109" t="s">
        <v>2672</v>
      </c>
      <c r="C3109" t="s">
        <v>2592</v>
      </c>
      <c r="D3109" t="s">
        <v>1389</v>
      </c>
      <c r="E3109" t="s">
        <v>2179</v>
      </c>
      <c r="F3109" t="s">
        <v>39</v>
      </c>
      <c r="G3109" t="s">
        <v>42</v>
      </c>
      <c r="H3109" t="s">
        <v>40</v>
      </c>
      <c r="I3109" t="s">
        <v>3267</v>
      </c>
      <c r="J3109">
        <v>52.3</v>
      </c>
      <c r="K3109">
        <v>17.03</v>
      </c>
      <c r="L3109" t="s">
        <v>39</v>
      </c>
      <c r="M3109" t="s">
        <v>3264</v>
      </c>
      <c r="N3109" t="s">
        <v>39</v>
      </c>
      <c r="O3109">
        <v>1996</v>
      </c>
      <c r="P3109">
        <v>1997</v>
      </c>
      <c r="Q3109" t="s">
        <v>3265</v>
      </c>
      <c r="R3109" t="s">
        <v>3266</v>
      </c>
      <c r="S3109" t="s">
        <v>39</v>
      </c>
      <c r="T3109">
        <v>-3</v>
      </c>
      <c r="U3109" t="s">
        <v>2628</v>
      </c>
      <c r="V3109" s="6" t="s">
        <v>2953</v>
      </c>
      <c r="W3109">
        <v>28</v>
      </c>
      <c r="X3109" s="6" t="s">
        <v>3228</v>
      </c>
      <c r="Y3109" t="s">
        <v>39</v>
      </c>
      <c r="Z3109" s="6" t="s">
        <v>39</v>
      </c>
      <c r="AA3109" t="s">
        <v>39</v>
      </c>
      <c r="AB3109" t="s">
        <v>39</v>
      </c>
      <c r="AC3109" t="s">
        <v>39</v>
      </c>
      <c r="AD3109" t="s">
        <v>40</v>
      </c>
      <c r="AE3109" t="s">
        <v>39</v>
      </c>
      <c r="AF3109" t="s">
        <v>40</v>
      </c>
      <c r="AG3109" t="s">
        <v>39</v>
      </c>
      <c r="AH3109" t="s">
        <v>39</v>
      </c>
      <c r="AI3109" t="s">
        <v>39</v>
      </c>
      <c r="AJ3109" s="6" t="s">
        <v>43</v>
      </c>
      <c r="AK3109" s="19">
        <v>95.706000000000003</v>
      </c>
      <c r="AL3109" t="s">
        <v>39</v>
      </c>
      <c r="AM3109" t="s">
        <v>39</v>
      </c>
      <c r="AN3109">
        <v>4</v>
      </c>
      <c r="AO3109">
        <v>50</v>
      </c>
      <c r="AP3109">
        <f t="shared" si="93"/>
        <v>28</v>
      </c>
      <c r="AQ3109" t="s">
        <v>39</v>
      </c>
      <c r="AR3109" t="s">
        <v>2686</v>
      </c>
      <c r="AS3109" t="s">
        <v>3268</v>
      </c>
    </row>
    <row r="3110" spans="1:45" x14ac:dyDescent="0.35">
      <c r="A3110" t="s">
        <v>2180</v>
      </c>
      <c r="B3110" t="s">
        <v>2672</v>
      </c>
      <c r="C3110" t="s">
        <v>2592</v>
      </c>
      <c r="D3110" t="s">
        <v>1389</v>
      </c>
      <c r="E3110" t="s">
        <v>2179</v>
      </c>
      <c r="F3110" t="s">
        <v>39</v>
      </c>
      <c r="G3110" t="s">
        <v>42</v>
      </c>
      <c r="H3110" t="s">
        <v>40</v>
      </c>
      <c r="I3110" t="s">
        <v>3267</v>
      </c>
      <c r="J3110">
        <v>52.3</v>
      </c>
      <c r="K3110">
        <v>17.03</v>
      </c>
      <c r="L3110" t="s">
        <v>39</v>
      </c>
      <c r="M3110" t="s">
        <v>3264</v>
      </c>
      <c r="N3110" t="s">
        <v>39</v>
      </c>
      <c r="O3110">
        <v>1996</v>
      </c>
      <c r="P3110">
        <v>1997</v>
      </c>
      <c r="Q3110" t="s">
        <v>3265</v>
      </c>
      <c r="R3110" t="s">
        <v>3266</v>
      </c>
      <c r="S3110" t="s">
        <v>39</v>
      </c>
      <c r="T3110">
        <v>-3</v>
      </c>
      <c r="U3110" t="s">
        <v>2628</v>
      </c>
      <c r="V3110" s="6" t="s">
        <v>2953</v>
      </c>
      <c r="W3110">
        <v>28</v>
      </c>
      <c r="X3110" s="6" t="s">
        <v>3228</v>
      </c>
      <c r="Y3110" t="s">
        <v>39</v>
      </c>
      <c r="Z3110" s="6" t="s">
        <v>39</v>
      </c>
      <c r="AA3110" t="s">
        <v>39</v>
      </c>
      <c r="AB3110" t="s">
        <v>39</v>
      </c>
      <c r="AC3110" t="s">
        <v>39</v>
      </c>
      <c r="AD3110" t="s">
        <v>40</v>
      </c>
      <c r="AE3110" t="s">
        <v>39</v>
      </c>
      <c r="AF3110" t="s">
        <v>40</v>
      </c>
      <c r="AG3110" t="s">
        <v>39</v>
      </c>
      <c r="AH3110" t="s">
        <v>39</v>
      </c>
      <c r="AI3110" t="s">
        <v>39</v>
      </c>
      <c r="AJ3110" s="6" t="s">
        <v>43</v>
      </c>
      <c r="AK3110" s="19">
        <v>95.706000000000003</v>
      </c>
      <c r="AL3110" t="s">
        <v>39</v>
      </c>
      <c r="AM3110" t="s">
        <v>39</v>
      </c>
      <c r="AN3110">
        <v>4</v>
      </c>
      <c r="AO3110">
        <v>50</v>
      </c>
      <c r="AP3110">
        <f t="shared" si="93"/>
        <v>35</v>
      </c>
      <c r="AQ3110" t="s">
        <v>39</v>
      </c>
      <c r="AR3110" t="s">
        <v>2686</v>
      </c>
      <c r="AS3110" t="s">
        <v>3268</v>
      </c>
    </row>
    <row r="3111" spans="1:45" x14ac:dyDescent="0.35">
      <c r="A3111" t="s">
        <v>2180</v>
      </c>
      <c r="B3111" t="s">
        <v>2672</v>
      </c>
      <c r="C3111" t="s">
        <v>2592</v>
      </c>
      <c r="D3111" t="s">
        <v>1389</v>
      </c>
      <c r="E3111" t="s">
        <v>2179</v>
      </c>
      <c r="F3111" t="s">
        <v>39</v>
      </c>
      <c r="G3111" t="s">
        <v>42</v>
      </c>
      <c r="H3111" t="s">
        <v>40</v>
      </c>
      <c r="I3111" t="s">
        <v>3267</v>
      </c>
      <c r="J3111">
        <v>52.3</v>
      </c>
      <c r="K3111">
        <v>17.03</v>
      </c>
      <c r="L3111" t="s">
        <v>39</v>
      </c>
      <c r="M3111" t="s">
        <v>3264</v>
      </c>
      <c r="N3111" t="s">
        <v>39</v>
      </c>
      <c r="O3111">
        <v>1996</v>
      </c>
      <c r="P3111">
        <v>1997</v>
      </c>
      <c r="Q3111" t="s">
        <v>3265</v>
      </c>
      <c r="R3111" t="s">
        <v>3266</v>
      </c>
      <c r="S3111" t="s">
        <v>39</v>
      </c>
      <c r="T3111">
        <v>-3</v>
      </c>
      <c r="U3111" t="s">
        <v>2628</v>
      </c>
      <c r="V3111" s="6" t="s">
        <v>2953</v>
      </c>
      <c r="W3111">
        <v>28</v>
      </c>
      <c r="X3111" s="6" t="s">
        <v>3228</v>
      </c>
      <c r="Y3111" t="s">
        <v>39</v>
      </c>
      <c r="Z3111" s="6" t="s">
        <v>39</v>
      </c>
      <c r="AA3111" t="s">
        <v>39</v>
      </c>
      <c r="AB3111" t="s">
        <v>39</v>
      </c>
      <c r="AC3111" t="s">
        <v>39</v>
      </c>
      <c r="AD3111" t="s">
        <v>40</v>
      </c>
      <c r="AE3111" t="s">
        <v>39</v>
      </c>
      <c r="AF3111" t="s">
        <v>40</v>
      </c>
      <c r="AG3111" t="s">
        <v>39</v>
      </c>
      <c r="AH3111" t="s">
        <v>39</v>
      </c>
      <c r="AI3111" t="s">
        <v>39</v>
      </c>
      <c r="AJ3111" s="6" t="s">
        <v>43</v>
      </c>
      <c r="AK3111" s="19">
        <v>95.706000000000003</v>
      </c>
      <c r="AL3111" t="s">
        <v>39</v>
      </c>
      <c r="AM3111" t="s">
        <v>39</v>
      </c>
      <c r="AN3111">
        <v>4</v>
      </c>
      <c r="AO3111">
        <v>50</v>
      </c>
      <c r="AP3111">
        <f t="shared" si="93"/>
        <v>42</v>
      </c>
      <c r="AQ3111" t="s">
        <v>39</v>
      </c>
      <c r="AR3111" t="s">
        <v>2686</v>
      </c>
      <c r="AS3111" t="s">
        <v>3268</v>
      </c>
    </row>
    <row r="3112" spans="1:45" x14ac:dyDescent="0.35">
      <c r="A3112" t="s">
        <v>2180</v>
      </c>
      <c r="B3112" t="s">
        <v>2672</v>
      </c>
      <c r="C3112" t="s">
        <v>2592</v>
      </c>
      <c r="D3112" t="s">
        <v>1389</v>
      </c>
      <c r="E3112" t="s">
        <v>2179</v>
      </c>
      <c r="F3112" t="s">
        <v>39</v>
      </c>
      <c r="G3112" t="s">
        <v>42</v>
      </c>
      <c r="H3112" t="s">
        <v>40</v>
      </c>
      <c r="I3112" t="s">
        <v>3267</v>
      </c>
      <c r="J3112">
        <v>52.3</v>
      </c>
      <c r="K3112">
        <v>17.03</v>
      </c>
      <c r="L3112" t="s">
        <v>39</v>
      </c>
      <c r="M3112" t="s">
        <v>3264</v>
      </c>
      <c r="N3112" t="s">
        <v>39</v>
      </c>
      <c r="O3112">
        <v>1996</v>
      </c>
      <c r="P3112">
        <v>1997</v>
      </c>
      <c r="Q3112" t="s">
        <v>3265</v>
      </c>
      <c r="R3112" t="s">
        <v>3266</v>
      </c>
      <c r="S3112" t="s">
        <v>39</v>
      </c>
      <c r="T3112">
        <v>-3</v>
      </c>
      <c r="U3112" t="s">
        <v>2628</v>
      </c>
      <c r="V3112" s="6" t="s">
        <v>2953</v>
      </c>
      <c r="W3112">
        <v>28</v>
      </c>
      <c r="X3112" s="6" t="s">
        <v>3228</v>
      </c>
      <c r="Y3112" t="s">
        <v>39</v>
      </c>
      <c r="Z3112" s="6" t="s">
        <v>39</v>
      </c>
      <c r="AA3112" t="s">
        <v>39</v>
      </c>
      <c r="AB3112" t="s">
        <v>39</v>
      </c>
      <c r="AC3112" t="s">
        <v>39</v>
      </c>
      <c r="AD3112" t="s">
        <v>40</v>
      </c>
      <c r="AE3112" t="s">
        <v>39</v>
      </c>
      <c r="AF3112" t="s">
        <v>40</v>
      </c>
      <c r="AG3112" t="s">
        <v>39</v>
      </c>
      <c r="AH3112" t="s">
        <v>39</v>
      </c>
      <c r="AI3112" t="s">
        <v>39</v>
      </c>
      <c r="AJ3112" s="6" t="s">
        <v>43</v>
      </c>
      <c r="AK3112" s="19">
        <v>95.706000000000003</v>
      </c>
      <c r="AL3112" t="s">
        <v>39</v>
      </c>
      <c r="AM3112" t="s">
        <v>39</v>
      </c>
      <c r="AN3112">
        <v>4</v>
      </c>
      <c r="AO3112">
        <v>50</v>
      </c>
      <c r="AP3112">
        <f t="shared" si="93"/>
        <v>49</v>
      </c>
      <c r="AQ3112" t="s">
        <v>39</v>
      </c>
      <c r="AR3112" t="s">
        <v>2686</v>
      </c>
      <c r="AS3112" t="s">
        <v>3268</v>
      </c>
    </row>
    <row r="3113" spans="1:45" x14ac:dyDescent="0.35">
      <c r="A3113" t="s">
        <v>2180</v>
      </c>
      <c r="B3113" t="s">
        <v>2672</v>
      </c>
      <c r="C3113" t="s">
        <v>2592</v>
      </c>
      <c r="D3113" t="s">
        <v>1389</v>
      </c>
      <c r="E3113" t="s">
        <v>2179</v>
      </c>
      <c r="F3113" t="s">
        <v>39</v>
      </c>
      <c r="G3113" t="s">
        <v>42</v>
      </c>
      <c r="H3113" t="s">
        <v>40</v>
      </c>
      <c r="I3113" t="s">
        <v>3267</v>
      </c>
      <c r="J3113">
        <v>52.3</v>
      </c>
      <c r="K3113">
        <v>17.03</v>
      </c>
      <c r="L3113" t="s">
        <v>39</v>
      </c>
      <c r="M3113" t="s">
        <v>3264</v>
      </c>
      <c r="N3113" t="s">
        <v>39</v>
      </c>
      <c r="O3113">
        <v>1996</v>
      </c>
      <c r="P3113">
        <v>1997</v>
      </c>
      <c r="Q3113" t="s">
        <v>3265</v>
      </c>
      <c r="R3113" t="s">
        <v>3266</v>
      </c>
      <c r="S3113" t="s">
        <v>39</v>
      </c>
      <c r="T3113">
        <v>-3</v>
      </c>
      <c r="U3113" t="s">
        <v>2628</v>
      </c>
      <c r="V3113" s="6" t="s">
        <v>2953</v>
      </c>
      <c r="W3113">
        <v>28</v>
      </c>
      <c r="X3113" s="6" t="s">
        <v>3228</v>
      </c>
      <c r="Y3113" t="s">
        <v>39</v>
      </c>
      <c r="Z3113" s="6" t="s">
        <v>39</v>
      </c>
      <c r="AA3113" t="s">
        <v>39</v>
      </c>
      <c r="AB3113" t="s">
        <v>39</v>
      </c>
      <c r="AC3113" t="s">
        <v>39</v>
      </c>
      <c r="AD3113" t="s">
        <v>40</v>
      </c>
      <c r="AE3113" t="s">
        <v>39</v>
      </c>
      <c r="AF3113" t="s">
        <v>40</v>
      </c>
      <c r="AG3113" t="s">
        <v>39</v>
      </c>
      <c r="AH3113" t="s">
        <v>39</v>
      </c>
      <c r="AI3113" t="s">
        <v>39</v>
      </c>
      <c r="AJ3113" s="6" t="s">
        <v>43</v>
      </c>
      <c r="AK3113" s="19">
        <v>95.706000000000003</v>
      </c>
      <c r="AL3113" t="s">
        <v>39</v>
      </c>
      <c r="AM3113" t="s">
        <v>39</v>
      </c>
      <c r="AN3113">
        <v>4</v>
      </c>
      <c r="AO3113">
        <v>50</v>
      </c>
      <c r="AP3113">
        <f t="shared" si="93"/>
        <v>56</v>
      </c>
      <c r="AQ3113" t="s">
        <v>39</v>
      </c>
      <c r="AR3113" t="s">
        <v>2686</v>
      </c>
      <c r="AS3113" t="s">
        <v>3268</v>
      </c>
    </row>
    <row r="3114" spans="1:45" x14ac:dyDescent="0.35">
      <c r="A3114" t="s">
        <v>2180</v>
      </c>
      <c r="B3114" t="s">
        <v>2672</v>
      </c>
      <c r="C3114" t="s">
        <v>2592</v>
      </c>
      <c r="D3114" t="s">
        <v>1389</v>
      </c>
      <c r="E3114" t="s">
        <v>2179</v>
      </c>
      <c r="F3114" t="s">
        <v>39</v>
      </c>
      <c r="G3114" t="s">
        <v>42</v>
      </c>
      <c r="H3114" t="s">
        <v>40</v>
      </c>
      <c r="I3114" t="s">
        <v>3267</v>
      </c>
      <c r="J3114">
        <v>52.3</v>
      </c>
      <c r="K3114">
        <v>17.03</v>
      </c>
      <c r="L3114" t="s">
        <v>39</v>
      </c>
      <c r="M3114" t="s">
        <v>3264</v>
      </c>
      <c r="N3114" t="s">
        <v>39</v>
      </c>
      <c r="O3114">
        <v>1996</v>
      </c>
      <c r="P3114">
        <v>1997</v>
      </c>
      <c r="Q3114" t="s">
        <v>3265</v>
      </c>
      <c r="R3114" t="s">
        <v>3266</v>
      </c>
      <c r="S3114" t="s">
        <v>39</v>
      </c>
      <c r="T3114">
        <v>-3</v>
      </c>
      <c r="U3114" t="s">
        <v>2628</v>
      </c>
      <c r="V3114" s="6" t="s">
        <v>2953</v>
      </c>
      <c r="W3114">
        <v>28</v>
      </c>
      <c r="X3114" s="6" t="s">
        <v>2787</v>
      </c>
      <c r="Y3114" t="s">
        <v>39</v>
      </c>
      <c r="Z3114" s="6" t="s">
        <v>39</v>
      </c>
      <c r="AA3114" t="s">
        <v>39</v>
      </c>
      <c r="AB3114" t="s">
        <v>39</v>
      </c>
      <c r="AC3114" t="s">
        <v>39</v>
      </c>
      <c r="AD3114" t="s">
        <v>40</v>
      </c>
      <c r="AE3114" t="s">
        <v>39</v>
      </c>
      <c r="AF3114" t="s">
        <v>40</v>
      </c>
      <c r="AG3114" t="s">
        <v>39</v>
      </c>
      <c r="AH3114" t="s">
        <v>39</v>
      </c>
      <c r="AI3114" t="s">
        <v>39</v>
      </c>
      <c r="AJ3114" s="6" t="s">
        <v>43</v>
      </c>
      <c r="AK3114" s="19">
        <v>0</v>
      </c>
      <c r="AL3114" t="s">
        <v>39</v>
      </c>
      <c r="AM3114" t="s">
        <v>39</v>
      </c>
      <c r="AN3114">
        <v>4</v>
      </c>
      <c r="AO3114">
        <v>50</v>
      </c>
      <c r="AP3114">
        <v>42</v>
      </c>
      <c r="AQ3114" t="s">
        <v>39</v>
      </c>
      <c r="AR3114" t="s">
        <v>2686</v>
      </c>
      <c r="AS3114" t="s">
        <v>3273</v>
      </c>
    </row>
    <row r="3115" spans="1:45" x14ac:dyDescent="0.35">
      <c r="A3115" t="s">
        <v>2180</v>
      </c>
      <c r="B3115" t="s">
        <v>2672</v>
      </c>
      <c r="C3115" t="s">
        <v>2592</v>
      </c>
      <c r="D3115" t="s">
        <v>1389</v>
      </c>
      <c r="E3115" t="s">
        <v>2179</v>
      </c>
      <c r="F3115" t="s">
        <v>39</v>
      </c>
      <c r="G3115" t="s">
        <v>42</v>
      </c>
      <c r="H3115" t="s">
        <v>40</v>
      </c>
      <c r="I3115" t="s">
        <v>3267</v>
      </c>
      <c r="J3115">
        <v>52.3</v>
      </c>
      <c r="K3115">
        <v>17.03</v>
      </c>
      <c r="L3115" t="s">
        <v>39</v>
      </c>
      <c r="M3115" t="s">
        <v>3264</v>
      </c>
      <c r="N3115" t="s">
        <v>39</v>
      </c>
      <c r="O3115">
        <v>1996</v>
      </c>
      <c r="P3115">
        <v>1997</v>
      </c>
      <c r="Q3115" t="s">
        <v>3265</v>
      </c>
      <c r="R3115" t="s">
        <v>3266</v>
      </c>
      <c r="S3115" t="s">
        <v>39</v>
      </c>
      <c r="T3115">
        <v>-3</v>
      </c>
      <c r="U3115" t="s">
        <v>2628</v>
      </c>
      <c r="V3115" s="6" t="s">
        <v>2953</v>
      </c>
      <c r="W3115">
        <v>28</v>
      </c>
      <c r="X3115" s="6" t="s">
        <v>3231</v>
      </c>
      <c r="Y3115" t="s">
        <v>39</v>
      </c>
      <c r="Z3115" s="6" t="s">
        <v>39</v>
      </c>
      <c r="AA3115" t="s">
        <v>39</v>
      </c>
      <c r="AB3115" t="s">
        <v>39</v>
      </c>
      <c r="AC3115" t="s">
        <v>39</v>
      </c>
      <c r="AD3115" t="s">
        <v>40</v>
      </c>
      <c r="AE3115" t="s">
        <v>39</v>
      </c>
      <c r="AF3115" t="s">
        <v>40</v>
      </c>
      <c r="AG3115" t="s">
        <v>39</v>
      </c>
      <c r="AH3115" t="s">
        <v>39</v>
      </c>
      <c r="AI3115" t="s">
        <v>39</v>
      </c>
      <c r="AJ3115" s="6" t="s">
        <v>43</v>
      </c>
      <c r="AK3115" s="19">
        <v>0</v>
      </c>
      <c r="AL3115" t="s">
        <v>39</v>
      </c>
      <c r="AM3115" t="s">
        <v>39</v>
      </c>
      <c r="AN3115">
        <v>4</v>
      </c>
      <c r="AO3115">
        <v>50</v>
      </c>
      <c r="AP3115">
        <f t="shared" ref="AP3115:AP3124" si="94">AP3114+7</f>
        <v>49</v>
      </c>
      <c r="AQ3115" t="s">
        <v>39</v>
      </c>
      <c r="AR3115" t="s">
        <v>2686</v>
      </c>
      <c r="AS3115" t="s">
        <v>3273</v>
      </c>
    </row>
    <row r="3116" spans="1:45" x14ac:dyDescent="0.35">
      <c r="A3116" t="s">
        <v>2180</v>
      </c>
      <c r="B3116" t="s">
        <v>2672</v>
      </c>
      <c r="C3116" t="s">
        <v>2592</v>
      </c>
      <c r="D3116" t="s">
        <v>1389</v>
      </c>
      <c r="E3116" t="s">
        <v>2179</v>
      </c>
      <c r="F3116" t="s">
        <v>39</v>
      </c>
      <c r="G3116" t="s">
        <v>42</v>
      </c>
      <c r="H3116" t="s">
        <v>40</v>
      </c>
      <c r="I3116" t="s">
        <v>3267</v>
      </c>
      <c r="J3116">
        <v>52.3</v>
      </c>
      <c r="K3116">
        <v>17.03</v>
      </c>
      <c r="L3116" t="s">
        <v>39</v>
      </c>
      <c r="M3116" t="s">
        <v>3264</v>
      </c>
      <c r="N3116" t="s">
        <v>39</v>
      </c>
      <c r="O3116">
        <v>1996</v>
      </c>
      <c r="P3116">
        <v>1997</v>
      </c>
      <c r="Q3116" t="s">
        <v>3265</v>
      </c>
      <c r="R3116" t="s">
        <v>3266</v>
      </c>
      <c r="S3116" t="s">
        <v>39</v>
      </c>
      <c r="T3116">
        <v>-3</v>
      </c>
      <c r="U3116" t="s">
        <v>2628</v>
      </c>
      <c r="V3116" s="6" t="s">
        <v>2953</v>
      </c>
      <c r="W3116">
        <v>28</v>
      </c>
      <c r="X3116" s="6" t="s">
        <v>3231</v>
      </c>
      <c r="Y3116" t="s">
        <v>39</v>
      </c>
      <c r="Z3116" s="6" t="s">
        <v>39</v>
      </c>
      <c r="AA3116" t="s">
        <v>39</v>
      </c>
      <c r="AB3116" t="s">
        <v>39</v>
      </c>
      <c r="AC3116" t="s">
        <v>39</v>
      </c>
      <c r="AD3116" t="s">
        <v>40</v>
      </c>
      <c r="AE3116" t="s">
        <v>39</v>
      </c>
      <c r="AF3116" t="s">
        <v>40</v>
      </c>
      <c r="AG3116" t="s">
        <v>39</v>
      </c>
      <c r="AH3116" t="s">
        <v>39</v>
      </c>
      <c r="AI3116" t="s">
        <v>39</v>
      </c>
      <c r="AJ3116" s="6" t="s">
        <v>43</v>
      </c>
      <c r="AK3116">
        <v>1.0049999999999999</v>
      </c>
      <c r="AL3116" t="s">
        <v>39</v>
      </c>
      <c r="AM3116" t="s">
        <v>39</v>
      </c>
      <c r="AN3116">
        <v>4</v>
      </c>
      <c r="AO3116">
        <v>50</v>
      </c>
      <c r="AP3116">
        <f t="shared" si="94"/>
        <v>56</v>
      </c>
      <c r="AQ3116" t="s">
        <v>39</v>
      </c>
      <c r="AR3116" t="s">
        <v>2686</v>
      </c>
      <c r="AS3116" t="s">
        <v>3273</v>
      </c>
    </row>
    <row r="3117" spans="1:45" x14ac:dyDescent="0.35">
      <c r="A3117" t="s">
        <v>2180</v>
      </c>
      <c r="B3117" t="s">
        <v>2672</v>
      </c>
      <c r="C3117" t="s">
        <v>2592</v>
      </c>
      <c r="D3117" t="s">
        <v>1389</v>
      </c>
      <c r="E3117" t="s">
        <v>2179</v>
      </c>
      <c r="F3117" t="s">
        <v>39</v>
      </c>
      <c r="G3117" t="s">
        <v>42</v>
      </c>
      <c r="H3117" t="s">
        <v>40</v>
      </c>
      <c r="I3117" t="s">
        <v>3267</v>
      </c>
      <c r="J3117">
        <v>52.3</v>
      </c>
      <c r="K3117">
        <v>17.03</v>
      </c>
      <c r="L3117" t="s">
        <v>39</v>
      </c>
      <c r="M3117" t="s">
        <v>3264</v>
      </c>
      <c r="N3117" t="s">
        <v>39</v>
      </c>
      <c r="O3117">
        <v>1996</v>
      </c>
      <c r="P3117">
        <v>1997</v>
      </c>
      <c r="Q3117" t="s">
        <v>3265</v>
      </c>
      <c r="R3117" t="s">
        <v>3266</v>
      </c>
      <c r="S3117" t="s">
        <v>39</v>
      </c>
      <c r="T3117">
        <v>-3</v>
      </c>
      <c r="U3117" t="s">
        <v>2628</v>
      </c>
      <c r="V3117" s="6" t="s">
        <v>2953</v>
      </c>
      <c r="W3117">
        <v>28</v>
      </c>
      <c r="X3117" s="6" t="s">
        <v>3231</v>
      </c>
      <c r="Y3117" t="s">
        <v>39</v>
      </c>
      <c r="Z3117" s="6" t="s">
        <v>39</v>
      </c>
      <c r="AA3117" t="s">
        <v>39</v>
      </c>
      <c r="AB3117" t="s">
        <v>39</v>
      </c>
      <c r="AC3117" t="s">
        <v>39</v>
      </c>
      <c r="AD3117" t="s">
        <v>40</v>
      </c>
      <c r="AE3117" t="s">
        <v>39</v>
      </c>
      <c r="AF3117" t="s">
        <v>40</v>
      </c>
      <c r="AG3117" t="s">
        <v>39</v>
      </c>
      <c r="AH3117" t="s">
        <v>39</v>
      </c>
      <c r="AI3117" t="s">
        <v>39</v>
      </c>
      <c r="AJ3117" s="6" t="s">
        <v>43</v>
      </c>
      <c r="AK3117">
        <v>1.7589999999999999</v>
      </c>
      <c r="AL3117" t="s">
        <v>39</v>
      </c>
      <c r="AM3117" t="s">
        <v>39</v>
      </c>
      <c r="AN3117">
        <v>4</v>
      </c>
      <c r="AO3117">
        <v>50</v>
      </c>
      <c r="AP3117">
        <f t="shared" si="94"/>
        <v>63</v>
      </c>
      <c r="AQ3117" t="s">
        <v>39</v>
      </c>
      <c r="AR3117" t="s">
        <v>2686</v>
      </c>
      <c r="AS3117" t="s">
        <v>3273</v>
      </c>
    </row>
    <row r="3118" spans="1:45" x14ac:dyDescent="0.35">
      <c r="A3118" t="s">
        <v>2180</v>
      </c>
      <c r="B3118" t="s">
        <v>2672</v>
      </c>
      <c r="C3118" t="s">
        <v>2592</v>
      </c>
      <c r="D3118" t="s">
        <v>1389</v>
      </c>
      <c r="E3118" t="s">
        <v>2179</v>
      </c>
      <c r="F3118" t="s">
        <v>39</v>
      </c>
      <c r="G3118" t="s">
        <v>42</v>
      </c>
      <c r="H3118" t="s">
        <v>40</v>
      </c>
      <c r="I3118" t="s">
        <v>3267</v>
      </c>
      <c r="J3118">
        <v>52.3</v>
      </c>
      <c r="K3118">
        <v>17.03</v>
      </c>
      <c r="L3118" t="s">
        <v>39</v>
      </c>
      <c r="M3118" t="s">
        <v>3264</v>
      </c>
      <c r="N3118" t="s">
        <v>39</v>
      </c>
      <c r="O3118">
        <v>1996</v>
      </c>
      <c r="P3118">
        <v>1997</v>
      </c>
      <c r="Q3118" t="s">
        <v>3265</v>
      </c>
      <c r="R3118" t="s">
        <v>3266</v>
      </c>
      <c r="S3118" t="s">
        <v>39</v>
      </c>
      <c r="T3118">
        <v>-3</v>
      </c>
      <c r="U3118" t="s">
        <v>2628</v>
      </c>
      <c r="V3118" s="6" t="s">
        <v>2953</v>
      </c>
      <c r="W3118">
        <v>28</v>
      </c>
      <c r="X3118" s="6" t="s">
        <v>3231</v>
      </c>
      <c r="Y3118" t="s">
        <v>39</v>
      </c>
      <c r="Z3118" s="6" t="s">
        <v>39</v>
      </c>
      <c r="AA3118" t="s">
        <v>39</v>
      </c>
      <c r="AB3118" t="s">
        <v>39</v>
      </c>
      <c r="AC3118" t="s">
        <v>39</v>
      </c>
      <c r="AD3118" t="s">
        <v>40</v>
      </c>
      <c r="AE3118" t="s">
        <v>39</v>
      </c>
      <c r="AF3118" t="s">
        <v>40</v>
      </c>
      <c r="AG3118" t="s">
        <v>39</v>
      </c>
      <c r="AH3118" t="s">
        <v>39</v>
      </c>
      <c r="AI3118" t="s">
        <v>39</v>
      </c>
      <c r="AJ3118" s="6" t="s">
        <v>43</v>
      </c>
      <c r="AK3118" s="19">
        <v>7.7889999999999997</v>
      </c>
      <c r="AL3118" t="s">
        <v>39</v>
      </c>
      <c r="AM3118" t="s">
        <v>39</v>
      </c>
      <c r="AN3118">
        <v>4</v>
      </c>
      <c r="AO3118">
        <v>50</v>
      </c>
      <c r="AP3118">
        <f t="shared" si="94"/>
        <v>70</v>
      </c>
      <c r="AQ3118" t="s">
        <v>39</v>
      </c>
      <c r="AR3118" t="s">
        <v>2686</v>
      </c>
      <c r="AS3118" t="s">
        <v>3273</v>
      </c>
    </row>
    <row r="3119" spans="1:45" x14ac:dyDescent="0.35">
      <c r="A3119" t="s">
        <v>2180</v>
      </c>
      <c r="B3119" t="s">
        <v>2672</v>
      </c>
      <c r="C3119" t="s">
        <v>2592</v>
      </c>
      <c r="D3119" t="s">
        <v>1389</v>
      </c>
      <c r="E3119" t="s">
        <v>2179</v>
      </c>
      <c r="F3119" t="s">
        <v>39</v>
      </c>
      <c r="G3119" t="s">
        <v>42</v>
      </c>
      <c r="H3119" t="s">
        <v>40</v>
      </c>
      <c r="I3119" t="s">
        <v>3267</v>
      </c>
      <c r="J3119">
        <v>52.3</v>
      </c>
      <c r="K3119">
        <v>17.03</v>
      </c>
      <c r="L3119" t="s">
        <v>39</v>
      </c>
      <c r="M3119" t="s">
        <v>3264</v>
      </c>
      <c r="N3119" t="s">
        <v>39</v>
      </c>
      <c r="O3119">
        <v>1996</v>
      </c>
      <c r="P3119">
        <v>1997</v>
      </c>
      <c r="Q3119" t="s">
        <v>3265</v>
      </c>
      <c r="R3119" t="s">
        <v>3266</v>
      </c>
      <c r="S3119" t="s">
        <v>39</v>
      </c>
      <c r="T3119">
        <v>-3</v>
      </c>
      <c r="U3119" t="s">
        <v>2628</v>
      </c>
      <c r="V3119" s="6" t="s">
        <v>2953</v>
      </c>
      <c r="W3119">
        <v>28</v>
      </c>
      <c r="X3119" s="6" t="s">
        <v>3231</v>
      </c>
      <c r="Y3119" t="s">
        <v>39</v>
      </c>
      <c r="Z3119" s="6" t="s">
        <v>39</v>
      </c>
      <c r="AA3119" t="s">
        <v>39</v>
      </c>
      <c r="AB3119" t="s">
        <v>39</v>
      </c>
      <c r="AC3119" t="s">
        <v>39</v>
      </c>
      <c r="AD3119" t="s">
        <v>40</v>
      </c>
      <c r="AE3119" t="s">
        <v>39</v>
      </c>
      <c r="AF3119" t="s">
        <v>40</v>
      </c>
      <c r="AG3119" t="s">
        <v>39</v>
      </c>
      <c r="AH3119" t="s">
        <v>39</v>
      </c>
      <c r="AI3119" t="s">
        <v>39</v>
      </c>
      <c r="AJ3119" s="6" t="s">
        <v>43</v>
      </c>
      <c r="AK3119" s="19">
        <v>12.311999999999999</v>
      </c>
      <c r="AL3119" t="s">
        <v>39</v>
      </c>
      <c r="AM3119" t="s">
        <v>39</v>
      </c>
      <c r="AN3119">
        <v>4</v>
      </c>
      <c r="AO3119">
        <v>50</v>
      </c>
      <c r="AP3119">
        <f t="shared" si="94"/>
        <v>77</v>
      </c>
      <c r="AQ3119" t="s">
        <v>39</v>
      </c>
      <c r="AR3119" t="s">
        <v>2686</v>
      </c>
      <c r="AS3119" t="s">
        <v>3273</v>
      </c>
    </row>
    <row r="3120" spans="1:45" x14ac:dyDescent="0.35">
      <c r="A3120" t="s">
        <v>2180</v>
      </c>
      <c r="B3120" t="s">
        <v>2672</v>
      </c>
      <c r="C3120" t="s">
        <v>2592</v>
      </c>
      <c r="D3120" t="s">
        <v>1389</v>
      </c>
      <c r="E3120" t="s">
        <v>2179</v>
      </c>
      <c r="F3120" t="s">
        <v>39</v>
      </c>
      <c r="G3120" t="s">
        <v>42</v>
      </c>
      <c r="H3120" t="s">
        <v>40</v>
      </c>
      <c r="I3120" t="s">
        <v>3267</v>
      </c>
      <c r="J3120">
        <v>52.3</v>
      </c>
      <c r="K3120">
        <v>17.03</v>
      </c>
      <c r="L3120" t="s">
        <v>39</v>
      </c>
      <c r="M3120" t="s">
        <v>3264</v>
      </c>
      <c r="N3120" t="s">
        <v>39</v>
      </c>
      <c r="O3120">
        <v>1996</v>
      </c>
      <c r="P3120">
        <v>1997</v>
      </c>
      <c r="Q3120" t="s">
        <v>3265</v>
      </c>
      <c r="R3120" t="s">
        <v>3266</v>
      </c>
      <c r="S3120" t="s">
        <v>39</v>
      </c>
      <c r="T3120">
        <v>-3</v>
      </c>
      <c r="U3120" t="s">
        <v>2628</v>
      </c>
      <c r="V3120" s="6" t="s">
        <v>2953</v>
      </c>
      <c r="W3120">
        <v>28</v>
      </c>
      <c r="X3120" s="6" t="s">
        <v>3231</v>
      </c>
      <c r="Y3120" t="s">
        <v>39</v>
      </c>
      <c r="Z3120" s="6" t="s">
        <v>39</v>
      </c>
      <c r="AA3120" t="s">
        <v>39</v>
      </c>
      <c r="AB3120" t="s">
        <v>39</v>
      </c>
      <c r="AC3120" t="s">
        <v>39</v>
      </c>
      <c r="AD3120" t="s">
        <v>40</v>
      </c>
      <c r="AE3120" t="s">
        <v>39</v>
      </c>
      <c r="AF3120" t="s">
        <v>40</v>
      </c>
      <c r="AG3120" t="s">
        <v>39</v>
      </c>
      <c r="AH3120" t="s">
        <v>39</v>
      </c>
      <c r="AI3120" t="s">
        <v>39</v>
      </c>
      <c r="AJ3120" s="6" t="s">
        <v>43</v>
      </c>
      <c r="AK3120" s="19">
        <v>20.352</v>
      </c>
      <c r="AL3120" t="s">
        <v>39</v>
      </c>
      <c r="AM3120" t="s">
        <v>39</v>
      </c>
      <c r="AN3120">
        <v>4</v>
      </c>
      <c r="AO3120">
        <v>50</v>
      </c>
      <c r="AP3120">
        <f t="shared" si="94"/>
        <v>84</v>
      </c>
      <c r="AQ3120" t="s">
        <v>39</v>
      </c>
      <c r="AR3120" t="s">
        <v>2686</v>
      </c>
      <c r="AS3120" t="s">
        <v>3273</v>
      </c>
    </row>
    <row r="3121" spans="1:45" x14ac:dyDescent="0.35">
      <c r="A3121" t="s">
        <v>2180</v>
      </c>
      <c r="B3121" t="s">
        <v>2672</v>
      </c>
      <c r="C3121" t="s">
        <v>2592</v>
      </c>
      <c r="D3121" t="s">
        <v>1389</v>
      </c>
      <c r="E3121" t="s">
        <v>2179</v>
      </c>
      <c r="F3121" t="s">
        <v>39</v>
      </c>
      <c r="G3121" t="s">
        <v>42</v>
      </c>
      <c r="H3121" t="s">
        <v>40</v>
      </c>
      <c r="I3121" t="s">
        <v>3267</v>
      </c>
      <c r="J3121">
        <v>52.3</v>
      </c>
      <c r="K3121">
        <v>17.03</v>
      </c>
      <c r="L3121" t="s">
        <v>39</v>
      </c>
      <c r="M3121" t="s">
        <v>3264</v>
      </c>
      <c r="N3121" t="s">
        <v>39</v>
      </c>
      <c r="O3121">
        <v>1996</v>
      </c>
      <c r="P3121">
        <v>1997</v>
      </c>
      <c r="Q3121" t="s">
        <v>3265</v>
      </c>
      <c r="R3121" t="s">
        <v>3266</v>
      </c>
      <c r="S3121" t="s">
        <v>39</v>
      </c>
      <c r="T3121">
        <v>-3</v>
      </c>
      <c r="U3121" t="s">
        <v>2628</v>
      </c>
      <c r="V3121" s="6" t="s">
        <v>2953</v>
      </c>
      <c r="W3121">
        <v>28</v>
      </c>
      <c r="X3121" s="6" t="s">
        <v>3231</v>
      </c>
      <c r="Y3121" t="s">
        <v>39</v>
      </c>
      <c r="Z3121" s="6" t="s">
        <v>39</v>
      </c>
      <c r="AA3121" t="s">
        <v>39</v>
      </c>
      <c r="AB3121" t="s">
        <v>39</v>
      </c>
      <c r="AC3121" t="s">
        <v>39</v>
      </c>
      <c r="AD3121" t="s">
        <v>40</v>
      </c>
      <c r="AE3121" t="s">
        <v>39</v>
      </c>
      <c r="AF3121" t="s">
        <v>40</v>
      </c>
      <c r="AG3121" t="s">
        <v>39</v>
      </c>
      <c r="AH3121" t="s">
        <v>39</v>
      </c>
      <c r="AI3121" t="s">
        <v>39</v>
      </c>
      <c r="AJ3121" s="6" t="s">
        <v>43</v>
      </c>
      <c r="AK3121" s="19">
        <v>21.356999999999999</v>
      </c>
      <c r="AL3121" t="s">
        <v>39</v>
      </c>
      <c r="AM3121" t="s">
        <v>39</v>
      </c>
      <c r="AN3121">
        <v>4</v>
      </c>
      <c r="AO3121">
        <v>50</v>
      </c>
      <c r="AP3121">
        <f t="shared" si="94"/>
        <v>91</v>
      </c>
      <c r="AQ3121" t="s">
        <v>39</v>
      </c>
      <c r="AR3121" t="s">
        <v>2686</v>
      </c>
      <c r="AS3121" t="s">
        <v>3273</v>
      </c>
    </row>
    <row r="3122" spans="1:45" x14ac:dyDescent="0.35">
      <c r="A3122" t="s">
        <v>2180</v>
      </c>
      <c r="B3122" t="s">
        <v>2672</v>
      </c>
      <c r="C3122" t="s">
        <v>2592</v>
      </c>
      <c r="D3122" t="s">
        <v>1389</v>
      </c>
      <c r="E3122" t="s">
        <v>2179</v>
      </c>
      <c r="F3122" t="s">
        <v>39</v>
      </c>
      <c r="G3122" t="s">
        <v>42</v>
      </c>
      <c r="H3122" t="s">
        <v>40</v>
      </c>
      <c r="I3122" t="s">
        <v>3267</v>
      </c>
      <c r="J3122">
        <v>52.3</v>
      </c>
      <c r="K3122">
        <v>17.03</v>
      </c>
      <c r="L3122" t="s">
        <v>39</v>
      </c>
      <c r="M3122" t="s">
        <v>3264</v>
      </c>
      <c r="N3122" t="s">
        <v>39</v>
      </c>
      <c r="O3122">
        <v>1996</v>
      </c>
      <c r="P3122">
        <v>1997</v>
      </c>
      <c r="Q3122" t="s">
        <v>3265</v>
      </c>
      <c r="R3122" t="s">
        <v>3266</v>
      </c>
      <c r="S3122" t="s">
        <v>39</v>
      </c>
      <c r="T3122">
        <v>-3</v>
      </c>
      <c r="U3122" t="s">
        <v>2628</v>
      </c>
      <c r="V3122" s="6" t="s">
        <v>2953</v>
      </c>
      <c r="W3122">
        <v>28</v>
      </c>
      <c r="X3122" s="6" t="s">
        <v>3231</v>
      </c>
      <c r="Y3122" t="s">
        <v>39</v>
      </c>
      <c r="Z3122" s="6" t="s">
        <v>39</v>
      </c>
      <c r="AA3122" t="s">
        <v>39</v>
      </c>
      <c r="AB3122" t="s">
        <v>39</v>
      </c>
      <c r="AC3122" t="s">
        <v>39</v>
      </c>
      <c r="AD3122" t="s">
        <v>40</v>
      </c>
      <c r="AE3122" t="s">
        <v>39</v>
      </c>
      <c r="AF3122" t="s">
        <v>40</v>
      </c>
      <c r="AG3122" t="s">
        <v>39</v>
      </c>
      <c r="AH3122" t="s">
        <v>39</v>
      </c>
      <c r="AI3122" t="s">
        <v>39</v>
      </c>
      <c r="AJ3122" s="6" t="s">
        <v>43</v>
      </c>
      <c r="AK3122" s="19">
        <v>22.361999999999998</v>
      </c>
      <c r="AL3122" t="s">
        <v>39</v>
      </c>
      <c r="AM3122" t="s">
        <v>39</v>
      </c>
      <c r="AN3122">
        <v>4</v>
      </c>
      <c r="AO3122">
        <v>50</v>
      </c>
      <c r="AP3122">
        <f t="shared" si="94"/>
        <v>98</v>
      </c>
      <c r="AQ3122" t="s">
        <v>39</v>
      </c>
      <c r="AR3122" t="s">
        <v>2686</v>
      </c>
      <c r="AS3122" t="s">
        <v>3273</v>
      </c>
    </row>
    <row r="3123" spans="1:45" x14ac:dyDescent="0.35">
      <c r="A3123" t="s">
        <v>2180</v>
      </c>
      <c r="B3123" t="s">
        <v>2672</v>
      </c>
      <c r="C3123" t="s">
        <v>2592</v>
      </c>
      <c r="D3123" t="s">
        <v>1389</v>
      </c>
      <c r="E3123" t="s">
        <v>2179</v>
      </c>
      <c r="F3123" t="s">
        <v>39</v>
      </c>
      <c r="G3123" t="s">
        <v>42</v>
      </c>
      <c r="H3123" t="s">
        <v>40</v>
      </c>
      <c r="I3123" t="s">
        <v>3267</v>
      </c>
      <c r="J3123">
        <v>52.3</v>
      </c>
      <c r="K3123">
        <v>17.03</v>
      </c>
      <c r="L3123" t="s">
        <v>39</v>
      </c>
      <c r="M3123" t="s">
        <v>3264</v>
      </c>
      <c r="N3123" t="s">
        <v>39</v>
      </c>
      <c r="O3123">
        <v>1996</v>
      </c>
      <c r="P3123">
        <v>1997</v>
      </c>
      <c r="Q3123" t="s">
        <v>3265</v>
      </c>
      <c r="R3123" t="s">
        <v>3266</v>
      </c>
      <c r="S3123" t="s">
        <v>39</v>
      </c>
      <c r="T3123">
        <v>-3</v>
      </c>
      <c r="U3123" t="s">
        <v>2628</v>
      </c>
      <c r="V3123" s="6" t="s">
        <v>2953</v>
      </c>
      <c r="W3123">
        <v>28</v>
      </c>
      <c r="X3123" s="6" t="s">
        <v>3231</v>
      </c>
      <c r="Y3123" t="s">
        <v>39</v>
      </c>
      <c r="Z3123" s="6" t="s">
        <v>39</v>
      </c>
      <c r="AA3123" t="s">
        <v>39</v>
      </c>
      <c r="AB3123" t="s">
        <v>39</v>
      </c>
      <c r="AC3123" t="s">
        <v>39</v>
      </c>
      <c r="AD3123" t="s">
        <v>40</v>
      </c>
      <c r="AE3123" t="s">
        <v>39</v>
      </c>
      <c r="AF3123" t="s">
        <v>40</v>
      </c>
      <c r="AG3123" t="s">
        <v>39</v>
      </c>
      <c r="AH3123" t="s">
        <v>39</v>
      </c>
      <c r="AI3123" t="s">
        <v>39</v>
      </c>
      <c r="AJ3123" s="6" t="s">
        <v>43</v>
      </c>
      <c r="AK3123" s="19">
        <v>30.905000000000001</v>
      </c>
      <c r="AL3123" t="s">
        <v>39</v>
      </c>
      <c r="AM3123" t="s">
        <v>39</v>
      </c>
      <c r="AN3123">
        <v>4</v>
      </c>
      <c r="AO3123">
        <v>50</v>
      </c>
      <c r="AP3123">
        <f t="shared" si="94"/>
        <v>105</v>
      </c>
      <c r="AQ3123" t="s">
        <v>39</v>
      </c>
      <c r="AR3123" t="s">
        <v>2686</v>
      </c>
      <c r="AS3123" t="s">
        <v>3273</v>
      </c>
    </row>
    <row r="3124" spans="1:45" x14ac:dyDescent="0.35">
      <c r="A3124" t="s">
        <v>2180</v>
      </c>
      <c r="B3124" t="s">
        <v>2672</v>
      </c>
      <c r="C3124" t="s">
        <v>2592</v>
      </c>
      <c r="D3124" t="s">
        <v>1389</v>
      </c>
      <c r="E3124" t="s">
        <v>2179</v>
      </c>
      <c r="F3124" t="s">
        <v>39</v>
      </c>
      <c r="G3124" t="s">
        <v>42</v>
      </c>
      <c r="H3124" t="s">
        <v>40</v>
      </c>
      <c r="I3124" t="s">
        <v>3267</v>
      </c>
      <c r="J3124">
        <v>52.3</v>
      </c>
      <c r="K3124">
        <v>17.03</v>
      </c>
      <c r="L3124" t="s">
        <v>39</v>
      </c>
      <c r="M3124" t="s">
        <v>3264</v>
      </c>
      <c r="N3124" t="s">
        <v>39</v>
      </c>
      <c r="O3124">
        <v>1996</v>
      </c>
      <c r="P3124">
        <v>1997</v>
      </c>
      <c r="Q3124" t="s">
        <v>3265</v>
      </c>
      <c r="R3124" t="s">
        <v>3266</v>
      </c>
      <c r="S3124" t="s">
        <v>39</v>
      </c>
      <c r="T3124">
        <v>-3</v>
      </c>
      <c r="U3124" t="s">
        <v>2628</v>
      </c>
      <c r="V3124" s="6" t="s">
        <v>2953</v>
      </c>
      <c r="W3124">
        <v>28</v>
      </c>
      <c r="X3124" s="6" t="s">
        <v>3231</v>
      </c>
      <c r="Y3124" t="s">
        <v>39</v>
      </c>
      <c r="Z3124" s="6" t="s">
        <v>39</v>
      </c>
      <c r="AA3124" t="s">
        <v>39</v>
      </c>
      <c r="AB3124" t="s">
        <v>39</v>
      </c>
      <c r="AC3124" t="s">
        <v>39</v>
      </c>
      <c r="AD3124" t="s">
        <v>40</v>
      </c>
      <c r="AE3124" t="s">
        <v>39</v>
      </c>
      <c r="AF3124" t="s">
        <v>40</v>
      </c>
      <c r="AG3124" t="s">
        <v>39</v>
      </c>
      <c r="AH3124" t="s">
        <v>39</v>
      </c>
      <c r="AI3124" t="s">
        <v>39</v>
      </c>
      <c r="AJ3124" s="6" t="s">
        <v>43</v>
      </c>
      <c r="AK3124" s="19">
        <v>38.945</v>
      </c>
      <c r="AL3124" t="s">
        <v>39</v>
      </c>
      <c r="AM3124" t="s">
        <v>39</v>
      </c>
      <c r="AN3124">
        <v>4</v>
      </c>
      <c r="AO3124">
        <v>50</v>
      </c>
      <c r="AP3124">
        <f t="shared" si="94"/>
        <v>112</v>
      </c>
      <c r="AQ3124" t="s">
        <v>39</v>
      </c>
      <c r="AR3124" t="s">
        <v>2686</v>
      </c>
      <c r="AS3124" t="s">
        <v>3273</v>
      </c>
    </row>
    <row r="3125" spans="1:45" x14ac:dyDescent="0.35">
      <c r="A3125" t="s">
        <v>2180</v>
      </c>
      <c r="B3125" t="s">
        <v>2672</v>
      </c>
      <c r="C3125" t="s">
        <v>2592</v>
      </c>
      <c r="D3125" t="s">
        <v>1389</v>
      </c>
      <c r="E3125" t="s">
        <v>2179</v>
      </c>
      <c r="F3125" t="s">
        <v>39</v>
      </c>
      <c r="G3125" t="s">
        <v>42</v>
      </c>
      <c r="H3125" t="s">
        <v>40</v>
      </c>
      <c r="I3125" t="s">
        <v>3267</v>
      </c>
      <c r="J3125">
        <v>52.3</v>
      </c>
      <c r="K3125">
        <v>17.03</v>
      </c>
      <c r="L3125" t="s">
        <v>39</v>
      </c>
      <c r="M3125" t="s">
        <v>3264</v>
      </c>
      <c r="N3125" t="s">
        <v>39</v>
      </c>
      <c r="O3125">
        <v>1996</v>
      </c>
      <c r="P3125">
        <v>1997</v>
      </c>
      <c r="Q3125" t="s">
        <v>3265</v>
      </c>
      <c r="R3125" t="s">
        <v>3266</v>
      </c>
      <c r="S3125" t="s">
        <v>39</v>
      </c>
      <c r="T3125">
        <v>-3</v>
      </c>
      <c r="U3125" t="s">
        <v>2628</v>
      </c>
      <c r="V3125" s="6" t="s">
        <v>2953</v>
      </c>
      <c r="W3125">
        <v>28</v>
      </c>
      <c r="X3125" s="6" t="s">
        <v>3232</v>
      </c>
      <c r="Y3125" t="s">
        <v>39</v>
      </c>
      <c r="Z3125" s="6" t="s">
        <v>39</v>
      </c>
      <c r="AA3125" t="s">
        <v>39</v>
      </c>
      <c r="AB3125" t="s">
        <v>39</v>
      </c>
      <c r="AC3125" t="s">
        <v>39</v>
      </c>
      <c r="AD3125" t="s">
        <v>40</v>
      </c>
      <c r="AE3125" t="s">
        <v>39</v>
      </c>
      <c r="AF3125" t="s">
        <v>40</v>
      </c>
      <c r="AG3125" t="s">
        <v>39</v>
      </c>
      <c r="AH3125" t="s">
        <v>39</v>
      </c>
      <c r="AI3125" t="s">
        <v>39</v>
      </c>
      <c r="AJ3125" s="6" t="s">
        <v>43</v>
      </c>
      <c r="AK3125" s="19">
        <v>0</v>
      </c>
      <c r="AL3125" t="s">
        <v>39</v>
      </c>
      <c r="AM3125" t="s">
        <v>39</v>
      </c>
      <c r="AN3125">
        <v>4</v>
      </c>
      <c r="AO3125">
        <v>50</v>
      </c>
      <c r="AP3125">
        <v>21</v>
      </c>
      <c r="AQ3125" t="s">
        <v>39</v>
      </c>
      <c r="AR3125" t="s">
        <v>2686</v>
      </c>
      <c r="AS3125" t="s">
        <v>3273</v>
      </c>
    </row>
    <row r="3126" spans="1:45" x14ac:dyDescent="0.35">
      <c r="A3126" t="s">
        <v>2180</v>
      </c>
      <c r="B3126" t="s">
        <v>2672</v>
      </c>
      <c r="C3126" t="s">
        <v>2592</v>
      </c>
      <c r="D3126" t="s">
        <v>1389</v>
      </c>
      <c r="E3126" t="s">
        <v>2179</v>
      </c>
      <c r="F3126" t="s">
        <v>39</v>
      </c>
      <c r="G3126" t="s">
        <v>42</v>
      </c>
      <c r="H3126" t="s">
        <v>40</v>
      </c>
      <c r="I3126" t="s">
        <v>3267</v>
      </c>
      <c r="J3126">
        <v>52.3</v>
      </c>
      <c r="K3126">
        <v>17.03</v>
      </c>
      <c r="L3126" t="s">
        <v>39</v>
      </c>
      <c r="M3126" t="s">
        <v>3264</v>
      </c>
      <c r="N3126" t="s">
        <v>39</v>
      </c>
      <c r="O3126">
        <v>1996</v>
      </c>
      <c r="P3126">
        <v>1997</v>
      </c>
      <c r="Q3126" t="s">
        <v>3265</v>
      </c>
      <c r="R3126" t="s">
        <v>3266</v>
      </c>
      <c r="S3126" t="s">
        <v>39</v>
      </c>
      <c r="T3126">
        <v>-3</v>
      </c>
      <c r="U3126" t="s">
        <v>2628</v>
      </c>
      <c r="V3126" s="6" t="s">
        <v>2953</v>
      </c>
      <c r="W3126">
        <v>28</v>
      </c>
      <c r="X3126" s="6" t="s">
        <v>3232</v>
      </c>
      <c r="Y3126" t="s">
        <v>39</v>
      </c>
      <c r="Z3126" s="6" t="s">
        <v>39</v>
      </c>
      <c r="AA3126" t="s">
        <v>39</v>
      </c>
      <c r="AB3126" t="s">
        <v>39</v>
      </c>
      <c r="AC3126" t="s">
        <v>39</v>
      </c>
      <c r="AD3126" t="s">
        <v>40</v>
      </c>
      <c r="AE3126" t="s">
        <v>39</v>
      </c>
      <c r="AF3126" t="s">
        <v>40</v>
      </c>
      <c r="AG3126" t="s">
        <v>39</v>
      </c>
      <c r="AH3126" t="s">
        <v>39</v>
      </c>
      <c r="AI3126" t="s">
        <v>39</v>
      </c>
      <c r="AJ3126" s="6" t="s">
        <v>43</v>
      </c>
      <c r="AK3126">
        <v>2.0099999999999998</v>
      </c>
      <c r="AL3126" t="s">
        <v>39</v>
      </c>
      <c r="AM3126" t="s">
        <v>39</v>
      </c>
      <c r="AN3126">
        <v>4</v>
      </c>
      <c r="AO3126">
        <v>50</v>
      </c>
      <c r="AP3126">
        <f t="shared" ref="AP3126:AP3137" si="95">AP3125+7</f>
        <v>28</v>
      </c>
      <c r="AQ3126" t="s">
        <v>39</v>
      </c>
      <c r="AR3126" t="s">
        <v>2686</v>
      </c>
      <c r="AS3126" t="s">
        <v>3273</v>
      </c>
    </row>
    <row r="3127" spans="1:45" x14ac:dyDescent="0.35">
      <c r="A3127" t="s">
        <v>2180</v>
      </c>
      <c r="B3127" t="s">
        <v>2672</v>
      </c>
      <c r="C3127" t="s">
        <v>2592</v>
      </c>
      <c r="D3127" t="s">
        <v>1389</v>
      </c>
      <c r="E3127" t="s">
        <v>2179</v>
      </c>
      <c r="F3127" t="s">
        <v>39</v>
      </c>
      <c r="G3127" t="s">
        <v>42</v>
      </c>
      <c r="H3127" t="s">
        <v>40</v>
      </c>
      <c r="I3127" t="s">
        <v>3267</v>
      </c>
      <c r="J3127">
        <v>52.3</v>
      </c>
      <c r="K3127">
        <v>17.03</v>
      </c>
      <c r="L3127" t="s">
        <v>39</v>
      </c>
      <c r="M3127" t="s">
        <v>3264</v>
      </c>
      <c r="N3127" t="s">
        <v>39</v>
      </c>
      <c r="O3127">
        <v>1996</v>
      </c>
      <c r="P3127">
        <v>1997</v>
      </c>
      <c r="Q3127" t="s">
        <v>3265</v>
      </c>
      <c r="R3127" t="s">
        <v>3266</v>
      </c>
      <c r="S3127" t="s">
        <v>39</v>
      </c>
      <c r="T3127">
        <v>-3</v>
      </c>
      <c r="U3127" t="s">
        <v>2628</v>
      </c>
      <c r="V3127" s="6" t="s">
        <v>2953</v>
      </c>
      <c r="W3127">
        <v>28</v>
      </c>
      <c r="X3127" s="6" t="s">
        <v>3232</v>
      </c>
      <c r="Y3127" t="s">
        <v>39</v>
      </c>
      <c r="Z3127" s="6" t="s">
        <v>39</v>
      </c>
      <c r="AA3127" t="s">
        <v>39</v>
      </c>
      <c r="AB3127" t="s">
        <v>39</v>
      </c>
      <c r="AC3127" t="s">
        <v>39</v>
      </c>
      <c r="AD3127" t="s">
        <v>40</v>
      </c>
      <c r="AE3127" t="s">
        <v>39</v>
      </c>
      <c r="AF3127" t="s">
        <v>40</v>
      </c>
      <c r="AG3127" t="s">
        <v>39</v>
      </c>
      <c r="AH3127" t="s">
        <v>39</v>
      </c>
      <c r="AI3127" t="s">
        <v>39</v>
      </c>
      <c r="AJ3127" s="6" t="s">
        <v>43</v>
      </c>
      <c r="AK3127">
        <v>13.317</v>
      </c>
      <c r="AL3127" t="s">
        <v>39</v>
      </c>
      <c r="AM3127" t="s">
        <v>39</v>
      </c>
      <c r="AN3127">
        <v>4</v>
      </c>
      <c r="AO3127">
        <v>50</v>
      </c>
      <c r="AP3127">
        <f t="shared" si="95"/>
        <v>35</v>
      </c>
      <c r="AQ3127" t="s">
        <v>39</v>
      </c>
      <c r="AR3127" t="s">
        <v>2686</v>
      </c>
      <c r="AS3127" t="s">
        <v>3273</v>
      </c>
    </row>
    <row r="3128" spans="1:45" x14ac:dyDescent="0.35">
      <c r="A3128" t="s">
        <v>2180</v>
      </c>
      <c r="B3128" t="s">
        <v>2672</v>
      </c>
      <c r="C3128" t="s">
        <v>2592</v>
      </c>
      <c r="D3128" t="s">
        <v>1389</v>
      </c>
      <c r="E3128" t="s">
        <v>2179</v>
      </c>
      <c r="F3128" t="s">
        <v>39</v>
      </c>
      <c r="G3128" t="s">
        <v>42</v>
      </c>
      <c r="H3128" t="s">
        <v>40</v>
      </c>
      <c r="I3128" t="s">
        <v>3267</v>
      </c>
      <c r="J3128">
        <v>52.3</v>
      </c>
      <c r="K3128">
        <v>17.03</v>
      </c>
      <c r="L3128" t="s">
        <v>39</v>
      </c>
      <c r="M3128" t="s">
        <v>3264</v>
      </c>
      <c r="N3128" t="s">
        <v>39</v>
      </c>
      <c r="O3128">
        <v>1996</v>
      </c>
      <c r="P3128">
        <v>1997</v>
      </c>
      <c r="Q3128" t="s">
        <v>3265</v>
      </c>
      <c r="R3128" t="s">
        <v>3266</v>
      </c>
      <c r="S3128" t="s">
        <v>39</v>
      </c>
      <c r="T3128">
        <v>-3</v>
      </c>
      <c r="U3128" t="s">
        <v>2628</v>
      </c>
      <c r="V3128" s="6" t="s">
        <v>2953</v>
      </c>
      <c r="W3128">
        <v>28</v>
      </c>
      <c r="X3128" s="6" t="s">
        <v>3232</v>
      </c>
      <c r="Y3128" t="s">
        <v>39</v>
      </c>
      <c r="Z3128" s="6" t="s">
        <v>39</v>
      </c>
      <c r="AA3128" t="s">
        <v>39</v>
      </c>
      <c r="AB3128" t="s">
        <v>39</v>
      </c>
      <c r="AC3128" t="s">
        <v>39</v>
      </c>
      <c r="AD3128" t="s">
        <v>40</v>
      </c>
      <c r="AE3128" t="s">
        <v>39</v>
      </c>
      <c r="AF3128" t="s">
        <v>40</v>
      </c>
      <c r="AG3128" t="s">
        <v>39</v>
      </c>
      <c r="AH3128" t="s">
        <v>39</v>
      </c>
      <c r="AI3128" t="s">
        <v>39</v>
      </c>
      <c r="AJ3128" s="6" t="s">
        <v>43</v>
      </c>
      <c r="AK3128">
        <v>29.899000000000001</v>
      </c>
      <c r="AL3128" t="s">
        <v>39</v>
      </c>
      <c r="AM3128" t="s">
        <v>39</v>
      </c>
      <c r="AN3128">
        <v>4</v>
      </c>
      <c r="AO3128">
        <v>50</v>
      </c>
      <c r="AP3128">
        <f t="shared" si="95"/>
        <v>42</v>
      </c>
      <c r="AQ3128" t="s">
        <v>39</v>
      </c>
      <c r="AR3128" t="s">
        <v>2686</v>
      </c>
      <c r="AS3128" t="s">
        <v>3273</v>
      </c>
    </row>
    <row r="3129" spans="1:45" x14ac:dyDescent="0.35">
      <c r="A3129" t="s">
        <v>2180</v>
      </c>
      <c r="B3129" t="s">
        <v>2672</v>
      </c>
      <c r="C3129" t="s">
        <v>2592</v>
      </c>
      <c r="D3129" t="s">
        <v>1389</v>
      </c>
      <c r="E3129" t="s">
        <v>2179</v>
      </c>
      <c r="F3129" t="s">
        <v>39</v>
      </c>
      <c r="G3129" t="s">
        <v>42</v>
      </c>
      <c r="H3129" t="s">
        <v>40</v>
      </c>
      <c r="I3129" t="s">
        <v>3267</v>
      </c>
      <c r="J3129">
        <v>52.3</v>
      </c>
      <c r="K3129">
        <v>17.03</v>
      </c>
      <c r="L3129" t="s">
        <v>39</v>
      </c>
      <c r="M3129" t="s">
        <v>3264</v>
      </c>
      <c r="N3129" t="s">
        <v>39</v>
      </c>
      <c r="O3129">
        <v>1996</v>
      </c>
      <c r="P3129">
        <v>1997</v>
      </c>
      <c r="Q3129" t="s">
        <v>3265</v>
      </c>
      <c r="R3129" t="s">
        <v>3266</v>
      </c>
      <c r="S3129" t="s">
        <v>39</v>
      </c>
      <c r="T3129">
        <v>-3</v>
      </c>
      <c r="U3129" t="s">
        <v>2628</v>
      </c>
      <c r="V3129" s="6" t="s">
        <v>2953</v>
      </c>
      <c r="W3129">
        <v>28</v>
      </c>
      <c r="X3129" s="6" t="s">
        <v>3232</v>
      </c>
      <c r="Y3129" t="s">
        <v>39</v>
      </c>
      <c r="Z3129" s="6" t="s">
        <v>39</v>
      </c>
      <c r="AA3129" t="s">
        <v>39</v>
      </c>
      <c r="AB3129" t="s">
        <v>39</v>
      </c>
      <c r="AC3129" t="s">
        <v>39</v>
      </c>
      <c r="AD3129" t="s">
        <v>40</v>
      </c>
      <c r="AE3129" t="s">
        <v>39</v>
      </c>
      <c r="AF3129" t="s">
        <v>40</v>
      </c>
      <c r="AG3129" t="s">
        <v>39</v>
      </c>
      <c r="AH3129" t="s">
        <v>39</v>
      </c>
      <c r="AI3129" t="s">
        <v>39</v>
      </c>
      <c r="AJ3129" s="6" t="s">
        <v>43</v>
      </c>
      <c r="AK3129">
        <v>44.472000000000001</v>
      </c>
      <c r="AL3129" t="s">
        <v>39</v>
      </c>
      <c r="AM3129" t="s">
        <v>39</v>
      </c>
      <c r="AN3129">
        <v>4</v>
      </c>
      <c r="AO3129">
        <v>50</v>
      </c>
      <c r="AP3129">
        <f t="shared" si="95"/>
        <v>49</v>
      </c>
      <c r="AQ3129" t="s">
        <v>39</v>
      </c>
      <c r="AR3129" t="s">
        <v>2686</v>
      </c>
      <c r="AS3129" t="s">
        <v>3273</v>
      </c>
    </row>
    <row r="3130" spans="1:45" x14ac:dyDescent="0.35">
      <c r="A3130" t="s">
        <v>2180</v>
      </c>
      <c r="B3130" t="s">
        <v>2672</v>
      </c>
      <c r="C3130" t="s">
        <v>2592</v>
      </c>
      <c r="D3130" t="s">
        <v>1389</v>
      </c>
      <c r="E3130" t="s">
        <v>2179</v>
      </c>
      <c r="F3130" t="s">
        <v>39</v>
      </c>
      <c r="G3130" t="s">
        <v>42</v>
      </c>
      <c r="H3130" t="s">
        <v>40</v>
      </c>
      <c r="I3130" t="s">
        <v>3267</v>
      </c>
      <c r="J3130">
        <v>52.3</v>
      </c>
      <c r="K3130">
        <v>17.03</v>
      </c>
      <c r="L3130" t="s">
        <v>39</v>
      </c>
      <c r="M3130" t="s">
        <v>3264</v>
      </c>
      <c r="N3130" t="s">
        <v>39</v>
      </c>
      <c r="O3130">
        <v>1996</v>
      </c>
      <c r="P3130">
        <v>1997</v>
      </c>
      <c r="Q3130" t="s">
        <v>3265</v>
      </c>
      <c r="R3130" t="s">
        <v>3266</v>
      </c>
      <c r="S3130" t="s">
        <v>39</v>
      </c>
      <c r="T3130">
        <v>-3</v>
      </c>
      <c r="U3130" t="s">
        <v>2628</v>
      </c>
      <c r="V3130" s="6" t="s">
        <v>2953</v>
      </c>
      <c r="W3130">
        <v>28</v>
      </c>
      <c r="X3130" s="6" t="s">
        <v>3232</v>
      </c>
      <c r="Y3130" t="s">
        <v>39</v>
      </c>
      <c r="Z3130" s="6" t="s">
        <v>39</v>
      </c>
      <c r="AA3130" t="s">
        <v>39</v>
      </c>
      <c r="AB3130" t="s">
        <v>39</v>
      </c>
      <c r="AC3130" t="s">
        <v>39</v>
      </c>
      <c r="AD3130" t="s">
        <v>40</v>
      </c>
      <c r="AE3130" t="s">
        <v>39</v>
      </c>
      <c r="AF3130" t="s">
        <v>40</v>
      </c>
      <c r="AG3130" t="s">
        <v>39</v>
      </c>
      <c r="AH3130" t="s">
        <v>39</v>
      </c>
      <c r="AI3130" t="s">
        <v>39</v>
      </c>
      <c r="AJ3130" s="6" t="s">
        <v>43</v>
      </c>
      <c r="AK3130">
        <v>65.578000000000003</v>
      </c>
      <c r="AL3130" t="s">
        <v>39</v>
      </c>
      <c r="AM3130" t="s">
        <v>39</v>
      </c>
      <c r="AN3130">
        <v>4</v>
      </c>
      <c r="AO3130">
        <v>50</v>
      </c>
      <c r="AP3130">
        <f t="shared" si="95"/>
        <v>56</v>
      </c>
      <c r="AQ3130" t="s">
        <v>39</v>
      </c>
      <c r="AR3130" t="s">
        <v>2686</v>
      </c>
      <c r="AS3130" t="s">
        <v>3273</v>
      </c>
    </row>
    <row r="3131" spans="1:45" x14ac:dyDescent="0.35">
      <c r="A3131" t="s">
        <v>2180</v>
      </c>
      <c r="B3131" t="s">
        <v>2672</v>
      </c>
      <c r="C3131" t="s">
        <v>2592</v>
      </c>
      <c r="D3131" t="s">
        <v>1389</v>
      </c>
      <c r="E3131" t="s">
        <v>2179</v>
      </c>
      <c r="F3131" t="s">
        <v>39</v>
      </c>
      <c r="G3131" t="s">
        <v>42</v>
      </c>
      <c r="H3131" t="s">
        <v>40</v>
      </c>
      <c r="I3131" t="s">
        <v>3267</v>
      </c>
      <c r="J3131">
        <v>52.3</v>
      </c>
      <c r="K3131">
        <v>17.03</v>
      </c>
      <c r="L3131" t="s">
        <v>39</v>
      </c>
      <c r="M3131" t="s">
        <v>3264</v>
      </c>
      <c r="N3131" t="s">
        <v>39</v>
      </c>
      <c r="O3131">
        <v>1996</v>
      </c>
      <c r="P3131">
        <v>1997</v>
      </c>
      <c r="Q3131" t="s">
        <v>3265</v>
      </c>
      <c r="R3131" t="s">
        <v>3266</v>
      </c>
      <c r="S3131" t="s">
        <v>39</v>
      </c>
      <c r="T3131">
        <v>-3</v>
      </c>
      <c r="U3131" t="s">
        <v>2628</v>
      </c>
      <c r="V3131" s="6" t="s">
        <v>2953</v>
      </c>
      <c r="W3131">
        <v>28</v>
      </c>
      <c r="X3131" s="6" t="s">
        <v>3232</v>
      </c>
      <c r="Y3131" t="s">
        <v>39</v>
      </c>
      <c r="Z3131" s="6" t="s">
        <v>39</v>
      </c>
      <c r="AA3131" t="s">
        <v>39</v>
      </c>
      <c r="AB3131" t="s">
        <v>39</v>
      </c>
      <c r="AC3131" t="s">
        <v>39</v>
      </c>
      <c r="AD3131" t="s">
        <v>40</v>
      </c>
      <c r="AE3131" t="s">
        <v>39</v>
      </c>
      <c r="AF3131" t="s">
        <v>40</v>
      </c>
      <c r="AG3131" t="s">
        <v>39</v>
      </c>
      <c r="AH3131" t="s">
        <v>39</v>
      </c>
      <c r="AI3131" t="s">
        <v>39</v>
      </c>
      <c r="AJ3131" s="6" t="s">
        <v>43</v>
      </c>
      <c r="AK3131">
        <v>72.613</v>
      </c>
      <c r="AL3131" t="s">
        <v>39</v>
      </c>
      <c r="AM3131" t="s">
        <v>39</v>
      </c>
      <c r="AN3131">
        <v>4</v>
      </c>
      <c r="AO3131">
        <v>50</v>
      </c>
      <c r="AP3131">
        <f t="shared" si="95"/>
        <v>63</v>
      </c>
      <c r="AQ3131" t="s">
        <v>39</v>
      </c>
      <c r="AR3131" t="s">
        <v>2686</v>
      </c>
      <c r="AS3131" t="s">
        <v>3273</v>
      </c>
    </row>
    <row r="3132" spans="1:45" x14ac:dyDescent="0.35">
      <c r="A3132" t="s">
        <v>2180</v>
      </c>
      <c r="B3132" t="s">
        <v>2672</v>
      </c>
      <c r="C3132" t="s">
        <v>2592</v>
      </c>
      <c r="D3132" t="s">
        <v>1389</v>
      </c>
      <c r="E3132" t="s">
        <v>2179</v>
      </c>
      <c r="F3132" t="s">
        <v>39</v>
      </c>
      <c r="G3132" t="s">
        <v>42</v>
      </c>
      <c r="H3132" t="s">
        <v>40</v>
      </c>
      <c r="I3132" t="s">
        <v>3267</v>
      </c>
      <c r="J3132">
        <v>52.3</v>
      </c>
      <c r="K3132">
        <v>17.03</v>
      </c>
      <c r="L3132" t="s">
        <v>39</v>
      </c>
      <c r="M3132" t="s">
        <v>3264</v>
      </c>
      <c r="N3132" t="s">
        <v>39</v>
      </c>
      <c r="O3132">
        <v>1996</v>
      </c>
      <c r="P3132">
        <v>1997</v>
      </c>
      <c r="Q3132" t="s">
        <v>3265</v>
      </c>
      <c r="R3132" t="s">
        <v>3266</v>
      </c>
      <c r="S3132" t="s">
        <v>39</v>
      </c>
      <c r="T3132">
        <v>-3</v>
      </c>
      <c r="U3132" t="s">
        <v>2628</v>
      </c>
      <c r="V3132" s="6" t="s">
        <v>2953</v>
      </c>
      <c r="W3132">
        <v>28</v>
      </c>
      <c r="X3132" s="6" t="s">
        <v>3232</v>
      </c>
      <c r="Y3132" t="s">
        <v>39</v>
      </c>
      <c r="Z3132" s="6" t="s">
        <v>39</v>
      </c>
      <c r="AA3132" t="s">
        <v>39</v>
      </c>
      <c r="AB3132" t="s">
        <v>39</v>
      </c>
      <c r="AC3132" t="s">
        <v>39</v>
      </c>
      <c r="AD3132" t="s">
        <v>40</v>
      </c>
      <c r="AE3132" t="s">
        <v>39</v>
      </c>
      <c r="AF3132" t="s">
        <v>40</v>
      </c>
      <c r="AG3132" t="s">
        <v>39</v>
      </c>
      <c r="AH3132" t="s">
        <v>39</v>
      </c>
      <c r="AI3132" t="s">
        <v>39</v>
      </c>
      <c r="AJ3132" s="6" t="s">
        <v>43</v>
      </c>
      <c r="AK3132">
        <v>75.126000000000005</v>
      </c>
      <c r="AL3132" t="s">
        <v>39</v>
      </c>
      <c r="AM3132" t="s">
        <v>39</v>
      </c>
      <c r="AN3132">
        <v>4</v>
      </c>
      <c r="AO3132">
        <v>50</v>
      </c>
      <c r="AP3132">
        <f t="shared" si="95"/>
        <v>70</v>
      </c>
      <c r="AQ3132" t="s">
        <v>39</v>
      </c>
      <c r="AR3132" t="s">
        <v>2686</v>
      </c>
      <c r="AS3132" t="s">
        <v>3273</v>
      </c>
    </row>
    <row r="3133" spans="1:45" x14ac:dyDescent="0.35">
      <c r="A3133" t="s">
        <v>2180</v>
      </c>
      <c r="B3133" t="s">
        <v>2672</v>
      </c>
      <c r="C3133" t="s">
        <v>2592</v>
      </c>
      <c r="D3133" t="s">
        <v>1389</v>
      </c>
      <c r="E3133" t="s">
        <v>2179</v>
      </c>
      <c r="F3133" t="s">
        <v>39</v>
      </c>
      <c r="G3133" t="s">
        <v>42</v>
      </c>
      <c r="H3133" t="s">
        <v>40</v>
      </c>
      <c r="I3133" t="s">
        <v>3267</v>
      </c>
      <c r="J3133">
        <v>52.3</v>
      </c>
      <c r="K3133">
        <v>17.03</v>
      </c>
      <c r="L3133" t="s">
        <v>39</v>
      </c>
      <c r="M3133" t="s">
        <v>3264</v>
      </c>
      <c r="N3133" t="s">
        <v>39</v>
      </c>
      <c r="O3133">
        <v>1996</v>
      </c>
      <c r="P3133">
        <v>1997</v>
      </c>
      <c r="Q3133" t="s">
        <v>3265</v>
      </c>
      <c r="R3133" t="s">
        <v>3266</v>
      </c>
      <c r="S3133" t="s">
        <v>39</v>
      </c>
      <c r="T3133">
        <v>-3</v>
      </c>
      <c r="U3133" t="s">
        <v>2628</v>
      </c>
      <c r="V3133" s="6" t="s">
        <v>2953</v>
      </c>
      <c r="W3133">
        <v>28</v>
      </c>
      <c r="X3133" s="6" t="s">
        <v>3232</v>
      </c>
      <c r="Y3133" t="s">
        <v>39</v>
      </c>
      <c r="Z3133" s="6" t="s">
        <v>39</v>
      </c>
      <c r="AA3133" t="s">
        <v>39</v>
      </c>
      <c r="AB3133" t="s">
        <v>39</v>
      </c>
      <c r="AC3133" t="s">
        <v>39</v>
      </c>
      <c r="AD3133" t="s">
        <v>40</v>
      </c>
      <c r="AE3133" t="s">
        <v>39</v>
      </c>
      <c r="AF3133" t="s">
        <v>40</v>
      </c>
      <c r="AG3133" t="s">
        <v>39</v>
      </c>
      <c r="AH3133" t="s">
        <v>39</v>
      </c>
      <c r="AI3133" t="s">
        <v>39</v>
      </c>
      <c r="AJ3133" s="6" t="s">
        <v>43</v>
      </c>
      <c r="AK3133">
        <v>74.623000000000005</v>
      </c>
      <c r="AL3133" t="s">
        <v>39</v>
      </c>
      <c r="AM3133" t="s">
        <v>39</v>
      </c>
      <c r="AN3133">
        <v>4</v>
      </c>
      <c r="AO3133">
        <v>50</v>
      </c>
      <c r="AP3133">
        <f t="shared" si="95"/>
        <v>77</v>
      </c>
      <c r="AQ3133" t="s">
        <v>39</v>
      </c>
      <c r="AR3133" t="s">
        <v>2686</v>
      </c>
      <c r="AS3133" t="s">
        <v>3273</v>
      </c>
    </row>
    <row r="3134" spans="1:45" x14ac:dyDescent="0.35">
      <c r="A3134" t="s">
        <v>2180</v>
      </c>
      <c r="B3134" t="s">
        <v>2672</v>
      </c>
      <c r="C3134" t="s">
        <v>2592</v>
      </c>
      <c r="D3134" t="s">
        <v>1389</v>
      </c>
      <c r="E3134" t="s">
        <v>2179</v>
      </c>
      <c r="F3134" t="s">
        <v>39</v>
      </c>
      <c r="G3134" t="s">
        <v>42</v>
      </c>
      <c r="H3134" t="s">
        <v>40</v>
      </c>
      <c r="I3134" t="s">
        <v>3267</v>
      </c>
      <c r="J3134">
        <v>52.3</v>
      </c>
      <c r="K3134">
        <v>17.03</v>
      </c>
      <c r="L3134" t="s">
        <v>39</v>
      </c>
      <c r="M3134" t="s">
        <v>3264</v>
      </c>
      <c r="N3134" t="s">
        <v>39</v>
      </c>
      <c r="O3134">
        <v>1996</v>
      </c>
      <c r="P3134">
        <v>1997</v>
      </c>
      <c r="Q3134" t="s">
        <v>3265</v>
      </c>
      <c r="R3134" t="s">
        <v>3266</v>
      </c>
      <c r="S3134" t="s">
        <v>39</v>
      </c>
      <c r="T3134">
        <v>-3</v>
      </c>
      <c r="U3134" t="s">
        <v>2628</v>
      </c>
      <c r="V3134" s="6" t="s">
        <v>2953</v>
      </c>
      <c r="W3134">
        <v>28</v>
      </c>
      <c r="X3134" s="6" t="s">
        <v>3232</v>
      </c>
      <c r="Y3134" t="s">
        <v>39</v>
      </c>
      <c r="Z3134" s="6" t="s">
        <v>39</v>
      </c>
      <c r="AA3134" t="s">
        <v>39</v>
      </c>
      <c r="AB3134" t="s">
        <v>39</v>
      </c>
      <c r="AC3134" t="s">
        <v>39</v>
      </c>
      <c r="AD3134" t="s">
        <v>40</v>
      </c>
      <c r="AE3134" t="s">
        <v>39</v>
      </c>
      <c r="AF3134" t="s">
        <v>40</v>
      </c>
      <c r="AG3134" t="s">
        <v>39</v>
      </c>
      <c r="AH3134" t="s">
        <v>39</v>
      </c>
      <c r="AI3134" t="s">
        <v>39</v>
      </c>
      <c r="AJ3134" s="6" t="s">
        <v>43</v>
      </c>
      <c r="AK3134">
        <v>79.647999999999996</v>
      </c>
      <c r="AL3134" t="s">
        <v>39</v>
      </c>
      <c r="AM3134" t="s">
        <v>39</v>
      </c>
      <c r="AN3134">
        <v>4</v>
      </c>
      <c r="AO3134">
        <v>50</v>
      </c>
      <c r="AP3134">
        <f t="shared" si="95"/>
        <v>84</v>
      </c>
      <c r="AQ3134" t="s">
        <v>39</v>
      </c>
      <c r="AR3134" t="s">
        <v>2686</v>
      </c>
      <c r="AS3134" t="s">
        <v>3273</v>
      </c>
    </row>
    <row r="3135" spans="1:45" x14ac:dyDescent="0.35">
      <c r="A3135" t="s">
        <v>2180</v>
      </c>
      <c r="B3135" t="s">
        <v>2672</v>
      </c>
      <c r="C3135" t="s">
        <v>2592</v>
      </c>
      <c r="D3135" t="s">
        <v>1389</v>
      </c>
      <c r="E3135" t="s">
        <v>2179</v>
      </c>
      <c r="F3135" t="s">
        <v>39</v>
      </c>
      <c r="G3135" t="s">
        <v>42</v>
      </c>
      <c r="H3135" t="s">
        <v>40</v>
      </c>
      <c r="I3135" t="s">
        <v>3267</v>
      </c>
      <c r="J3135">
        <v>52.3</v>
      </c>
      <c r="K3135">
        <v>17.03</v>
      </c>
      <c r="L3135" t="s">
        <v>39</v>
      </c>
      <c r="M3135" t="s">
        <v>3264</v>
      </c>
      <c r="N3135" t="s">
        <v>39</v>
      </c>
      <c r="O3135">
        <v>1996</v>
      </c>
      <c r="P3135">
        <v>1997</v>
      </c>
      <c r="Q3135" t="s">
        <v>3265</v>
      </c>
      <c r="R3135" t="s">
        <v>3266</v>
      </c>
      <c r="S3135" t="s">
        <v>39</v>
      </c>
      <c r="T3135">
        <v>-3</v>
      </c>
      <c r="U3135" t="s">
        <v>2628</v>
      </c>
      <c r="V3135" s="6" t="s">
        <v>2953</v>
      </c>
      <c r="W3135">
        <v>28</v>
      </c>
      <c r="X3135" s="6" t="s">
        <v>3232</v>
      </c>
      <c r="Y3135" t="s">
        <v>39</v>
      </c>
      <c r="Z3135" s="6" t="s">
        <v>39</v>
      </c>
      <c r="AA3135" t="s">
        <v>39</v>
      </c>
      <c r="AB3135" t="s">
        <v>39</v>
      </c>
      <c r="AC3135" t="s">
        <v>39</v>
      </c>
      <c r="AD3135" t="s">
        <v>40</v>
      </c>
      <c r="AE3135" t="s">
        <v>39</v>
      </c>
      <c r="AF3135" t="s">
        <v>40</v>
      </c>
      <c r="AG3135" t="s">
        <v>39</v>
      </c>
      <c r="AH3135" t="s">
        <v>39</v>
      </c>
      <c r="AI3135" t="s">
        <v>39</v>
      </c>
      <c r="AJ3135" s="6" t="s">
        <v>43</v>
      </c>
      <c r="AK3135">
        <v>83.165999999999997</v>
      </c>
      <c r="AL3135" t="s">
        <v>39</v>
      </c>
      <c r="AM3135" t="s">
        <v>39</v>
      </c>
      <c r="AN3135">
        <v>4</v>
      </c>
      <c r="AO3135">
        <v>50</v>
      </c>
      <c r="AP3135">
        <f t="shared" si="95"/>
        <v>91</v>
      </c>
      <c r="AQ3135" t="s">
        <v>39</v>
      </c>
      <c r="AR3135" t="s">
        <v>2686</v>
      </c>
      <c r="AS3135" t="s">
        <v>3273</v>
      </c>
    </row>
    <row r="3136" spans="1:45" x14ac:dyDescent="0.35">
      <c r="A3136" t="s">
        <v>2180</v>
      </c>
      <c r="B3136" t="s">
        <v>2672</v>
      </c>
      <c r="C3136" t="s">
        <v>2592</v>
      </c>
      <c r="D3136" t="s">
        <v>1389</v>
      </c>
      <c r="E3136" t="s">
        <v>2179</v>
      </c>
      <c r="F3136" t="s">
        <v>39</v>
      </c>
      <c r="G3136" t="s">
        <v>42</v>
      </c>
      <c r="H3136" t="s">
        <v>40</v>
      </c>
      <c r="I3136" t="s">
        <v>3267</v>
      </c>
      <c r="J3136">
        <v>52.3</v>
      </c>
      <c r="K3136">
        <v>17.03</v>
      </c>
      <c r="L3136" t="s">
        <v>39</v>
      </c>
      <c r="M3136" t="s">
        <v>3264</v>
      </c>
      <c r="N3136" t="s">
        <v>39</v>
      </c>
      <c r="O3136">
        <v>1996</v>
      </c>
      <c r="P3136">
        <v>1997</v>
      </c>
      <c r="Q3136" t="s">
        <v>3265</v>
      </c>
      <c r="R3136" t="s">
        <v>3266</v>
      </c>
      <c r="S3136" t="s">
        <v>39</v>
      </c>
      <c r="T3136">
        <v>-3</v>
      </c>
      <c r="U3136" t="s">
        <v>2628</v>
      </c>
      <c r="V3136" s="6" t="s">
        <v>2953</v>
      </c>
      <c r="W3136">
        <v>28</v>
      </c>
      <c r="X3136" s="6" t="s">
        <v>3232</v>
      </c>
      <c r="Y3136" t="s">
        <v>39</v>
      </c>
      <c r="Z3136" s="6" t="s">
        <v>39</v>
      </c>
      <c r="AA3136" t="s">
        <v>39</v>
      </c>
      <c r="AB3136" t="s">
        <v>39</v>
      </c>
      <c r="AC3136" t="s">
        <v>39</v>
      </c>
      <c r="AD3136" t="s">
        <v>40</v>
      </c>
      <c r="AE3136" t="s">
        <v>39</v>
      </c>
      <c r="AF3136" t="s">
        <v>40</v>
      </c>
      <c r="AG3136" t="s">
        <v>39</v>
      </c>
      <c r="AH3136" t="s">
        <v>39</v>
      </c>
      <c r="AI3136" t="s">
        <v>39</v>
      </c>
      <c r="AJ3136" s="6" t="s">
        <v>43</v>
      </c>
      <c r="AK3136">
        <v>83.668000000000006</v>
      </c>
      <c r="AL3136" t="s">
        <v>39</v>
      </c>
      <c r="AM3136" t="s">
        <v>39</v>
      </c>
      <c r="AN3136">
        <v>4</v>
      </c>
      <c r="AO3136">
        <v>50</v>
      </c>
      <c r="AP3136">
        <f t="shared" si="95"/>
        <v>98</v>
      </c>
      <c r="AQ3136" t="s">
        <v>39</v>
      </c>
      <c r="AR3136" t="s">
        <v>2686</v>
      </c>
      <c r="AS3136" t="s">
        <v>3273</v>
      </c>
    </row>
    <row r="3137" spans="1:45" x14ac:dyDescent="0.35">
      <c r="A3137" t="s">
        <v>2180</v>
      </c>
      <c r="B3137" t="s">
        <v>2672</v>
      </c>
      <c r="C3137" t="s">
        <v>2592</v>
      </c>
      <c r="D3137" t="s">
        <v>1389</v>
      </c>
      <c r="E3137" t="s">
        <v>2179</v>
      </c>
      <c r="F3137" t="s">
        <v>39</v>
      </c>
      <c r="G3137" t="s">
        <v>42</v>
      </c>
      <c r="H3137" t="s">
        <v>40</v>
      </c>
      <c r="I3137" t="s">
        <v>3267</v>
      </c>
      <c r="J3137">
        <v>52.3</v>
      </c>
      <c r="K3137">
        <v>17.03</v>
      </c>
      <c r="L3137" t="s">
        <v>39</v>
      </c>
      <c r="M3137" t="s">
        <v>3264</v>
      </c>
      <c r="N3137" t="s">
        <v>39</v>
      </c>
      <c r="O3137">
        <v>1996</v>
      </c>
      <c r="P3137">
        <v>1997</v>
      </c>
      <c r="Q3137" t="s">
        <v>3265</v>
      </c>
      <c r="R3137" t="s">
        <v>3266</v>
      </c>
      <c r="S3137" t="s">
        <v>39</v>
      </c>
      <c r="T3137">
        <v>-3</v>
      </c>
      <c r="U3137" t="s">
        <v>2628</v>
      </c>
      <c r="V3137" s="6" t="s">
        <v>2953</v>
      </c>
      <c r="W3137">
        <v>28</v>
      </c>
      <c r="X3137" s="6" t="s">
        <v>3232</v>
      </c>
      <c r="Y3137" t="s">
        <v>39</v>
      </c>
      <c r="Z3137" s="6" t="s">
        <v>39</v>
      </c>
      <c r="AA3137" t="s">
        <v>39</v>
      </c>
      <c r="AB3137" t="s">
        <v>39</v>
      </c>
      <c r="AC3137" t="s">
        <v>39</v>
      </c>
      <c r="AD3137" t="s">
        <v>40</v>
      </c>
      <c r="AE3137" t="s">
        <v>39</v>
      </c>
      <c r="AF3137" t="s">
        <v>40</v>
      </c>
      <c r="AG3137" t="s">
        <v>39</v>
      </c>
      <c r="AH3137" t="s">
        <v>39</v>
      </c>
      <c r="AI3137" t="s">
        <v>39</v>
      </c>
      <c r="AJ3137" s="6" t="s">
        <v>43</v>
      </c>
      <c r="AK3137">
        <v>85.677999999999997</v>
      </c>
      <c r="AL3137" t="s">
        <v>39</v>
      </c>
      <c r="AM3137" t="s">
        <v>39</v>
      </c>
      <c r="AN3137">
        <v>4</v>
      </c>
      <c r="AO3137">
        <v>50</v>
      </c>
      <c r="AP3137">
        <f t="shared" si="95"/>
        <v>105</v>
      </c>
      <c r="AQ3137" t="s">
        <v>39</v>
      </c>
      <c r="AR3137" t="s">
        <v>2686</v>
      </c>
      <c r="AS3137" t="s">
        <v>3273</v>
      </c>
    </row>
    <row r="3138" spans="1:45" x14ac:dyDescent="0.35">
      <c r="A3138" t="s">
        <v>2180</v>
      </c>
      <c r="B3138" t="s">
        <v>2672</v>
      </c>
      <c r="C3138" t="s">
        <v>2592</v>
      </c>
      <c r="D3138" t="s">
        <v>1389</v>
      </c>
      <c r="E3138" t="s">
        <v>2179</v>
      </c>
      <c r="F3138" t="s">
        <v>39</v>
      </c>
      <c r="G3138" t="s">
        <v>42</v>
      </c>
      <c r="H3138" t="s">
        <v>40</v>
      </c>
      <c r="I3138" t="s">
        <v>3267</v>
      </c>
      <c r="J3138">
        <v>52.3</v>
      </c>
      <c r="K3138">
        <v>17.03</v>
      </c>
      <c r="L3138" t="s">
        <v>39</v>
      </c>
      <c r="M3138" t="s">
        <v>3264</v>
      </c>
      <c r="N3138" t="s">
        <v>39</v>
      </c>
      <c r="O3138">
        <v>1996</v>
      </c>
      <c r="P3138">
        <v>1997</v>
      </c>
      <c r="Q3138" t="s">
        <v>3265</v>
      </c>
      <c r="R3138" t="s">
        <v>3266</v>
      </c>
      <c r="S3138" t="s">
        <v>39</v>
      </c>
      <c r="T3138">
        <v>-3</v>
      </c>
      <c r="U3138" t="s">
        <v>2628</v>
      </c>
      <c r="V3138" s="6" t="s">
        <v>2953</v>
      </c>
      <c r="W3138">
        <v>28</v>
      </c>
      <c r="X3138" s="6" t="s">
        <v>3228</v>
      </c>
      <c r="Y3138" t="s">
        <v>39</v>
      </c>
      <c r="Z3138" s="6" t="s">
        <v>39</v>
      </c>
      <c r="AA3138" t="s">
        <v>39</v>
      </c>
      <c r="AB3138" t="s">
        <v>39</v>
      </c>
      <c r="AC3138" t="s">
        <v>39</v>
      </c>
      <c r="AD3138" t="s">
        <v>40</v>
      </c>
      <c r="AE3138" t="s">
        <v>39</v>
      </c>
      <c r="AF3138" t="s">
        <v>40</v>
      </c>
      <c r="AG3138" t="s">
        <v>39</v>
      </c>
      <c r="AH3138" t="s">
        <v>39</v>
      </c>
      <c r="AI3138" t="s">
        <v>39</v>
      </c>
      <c r="AJ3138" s="6" t="s">
        <v>43</v>
      </c>
      <c r="AK3138">
        <v>0</v>
      </c>
      <c r="AL3138" t="s">
        <v>39</v>
      </c>
      <c r="AM3138" t="s">
        <v>39</v>
      </c>
      <c r="AN3138">
        <v>4</v>
      </c>
      <c r="AO3138">
        <v>50</v>
      </c>
      <c r="AP3138">
        <v>7</v>
      </c>
      <c r="AQ3138" t="s">
        <v>39</v>
      </c>
      <c r="AR3138" t="s">
        <v>2686</v>
      </c>
      <c r="AS3138" t="s">
        <v>3273</v>
      </c>
    </row>
    <row r="3139" spans="1:45" x14ac:dyDescent="0.35">
      <c r="A3139" t="s">
        <v>2180</v>
      </c>
      <c r="B3139" t="s">
        <v>2672</v>
      </c>
      <c r="C3139" t="s">
        <v>2592</v>
      </c>
      <c r="D3139" t="s">
        <v>1389</v>
      </c>
      <c r="E3139" t="s">
        <v>2179</v>
      </c>
      <c r="F3139" t="s">
        <v>39</v>
      </c>
      <c r="G3139" t="s">
        <v>42</v>
      </c>
      <c r="H3139" t="s">
        <v>40</v>
      </c>
      <c r="I3139" t="s">
        <v>3267</v>
      </c>
      <c r="J3139">
        <v>52.3</v>
      </c>
      <c r="K3139">
        <v>17.03</v>
      </c>
      <c r="L3139" t="s">
        <v>39</v>
      </c>
      <c r="M3139" t="s">
        <v>3264</v>
      </c>
      <c r="N3139" t="s">
        <v>39</v>
      </c>
      <c r="O3139">
        <v>1996</v>
      </c>
      <c r="P3139">
        <v>1997</v>
      </c>
      <c r="Q3139" t="s">
        <v>3265</v>
      </c>
      <c r="R3139" t="s">
        <v>3266</v>
      </c>
      <c r="S3139" t="s">
        <v>39</v>
      </c>
      <c r="T3139">
        <v>-3</v>
      </c>
      <c r="U3139" t="s">
        <v>2628</v>
      </c>
      <c r="V3139" s="6" t="s">
        <v>2953</v>
      </c>
      <c r="W3139">
        <v>28</v>
      </c>
      <c r="X3139" s="6" t="s">
        <v>3228</v>
      </c>
      <c r="Y3139" t="s">
        <v>39</v>
      </c>
      <c r="Z3139" s="6" t="s">
        <v>39</v>
      </c>
      <c r="AA3139" t="s">
        <v>39</v>
      </c>
      <c r="AB3139" t="s">
        <v>39</v>
      </c>
      <c r="AC3139" t="s">
        <v>39</v>
      </c>
      <c r="AD3139" t="s">
        <v>40</v>
      </c>
      <c r="AE3139" t="s">
        <v>39</v>
      </c>
      <c r="AF3139" t="s">
        <v>40</v>
      </c>
      <c r="AG3139" t="s">
        <v>39</v>
      </c>
      <c r="AH3139" t="s">
        <v>39</v>
      </c>
      <c r="AI3139" t="s">
        <v>39</v>
      </c>
      <c r="AJ3139" s="6" t="s">
        <v>43</v>
      </c>
      <c r="AK3139">
        <v>49.749000000000002</v>
      </c>
      <c r="AL3139" t="s">
        <v>39</v>
      </c>
      <c r="AM3139" t="s">
        <v>39</v>
      </c>
      <c r="AN3139">
        <v>4</v>
      </c>
      <c r="AO3139">
        <v>50</v>
      </c>
      <c r="AP3139">
        <f t="shared" ref="AP3139:AP3147" si="96">AP3138+7</f>
        <v>14</v>
      </c>
      <c r="AQ3139" t="s">
        <v>39</v>
      </c>
      <c r="AR3139" t="s">
        <v>2686</v>
      </c>
      <c r="AS3139" t="s">
        <v>3273</v>
      </c>
    </row>
    <row r="3140" spans="1:45" x14ac:dyDescent="0.35">
      <c r="A3140" t="s">
        <v>2180</v>
      </c>
      <c r="B3140" t="s">
        <v>2672</v>
      </c>
      <c r="C3140" t="s">
        <v>2592</v>
      </c>
      <c r="D3140" t="s">
        <v>1389</v>
      </c>
      <c r="E3140" t="s">
        <v>2179</v>
      </c>
      <c r="F3140" t="s">
        <v>39</v>
      </c>
      <c r="G3140" t="s">
        <v>42</v>
      </c>
      <c r="H3140" t="s">
        <v>40</v>
      </c>
      <c r="I3140" t="s">
        <v>3267</v>
      </c>
      <c r="J3140">
        <v>52.3</v>
      </c>
      <c r="K3140">
        <v>17.03</v>
      </c>
      <c r="L3140" t="s">
        <v>39</v>
      </c>
      <c r="M3140" t="s">
        <v>3264</v>
      </c>
      <c r="N3140" t="s">
        <v>39</v>
      </c>
      <c r="O3140">
        <v>1996</v>
      </c>
      <c r="P3140">
        <v>1997</v>
      </c>
      <c r="Q3140" t="s">
        <v>3265</v>
      </c>
      <c r="R3140" t="s">
        <v>3266</v>
      </c>
      <c r="S3140" t="s">
        <v>39</v>
      </c>
      <c r="T3140">
        <v>-3</v>
      </c>
      <c r="U3140" t="s">
        <v>2628</v>
      </c>
      <c r="V3140" s="6" t="s">
        <v>2953</v>
      </c>
      <c r="W3140">
        <v>28</v>
      </c>
      <c r="X3140" s="6" t="s">
        <v>3228</v>
      </c>
      <c r="Y3140" t="s">
        <v>39</v>
      </c>
      <c r="Z3140" s="6" t="s">
        <v>39</v>
      </c>
      <c r="AA3140" t="s">
        <v>39</v>
      </c>
      <c r="AB3140" t="s">
        <v>39</v>
      </c>
      <c r="AC3140" t="s">
        <v>39</v>
      </c>
      <c r="AD3140" t="s">
        <v>40</v>
      </c>
      <c r="AE3140" t="s">
        <v>39</v>
      </c>
      <c r="AF3140" t="s">
        <v>40</v>
      </c>
      <c r="AG3140" t="s">
        <v>39</v>
      </c>
      <c r="AH3140" t="s">
        <v>39</v>
      </c>
      <c r="AI3140" t="s">
        <v>39</v>
      </c>
      <c r="AJ3140" s="6" t="s">
        <v>43</v>
      </c>
      <c r="AK3140">
        <v>73.617999999999995</v>
      </c>
      <c r="AL3140" t="s">
        <v>39</v>
      </c>
      <c r="AM3140" t="s">
        <v>39</v>
      </c>
      <c r="AN3140">
        <v>4</v>
      </c>
      <c r="AO3140">
        <v>50</v>
      </c>
      <c r="AP3140">
        <f t="shared" si="96"/>
        <v>21</v>
      </c>
      <c r="AQ3140" t="s">
        <v>39</v>
      </c>
      <c r="AR3140" t="s">
        <v>2686</v>
      </c>
      <c r="AS3140" t="s">
        <v>3273</v>
      </c>
    </row>
    <row r="3141" spans="1:45" x14ac:dyDescent="0.35">
      <c r="A3141" t="s">
        <v>2180</v>
      </c>
      <c r="B3141" t="s">
        <v>2672</v>
      </c>
      <c r="C3141" t="s">
        <v>2592</v>
      </c>
      <c r="D3141" t="s">
        <v>1389</v>
      </c>
      <c r="E3141" t="s">
        <v>2179</v>
      </c>
      <c r="F3141" t="s">
        <v>39</v>
      </c>
      <c r="G3141" t="s">
        <v>42</v>
      </c>
      <c r="H3141" t="s">
        <v>40</v>
      </c>
      <c r="I3141" t="s">
        <v>3267</v>
      </c>
      <c r="J3141">
        <v>52.3</v>
      </c>
      <c r="K3141">
        <v>17.03</v>
      </c>
      <c r="L3141" t="s">
        <v>39</v>
      </c>
      <c r="M3141" t="s">
        <v>3264</v>
      </c>
      <c r="N3141" t="s">
        <v>39</v>
      </c>
      <c r="O3141">
        <v>1996</v>
      </c>
      <c r="P3141">
        <v>1997</v>
      </c>
      <c r="Q3141" t="s">
        <v>3265</v>
      </c>
      <c r="R3141" t="s">
        <v>3266</v>
      </c>
      <c r="S3141" t="s">
        <v>39</v>
      </c>
      <c r="T3141">
        <v>-3</v>
      </c>
      <c r="U3141" t="s">
        <v>2628</v>
      </c>
      <c r="V3141" s="6" t="s">
        <v>2953</v>
      </c>
      <c r="W3141">
        <v>28</v>
      </c>
      <c r="X3141" s="6" t="s">
        <v>3228</v>
      </c>
      <c r="Y3141" t="s">
        <v>39</v>
      </c>
      <c r="Z3141" s="6" t="s">
        <v>39</v>
      </c>
      <c r="AA3141" t="s">
        <v>39</v>
      </c>
      <c r="AB3141" t="s">
        <v>39</v>
      </c>
      <c r="AC3141" t="s">
        <v>39</v>
      </c>
      <c r="AD3141" t="s">
        <v>40</v>
      </c>
      <c r="AE3141" t="s">
        <v>39</v>
      </c>
      <c r="AF3141" t="s">
        <v>40</v>
      </c>
      <c r="AG3141" t="s">
        <v>39</v>
      </c>
      <c r="AH3141" t="s">
        <v>39</v>
      </c>
      <c r="AI3141" t="s">
        <v>39</v>
      </c>
      <c r="AJ3141" s="6" t="s">
        <v>43</v>
      </c>
      <c r="AK3141" s="19">
        <v>92.713999999999999</v>
      </c>
      <c r="AL3141" t="s">
        <v>39</v>
      </c>
      <c r="AM3141" t="s">
        <v>39</v>
      </c>
      <c r="AN3141">
        <v>4</v>
      </c>
      <c r="AO3141">
        <v>50</v>
      </c>
      <c r="AP3141">
        <f t="shared" si="96"/>
        <v>28</v>
      </c>
      <c r="AQ3141" t="s">
        <v>39</v>
      </c>
      <c r="AR3141" t="s">
        <v>2686</v>
      </c>
      <c r="AS3141" t="s">
        <v>3273</v>
      </c>
    </row>
    <row r="3142" spans="1:45" x14ac:dyDescent="0.35">
      <c r="A3142" t="s">
        <v>2180</v>
      </c>
      <c r="B3142" t="s">
        <v>2672</v>
      </c>
      <c r="C3142" t="s">
        <v>2592</v>
      </c>
      <c r="D3142" t="s">
        <v>1389</v>
      </c>
      <c r="E3142" t="s">
        <v>2179</v>
      </c>
      <c r="F3142" t="s">
        <v>39</v>
      </c>
      <c r="G3142" t="s">
        <v>42</v>
      </c>
      <c r="H3142" t="s">
        <v>40</v>
      </c>
      <c r="I3142" t="s">
        <v>3267</v>
      </c>
      <c r="J3142">
        <v>52.3</v>
      </c>
      <c r="K3142">
        <v>17.03</v>
      </c>
      <c r="L3142" t="s">
        <v>39</v>
      </c>
      <c r="M3142" t="s">
        <v>3264</v>
      </c>
      <c r="N3142" t="s">
        <v>39</v>
      </c>
      <c r="O3142">
        <v>1996</v>
      </c>
      <c r="P3142">
        <v>1997</v>
      </c>
      <c r="Q3142" t="s">
        <v>3265</v>
      </c>
      <c r="R3142" t="s">
        <v>3266</v>
      </c>
      <c r="S3142" t="s">
        <v>39</v>
      </c>
      <c r="T3142">
        <v>-3</v>
      </c>
      <c r="U3142" t="s">
        <v>2628</v>
      </c>
      <c r="V3142" s="6" t="s">
        <v>2953</v>
      </c>
      <c r="W3142">
        <v>28</v>
      </c>
      <c r="X3142" s="6" t="s">
        <v>3228</v>
      </c>
      <c r="Y3142" t="s">
        <v>39</v>
      </c>
      <c r="Z3142" s="6" t="s">
        <v>39</v>
      </c>
      <c r="AA3142" t="s">
        <v>39</v>
      </c>
      <c r="AB3142" t="s">
        <v>39</v>
      </c>
      <c r="AC3142" t="s">
        <v>39</v>
      </c>
      <c r="AD3142" t="s">
        <v>40</v>
      </c>
      <c r="AE3142" t="s">
        <v>39</v>
      </c>
      <c r="AF3142" t="s">
        <v>40</v>
      </c>
      <c r="AG3142" t="s">
        <v>39</v>
      </c>
      <c r="AH3142" t="s">
        <v>39</v>
      </c>
      <c r="AI3142" t="s">
        <v>39</v>
      </c>
      <c r="AJ3142" s="6" t="s">
        <v>43</v>
      </c>
      <c r="AK3142" s="19">
        <v>94.724000000000004</v>
      </c>
      <c r="AL3142" t="s">
        <v>39</v>
      </c>
      <c r="AM3142" t="s">
        <v>39</v>
      </c>
      <c r="AN3142">
        <v>4</v>
      </c>
      <c r="AO3142">
        <v>50</v>
      </c>
      <c r="AP3142">
        <f t="shared" si="96"/>
        <v>35</v>
      </c>
      <c r="AQ3142" t="s">
        <v>39</v>
      </c>
      <c r="AR3142" t="s">
        <v>2686</v>
      </c>
      <c r="AS3142" t="s">
        <v>3273</v>
      </c>
    </row>
    <row r="3143" spans="1:45" x14ac:dyDescent="0.35">
      <c r="A3143" t="s">
        <v>2180</v>
      </c>
      <c r="B3143" t="s">
        <v>2672</v>
      </c>
      <c r="C3143" t="s">
        <v>2592</v>
      </c>
      <c r="D3143" t="s">
        <v>1389</v>
      </c>
      <c r="E3143" t="s">
        <v>2179</v>
      </c>
      <c r="F3143" t="s">
        <v>39</v>
      </c>
      <c r="G3143" t="s">
        <v>42</v>
      </c>
      <c r="H3143" t="s">
        <v>40</v>
      </c>
      <c r="I3143" t="s">
        <v>3267</v>
      </c>
      <c r="J3143">
        <v>52.3</v>
      </c>
      <c r="K3143">
        <v>17.03</v>
      </c>
      <c r="L3143" t="s">
        <v>39</v>
      </c>
      <c r="M3143" t="s">
        <v>3264</v>
      </c>
      <c r="N3143" t="s">
        <v>39</v>
      </c>
      <c r="O3143">
        <v>1996</v>
      </c>
      <c r="P3143">
        <v>1997</v>
      </c>
      <c r="Q3143" t="s">
        <v>3265</v>
      </c>
      <c r="R3143" t="s">
        <v>3266</v>
      </c>
      <c r="S3143" t="s">
        <v>39</v>
      </c>
      <c r="T3143">
        <v>-3</v>
      </c>
      <c r="U3143" t="s">
        <v>2628</v>
      </c>
      <c r="V3143" s="6" t="s">
        <v>2953</v>
      </c>
      <c r="W3143">
        <v>28</v>
      </c>
      <c r="X3143" s="6" t="s">
        <v>3228</v>
      </c>
      <c r="Y3143" t="s">
        <v>39</v>
      </c>
      <c r="Z3143" s="6" t="s">
        <v>39</v>
      </c>
      <c r="AA3143" t="s">
        <v>39</v>
      </c>
      <c r="AB3143" t="s">
        <v>39</v>
      </c>
      <c r="AC3143" t="s">
        <v>39</v>
      </c>
      <c r="AD3143" t="s">
        <v>40</v>
      </c>
      <c r="AE3143" t="s">
        <v>39</v>
      </c>
      <c r="AF3143" t="s">
        <v>40</v>
      </c>
      <c r="AG3143" t="s">
        <v>39</v>
      </c>
      <c r="AH3143" t="s">
        <v>39</v>
      </c>
      <c r="AI3143" t="s">
        <v>39</v>
      </c>
      <c r="AJ3143" s="6" t="s">
        <v>43</v>
      </c>
      <c r="AK3143" s="19">
        <v>97.739000000000004</v>
      </c>
      <c r="AL3143" t="s">
        <v>39</v>
      </c>
      <c r="AM3143" t="s">
        <v>39</v>
      </c>
      <c r="AN3143">
        <v>4</v>
      </c>
      <c r="AO3143">
        <v>50</v>
      </c>
      <c r="AP3143">
        <f t="shared" si="96"/>
        <v>42</v>
      </c>
      <c r="AQ3143" t="s">
        <v>39</v>
      </c>
      <c r="AR3143" t="s">
        <v>2686</v>
      </c>
      <c r="AS3143" t="s">
        <v>3273</v>
      </c>
    </row>
    <row r="3144" spans="1:45" x14ac:dyDescent="0.35">
      <c r="A3144" t="s">
        <v>2180</v>
      </c>
      <c r="B3144" t="s">
        <v>2672</v>
      </c>
      <c r="C3144" t="s">
        <v>2592</v>
      </c>
      <c r="D3144" t="s">
        <v>1389</v>
      </c>
      <c r="E3144" t="s">
        <v>2179</v>
      </c>
      <c r="F3144" t="s">
        <v>39</v>
      </c>
      <c r="G3144" t="s">
        <v>42</v>
      </c>
      <c r="H3144" t="s">
        <v>40</v>
      </c>
      <c r="I3144" t="s">
        <v>3267</v>
      </c>
      <c r="J3144">
        <v>52.3</v>
      </c>
      <c r="K3144">
        <v>17.03</v>
      </c>
      <c r="L3144" t="s">
        <v>39</v>
      </c>
      <c r="M3144" t="s">
        <v>3264</v>
      </c>
      <c r="N3144" t="s">
        <v>39</v>
      </c>
      <c r="O3144">
        <v>1996</v>
      </c>
      <c r="P3144">
        <v>1997</v>
      </c>
      <c r="Q3144" t="s">
        <v>3265</v>
      </c>
      <c r="R3144" t="s">
        <v>3266</v>
      </c>
      <c r="S3144" t="s">
        <v>39</v>
      </c>
      <c r="T3144">
        <v>-3</v>
      </c>
      <c r="U3144" t="s">
        <v>2628</v>
      </c>
      <c r="V3144" s="6" t="s">
        <v>2953</v>
      </c>
      <c r="W3144">
        <v>28</v>
      </c>
      <c r="X3144" s="6" t="s">
        <v>3228</v>
      </c>
      <c r="Y3144" t="s">
        <v>39</v>
      </c>
      <c r="Z3144" s="6" t="s">
        <v>39</v>
      </c>
      <c r="AA3144" t="s">
        <v>39</v>
      </c>
      <c r="AB3144" t="s">
        <v>39</v>
      </c>
      <c r="AC3144" t="s">
        <v>39</v>
      </c>
      <c r="AD3144" t="s">
        <v>40</v>
      </c>
      <c r="AE3144" t="s">
        <v>39</v>
      </c>
      <c r="AF3144" t="s">
        <v>40</v>
      </c>
      <c r="AG3144" t="s">
        <v>39</v>
      </c>
      <c r="AH3144" t="s">
        <v>39</v>
      </c>
      <c r="AI3144" t="s">
        <v>39</v>
      </c>
      <c r="AJ3144" s="6" t="s">
        <v>43</v>
      </c>
      <c r="AK3144" s="19">
        <v>97.739000000000004</v>
      </c>
      <c r="AL3144" t="s">
        <v>39</v>
      </c>
      <c r="AM3144" t="s">
        <v>39</v>
      </c>
      <c r="AN3144">
        <v>4</v>
      </c>
      <c r="AO3144">
        <v>50</v>
      </c>
      <c r="AP3144">
        <f t="shared" si="96"/>
        <v>49</v>
      </c>
      <c r="AQ3144" t="s">
        <v>39</v>
      </c>
      <c r="AR3144" t="s">
        <v>2686</v>
      </c>
      <c r="AS3144" t="s">
        <v>3273</v>
      </c>
    </row>
    <row r="3145" spans="1:45" x14ac:dyDescent="0.35">
      <c r="A3145" t="s">
        <v>2180</v>
      </c>
      <c r="B3145" t="s">
        <v>2672</v>
      </c>
      <c r="C3145" t="s">
        <v>2592</v>
      </c>
      <c r="D3145" t="s">
        <v>1389</v>
      </c>
      <c r="E3145" t="s">
        <v>2179</v>
      </c>
      <c r="F3145" t="s">
        <v>39</v>
      </c>
      <c r="G3145" t="s">
        <v>42</v>
      </c>
      <c r="H3145" t="s">
        <v>40</v>
      </c>
      <c r="I3145" t="s">
        <v>3267</v>
      </c>
      <c r="J3145">
        <v>52.3</v>
      </c>
      <c r="K3145">
        <v>17.03</v>
      </c>
      <c r="L3145" t="s">
        <v>39</v>
      </c>
      <c r="M3145" t="s">
        <v>3264</v>
      </c>
      <c r="N3145" t="s">
        <v>39</v>
      </c>
      <c r="O3145">
        <v>1996</v>
      </c>
      <c r="P3145">
        <v>1997</v>
      </c>
      <c r="Q3145" t="s">
        <v>3265</v>
      </c>
      <c r="R3145" t="s">
        <v>3266</v>
      </c>
      <c r="S3145" t="s">
        <v>39</v>
      </c>
      <c r="T3145">
        <v>-3</v>
      </c>
      <c r="U3145" t="s">
        <v>2628</v>
      </c>
      <c r="V3145" s="6" t="s">
        <v>2953</v>
      </c>
      <c r="W3145">
        <v>28</v>
      </c>
      <c r="X3145" s="6" t="s">
        <v>3228</v>
      </c>
      <c r="Y3145" t="s">
        <v>39</v>
      </c>
      <c r="Z3145" s="6" t="s">
        <v>39</v>
      </c>
      <c r="AA3145" t="s">
        <v>39</v>
      </c>
      <c r="AB3145" t="s">
        <v>39</v>
      </c>
      <c r="AC3145" t="s">
        <v>39</v>
      </c>
      <c r="AD3145" t="s">
        <v>40</v>
      </c>
      <c r="AE3145" t="s">
        <v>39</v>
      </c>
      <c r="AF3145" t="s">
        <v>40</v>
      </c>
      <c r="AG3145" t="s">
        <v>39</v>
      </c>
      <c r="AH3145" t="s">
        <v>39</v>
      </c>
      <c r="AI3145" t="s">
        <v>39</v>
      </c>
      <c r="AJ3145" s="6" t="s">
        <v>43</v>
      </c>
      <c r="AK3145" s="19">
        <v>97.739000000000004</v>
      </c>
      <c r="AL3145" t="s">
        <v>39</v>
      </c>
      <c r="AM3145" t="s">
        <v>39</v>
      </c>
      <c r="AN3145">
        <v>4</v>
      </c>
      <c r="AO3145">
        <v>50</v>
      </c>
      <c r="AP3145">
        <f t="shared" si="96"/>
        <v>56</v>
      </c>
      <c r="AQ3145" t="s">
        <v>39</v>
      </c>
      <c r="AR3145" t="s">
        <v>2686</v>
      </c>
      <c r="AS3145" t="s">
        <v>3273</v>
      </c>
    </row>
    <row r="3146" spans="1:45" x14ac:dyDescent="0.35">
      <c r="A3146" t="s">
        <v>2180</v>
      </c>
      <c r="B3146" t="s">
        <v>2672</v>
      </c>
      <c r="C3146" t="s">
        <v>2592</v>
      </c>
      <c r="D3146" t="s">
        <v>1389</v>
      </c>
      <c r="E3146" t="s">
        <v>2179</v>
      </c>
      <c r="F3146" t="s">
        <v>39</v>
      </c>
      <c r="G3146" t="s">
        <v>42</v>
      </c>
      <c r="H3146" t="s">
        <v>40</v>
      </c>
      <c r="I3146" t="s">
        <v>3267</v>
      </c>
      <c r="J3146">
        <v>52.3</v>
      </c>
      <c r="K3146">
        <v>17.03</v>
      </c>
      <c r="L3146" t="s">
        <v>39</v>
      </c>
      <c r="M3146" t="s">
        <v>3264</v>
      </c>
      <c r="N3146" t="s">
        <v>39</v>
      </c>
      <c r="O3146">
        <v>1996</v>
      </c>
      <c r="P3146">
        <v>1997</v>
      </c>
      <c r="Q3146" t="s">
        <v>3265</v>
      </c>
      <c r="R3146" t="s">
        <v>3266</v>
      </c>
      <c r="S3146" t="s">
        <v>39</v>
      </c>
      <c r="T3146">
        <v>-3</v>
      </c>
      <c r="U3146" t="s">
        <v>2628</v>
      </c>
      <c r="V3146" s="6" t="s">
        <v>2953</v>
      </c>
      <c r="W3146">
        <v>28</v>
      </c>
      <c r="X3146" s="6" t="s">
        <v>3228</v>
      </c>
      <c r="Y3146" t="s">
        <v>39</v>
      </c>
      <c r="Z3146" s="6" t="s">
        <v>39</v>
      </c>
      <c r="AA3146" t="s">
        <v>39</v>
      </c>
      <c r="AB3146" t="s">
        <v>39</v>
      </c>
      <c r="AC3146" t="s">
        <v>39</v>
      </c>
      <c r="AD3146" t="s">
        <v>40</v>
      </c>
      <c r="AE3146" t="s">
        <v>39</v>
      </c>
      <c r="AF3146" t="s">
        <v>40</v>
      </c>
      <c r="AG3146" t="s">
        <v>39</v>
      </c>
      <c r="AH3146" t="s">
        <v>39</v>
      </c>
      <c r="AI3146" t="s">
        <v>39</v>
      </c>
      <c r="AJ3146" s="6" t="s">
        <v>43</v>
      </c>
      <c r="AK3146" s="19">
        <v>97.739000000000004</v>
      </c>
      <c r="AL3146" t="s">
        <v>39</v>
      </c>
      <c r="AM3146" t="s">
        <v>39</v>
      </c>
      <c r="AN3146">
        <v>4</v>
      </c>
      <c r="AO3146">
        <v>50</v>
      </c>
      <c r="AP3146">
        <f t="shared" si="96"/>
        <v>63</v>
      </c>
      <c r="AQ3146" t="s">
        <v>39</v>
      </c>
      <c r="AR3146" t="s">
        <v>2686</v>
      </c>
      <c r="AS3146" t="s">
        <v>3273</v>
      </c>
    </row>
    <row r="3147" spans="1:45" x14ac:dyDescent="0.35">
      <c r="A3147" t="s">
        <v>2180</v>
      </c>
      <c r="B3147" t="s">
        <v>2672</v>
      </c>
      <c r="C3147" t="s">
        <v>2592</v>
      </c>
      <c r="D3147" t="s">
        <v>1389</v>
      </c>
      <c r="E3147" t="s">
        <v>2179</v>
      </c>
      <c r="F3147" t="s">
        <v>39</v>
      </c>
      <c r="G3147" t="s">
        <v>42</v>
      </c>
      <c r="H3147" t="s">
        <v>40</v>
      </c>
      <c r="I3147" t="s">
        <v>3267</v>
      </c>
      <c r="J3147">
        <v>52.3</v>
      </c>
      <c r="K3147">
        <v>17.03</v>
      </c>
      <c r="L3147" t="s">
        <v>39</v>
      </c>
      <c r="M3147" t="s">
        <v>3264</v>
      </c>
      <c r="N3147" t="s">
        <v>39</v>
      </c>
      <c r="O3147">
        <v>1996</v>
      </c>
      <c r="P3147">
        <v>1997</v>
      </c>
      <c r="Q3147" t="s">
        <v>3265</v>
      </c>
      <c r="R3147" t="s">
        <v>3266</v>
      </c>
      <c r="S3147" t="s">
        <v>39</v>
      </c>
      <c r="T3147">
        <v>-3</v>
      </c>
      <c r="U3147" t="s">
        <v>2628</v>
      </c>
      <c r="V3147" s="6" t="s">
        <v>2953</v>
      </c>
      <c r="W3147">
        <v>28</v>
      </c>
      <c r="X3147" s="6" t="s">
        <v>3228</v>
      </c>
      <c r="Y3147" t="s">
        <v>39</v>
      </c>
      <c r="Z3147" s="6" t="s">
        <v>39</v>
      </c>
      <c r="AA3147" t="s">
        <v>39</v>
      </c>
      <c r="AB3147" t="s">
        <v>39</v>
      </c>
      <c r="AC3147" t="s">
        <v>39</v>
      </c>
      <c r="AD3147" t="s">
        <v>40</v>
      </c>
      <c r="AE3147" t="s">
        <v>39</v>
      </c>
      <c r="AF3147" t="s">
        <v>40</v>
      </c>
      <c r="AG3147" t="s">
        <v>39</v>
      </c>
      <c r="AH3147" t="s">
        <v>39</v>
      </c>
      <c r="AI3147" t="s">
        <v>39</v>
      </c>
      <c r="AJ3147" s="6" t="s">
        <v>43</v>
      </c>
      <c r="AK3147" s="19">
        <v>97.739000000000004</v>
      </c>
      <c r="AL3147" t="s">
        <v>39</v>
      </c>
      <c r="AM3147" t="s">
        <v>39</v>
      </c>
      <c r="AN3147">
        <v>4</v>
      </c>
      <c r="AO3147">
        <v>50</v>
      </c>
      <c r="AP3147">
        <f t="shared" si="96"/>
        <v>70</v>
      </c>
      <c r="AQ3147" t="s">
        <v>39</v>
      </c>
      <c r="AR3147" t="s">
        <v>2686</v>
      </c>
      <c r="AS3147" t="s">
        <v>3273</v>
      </c>
    </row>
    <row r="3148" spans="1:45" x14ac:dyDescent="0.35">
      <c r="A3148" t="s">
        <v>2180</v>
      </c>
      <c r="B3148" t="s">
        <v>2672</v>
      </c>
      <c r="C3148" t="s">
        <v>2592</v>
      </c>
      <c r="D3148" t="s">
        <v>1389</v>
      </c>
      <c r="E3148" t="s">
        <v>2179</v>
      </c>
      <c r="F3148" t="s">
        <v>39</v>
      </c>
      <c r="G3148" t="s">
        <v>42</v>
      </c>
      <c r="H3148" t="s">
        <v>40</v>
      </c>
      <c r="I3148" t="s">
        <v>3267</v>
      </c>
      <c r="J3148">
        <v>52.3</v>
      </c>
      <c r="K3148">
        <v>17.03</v>
      </c>
      <c r="L3148" t="s">
        <v>39</v>
      </c>
      <c r="M3148" t="s">
        <v>3264</v>
      </c>
      <c r="N3148" t="s">
        <v>39</v>
      </c>
      <c r="O3148">
        <v>1996</v>
      </c>
      <c r="P3148">
        <v>1997</v>
      </c>
      <c r="Q3148" t="s">
        <v>3265</v>
      </c>
      <c r="R3148" t="s">
        <v>3266</v>
      </c>
      <c r="S3148" t="s">
        <v>39</v>
      </c>
      <c r="T3148">
        <v>-3</v>
      </c>
      <c r="U3148" t="s">
        <v>2628</v>
      </c>
      <c r="V3148" s="6" t="s">
        <v>2953</v>
      </c>
      <c r="W3148">
        <v>56</v>
      </c>
      <c r="X3148" s="6" t="s">
        <v>2787</v>
      </c>
      <c r="Y3148" t="s">
        <v>39</v>
      </c>
      <c r="Z3148" s="6" t="s">
        <v>39</v>
      </c>
      <c r="AA3148" t="s">
        <v>39</v>
      </c>
      <c r="AB3148" t="s">
        <v>39</v>
      </c>
      <c r="AC3148" t="s">
        <v>39</v>
      </c>
      <c r="AD3148" t="s">
        <v>40</v>
      </c>
      <c r="AE3148" t="s">
        <v>39</v>
      </c>
      <c r="AF3148" t="s">
        <v>40</v>
      </c>
      <c r="AG3148" t="s">
        <v>39</v>
      </c>
      <c r="AH3148" t="s">
        <v>39</v>
      </c>
      <c r="AI3148" t="s">
        <v>39</v>
      </c>
      <c r="AJ3148" s="6" t="s">
        <v>43</v>
      </c>
      <c r="AK3148" s="19">
        <v>0</v>
      </c>
      <c r="AL3148" t="s">
        <v>39</v>
      </c>
      <c r="AM3148" t="s">
        <v>39</v>
      </c>
      <c r="AN3148">
        <v>4</v>
      </c>
      <c r="AO3148">
        <v>50</v>
      </c>
      <c r="AP3148">
        <v>35</v>
      </c>
      <c r="AQ3148" t="s">
        <v>39</v>
      </c>
      <c r="AR3148" t="s">
        <v>2642</v>
      </c>
      <c r="AS3148" t="s">
        <v>3268</v>
      </c>
    </row>
    <row r="3149" spans="1:45" x14ac:dyDescent="0.35">
      <c r="A3149" t="s">
        <v>2180</v>
      </c>
      <c r="B3149" t="s">
        <v>2672</v>
      </c>
      <c r="C3149" t="s">
        <v>2592</v>
      </c>
      <c r="D3149" t="s">
        <v>1389</v>
      </c>
      <c r="E3149" t="s">
        <v>2179</v>
      </c>
      <c r="F3149" t="s">
        <v>39</v>
      </c>
      <c r="G3149" t="s">
        <v>42</v>
      </c>
      <c r="H3149" t="s">
        <v>40</v>
      </c>
      <c r="I3149" t="s">
        <v>3267</v>
      </c>
      <c r="J3149">
        <v>52.3</v>
      </c>
      <c r="K3149">
        <v>17.03</v>
      </c>
      <c r="L3149" t="s">
        <v>39</v>
      </c>
      <c r="M3149" t="s">
        <v>3264</v>
      </c>
      <c r="N3149" t="s">
        <v>39</v>
      </c>
      <c r="O3149">
        <v>1996</v>
      </c>
      <c r="P3149">
        <v>1997</v>
      </c>
      <c r="Q3149" t="s">
        <v>3265</v>
      </c>
      <c r="R3149" t="s">
        <v>3266</v>
      </c>
      <c r="S3149" t="s">
        <v>39</v>
      </c>
      <c r="T3149">
        <v>-3</v>
      </c>
      <c r="U3149" t="s">
        <v>2628</v>
      </c>
      <c r="V3149" s="6" t="s">
        <v>2953</v>
      </c>
      <c r="W3149">
        <v>56</v>
      </c>
      <c r="X3149" s="6" t="s">
        <v>2787</v>
      </c>
      <c r="Y3149" t="s">
        <v>39</v>
      </c>
      <c r="Z3149" s="6" t="s">
        <v>39</v>
      </c>
      <c r="AA3149" t="s">
        <v>39</v>
      </c>
      <c r="AB3149" t="s">
        <v>39</v>
      </c>
      <c r="AC3149" t="s">
        <v>39</v>
      </c>
      <c r="AD3149" t="s">
        <v>40</v>
      </c>
      <c r="AE3149" t="s">
        <v>39</v>
      </c>
      <c r="AF3149" t="s">
        <v>40</v>
      </c>
      <c r="AG3149" t="s">
        <v>39</v>
      </c>
      <c r="AH3149" t="s">
        <v>39</v>
      </c>
      <c r="AI3149" t="s">
        <v>39</v>
      </c>
      <c r="AJ3149" s="6" t="s">
        <v>43</v>
      </c>
      <c r="AK3149">
        <v>1.2050000000000001</v>
      </c>
      <c r="AL3149" t="s">
        <v>39</v>
      </c>
      <c r="AM3149" t="s">
        <v>39</v>
      </c>
      <c r="AN3149">
        <v>4</v>
      </c>
      <c r="AO3149">
        <v>50</v>
      </c>
      <c r="AP3149">
        <f t="shared" ref="AP3149:AP3158" si="97">AP3148+7</f>
        <v>42</v>
      </c>
      <c r="AQ3149" t="s">
        <v>39</v>
      </c>
      <c r="AR3149" t="s">
        <v>2642</v>
      </c>
      <c r="AS3149" t="s">
        <v>3268</v>
      </c>
    </row>
    <row r="3150" spans="1:45" x14ac:dyDescent="0.35">
      <c r="A3150" t="s">
        <v>2180</v>
      </c>
      <c r="B3150" t="s">
        <v>2672</v>
      </c>
      <c r="C3150" t="s">
        <v>2592</v>
      </c>
      <c r="D3150" t="s">
        <v>1389</v>
      </c>
      <c r="E3150" t="s">
        <v>2179</v>
      </c>
      <c r="F3150" t="s">
        <v>39</v>
      </c>
      <c r="G3150" t="s">
        <v>42</v>
      </c>
      <c r="H3150" t="s">
        <v>40</v>
      </c>
      <c r="I3150" t="s">
        <v>3267</v>
      </c>
      <c r="J3150">
        <v>52.3</v>
      </c>
      <c r="K3150">
        <v>17.03</v>
      </c>
      <c r="L3150" t="s">
        <v>39</v>
      </c>
      <c r="M3150" t="s">
        <v>3264</v>
      </c>
      <c r="N3150" t="s">
        <v>39</v>
      </c>
      <c r="O3150">
        <v>1996</v>
      </c>
      <c r="P3150">
        <v>1997</v>
      </c>
      <c r="Q3150" t="s">
        <v>3265</v>
      </c>
      <c r="R3150" t="s">
        <v>3266</v>
      </c>
      <c r="S3150" t="s">
        <v>39</v>
      </c>
      <c r="T3150">
        <v>-3</v>
      </c>
      <c r="U3150" t="s">
        <v>2628</v>
      </c>
      <c r="V3150" s="6" t="s">
        <v>2953</v>
      </c>
      <c r="W3150">
        <v>56</v>
      </c>
      <c r="X3150" s="6" t="s">
        <v>2787</v>
      </c>
      <c r="Y3150" t="s">
        <v>39</v>
      </c>
      <c r="Z3150" s="6" t="s">
        <v>39</v>
      </c>
      <c r="AA3150" t="s">
        <v>39</v>
      </c>
      <c r="AB3150" t="s">
        <v>39</v>
      </c>
      <c r="AC3150" t="s">
        <v>39</v>
      </c>
      <c r="AD3150" t="s">
        <v>40</v>
      </c>
      <c r="AE3150" t="s">
        <v>39</v>
      </c>
      <c r="AF3150" t="s">
        <v>40</v>
      </c>
      <c r="AG3150" t="s">
        <v>39</v>
      </c>
      <c r="AH3150" t="s">
        <v>39</v>
      </c>
      <c r="AI3150" t="s">
        <v>39</v>
      </c>
      <c r="AJ3150" s="6" t="s">
        <v>43</v>
      </c>
      <c r="AK3150">
        <v>8.8859999999999992</v>
      </c>
      <c r="AL3150" t="s">
        <v>39</v>
      </c>
      <c r="AM3150" t="s">
        <v>39</v>
      </c>
      <c r="AN3150">
        <v>4</v>
      </c>
      <c r="AO3150">
        <v>50</v>
      </c>
      <c r="AP3150">
        <f t="shared" si="97"/>
        <v>49</v>
      </c>
      <c r="AQ3150" t="s">
        <v>39</v>
      </c>
      <c r="AR3150" t="s">
        <v>2642</v>
      </c>
      <c r="AS3150" t="s">
        <v>3268</v>
      </c>
    </row>
    <row r="3151" spans="1:45" x14ac:dyDescent="0.35">
      <c r="A3151" t="s">
        <v>2180</v>
      </c>
      <c r="B3151" t="s">
        <v>2672</v>
      </c>
      <c r="C3151" t="s">
        <v>2592</v>
      </c>
      <c r="D3151" t="s">
        <v>1389</v>
      </c>
      <c r="E3151" t="s">
        <v>2179</v>
      </c>
      <c r="F3151" t="s">
        <v>39</v>
      </c>
      <c r="G3151" t="s">
        <v>42</v>
      </c>
      <c r="H3151" t="s">
        <v>40</v>
      </c>
      <c r="I3151" t="s">
        <v>3267</v>
      </c>
      <c r="J3151">
        <v>52.3</v>
      </c>
      <c r="K3151">
        <v>17.03</v>
      </c>
      <c r="L3151" t="s">
        <v>39</v>
      </c>
      <c r="M3151" t="s">
        <v>3264</v>
      </c>
      <c r="N3151" t="s">
        <v>39</v>
      </c>
      <c r="O3151">
        <v>1996</v>
      </c>
      <c r="P3151">
        <v>1997</v>
      </c>
      <c r="Q3151" t="s">
        <v>3265</v>
      </c>
      <c r="R3151" t="s">
        <v>3266</v>
      </c>
      <c r="S3151" t="s">
        <v>39</v>
      </c>
      <c r="T3151">
        <v>-3</v>
      </c>
      <c r="U3151" t="s">
        <v>2628</v>
      </c>
      <c r="V3151" s="6" t="s">
        <v>2953</v>
      </c>
      <c r="W3151">
        <v>56</v>
      </c>
      <c r="X3151" s="6" t="s">
        <v>2787</v>
      </c>
      <c r="Y3151" t="s">
        <v>39</v>
      </c>
      <c r="Z3151" s="6" t="s">
        <v>39</v>
      </c>
      <c r="AA3151" t="s">
        <v>39</v>
      </c>
      <c r="AB3151" t="s">
        <v>39</v>
      </c>
      <c r="AC3151" t="s">
        <v>39</v>
      </c>
      <c r="AD3151" t="s">
        <v>40</v>
      </c>
      <c r="AE3151" t="s">
        <v>39</v>
      </c>
      <c r="AF3151" t="s">
        <v>40</v>
      </c>
      <c r="AG3151" t="s">
        <v>39</v>
      </c>
      <c r="AH3151" t="s">
        <v>39</v>
      </c>
      <c r="AI3151" t="s">
        <v>39</v>
      </c>
      <c r="AJ3151" s="6" t="s">
        <v>43</v>
      </c>
      <c r="AK3151" s="19">
        <v>19.428000000000001</v>
      </c>
      <c r="AL3151" t="s">
        <v>39</v>
      </c>
      <c r="AM3151" t="s">
        <v>39</v>
      </c>
      <c r="AN3151">
        <v>4</v>
      </c>
      <c r="AO3151">
        <v>50</v>
      </c>
      <c r="AP3151">
        <f t="shared" si="97"/>
        <v>56</v>
      </c>
      <c r="AQ3151" t="s">
        <v>39</v>
      </c>
      <c r="AR3151" t="s">
        <v>2642</v>
      </c>
      <c r="AS3151" t="s">
        <v>3268</v>
      </c>
    </row>
    <row r="3152" spans="1:45" x14ac:dyDescent="0.35">
      <c r="A3152" t="s">
        <v>2180</v>
      </c>
      <c r="B3152" t="s">
        <v>2672</v>
      </c>
      <c r="C3152" t="s">
        <v>2592</v>
      </c>
      <c r="D3152" t="s">
        <v>1389</v>
      </c>
      <c r="E3152" t="s">
        <v>2179</v>
      </c>
      <c r="F3152" t="s">
        <v>39</v>
      </c>
      <c r="G3152" t="s">
        <v>42</v>
      </c>
      <c r="H3152" t="s">
        <v>40</v>
      </c>
      <c r="I3152" t="s">
        <v>3267</v>
      </c>
      <c r="J3152">
        <v>52.3</v>
      </c>
      <c r="K3152">
        <v>17.03</v>
      </c>
      <c r="L3152" t="s">
        <v>39</v>
      </c>
      <c r="M3152" t="s">
        <v>3264</v>
      </c>
      <c r="N3152" t="s">
        <v>39</v>
      </c>
      <c r="O3152">
        <v>1996</v>
      </c>
      <c r="P3152">
        <v>1997</v>
      </c>
      <c r="Q3152" t="s">
        <v>3265</v>
      </c>
      <c r="R3152" t="s">
        <v>3266</v>
      </c>
      <c r="S3152" t="s">
        <v>39</v>
      </c>
      <c r="T3152">
        <v>-3</v>
      </c>
      <c r="U3152" t="s">
        <v>2628</v>
      </c>
      <c r="V3152" s="6" t="s">
        <v>2953</v>
      </c>
      <c r="W3152">
        <v>56</v>
      </c>
      <c r="X3152" s="6" t="s">
        <v>2787</v>
      </c>
      <c r="Y3152" t="s">
        <v>39</v>
      </c>
      <c r="Z3152" s="6" t="s">
        <v>39</v>
      </c>
      <c r="AA3152" t="s">
        <v>39</v>
      </c>
      <c r="AB3152" t="s">
        <v>39</v>
      </c>
      <c r="AC3152" t="s">
        <v>39</v>
      </c>
      <c r="AD3152" t="s">
        <v>40</v>
      </c>
      <c r="AE3152" t="s">
        <v>39</v>
      </c>
      <c r="AF3152" t="s">
        <v>40</v>
      </c>
      <c r="AG3152" t="s">
        <v>39</v>
      </c>
      <c r="AH3152" t="s">
        <v>39</v>
      </c>
      <c r="AI3152" t="s">
        <v>39</v>
      </c>
      <c r="AJ3152" s="6" t="s">
        <v>43</v>
      </c>
      <c r="AK3152" s="19">
        <v>27.56</v>
      </c>
      <c r="AL3152" t="s">
        <v>39</v>
      </c>
      <c r="AM3152" t="s">
        <v>39</v>
      </c>
      <c r="AN3152">
        <v>4</v>
      </c>
      <c r="AO3152">
        <v>50</v>
      </c>
      <c r="AP3152">
        <f t="shared" si="97"/>
        <v>63</v>
      </c>
      <c r="AQ3152" t="s">
        <v>39</v>
      </c>
      <c r="AR3152" t="s">
        <v>2642</v>
      </c>
      <c r="AS3152" t="s">
        <v>3268</v>
      </c>
    </row>
    <row r="3153" spans="1:45" x14ac:dyDescent="0.35">
      <c r="A3153" t="s">
        <v>2180</v>
      </c>
      <c r="B3153" t="s">
        <v>2672</v>
      </c>
      <c r="C3153" t="s">
        <v>2592</v>
      </c>
      <c r="D3153" t="s">
        <v>1389</v>
      </c>
      <c r="E3153" t="s">
        <v>2179</v>
      </c>
      <c r="F3153" t="s">
        <v>39</v>
      </c>
      <c r="G3153" t="s">
        <v>42</v>
      </c>
      <c r="H3153" t="s">
        <v>40</v>
      </c>
      <c r="I3153" t="s">
        <v>3267</v>
      </c>
      <c r="J3153">
        <v>52.3</v>
      </c>
      <c r="K3153">
        <v>17.03</v>
      </c>
      <c r="L3153" t="s">
        <v>39</v>
      </c>
      <c r="M3153" t="s">
        <v>3264</v>
      </c>
      <c r="N3153" t="s">
        <v>39</v>
      </c>
      <c r="O3153">
        <v>1996</v>
      </c>
      <c r="P3153">
        <v>1997</v>
      </c>
      <c r="Q3153" t="s">
        <v>3265</v>
      </c>
      <c r="R3153" t="s">
        <v>3266</v>
      </c>
      <c r="S3153" t="s">
        <v>39</v>
      </c>
      <c r="T3153">
        <v>-3</v>
      </c>
      <c r="U3153" t="s">
        <v>2628</v>
      </c>
      <c r="V3153" s="6" t="s">
        <v>2953</v>
      </c>
      <c r="W3153">
        <v>56</v>
      </c>
      <c r="X3153" s="6" t="s">
        <v>2787</v>
      </c>
      <c r="Y3153" t="s">
        <v>39</v>
      </c>
      <c r="Z3153" s="6" t="s">
        <v>39</v>
      </c>
      <c r="AA3153" t="s">
        <v>39</v>
      </c>
      <c r="AB3153" t="s">
        <v>39</v>
      </c>
      <c r="AC3153" t="s">
        <v>39</v>
      </c>
      <c r="AD3153" t="s">
        <v>40</v>
      </c>
      <c r="AE3153" t="s">
        <v>39</v>
      </c>
      <c r="AF3153" t="s">
        <v>40</v>
      </c>
      <c r="AG3153" t="s">
        <v>39</v>
      </c>
      <c r="AH3153" t="s">
        <v>39</v>
      </c>
      <c r="AI3153" t="s">
        <v>39</v>
      </c>
      <c r="AJ3153" s="6" t="s">
        <v>43</v>
      </c>
      <c r="AK3153" s="19">
        <v>36.595999999999997</v>
      </c>
      <c r="AL3153" t="s">
        <v>39</v>
      </c>
      <c r="AM3153" t="s">
        <v>39</v>
      </c>
      <c r="AN3153">
        <v>4</v>
      </c>
      <c r="AO3153">
        <v>50</v>
      </c>
      <c r="AP3153">
        <f t="shared" si="97"/>
        <v>70</v>
      </c>
      <c r="AQ3153" t="s">
        <v>39</v>
      </c>
      <c r="AR3153" t="s">
        <v>2642</v>
      </c>
      <c r="AS3153" t="s">
        <v>3268</v>
      </c>
    </row>
    <row r="3154" spans="1:45" x14ac:dyDescent="0.35">
      <c r="A3154" t="s">
        <v>2180</v>
      </c>
      <c r="B3154" t="s">
        <v>2672</v>
      </c>
      <c r="C3154" t="s">
        <v>2592</v>
      </c>
      <c r="D3154" t="s">
        <v>1389</v>
      </c>
      <c r="E3154" t="s">
        <v>2179</v>
      </c>
      <c r="F3154" t="s">
        <v>39</v>
      </c>
      <c r="G3154" t="s">
        <v>42</v>
      </c>
      <c r="H3154" t="s">
        <v>40</v>
      </c>
      <c r="I3154" t="s">
        <v>3267</v>
      </c>
      <c r="J3154">
        <v>52.3</v>
      </c>
      <c r="K3154">
        <v>17.03</v>
      </c>
      <c r="L3154" t="s">
        <v>39</v>
      </c>
      <c r="M3154" t="s">
        <v>3264</v>
      </c>
      <c r="N3154" t="s">
        <v>39</v>
      </c>
      <c r="O3154">
        <v>1996</v>
      </c>
      <c r="P3154">
        <v>1997</v>
      </c>
      <c r="Q3154" t="s">
        <v>3265</v>
      </c>
      <c r="R3154" t="s">
        <v>3266</v>
      </c>
      <c r="S3154" t="s">
        <v>39</v>
      </c>
      <c r="T3154">
        <v>-3</v>
      </c>
      <c r="U3154" t="s">
        <v>2628</v>
      </c>
      <c r="V3154" s="6" t="s">
        <v>2953</v>
      </c>
      <c r="W3154">
        <v>56</v>
      </c>
      <c r="X3154" s="6" t="s">
        <v>2787</v>
      </c>
      <c r="Y3154" t="s">
        <v>39</v>
      </c>
      <c r="Z3154" s="6" t="s">
        <v>39</v>
      </c>
      <c r="AA3154" t="s">
        <v>39</v>
      </c>
      <c r="AB3154" t="s">
        <v>39</v>
      </c>
      <c r="AC3154" t="s">
        <v>39</v>
      </c>
      <c r="AD3154" t="s">
        <v>40</v>
      </c>
      <c r="AE3154" t="s">
        <v>39</v>
      </c>
      <c r="AF3154" t="s">
        <v>40</v>
      </c>
      <c r="AG3154" t="s">
        <v>39</v>
      </c>
      <c r="AH3154" t="s">
        <v>39</v>
      </c>
      <c r="AI3154" t="s">
        <v>39</v>
      </c>
      <c r="AJ3154" s="6" t="s">
        <v>43</v>
      </c>
      <c r="AK3154" s="19">
        <v>47.44</v>
      </c>
      <c r="AL3154" t="s">
        <v>39</v>
      </c>
      <c r="AM3154" t="s">
        <v>39</v>
      </c>
      <c r="AN3154">
        <v>4</v>
      </c>
      <c r="AO3154">
        <v>50</v>
      </c>
      <c r="AP3154">
        <f t="shared" si="97"/>
        <v>77</v>
      </c>
      <c r="AQ3154" t="s">
        <v>39</v>
      </c>
      <c r="AR3154" t="s">
        <v>2642</v>
      </c>
      <c r="AS3154" t="s">
        <v>3268</v>
      </c>
    </row>
    <row r="3155" spans="1:45" x14ac:dyDescent="0.35">
      <c r="A3155" t="s">
        <v>2180</v>
      </c>
      <c r="B3155" t="s">
        <v>2672</v>
      </c>
      <c r="C3155" t="s">
        <v>2592</v>
      </c>
      <c r="D3155" t="s">
        <v>1389</v>
      </c>
      <c r="E3155" t="s">
        <v>2179</v>
      </c>
      <c r="F3155" t="s">
        <v>39</v>
      </c>
      <c r="G3155" t="s">
        <v>42</v>
      </c>
      <c r="H3155" t="s">
        <v>40</v>
      </c>
      <c r="I3155" t="s">
        <v>3267</v>
      </c>
      <c r="J3155">
        <v>52.3</v>
      </c>
      <c r="K3155">
        <v>17.03</v>
      </c>
      <c r="L3155" t="s">
        <v>39</v>
      </c>
      <c r="M3155" t="s">
        <v>3264</v>
      </c>
      <c r="N3155" t="s">
        <v>39</v>
      </c>
      <c r="O3155">
        <v>1996</v>
      </c>
      <c r="P3155">
        <v>1997</v>
      </c>
      <c r="Q3155" t="s">
        <v>3265</v>
      </c>
      <c r="R3155" t="s">
        <v>3266</v>
      </c>
      <c r="S3155" t="s">
        <v>39</v>
      </c>
      <c r="T3155">
        <v>-3</v>
      </c>
      <c r="U3155" t="s">
        <v>2628</v>
      </c>
      <c r="V3155" s="6" t="s">
        <v>2953</v>
      </c>
      <c r="W3155">
        <v>56</v>
      </c>
      <c r="X3155" s="6" t="s">
        <v>2787</v>
      </c>
      <c r="Y3155" t="s">
        <v>39</v>
      </c>
      <c r="Z3155" s="6" t="s">
        <v>39</v>
      </c>
      <c r="AA3155" t="s">
        <v>39</v>
      </c>
      <c r="AB3155" t="s">
        <v>39</v>
      </c>
      <c r="AC3155" t="s">
        <v>39</v>
      </c>
      <c r="AD3155" t="s">
        <v>40</v>
      </c>
      <c r="AE3155" t="s">
        <v>39</v>
      </c>
      <c r="AF3155" t="s">
        <v>40</v>
      </c>
      <c r="AG3155" t="s">
        <v>39</v>
      </c>
      <c r="AH3155" t="s">
        <v>39</v>
      </c>
      <c r="AI3155" t="s">
        <v>39</v>
      </c>
      <c r="AJ3155" s="6" t="s">
        <v>43</v>
      </c>
      <c r="AK3155" s="19">
        <v>48.645000000000003</v>
      </c>
      <c r="AL3155" t="s">
        <v>39</v>
      </c>
      <c r="AM3155" t="s">
        <v>39</v>
      </c>
      <c r="AN3155">
        <v>4</v>
      </c>
      <c r="AO3155">
        <v>50</v>
      </c>
      <c r="AP3155">
        <f t="shared" si="97"/>
        <v>84</v>
      </c>
      <c r="AQ3155" t="s">
        <v>39</v>
      </c>
      <c r="AR3155" t="s">
        <v>2642</v>
      </c>
      <c r="AS3155" t="s">
        <v>3268</v>
      </c>
    </row>
    <row r="3156" spans="1:45" x14ac:dyDescent="0.35">
      <c r="A3156" t="s">
        <v>2180</v>
      </c>
      <c r="B3156" t="s">
        <v>2672</v>
      </c>
      <c r="C3156" t="s">
        <v>2592</v>
      </c>
      <c r="D3156" t="s">
        <v>1389</v>
      </c>
      <c r="E3156" t="s">
        <v>2179</v>
      </c>
      <c r="F3156" t="s">
        <v>39</v>
      </c>
      <c r="G3156" t="s">
        <v>42</v>
      </c>
      <c r="H3156" t="s">
        <v>40</v>
      </c>
      <c r="I3156" t="s">
        <v>3267</v>
      </c>
      <c r="J3156">
        <v>52.3</v>
      </c>
      <c r="K3156">
        <v>17.03</v>
      </c>
      <c r="L3156" t="s">
        <v>39</v>
      </c>
      <c r="M3156" t="s">
        <v>3264</v>
      </c>
      <c r="N3156" t="s">
        <v>39</v>
      </c>
      <c r="O3156">
        <v>1996</v>
      </c>
      <c r="P3156">
        <v>1997</v>
      </c>
      <c r="Q3156" t="s">
        <v>3265</v>
      </c>
      <c r="R3156" t="s">
        <v>3266</v>
      </c>
      <c r="S3156" t="s">
        <v>39</v>
      </c>
      <c r="T3156">
        <v>-3</v>
      </c>
      <c r="U3156" t="s">
        <v>2628</v>
      </c>
      <c r="V3156" s="6" t="s">
        <v>2953</v>
      </c>
      <c r="W3156">
        <v>56</v>
      </c>
      <c r="X3156" s="6" t="s">
        <v>2787</v>
      </c>
      <c r="Y3156" t="s">
        <v>39</v>
      </c>
      <c r="Z3156" s="6" t="s">
        <v>39</v>
      </c>
      <c r="AA3156" t="s">
        <v>39</v>
      </c>
      <c r="AB3156" t="s">
        <v>39</v>
      </c>
      <c r="AC3156" t="s">
        <v>39</v>
      </c>
      <c r="AD3156" t="s">
        <v>40</v>
      </c>
      <c r="AE3156" t="s">
        <v>39</v>
      </c>
      <c r="AF3156" t="s">
        <v>40</v>
      </c>
      <c r="AG3156" t="s">
        <v>39</v>
      </c>
      <c r="AH3156" t="s">
        <v>39</v>
      </c>
      <c r="AI3156" t="s">
        <v>39</v>
      </c>
      <c r="AJ3156" s="6" t="s">
        <v>43</v>
      </c>
      <c r="AK3156" s="19">
        <v>55.872999999999998</v>
      </c>
      <c r="AL3156" t="s">
        <v>39</v>
      </c>
      <c r="AM3156" t="s">
        <v>39</v>
      </c>
      <c r="AN3156">
        <v>4</v>
      </c>
      <c r="AO3156">
        <v>50</v>
      </c>
      <c r="AP3156">
        <f t="shared" si="97"/>
        <v>91</v>
      </c>
      <c r="AQ3156" t="s">
        <v>39</v>
      </c>
      <c r="AR3156" t="s">
        <v>2642</v>
      </c>
      <c r="AS3156" t="s">
        <v>3268</v>
      </c>
    </row>
    <row r="3157" spans="1:45" x14ac:dyDescent="0.35">
      <c r="A3157" t="s">
        <v>2180</v>
      </c>
      <c r="B3157" t="s">
        <v>2672</v>
      </c>
      <c r="C3157" t="s">
        <v>2592</v>
      </c>
      <c r="D3157" t="s">
        <v>1389</v>
      </c>
      <c r="E3157" t="s">
        <v>2179</v>
      </c>
      <c r="F3157" t="s">
        <v>39</v>
      </c>
      <c r="G3157" t="s">
        <v>42</v>
      </c>
      <c r="H3157" t="s">
        <v>40</v>
      </c>
      <c r="I3157" t="s">
        <v>3267</v>
      </c>
      <c r="J3157">
        <v>52.3</v>
      </c>
      <c r="K3157">
        <v>17.03</v>
      </c>
      <c r="L3157" t="s">
        <v>39</v>
      </c>
      <c r="M3157" t="s">
        <v>3264</v>
      </c>
      <c r="N3157" t="s">
        <v>39</v>
      </c>
      <c r="O3157">
        <v>1996</v>
      </c>
      <c r="P3157">
        <v>1997</v>
      </c>
      <c r="Q3157" t="s">
        <v>3265</v>
      </c>
      <c r="R3157" t="s">
        <v>3266</v>
      </c>
      <c r="S3157" t="s">
        <v>39</v>
      </c>
      <c r="T3157">
        <v>-3</v>
      </c>
      <c r="U3157" t="s">
        <v>2628</v>
      </c>
      <c r="V3157" s="6" t="s">
        <v>2953</v>
      </c>
      <c r="W3157">
        <v>56</v>
      </c>
      <c r="X3157" s="6" t="s">
        <v>2787</v>
      </c>
      <c r="Y3157" t="s">
        <v>39</v>
      </c>
      <c r="Z3157" s="6" t="s">
        <v>39</v>
      </c>
      <c r="AA3157" t="s">
        <v>39</v>
      </c>
      <c r="AB3157" t="s">
        <v>39</v>
      </c>
      <c r="AC3157" t="s">
        <v>39</v>
      </c>
      <c r="AD3157" t="s">
        <v>40</v>
      </c>
      <c r="AE3157" t="s">
        <v>39</v>
      </c>
      <c r="AF3157" t="s">
        <v>40</v>
      </c>
      <c r="AG3157" t="s">
        <v>39</v>
      </c>
      <c r="AH3157" t="s">
        <v>39</v>
      </c>
      <c r="AI3157" t="s">
        <v>39</v>
      </c>
      <c r="AJ3157" s="6" t="s">
        <v>43</v>
      </c>
      <c r="AK3157" s="19">
        <v>60.692999999999998</v>
      </c>
      <c r="AL3157" t="s">
        <v>39</v>
      </c>
      <c r="AM3157" t="s">
        <v>39</v>
      </c>
      <c r="AN3157">
        <v>4</v>
      </c>
      <c r="AO3157">
        <v>50</v>
      </c>
      <c r="AP3157">
        <f t="shared" si="97"/>
        <v>98</v>
      </c>
      <c r="AQ3157" t="s">
        <v>39</v>
      </c>
      <c r="AR3157" t="s">
        <v>2642</v>
      </c>
      <c r="AS3157" t="s">
        <v>3268</v>
      </c>
    </row>
    <row r="3158" spans="1:45" x14ac:dyDescent="0.35">
      <c r="A3158" t="s">
        <v>2180</v>
      </c>
      <c r="B3158" t="s">
        <v>2672</v>
      </c>
      <c r="C3158" t="s">
        <v>2592</v>
      </c>
      <c r="D3158" t="s">
        <v>1389</v>
      </c>
      <c r="E3158" t="s">
        <v>2179</v>
      </c>
      <c r="F3158" t="s">
        <v>39</v>
      </c>
      <c r="G3158" t="s">
        <v>42</v>
      </c>
      <c r="H3158" t="s">
        <v>40</v>
      </c>
      <c r="I3158" t="s">
        <v>3267</v>
      </c>
      <c r="J3158">
        <v>52.3</v>
      </c>
      <c r="K3158">
        <v>17.03</v>
      </c>
      <c r="L3158" t="s">
        <v>39</v>
      </c>
      <c r="M3158" t="s">
        <v>3264</v>
      </c>
      <c r="N3158" t="s">
        <v>39</v>
      </c>
      <c r="O3158">
        <v>1996</v>
      </c>
      <c r="P3158">
        <v>1997</v>
      </c>
      <c r="Q3158" t="s">
        <v>3265</v>
      </c>
      <c r="R3158" t="s">
        <v>3266</v>
      </c>
      <c r="S3158" t="s">
        <v>39</v>
      </c>
      <c r="T3158">
        <v>-3</v>
      </c>
      <c r="U3158" t="s">
        <v>2628</v>
      </c>
      <c r="V3158" s="6" t="s">
        <v>2953</v>
      </c>
      <c r="W3158">
        <v>56</v>
      </c>
      <c r="X3158" s="6" t="s">
        <v>2787</v>
      </c>
      <c r="Y3158" t="s">
        <v>39</v>
      </c>
      <c r="Z3158" s="6" t="s">
        <v>39</v>
      </c>
      <c r="AA3158" t="s">
        <v>39</v>
      </c>
      <c r="AB3158" t="s">
        <v>39</v>
      </c>
      <c r="AC3158" t="s">
        <v>39</v>
      </c>
      <c r="AD3158" t="s">
        <v>40</v>
      </c>
      <c r="AE3158" t="s">
        <v>39</v>
      </c>
      <c r="AF3158" t="s">
        <v>40</v>
      </c>
      <c r="AG3158" t="s">
        <v>39</v>
      </c>
      <c r="AH3158" t="s">
        <v>39</v>
      </c>
      <c r="AI3158" t="s">
        <v>39</v>
      </c>
      <c r="AJ3158" s="6" t="s">
        <v>43</v>
      </c>
      <c r="AK3158" s="19">
        <v>62.5</v>
      </c>
      <c r="AL3158" t="s">
        <v>39</v>
      </c>
      <c r="AM3158" t="s">
        <v>39</v>
      </c>
      <c r="AN3158">
        <v>4</v>
      </c>
      <c r="AO3158">
        <v>50</v>
      </c>
      <c r="AP3158">
        <f t="shared" si="97"/>
        <v>105</v>
      </c>
      <c r="AQ3158" t="s">
        <v>39</v>
      </c>
      <c r="AR3158" t="s">
        <v>2642</v>
      </c>
      <c r="AS3158" t="s">
        <v>3268</v>
      </c>
    </row>
    <row r="3159" spans="1:45" x14ac:dyDescent="0.35">
      <c r="A3159" t="s">
        <v>2180</v>
      </c>
      <c r="B3159" t="s">
        <v>2672</v>
      </c>
      <c r="C3159" t="s">
        <v>2592</v>
      </c>
      <c r="D3159" t="s">
        <v>1389</v>
      </c>
      <c r="E3159" t="s">
        <v>2179</v>
      </c>
      <c r="F3159" t="s">
        <v>39</v>
      </c>
      <c r="G3159" t="s">
        <v>42</v>
      </c>
      <c r="H3159" t="s">
        <v>40</v>
      </c>
      <c r="I3159" t="s">
        <v>3267</v>
      </c>
      <c r="J3159">
        <v>52.3</v>
      </c>
      <c r="K3159">
        <v>17.03</v>
      </c>
      <c r="L3159" t="s">
        <v>39</v>
      </c>
      <c r="M3159" t="s">
        <v>3264</v>
      </c>
      <c r="N3159" t="s">
        <v>39</v>
      </c>
      <c r="O3159">
        <v>1996</v>
      </c>
      <c r="P3159">
        <v>1997</v>
      </c>
      <c r="Q3159" t="s">
        <v>3265</v>
      </c>
      <c r="R3159" t="s">
        <v>3266</v>
      </c>
      <c r="S3159" t="s">
        <v>39</v>
      </c>
      <c r="T3159">
        <v>-3</v>
      </c>
      <c r="U3159" t="s">
        <v>2628</v>
      </c>
      <c r="V3159" s="6" t="s">
        <v>2953</v>
      </c>
      <c r="W3159">
        <v>56</v>
      </c>
      <c r="X3159" s="6" t="s">
        <v>3231</v>
      </c>
      <c r="Y3159" t="s">
        <v>39</v>
      </c>
      <c r="Z3159" s="6" t="s">
        <v>39</v>
      </c>
      <c r="AA3159" t="s">
        <v>39</v>
      </c>
      <c r="AB3159" t="s">
        <v>39</v>
      </c>
      <c r="AC3159" t="s">
        <v>39</v>
      </c>
      <c r="AD3159" t="s">
        <v>40</v>
      </c>
      <c r="AE3159" t="s">
        <v>39</v>
      </c>
      <c r="AF3159" t="s">
        <v>40</v>
      </c>
      <c r="AG3159" t="s">
        <v>39</v>
      </c>
      <c r="AH3159" t="s">
        <v>39</v>
      </c>
      <c r="AI3159" t="s">
        <v>39</v>
      </c>
      <c r="AJ3159" s="6" t="s">
        <v>43</v>
      </c>
      <c r="AK3159" s="19">
        <v>0</v>
      </c>
      <c r="AL3159" t="s">
        <v>39</v>
      </c>
      <c r="AM3159" t="s">
        <v>39</v>
      </c>
      <c r="AN3159">
        <v>4</v>
      </c>
      <c r="AO3159">
        <v>50</v>
      </c>
      <c r="AP3159">
        <v>21</v>
      </c>
      <c r="AQ3159" t="s">
        <v>39</v>
      </c>
      <c r="AR3159" t="s">
        <v>2642</v>
      </c>
      <c r="AS3159" t="s">
        <v>3268</v>
      </c>
    </row>
    <row r="3160" spans="1:45" x14ac:dyDescent="0.35">
      <c r="A3160" t="s">
        <v>2180</v>
      </c>
      <c r="B3160" t="s">
        <v>2672</v>
      </c>
      <c r="C3160" t="s">
        <v>2592</v>
      </c>
      <c r="D3160" t="s">
        <v>1389</v>
      </c>
      <c r="E3160" t="s">
        <v>2179</v>
      </c>
      <c r="F3160" t="s">
        <v>39</v>
      </c>
      <c r="G3160" t="s">
        <v>42</v>
      </c>
      <c r="H3160" t="s">
        <v>40</v>
      </c>
      <c r="I3160" t="s">
        <v>3267</v>
      </c>
      <c r="J3160">
        <v>52.3</v>
      </c>
      <c r="K3160">
        <v>17.03</v>
      </c>
      <c r="L3160" t="s">
        <v>39</v>
      </c>
      <c r="M3160" t="s">
        <v>3264</v>
      </c>
      <c r="N3160" t="s">
        <v>39</v>
      </c>
      <c r="O3160">
        <v>1996</v>
      </c>
      <c r="P3160">
        <v>1997</v>
      </c>
      <c r="Q3160" t="s">
        <v>3265</v>
      </c>
      <c r="R3160" t="s">
        <v>3266</v>
      </c>
      <c r="S3160" t="s">
        <v>39</v>
      </c>
      <c r="T3160">
        <v>-3</v>
      </c>
      <c r="U3160" t="s">
        <v>2628</v>
      </c>
      <c r="V3160" s="6" t="s">
        <v>2953</v>
      </c>
      <c r="W3160">
        <v>56</v>
      </c>
      <c r="X3160" s="6" t="s">
        <v>3231</v>
      </c>
      <c r="Y3160" t="s">
        <v>39</v>
      </c>
      <c r="Z3160" s="6" t="s">
        <v>39</v>
      </c>
      <c r="AA3160" t="s">
        <v>39</v>
      </c>
      <c r="AB3160" t="s">
        <v>39</v>
      </c>
      <c r="AC3160" t="s">
        <v>39</v>
      </c>
      <c r="AD3160" t="s">
        <v>40</v>
      </c>
      <c r="AE3160" t="s">
        <v>39</v>
      </c>
      <c r="AF3160" t="s">
        <v>40</v>
      </c>
      <c r="AG3160" t="s">
        <v>39</v>
      </c>
      <c r="AH3160" t="s">
        <v>39</v>
      </c>
      <c r="AI3160" t="s">
        <v>39</v>
      </c>
      <c r="AJ3160" s="6" t="s">
        <v>43</v>
      </c>
      <c r="AK3160">
        <v>5.4219999999999997</v>
      </c>
      <c r="AL3160" t="s">
        <v>39</v>
      </c>
      <c r="AM3160" t="s">
        <v>39</v>
      </c>
      <c r="AN3160">
        <v>4</v>
      </c>
      <c r="AO3160">
        <v>50</v>
      </c>
      <c r="AP3160">
        <f t="shared" ref="AP3160:AP3171" si="98">AP3159+7</f>
        <v>28</v>
      </c>
      <c r="AQ3160" t="s">
        <v>39</v>
      </c>
      <c r="AR3160" t="s">
        <v>2642</v>
      </c>
      <c r="AS3160" t="s">
        <v>3268</v>
      </c>
    </row>
    <row r="3161" spans="1:45" x14ac:dyDescent="0.35">
      <c r="A3161" t="s">
        <v>2180</v>
      </c>
      <c r="B3161" t="s">
        <v>2672</v>
      </c>
      <c r="C3161" t="s">
        <v>2592</v>
      </c>
      <c r="D3161" t="s">
        <v>1389</v>
      </c>
      <c r="E3161" t="s">
        <v>2179</v>
      </c>
      <c r="F3161" t="s">
        <v>39</v>
      </c>
      <c r="G3161" t="s">
        <v>42</v>
      </c>
      <c r="H3161" t="s">
        <v>40</v>
      </c>
      <c r="I3161" t="s">
        <v>3267</v>
      </c>
      <c r="J3161">
        <v>52.3</v>
      </c>
      <c r="K3161">
        <v>17.03</v>
      </c>
      <c r="L3161" t="s">
        <v>39</v>
      </c>
      <c r="M3161" t="s">
        <v>3264</v>
      </c>
      <c r="N3161" t="s">
        <v>39</v>
      </c>
      <c r="O3161">
        <v>1996</v>
      </c>
      <c r="P3161">
        <v>1997</v>
      </c>
      <c r="Q3161" t="s">
        <v>3265</v>
      </c>
      <c r="R3161" t="s">
        <v>3266</v>
      </c>
      <c r="S3161" t="s">
        <v>39</v>
      </c>
      <c r="T3161">
        <v>-3</v>
      </c>
      <c r="U3161" t="s">
        <v>2628</v>
      </c>
      <c r="V3161" s="6" t="s">
        <v>2953</v>
      </c>
      <c r="W3161">
        <v>56</v>
      </c>
      <c r="X3161" s="6" t="s">
        <v>3231</v>
      </c>
      <c r="Y3161" t="s">
        <v>39</v>
      </c>
      <c r="Z3161" s="6" t="s">
        <v>39</v>
      </c>
      <c r="AA3161" t="s">
        <v>39</v>
      </c>
      <c r="AB3161" t="s">
        <v>39</v>
      </c>
      <c r="AC3161" t="s">
        <v>39</v>
      </c>
      <c r="AD3161" t="s">
        <v>40</v>
      </c>
      <c r="AE3161" t="s">
        <v>39</v>
      </c>
      <c r="AF3161" t="s">
        <v>40</v>
      </c>
      <c r="AG3161" t="s">
        <v>39</v>
      </c>
      <c r="AH3161" t="s">
        <v>39</v>
      </c>
      <c r="AI3161" t="s">
        <v>39</v>
      </c>
      <c r="AJ3161" s="6" t="s">
        <v>43</v>
      </c>
      <c r="AK3161">
        <v>43.524000000000001</v>
      </c>
      <c r="AL3161" t="s">
        <v>39</v>
      </c>
      <c r="AM3161" t="s">
        <v>39</v>
      </c>
      <c r="AN3161">
        <v>4</v>
      </c>
      <c r="AO3161">
        <v>50</v>
      </c>
      <c r="AP3161">
        <f t="shared" si="98"/>
        <v>35</v>
      </c>
      <c r="AQ3161" t="s">
        <v>39</v>
      </c>
      <c r="AR3161" t="s">
        <v>2642</v>
      </c>
      <c r="AS3161" t="s">
        <v>3268</v>
      </c>
    </row>
    <row r="3162" spans="1:45" x14ac:dyDescent="0.35">
      <c r="A3162" t="s">
        <v>2180</v>
      </c>
      <c r="B3162" t="s">
        <v>2672</v>
      </c>
      <c r="C3162" t="s">
        <v>2592</v>
      </c>
      <c r="D3162" t="s">
        <v>1389</v>
      </c>
      <c r="E3162" t="s">
        <v>2179</v>
      </c>
      <c r="F3162" t="s">
        <v>39</v>
      </c>
      <c r="G3162" t="s">
        <v>42</v>
      </c>
      <c r="H3162" t="s">
        <v>40</v>
      </c>
      <c r="I3162" t="s">
        <v>3267</v>
      </c>
      <c r="J3162">
        <v>52.3</v>
      </c>
      <c r="K3162">
        <v>17.03</v>
      </c>
      <c r="L3162" t="s">
        <v>39</v>
      </c>
      <c r="M3162" t="s">
        <v>3264</v>
      </c>
      <c r="N3162" t="s">
        <v>39</v>
      </c>
      <c r="O3162">
        <v>1996</v>
      </c>
      <c r="P3162">
        <v>1997</v>
      </c>
      <c r="Q3162" t="s">
        <v>3265</v>
      </c>
      <c r="R3162" t="s">
        <v>3266</v>
      </c>
      <c r="S3162" t="s">
        <v>39</v>
      </c>
      <c r="T3162">
        <v>-3</v>
      </c>
      <c r="U3162" t="s">
        <v>2628</v>
      </c>
      <c r="V3162" s="6" t="s">
        <v>2953</v>
      </c>
      <c r="W3162">
        <v>56</v>
      </c>
      <c r="X3162" s="6" t="s">
        <v>3231</v>
      </c>
      <c r="Y3162" t="s">
        <v>39</v>
      </c>
      <c r="Z3162" s="6" t="s">
        <v>39</v>
      </c>
      <c r="AA3162" t="s">
        <v>39</v>
      </c>
      <c r="AB3162" t="s">
        <v>39</v>
      </c>
      <c r="AC3162" t="s">
        <v>39</v>
      </c>
      <c r="AD3162" t="s">
        <v>40</v>
      </c>
      <c r="AE3162" t="s">
        <v>39</v>
      </c>
      <c r="AF3162" t="s">
        <v>40</v>
      </c>
      <c r="AG3162" t="s">
        <v>39</v>
      </c>
      <c r="AH3162" t="s">
        <v>39</v>
      </c>
      <c r="AI3162" t="s">
        <v>39</v>
      </c>
      <c r="AJ3162" s="6" t="s">
        <v>43</v>
      </c>
      <c r="AK3162" s="19">
        <v>57.981999999999999</v>
      </c>
      <c r="AL3162" t="s">
        <v>39</v>
      </c>
      <c r="AM3162" t="s">
        <v>39</v>
      </c>
      <c r="AN3162">
        <v>4</v>
      </c>
      <c r="AO3162">
        <v>50</v>
      </c>
      <c r="AP3162">
        <f t="shared" si="98"/>
        <v>42</v>
      </c>
      <c r="AQ3162" t="s">
        <v>39</v>
      </c>
      <c r="AR3162" t="s">
        <v>2642</v>
      </c>
      <c r="AS3162" t="s">
        <v>3268</v>
      </c>
    </row>
    <row r="3163" spans="1:45" x14ac:dyDescent="0.35">
      <c r="A3163" t="s">
        <v>2180</v>
      </c>
      <c r="B3163" t="s">
        <v>2672</v>
      </c>
      <c r="C3163" t="s">
        <v>2592</v>
      </c>
      <c r="D3163" t="s">
        <v>1389</v>
      </c>
      <c r="E3163" t="s">
        <v>2179</v>
      </c>
      <c r="F3163" t="s">
        <v>39</v>
      </c>
      <c r="G3163" t="s">
        <v>42</v>
      </c>
      <c r="H3163" t="s">
        <v>40</v>
      </c>
      <c r="I3163" t="s">
        <v>3267</v>
      </c>
      <c r="J3163">
        <v>52.3</v>
      </c>
      <c r="K3163">
        <v>17.03</v>
      </c>
      <c r="L3163" t="s">
        <v>39</v>
      </c>
      <c r="M3163" t="s">
        <v>3264</v>
      </c>
      <c r="N3163" t="s">
        <v>39</v>
      </c>
      <c r="O3163">
        <v>1996</v>
      </c>
      <c r="P3163">
        <v>1997</v>
      </c>
      <c r="Q3163" t="s">
        <v>3265</v>
      </c>
      <c r="R3163" t="s">
        <v>3266</v>
      </c>
      <c r="S3163" t="s">
        <v>39</v>
      </c>
      <c r="T3163">
        <v>-3</v>
      </c>
      <c r="U3163" t="s">
        <v>2628</v>
      </c>
      <c r="V3163" s="6" t="s">
        <v>2953</v>
      </c>
      <c r="W3163">
        <v>56</v>
      </c>
      <c r="X3163" s="6" t="s">
        <v>3231</v>
      </c>
      <c r="Y3163" t="s">
        <v>39</v>
      </c>
      <c r="Z3163" s="6" t="s">
        <v>39</v>
      </c>
      <c r="AA3163" t="s">
        <v>39</v>
      </c>
      <c r="AB3163" t="s">
        <v>39</v>
      </c>
      <c r="AC3163" t="s">
        <v>39</v>
      </c>
      <c r="AD3163" t="s">
        <v>40</v>
      </c>
      <c r="AE3163" t="s">
        <v>39</v>
      </c>
      <c r="AF3163" t="s">
        <v>40</v>
      </c>
      <c r="AG3163" t="s">
        <v>39</v>
      </c>
      <c r="AH3163" t="s">
        <v>39</v>
      </c>
      <c r="AI3163" t="s">
        <v>39</v>
      </c>
      <c r="AJ3163" s="6" t="s">
        <v>43</v>
      </c>
      <c r="AK3163" s="19">
        <v>72.138999999999996</v>
      </c>
      <c r="AL3163" t="s">
        <v>39</v>
      </c>
      <c r="AM3163" t="s">
        <v>39</v>
      </c>
      <c r="AN3163">
        <v>4</v>
      </c>
      <c r="AO3163">
        <v>50</v>
      </c>
      <c r="AP3163">
        <f t="shared" si="98"/>
        <v>49</v>
      </c>
      <c r="AQ3163" t="s">
        <v>39</v>
      </c>
      <c r="AR3163" t="s">
        <v>2642</v>
      </c>
      <c r="AS3163" t="s">
        <v>3268</v>
      </c>
    </row>
    <row r="3164" spans="1:45" x14ac:dyDescent="0.35">
      <c r="A3164" t="s">
        <v>2180</v>
      </c>
      <c r="B3164" t="s">
        <v>2672</v>
      </c>
      <c r="C3164" t="s">
        <v>2592</v>
      </c>
      <c r="D3164" t="s">
        <v>1389</v>
      </c>
      <c r="E3164" t="s">
        <v>2179</v>
      </c>
      <c r="F3164" t="s">
        <v>39</v>
      </c>
      <c r="G3164" t="s">
        <v>42</v>
      </c>
      <c r="H3164" t="s">
        <v>40</v>
      </c>
      <c r="I3164" t="s">
        <v>3267</v>
      </c>
      <c r="J3164">
        <v>52.3</v>
      </c>
      <c r="K3164">
        <v>17.03</v>
      </c>
      <c r="L3164" t="s">
        <v>39</v>
      </c>
      <c r="M3164" t="s">
        <v>3264</v>
      </c>
      <c r="N3164" t="s">
        <v>39</v>
      </c>
      <c r="O3164">
        <v>1996</v>
      </c>
      <c r="P3164">
        <v>1997</v>
      </c>
      <c r="Q3164" t="s">
        <v>3265</v>
      </c>
      <c r="R3164" t="s">
        <v>3266</v>
      </c>
      <c r="S3164" t="s">
        <v>39</v>
      </c>
      <c r="T3164">
        <v>-3</v>
      </c>
      <c r="U3164" t="s">
        <v>2628</v>
      </c>
      <c r="V3164" s="6" t="s">
        <v>2953</v>
      </c>
      <c r="W3164">
        <v>56</v>
      </c>
      <c r="X3164" s="6" t="s">
        <v>3231</v>
      </c>
      <c r="Y3164" t="s">
        <v>39</v>
      </c>
      <c r="Z3164" s="6" t="s">
        <v>39</v>
      </c>
      <c r="AA3164" t="s">
        <v>39</v>
      </c>
      <c r="AB3164" t="s">
        <v>39</v>
      </c>
      <c r="AC3164" t="s">
        <v>39</v>
      </c>
      <c r="AD3164" t="s">
        <v>40</v>
      </c>
      <c r="AE3164" t="s">
        <v>39</v>
      </c>
      <c r="AF3164" t="s">
        <v>40</v>
      </c>
      <c r="AG3164" t="s">
        <v>39</v>
      </c>
      <c r="AH3164" t="s">
        <v>39</v>
      </c>
      <c r="AI3164" t="s">
        <v>39</v>
      </c>
      <c r="AJ3164" s="6" t="s">
        <v>43</v>
      </c>
      <c r="AK3164" s="19">
        <v>78.162999999999997</v>
      </c>
      <c r="AL3164" t="s">
        <v>39</v>
      </c>
      <c r="AM3164" t="s">
        <v>39</v>
      </c>
      <c r="AN3164">
        <v>4</v>
      </c>
      <c r="AO3164">
        <v>50</v>
      </c>
      <c r="AP3164">
        <f t="shared" si="98"/>
        <v>56</v>
      </c>
      <c r="AQ3164" t="s">
        <v>39</v>
      </c>
      <c r="AR3164" t="s">
        <v>2642</v>
      </c>
      <c r="AS3164" t="s">
        <v>3268</v>
      </c>
    </row>
    <row r="3165" spans="1:45" x14ac:dyDescent="0.35">
      <c r="A3165" t="s">
        <v>2180</v>
      </c>
      <c r="B3165" t="s">
        <v>2672</v>
      </c>
      <c r="C3165" t="s">
        <v>2592</v>
      </c>
      <c r="D3165" t="s">
        <v>1389</v>
      </c>
      <c r="E3165" t="s">
        <v>2179</v>
      </c>
      <c r="F3165" t="s">
        <v>39</v>
      </c>
      <c r="G3165" t="s">
        <v>42</v>
      </c>
      <c r="H3165" t="s">
        <v>40</v>
      </c>
      <c r="I3165" t="s">
        <v>3267</v>
      </c>
      <c r="J3165">
        <v>52.3</v>
      </c>
      <c r="K3165">
        <v>17.03</v>
      </c>
      <c r="L3165" t="s">
        <v>39</v>
      </c>
      <c r="M3165" t="s">
        <v>3264</v>
      </c>
      <c r="N3165" t="s">
        <v>39</v>
      </c>
      <c r="O3165">
        <v>1996</v>
      </c>
      <c r="P3165">
        <v>1997</v>
      </c>
      <c r="Q3165" t="s">
        <v>3265</v>
      </c>
      <c r="R3165" t="s">
        <v>3266</v>
      </c>
      <c r="S3165" t="s">
        <v>39</v>
      </c>
      <c r="T3165">
        <v>-3</v>
      </c>
      <c r="U3165" t="s">
        <v>2628</v>
      </c>
      <c r="V3165" s="6" t="s">
        <v>2953</v>
      </c>
      <c r="W3165">
        <v>56</v>
      </c>
      <c r="X3165" s="6" t="s">
        <v>3231</v>
      </c>
      <c r="Y3165" t="s">
        <v>39</v>
      </c>
      <c r="Z3165" s="6" t="s">
        <v>39</v>
      </c>
      <c r="AA3165" t="s">
        <v>39</v>
      </c>
      <c r="AB3165" t="s">
        <v>39</v>
      </c>
      <c r="AC3165" t="s">
        <v>39</v>
      </c>
      <c r="AD3165" t="s">
        <v>40</v>
      </c>
      <c r="AE3165" t="s">
        <v>39</v>
      </c>
      <c r="AF3165" t="s">
        <v>40</v>
      </c>
      <c r="AG3165" t="s">
        <v>39</v>
      </c>
      <c r="AH3165" t="s">
        <v>39</v>
      </c>
      <c r="AI3165" t="s">
        <v>39</v>
      </c>
      <c r="AJ3165" s="6" t="s">
        <v>43</v>
      </c>
      <c r="AK3165" s="19">
        <v>80.572000000000003</v>
      </c>
      <c r="AL3165" t="s">
        <v>39</v>
      </c>
      <c r="AM3165" t="s">
        <v>39</v>
      </c>
      <c r="AN3165">
        <v>4</v>
      </c>
      <c r="AO3165">
        <v>50</v>
      </c>
      <c r="AP3165">
        <f t="shared" si="98"/>
        <v>63</v>
      </c>
      <c r="AQ3165" t="s">
        <v>39</v>
      </c>
      <c r="AR3165" t="s">
        <v>2642</v>
      </c>
      <c r="AS3165" t="s">
        <v>3268</v>
      </c>
    </row>
    <row r="3166" spans="1:45" x14ac:dyDescent="0.35">
      <c r="A3166" t="s">
        <v>2180</v>
      </c>
      <c r="B3166" t="s">
        <v>2672</v>
      </c>
      <c r="C3166" t="s">
        <v>2592</v>
      </c>
      <c r="D3166" t="s">
        <v>1389</v>
      </c>
      <c r="E3166" t="s">
        <v>2179</v>
      </c>
      <c r="F3166" t="s">
        <v>39</v>
      </c>
      <c r="G3166" t="s">
        <v>42</v>
      </c>
      <c r="H3166" t="s">
        <v>40</v>
      </c>
      <c r="I3166" t="s">
        <v>3267</v>
      </c>
      <c r="J3166">
        <v>52.3</v>
      </c>
      <c r="K3166">
        <v>17.03</v>
      </c>
      <c r="L3166" t="s">
        <v>39</v>
      </c>
      <c r="M3166" t="s">
        <v>3264</v>
      </c>
      <c r="N3166" t="s">
        <v>39</v>
      </c>
      <c r="O3166">
        <v>1996</v>
      </c>
      <c r="P3166">
        <v>1997</v>
      </c>
      <c r="Q3166" t="s">
        <v>3265</v>
      </c>
      <c r="R3166" t="s">
        <v>3266</v>
      </c>
      <c r="S3166" t="s">
        <v>39</v>
      </c>
      <c r="T3166">
        <v>-3</v>
      </c>
      <c r="U3166" t="s">
        <v>2628</v>
      </c>
      <c r="V3166" s="6" t="s">
        <v>2953</v>
      </c>
      <c r="W3166">
        <v>56</v>
      </c>
      <c r="X3166" s="6" t="s">
        <v>3231</v>
      </c>
      <c r="Y3166" t="s">
        <v>39</v>
      </c>
      <c r="Z3166" s="6" t="s">
        <v>39</v>
      </c>
      <c r="AA3166" t="s">
        <v>39</v>
      </c>
      <c r="AB3166" t="s">
        <v>39</v>
      </c>
      <c r="AC3166" t="s">
        <v>39</v>
      </c>
      <c r="AD3166" t="s">
        <v>40</v>
      </c>
      <c r="AE3166" t="s">
        <v>39</v>
      </c>
      <c r="AF3166" t="s">
        <v>40</v>
      </c>
      <c r="AG3166" t="s">
        <v>39</v>
      </c>
      <c r="AH3166" t="s">
        <v>39</v>
      </c>
      <c r="AI3166" t="s">
        <v>39</v>
      </c>
      <c r="AJ3166" s="6" t="s">
        <v>43</v>
      </c>
      <c r="AK3166" s="19">
        <v>79.97</v>
      </c>
      <c r="AL3166" t="s">
        <v>39</v>
      </c>
      <c r="AM3166" t="s">
        <v>39</v>
      </c>
      <c r="AN3166">
        <v>4</v>
      </c>
      <c r="AO3166">
        <v>50</v>
      </c>
      <c r="AP3166">
        <f t="shared" si="98"/>
        <v>70</v>
      </c>
      <c r="AQ3166" t="s">
        <v>39</v>
      </c>
      <c r="AR3166" t="s">
        <v>2642</v>
      </c>
      <c r="AS3166" t="s">
        <v>3268</v>
      </c>
    </row>
    <row r="3167" spans="1:45" x14ac:dyDescent="0.35">
      <c r="A3167" t="s">
        <v>2180</v>
      </c>
      <c r="B3167" t="s">
        <v>2672</v>
      </c>
      <c r="C3167" t="s">
        <v>2592</v>
      </c>
      <c r="D3167" t="s">
        <v>1389</v>
      </c>
      <c r="E3167" t="s">
        <v>2179</v>
      </c>
      <c r="F3167" t="s">
        <v>39</v>
      </c>
      <c r="G3167" t="s">
        <v>42</v>
      </c>
      <c r="H3167" t="s">
        <v>40</v>
      </c>
      <c r="I3167" t="s">
        <v>3267</v>
      </c>
      <c r="J3167">
        <v>52.3</v>
      </c>
      <c r="K3167">
        <v>17.03</v>
      </c>
      <c r="L3167" t="s">
        <v>39</v>
      </c>
      <c r="M3167" t="s">
        <v>3264</v>
      </c>
      <c r="N3167" t="s">
        <v>39</v>
      </c>
      <c r="O3167">
        <v>1996</v>
      </c>
      <c r="P3167">
        <v>1997</v>
      </c>
      <c r="Q3167" t="s">
        <v>3265</v>
      </c>
      <c r="R3167" t="s">
        <v>3266</v>
      </c>
      <c r="S3167" t="s">
        <v>39</v>
      </c>
      <c r="T3167">
        <v>-3</v>
      </c>
      <c r="U3167" t="s">
        <v>2628</v>
      </c>
      <c r="V3167" s="6" t="s">
        <v>2953</v>
      </c>
      <c r="W3167">
        <v>56</v>
      </c>
      <c r="X3167" s="6" t="s">
        <v>3231</v>
      </c>
      <c r="Y3167" t="s">
        <v>39</v>
      </c>
      <c r="Z3167" s="6" t="s">
        <v>39</v>
      </c>
      <c r="AA3167" t="s">
        <v>39</v>
      </c>
      <c r="AB3167" t="s">
        <v>39</v>
      </c>
      <c r="AC3167" t="s">
        <v>39</v>
      </c>
      <c r="AD3167" t="s">
        <v>40</v>
      </c>
      <c r="AE3167" t="s">
        <v>39</v>
      </c>
      <c r="AF3167" t="s">
        <v>40</v>
      </c>
      <c r="AG3167" t="s">
        <v>39</v>
      </c>
      <c r="AH3167" t="s">
        <v>39</v>
      </c>
      <c r="AI3167" t="s">
        <v>39</v>
      </c>
      <c r="AJ3167" s="6" t="s">
        <v>43</v>
      </c>
      <c r="AK3167" s="19">
        <v>87.198999999999998</v>
      </c>
      <c r="AL3167" t="s">
        <v>39</v>
      </c>
      <c r="AM3167" t="s">
        <v>39</v>
      </c>
      <c r="AN3167">
        <v>4</v>
      </c>
      <c r="AO3167">
        <v>50</v>
      </c>
      <c r="AP3167">
        <f t="shared" si="98"/>
        <v>77</v>
      </c>
      <c r="AQ3167" t="s">
        <v>39</v>
      </c>
      <c r="AR3167" t="s">
        <v>2642</v>
      </c>
      <c r="AS3167" t="s">
        <v>3268</v>
      </c>
    </row>
    <row r="3168" spans="1:45" x14ac:dyDescent="0.35">
      <c r="A3168" t="s">
        <v>2180</v>
      </c>
      <c r="B3168" t="s">
        <v>2672</v>
      </c>
      <c r="C3168" t="s">
        <v>2592</v>
      </c>
      <c r="D3168" t="s">
        <v>1389</v>
      </c>
      <c r="E3168" t="s">
        <v>2179</v>
      </c>
      <c r="F3168" t="s">
        <v>39</v>
      </c>
      <c r="G3168" t="s">
        <v>42</v>
      </c>
      <c r="H3168" t="s">
        <v>40</v>
      </c>
      <c r="I3168" t="s">
        <v>3267</v>
      </c>
      <c r="J3168">
        <v>52.3</v>
      </c>
      <c r="K3168">
        <v>17.03</v>
      </c>
      <c r="L3168" t="s">
        <v>39</v>
      </c>
      <c r="M3168" t="s">
        <v>3264</v>
      </c>
      <c r="N3168" t="s">
        <v>39</v>
      </c>
      <c r="O3168">
        <v>1996</v>
      </c>
      <c r="P3168">
        <v>1997</v>
      </c>
      <c r="Q3168" t="s">
        <v>3265</v>
      </c>
      <c r="R3168" t="s">
        <v>3266</v>
      </c>
      <c r="S3168" t="s">
        <v>39</v>
      </c>
      <c r="T3168">
        <v>-3</v>
      </c>
      <c r="U3168" t="s">
        <v>2628</v>
      </c>
      <c r="V3168" s="6" t="s">
        <v>2953</v>
      </c>
      <c r="W3168">
        <v>56</v>
      </c>
      <c r="X3168" s="6" t="s">
        <v>3231</v>
      </c>
      <c r="Y3168" t="s">
        <v>39</v>
      </c>
      <c r="Z3168" s="6" t="s">
        <v>39</v>
      </c>
      <c r="AA3168" t="s">
        <v>39</v>
      </c>
      <c r="AB3168" t="s">
        <v>39</v>
      </c>
      <c r="AC3168" t="s">
        <v>39</v>
      </c>
      <c r="AD3168" t="s">
        <v>40</v>
      </c>
      <c r="AE3168" t="s">
        <v>39</v>
      </c>
      <c r="AF3168" t="s">
        <v>40</v>
      </c>
      <c r="AG3168" t="s">
        <v>39</v>
      </c>
      <c r="AH3168" t="s">
        <v>39</v>
      </c>
      <c r="AI3168" t="s">
        <v>39</v>
      </c>
      <c r="AJ3168" s="6" t="s">
        <v>43</v>
      </c>
      <c r="AK3168" s="19">
        <v>86.897999999999996</v>
      </c>
      <c r="AL3168" t="s">
        <v>39</v>
      </c>
      <c r="AM3168" t="s">
        <v>39</v>
      </c>
      <c r="AN3168">
        <v>4</v>
      </c>
      <c r="AO3168">
        <v>50</v>
      </c>
      <c r="AP3168">
        <f t="shared" si="98"/>
        <v>84</v>
      </c>
      <c r="AQ3168" t="s">
        <v>39</v>
      </c>
      <c r="AR3168" t="s">
        <v>2642</v>
      </c>
      <c r="AS3168" t="s">
        <v>3268</v>
      </c>
    </row>
    <row r="3169" spans="1:45" x14ac:dyDescent="0.35">
      <c r="A3169" t="s">
        <v>2180</v>
      </c>
      <c r="B3169" t="s">
        <v>2672</v>
      </c>
      <c r="C3169" t="s">
        <v>2592</v>
      </c>
      <c r="D3169" t="s">
        <v>1389</v>
      </c>
      <c r="E3169" t="s">
        <v>2179</v>
      </c>
      <c r="F3169" t="s">
        <v>39</v>
      </c>
      <c r="G3169" t="s">
        <v>42</v>
      </c>
      <c r="H3169" t="s">
        <v>40</v>
      </c>
      <c r="I3169" t="s">
        <v>3267</v>
      </c>
      <c r="J3169">
        <v>52.3</v>
      </c>
      <c r="K3169">
        <v>17.03</v>
      </c>
      <c r="L3169" t="s">
        <v>39</v>
      </c>
      <c r="M3169" t="s">
        <v>3264</v>
      </c>
      <c r="N3169" t="s">
        <v>39</v>
      </c>
      <c r="O3169">
        <v>1996</v>
      </c>
      <c r="P3169">
        <v>1997</v>
      </c>
      <c r="Q3169" t="s">
        <v>3265</v>
      </c>
      <c r="R3169" t="s">
        <v>3266</v>
      </c>
      <c r="S3169" t="s">
        <v>39</v>
      </c>
      <c r="T3169">
        <v>-3</v>
      </c>
      <c r="U3169" t="s">
        <v>2628</v>
      </c>
      <c r="V3169" s="6" t="s">
        <v>2953</v>
      </c>
      <c r="W3169">
        <v>56</v>
      </c>
      <c r="X3169" s="6" t="s">
        <v>3231</v>
      </c>
      <c r="Y3169" t="s">
        <v>39</v>
      </c>
      <c r="Z3169" s="6" t="s">
        <v>39</v>
      </c>
      <c r="AA3169" t="s">
        <v>39</v>
      </c>
      <c r="AB3169" t="s">
        <v>39</v>
      </c>
      <c r="AC3169" t="s">
        <v>39</v>
      </c>
      <c r="AD3169" t="s">
        <v>40</v>
      </c>
      <c r="AE3169" t="s">
        <v>39</v>
      </c>
      <c r="AF3169" t="s">
        <v>40</v>
      </c>
      <c r="AG3169" t="s">
        <v>39</v>
      </c>
      <c r="AH3169" t="s">
        <v>39</v>
      </c>
      <c r="AI3169" t="s">
        <v>39</v>
      </c>
      <c r="AJ3169" s="6" t="s">
        <v>43</v>
      </c>
      <c r="AK3169" s="19">
        <v>85.994</v>
      </c>
      <c r="AL3169" t="s">
        <v>39</v>
      </c>
      <c r="AM3169" t="s">
        <v>39</v>
      </c>
      <c r="AN3169">
        <v>4</v>
      </c>
      <c r="AO3169">
        <v>50</v>
      </c>
      <c r="AP3169">
        <f t="shared" si="98"/>
        <v>91</v>
      </c>
      <c r="AQ3169" t="s">
        <v>39</v>
      </c>
      <c r="AR3169" t="s">
        <v>2642</v>
      </c>
      <c r="AS3169" t="s">
        <v>3268</v>
      </c>
    </row>
    <row r="3170" spans="1:45" x14ac:dyDescent="0.35">
      <c r="A3170" t="s">
        <v>2180</v>
      </c>
      <c r="B3170" t="s">
        <v>2672</v>
      </c>
      <c r="C3170" t="s">
        <v>2592</v>
      </c>
      <c r="D3170" t="s">
        <v>1389</v>
      </c>
      <c r="E3170" t="s">
        <v>2179</v>
      </c>
      <c r="F3170" t="s">
        <v>39</v>
      </c>
      <c r="G3170" t="s">
        <v>42</v>
      </c>
      <c r="H3170" t="s">
        <v>40</v>
      </c>
      <c r="I3170" t="s">
        <v>3267</v>
      </c>
      <c r="J3170">
        <v>52.3</v>
      </c>
      <c r="K3170">
        <v>17.03</v>
      </c>
      <c r="L3170" t="s">
        <v>39</v>
      </c>
      <c r="M3170" t="s">
        <v>3264</v>
      </c>
      <c r="N3170" t="s">
        <v>39</v>
      </c>
      <c r="O3170">
        <v>1996</v>
      </c>
      <c r="P3170">
        <v>1997</v>
      </c>
      <c r="Q3170" t="s">
        <v>3265</v>
      </c>
      <c r="R3170" t="s">
        <v>3266</v>
      </c>
      <c r="S3170" t="s">
        <v>39</v>
      </c>
      <c r="T3170">
        <v>-3</v>
      </c>
      <c r="U3170" t="s">
        <v>2628</v>
      </c>
      <c r="V3170" s="6" t="s">
        <v>2953</v>
      </c>
      <c r="W3170">
        <v>56</v>
      </c>
      <c r="X3170" s="6" t="s">
        <v>3231</v>
      </c>
      <c r="Y3170" t="s">
        <v>39</v>
      </c>
      <c r="Z3170" s="6" t="s">
        <v>39</v>
      </c>
      <c r="AA3170" t="s">
        <v>39</v>
      </c>
      <c r="AB3170" t="s">
        <v>39</v>
      </c>
      <c r="AC3170" t="s">
        <v>39</v>
      </c>
      <c r="AD3170" t="s">
        <v>40</v>
      </c>
      <c r="AE3170" t="s">
        <v>39</v>
      </c>
      <c r="AF3170" t="s">
        <v>40</v>
      </c>
      <c r="AG3170" t="s">
        <v>39</v>
      </c>
      <c r="AH3170" t="s">
        <v>39</v>
      </c>
      <c r="AI3170" t="s">
        <v>39</v>
      </c>
      <c r="AJ3170" s="6" t="s">
        <v>43</v>
      </c>
      <c r="AK3170" s="19">
        <v>86.596000000000004</v>
      </c>
      <c r="AL3170" t="s">
        <v>39</v>
      </c>
      <c r="AM3170" t="s">
        <v>39</v>
      </c>
      <c r="AN3170">
        <v>4</v>
      </c>
      <c r="AO3170">
        <v>50</v>
      </c>
      <c r="AP3170">
        <f t="shared" si="98"/>
        <v>98</v>
      </c>
      <c r="AQ3170" t="s">
        <v>39</v>
      </c>
      <c r="AR3170" t="s">
        <v>2642</v>
      </c>
      <c r="AS3170" t="s">
        <v>3268</v>
      </c>
    </row>
    <row r="3171" spans="1:45" x14ac:dyDescent="0.35">
      <c r="A3171" t="s">
        <v>2180</v>
      </c>
      <c r="B3171" t="s">
        <v>2672</v>
      </c>
      <c r="C3171" t="s">
        <v>2592</v>
      </c>
      <c r="D3171" t="s">
        <v>1389</v>
      </c>
      <c r="E3171" t="s">
        <v>2179</v>
      </c>
      <c r="F3171" t="s">
        <v>39</v>
      </c>
      <c r="G3171" t="s">
        <v>42</v>
      </c>
      <c r="H3171" t="s">
        <v>40</v>
      </c>
      <c r="I3171" t="s">
        <v>3267</v>
      </c>
      <c r="J3171">
        <v>52.3</v>
      </c>
      <c r="K3171">
        <v>17.03</v>
      </c>
      <c r="L3171" t="s">
        <v>39</v>
      </c>
      <c r="M3171" t="s">
        <v>3264</v>
      </c>
      <c r="N3171" t="s">
        <v>39</v>
      </c>
      <c r="O3171">
        <v>1996</v>
      </c>
      <c r="P3171">
        <v>1997</v>
      </c>
      <c r="Q3171" t="s">
        <v>3265</v>
      </c>
      <c r="R3171" t="s">
        <v>3266</v>
      </c>
      <c r="S3171" t="s">
        <v>39</v>
      </c>
      <c r="T3171">
        <v>-3</v>
      </c>
      <c r="U3171" t="s">
        <v>2628</v>
      </c>
      <c r="V3171" s="6" t="s">
        <v>2953</v>
      </c>
      <c r="W3171">
        <v>56</v>
      </c>
      <c r="X3171" s="6" t="s">
        <v>3231</v>
      </c>
      <c r="Y3171" t="s">
        <v>39</v>
      </c>
      <c r="Z3171" s="6" t="s">
        <v>39</v>
      </c>
      <c r="AA3171" t="s">
        <v>39</v>
      </c>
      <c r="AB3171" t="s">
        <v>39</v>
      </c>
      <c r="AC3171" t="s">
        <v>39</v>
      </c>
      <c r="AD3171" t="s">
        <v>40</v>
      </c>
      <c r="AE3171" t="s">
        <v>39</v>
      </c>
      <c r="AF3171" t="s">
        <v>40</v>
      </c>
      <c r="AG3171" t="s">
        <v>39</v>
      </c>
      <c r="AH3171" t="s">
        <v>39</v>
      </c>
      <c r="AI3171" t="s">
        <v>39</v>
      </c>
      <c r="AJ3171" s="6" t="s">
        <v>43</v>
      </c>
      <c r="AK3171" s="19">
        <v>86.596000000000004</v>
      </c>
      <c r="AL3171" t="s">
        <v>39</v>
      </c>
      <c r="AM3171" t="s">
        <v>39</v>
      </c>
      <c r="AN3171">
        <v>4</v>
      </c>
      <c r="AO3171">
        <v>50</v>
      </c>
      <c r="AP3171">
        <f t="shared" si="98"/>
        <v>105</v>
      </c>
      <c r="AQ3171" t="s">
        <v>39</v>
      </c>
      <c r="AR3171" t="s">
        <v>2642</v>
      </c>
      <c r="AS3171" t="s">
        <v>3268</v>
      </c>
    </row>
    <row r="3172" spans="1:45" x14ac:dyDescent="0.35">
      <c r="A3172" t="s">
        <v>2180</v>
      </c>
      <c r="B3172" t="s">
        <v>2672</v>
      </c>
      <c r="C3172" t="s">
        <v>2592</v>
      </c>
      <c r="D3172" t="s">
        <v>1389</v>
      </c>
      <c r="E3172" t="s">
        <v>2179</v>
      </c>
      <c r="F3172" t="s">
        <v>39</v>
      </c>
      <c r="G3172" t="s">
        <v>42</v>
      </c>
      <c r="H3172" t="s">
        <v>40</v>
      </c>
      <c r="I3172" t="s">
        <v>3267</v>
      </c>
      <c r="J3172">
        <v>52.3</v>
      </c>
      <c r="K3172">
        <v>17.03</v>
      </c>
      <c r="L3172" t="s">
        <v>39</v>
      </c>
      <c r="M3172" t="s">
        <v>3264</v>
      </c>
      <c r="N3172" t="s">
        <v>39</v>
      </c>
      <c r="O3172">
        <v>1996</v>
      </c>
      <c r="P3172">
        <v>1997</v>
      </c>
      <c r="Q3172" t="s">
        <v>3265</v>
      </c>
      <c r="R3172" t="s">
        <v>3266</v>
      </c>
      <c r="S3172" t="s">
        <v>39</v>
      </c>
      <c r="T3172">
        <v>-3</v>
      </c>
      <c r="U3172" t="s">
        <v>2628</v>
      </c>
      <c r="V3172" s="6" t="s">
        <v>2953</v>
      </c>
      <c r="W3172">
        <v>56</v>
      </c>
      <c r="X3172" s="6" t="s">
        <v>3232</v>
      </c>
      <c r="Y3172" t="s">
        <v>39</v>
      </c>
      <c r="Z3172" s="6" t="s">
        <v>39</v>
      </c>
      <c r="AA3172" t="s">
        <v>39</v>
      </c>
      <c r="AB3172" t="s">
        <v>39</v>
      </c>
      <c r="AC3172" t="s">
        <v>39</v>
      </c>
      <c r="AD3172" t="s">
        <v>40</v>
      </c>
      <c r="AE3172" t="s">
        <v>39</v>
      </c>
      <c r="AF3172" t="s">
        <v>40</v>
      </c>
      <c r="AG3172" t="s">
        <v>39</v>
      </c>
      <c r="AH3172" t="s">
        <v>39</v>
      </c>
      <c r="AI3172" t="s">
        <v>39</v>
      </c>
      <c r="AJ3172" s="6" t="s">
        <v>43</v>
      </c>
      <c r="AK3172" s="19">
        <v>0</v>
      </c>
      <c r="AL3172" t="s">
        <v>39</v>
      </c>
      <c r="AM3172" t="s">
        <v>39</v>
      </c>
      <c r="AN3172">
        <v>4</v>
      </c>
      <c r="AO3172">
        <v>50</v>
      </c>
      <c r="AP3172">
        <v>14</v>
      </c>
      <c r="AQ3172" t="s">
        <v>39</v>
      </c>
      <c r="AR3172" t="s">
        <v>2642</v>
      </c>
      <c r="AS3172" t="s">
        <v>3268</v>
      </c>
    </row>
    <row r="3173" spans="1:45" x14ac:dyDescent="0.35">
      <c r="A3173" t="s">
        <v>2180</v>
      </c>
      <c r="B3173" t="s">
        <v>2672</v>
      </c>
      <c r="C3173" t="s">
        <v>2592</v>
      </c>
      <c r="D3173" t="s">
        <v>1389</v>
      </c>
      <c r="E3173" t="s">
        <v>2179</v>
      </c>
      <c r="F3173" t="s">
        <v>39</v>
      </c>
      <c r="G3173" t="s">
        <v>42</v>
      </c>
      <c r="H3173" t="s">
        <v>40</v>
      </c>
      <c r="I3173" t="s">
        <v>3267</v>
      </c>
      <c r="J3173">
        <v>52.3</v>
      </c>
      <c r="K3173">
        <v>17.03</v>
      </c>
      <c r="L3173" t="s">
        <v>39</v>
      </c>
      <c r="M3173" t="s">
        <v>3264</v>
      </c>
      <c r="N3173" t="s">
        <v>39</v>
      </c>
      <c r="O3173">
        <v>1996</v>
      </c>
      <c r="P3173">
        <v>1997</v>
      </c>
      <c r="Q3173" t="s">
        <v>3265</v>
      </c>
      <c r="R3173" t="s">
        <v>3266</v>
      </c>
      <c r="S3173" t="s">
        <v>39</v>
      </c>
      <c r="T3173">
        <v>-3</v>
      </c>
      <c r="U3173" t="s">
        <v>2628</v>
      </c>
      <c r="V3173" s="6" t="s">
        <v>2953</v>
      </c>
      <c r="W3173">
        <v>56</v>
      </c>
      <c r="X3173" s="6" t="s">
        <v>3232</v>
      </c>
      <c r="Y3173" t="s">
        <v>39</v>
      </c>
      <c r="Z3173" s="6" t="s">
        <v>39</v>
      </c>
      <c r="AA3173" t="s">
        <v>39</v>
      </c>
      <c r="AB3173" t="s">
        <v>39</v>
      </c>
      <c r="AC3173" t="s">
        <v>39</v>
      </c>
      <c r="AD3173" t="s">
        <v>40</v>
      </c>
      <c r="AE3173" t="s">
        <v>39</v>
      </c>
      <c r="AF3173" t="s">
        <v>40</v>
      </c>
      <c r="AG3173" t="s">
        <v>39</v>
      </c>
      <c r="AH3173" t="s">
        <v>39</v>
      </c>
      <c r="AI3173" t="s">
        <v>39</v>
      </c>
      <c r="AJ3173" s="6" t="s">
        <v>43</v>
      </c>
      <c r="AK3173">
        <v>8.1329999999999991</v>
      </c>
      <c r="AL3173" t="s">
        <v>39</v>
      </c>
      <c r="AM3173" t="s">
        <v>39</v>
      </c>
      <c r="AN3173">
        <v>4</v>
      </c>
      <c r="AO3173">
        <v>50</v>
      </c>
      <c r="AP3173">
        <f t="shared" ref="AP3173:AP3181" si="99">AP3172+7</f>
        <v>21</v>
      </c>
      <c r="AQ3173" t="s">
        <v>39</v>
      </c>
      <c r="AR3173" t="s">
        <v>2642</v>
      </c>
      <c r="AS3173" t="s">
        <v>3268</v>
      </c>
    </row>
    <row r="3174" spans="1:45" x14ac:dyDescent="0.35">
      <c r="A3174" t="s">
        <v>2180</v>
      </c>
      <c r="B3174" t="s">
        <v>2672</v>
      </c>
      <c r="C3174" t="s">
        <v>2592</v>
      </c>
      <c r="D3174" t="s">
        <v>1389</v>
      </c>
      <c r="E3174" t="s">
        <v>2179</v>
      </c>
      <c r="F3174" t="s">
        <v>39</v>
      </c>
      <c r="G3174" t="s">
        <v>42</v>
      </c>
      <c r="H3174" t="s">
        <v>40</v>
      </c>
      <c r="I3174" t="s">
        <v>3267</v>
      </c>
      <c r="J3174">
        <v>52.3</v>
      </c>
      <c r="K3174">
        <v>17.03</v>
      </c>
      <c r="L3174" t="s">
        <v>39</v>
      </c>
      <c r="M3174" t="s">
        <v>3264</v>
      </c>
      <c r="N3174" t="s">
        <v>39</v>
      </c>
      <c r="O3174">
        <v>1996</v>
      </c>
      <c r="P3174">
        <v>1997</v>
      </c>
      <c r="Q3174" t="s">
        <v>3265</v>
      </c>
      <c r="R3174" t="s">
        <v>3266</v>
      </c>
      <c r="S3174" t="s">
        <v>39</v>
      </c>
      <c r="T3174">
        <v>-3</v>
      </c>
      <c r="U3174" t="s">
        <v>2628</v>
      </c>
      <c r="V3174" s="6" t="s">
        <v>2953</v>
      </c>
      <c r="W3174">
        <v>56</v>
      </c>
      <c r="X3174" s="6" t="s">
        <v>3232</v>
      </c>
      <c r="Y3174" t="s">
        <v>39</v>
      </c>
      <c r="Z3174" s="6" t="s">
        <v>39</v>
      </c>
      <c r="AA3174" t="s">
        <v>39</v>
      </c>
      <c r="AB3174" t="s">
        <v>39</v>
      </c>
      <c r="AC3174" t="s">
        <v>39</v>
      </c>
      <c r="AD3174" t="s">
        <v>40</v>
      </c>
      <c r="AE3174" t="s">
        <v>39</v>
      </c>
      <c r="AF3174" t="s">
        <v>40</v>
      </c>
      <c r="AG3174" t="s">
        <v>39</v>
      </c>
      <c r="AH3174" t="s">
        <v>39</v>
      </c>
      <c r="AI3174" t="s">
        <v>39</v>
      </c>
      <c r="AJ3174" s="6" t="s">
        <v>43</v>
      </c>
      <c r="AK3174">
        <v>54.066000000000003</v>
      </c>
      <c r="AL3174" t="s">
        <v>39</v>
      </c>
      <c r="AM3174" t="s">
        <v>39</v>
      </c>
      <c r="AN3174">
        <v>4</v>
      </c>
      <c r="AO3174">
        <v>50</v>
      </c>
      <c r="AP3174">
        <f t="shared" si="99"/>
        <v>28</v>
      </c>
      <c r="AQ3174" t="s">
        <v>39</v>
      </c>
      <c r="AR3174" t="s">
        <v>2642</v>
      </c>
      <c r="AS3174" t="s">
        <v>3268</v>
      </c>
    </row>
    <row r="3175" spans="1:45" x14ac:dyDescent="0.35">
      <c r="A3175" t="s">
        <v>2180</v>
      </c>
      <c r="B3175" t="s">
        <v>2672</v>
      </c>
      <c r="C3175" t="s">
        <v>2592</v>
      </c>
      <c r="D3175" t="s">
        <v>1389</v>
      </c>
      <c r="E3175" t="s">
        <v>2179</v>
      </c>
      <c r="F3175" t="s">
        <v>39</v>
      </c>
      <c r="G3175" t="s">
        <v>42</v>
      </c>
      <c r="H3175" t="s">
        <v>40</v>
      </c>
      <c r="I3175" t="s">
        <v>3267</v>
      </c>
      <c r="J3175">
        <v>52.3</v>
      </c>
      <c r="K3175">
        <v>17.03</v>
      </c>
      <c r="L3175" t="s">
        <v>39</v>
      </c>
      <c r="M3175" t="s">
        <v>3264</v>
      </c>
      <c r="N3175" t="s">
        <v>39</v>
      </c>
      <c r="O3175">
        <v>1996</v>
      </c>
      <c r="P3175">
        <v>1997</v>
      </c>
      <c r="Q3175" t="s">
        <v>3265</v>
      </c>
      <c r="R3175" t="s">
        <v>3266</v>
      </c>
      <c r="S3175" t="s">
        <v>39</v>
      </c>
      <c r="T3175">
        <v>-3</v>
      </c>
      <c r="U3175" t="s">
        <v>2628</v>
      </c>
      <c r="V3175" s="6" t="s">
        <v>2953</v>
      </c>
      <c r="W3175">
        <v>56</v>
      </c>
      <c r="X3175" s="6" t="s">
        <v>3232</v>
      </c>
      <c r="Y3175" t="s">
        <v>39</v>
      </c>
      <c r="Z3175" s="6" t="s">
        <v>39</v>
      </c>
      <c r="AA3175" t="s">
        <v>39</v>
      </c>
      <c r="AB3175" t="s">
        <v>39</v>
      </c>
      <c r="AC3175" t="s">
        <v>39</v>
      </c>
      <c r="AD3175" t="s">
        <v>40</v>
      </c>
      <c r="AE3175" t="s">
        <v>39</v>
      </c>
      <c r="AF3175" t="s">
        <v>40</v>
      </c>
      <c r="AG3175" t="s">
        <v>39</v>
      </c>
      <c r="AH3175" t="s">
        <v>39</v>
      </c>
      <c r="AI3175" t="s">
        <v>39</v>
      </c>
      <c r="AJ3175" s="6" t="s">
        <v>43</v>
      </c>
      <c r="AK3175" s="19">
        <v>79.367000000000004</v>
      </c>
      <c r="AL3175" t="s">
        <v>39</v>
      </c>
      <c r="AM3175" t="s">
        <v>39</v>
      </c>
      <c r="AN3175">
        <v>4</v>
      </c>
      <c r="AO3175">
        <v>50</v>
      </c>
      <c r="AP3175">
        <f t="shared" si="99"/>
        <v>35</v>
      </c>
      <c r="AQ3175" t="s">
        <v>39</v>
      </c>
      <c r="AR3175" t="s">
        <v>2642</v>
      </c>
      <c r="AS3175" t="s">
        <v>3268</v>
      </c>
    </row>
    <row r="3176" spans="1:45" x14ac:dyDescent="0.35">
      <c r="A3176" t="s">
        <v>2180</v>
      </c>
      <c r="B3176" t="s">
        <v>2672</v>
      </c>
      <c r="C3176" t="s">
        <v>2592</v>
      </c>
      <c r="D3176" t="s">
        <v>1389</v>
      </c>
      <c r="E3176" t="s">
        <v>2179</v>
      </c>
      <c r="F3176" t="s">
        <v>39</v>
      </c>
      <c r="G3176" t="s">
        <v>42</v>
      </c>
      <c r="H3176" t="s">
        <v>40</v>
      </c>
      <c r="I3176" t="s">
        <v>3267</v>
      </c>
      <c r="J3176">
        <v>52.3</v>
      </c>
      <c r="K3176">
        <v>17.03</v>
      </c>
      <c r="L3176" t="s">
        <v>39</v>
      </c>
      <c r="M3176" t="s">
        <v>3264</v>
      </c>
      <c r="N3176" t="s">
        <v>39</v>
      </c>
      <c r="O3176">
        <v>1996</v>
      </c>
      <c r="P3176">
        <v>1997</v>
      </c>
      <c r="Q3176" t="s">
        <v>3265</v>
      </c>
      <c r="R3176" t="s">
        <v>3266</v>
      </c>
      <c r="S3176" t="s">
        <v>39</v>
      </c>
      <c r="T3176">
        <v>-3</v>
      </c>
      <c r="U3176" t="s">
        <v>2628</v>
      </c>
      <c r="V3176" s="6" t="s">
        <v>2953</v>
      </c>
      <c r="W3176">
        <v>56</v>
      </c>
      <c r="X3176" s="6" t="s">
        <v>3232</v>
      </c>
      <c r="Y3176" t="s">
        <v>39</v>
      </c>
      <c r="Z3176" s="6" t="s">
        <v>39</v>
      </c>
      <c r="AA3176" t="s">
        <v>39</v>
      </c>
      <c r="AB3176" t="s">
        <v>39</v>
      </c>
      <c r="AC3176" t="s">
        <v>39</v>
      </c>
      <c r="AD3176" t="s">
        <v>40</v>
      </c>
      <c r="AE3176" t="s">
        <v>39</v>
      </c>
      <c r="AF3176" t="s">
        <v>40</v>
      </c>
      <c r="AG3176" t="s">
        <v>39</v>
      </c>
      <c r="AH3176" t="s">
        <v>39</v>
      </c>
      <c r="AI3176" t="s">
        <v>39</v>
      </c>
      <c r="AJ3176" s="6" t="s">
        <v>43</v>
      </c>
      <c r="AK3176" s="19">
        <v>82.38</v>
      </c>
      <c r="AL3176" t="s">
        <v>39</v>
      </c>
      <c r="AM3176" t="s">
        <v>39</v>
      </c>
      <c r="AN3176">
        <v>4</v>
      </c>
      <c r="AO3176">
        <v>50</v>
      </c>
      <c r="AP3176">
        <f t="shared" si="99"/>
        <v>42</v>
      </c>
      <c r="AQ3176" t="s">
        <v>39</v>
      </c>
      <c r="AR3176" t="s">
        <v>2642</v>
      </c>
      <c r="AS3176" t="s">
        <v>3268</v>
      </c>
    </row>
    <row r="3177" spans="1:45" x14ac:dyDescent="0.35">
      <c r="A3177" t="s">
        <v>2180</v>
      </c>
      <c r="B3177" t="s">
        <v>2672</v>
      </c>
      <c r="C3177" t="s">
        <v>2592</v>
      </c>
      <c r="D3177" t="s">
        <v>1389</v>
      </c>
      <c r="E3177" t="s">
        <v>2179</v>
      </c>
      <c r="F3177" t="s">
        <v>39</v>
      </c>
      <c r="G3177" t="s">
        <v>42</v>
      </c>
      <c r="H3177" t="s">
        <v>40</v>
      </c>
      <c r="I3177" t="s">
        <v>3267</v>
      </c>
      <c r="J3177">
        <v>52.3</v>
      </c>
      <c r="K3177">
        <v>17.03</v>
      </c>
      <c r="L3177" t="s">
        <v>39</v>
      </c>
      <c r="M3177" t="s">
        <v>3264</v>
      </c>
      <c r="N3177" t="s">
        <v>39</v>
      </c>
      <c r="O3177">
        <v>1996</v>
      </c>
      <c r="P3177">
        <v>1997</v>
      </c>
      <c r="Q3177" t="s">
        <v>3265</v>
      </c>
      <c r="R3177" t="s">
        <v>3266</v>
      </c>
      <c r="S3177" t="s">
        <v>39</v>
      </c>
      <c r="T3177">
        <v>-3</v>
      </c>
      <c r="U3177" t="s">
        <v>2628</v>
      </c>
      <c r="V3177" s="6" t="s">
        <v>2953</v>
      </c>
      <c r="W3177">
        <v>56</v>
      </c>
      <c r="X3177" s="6" t="s">
        <v>3232</v>
      </c>
      <c r="Y3177" t="s">
        <v>39</v>
      </c>
      <c r="Z3177" s="6" t="s">
        <v>39</v>
      </c>
      <c r="AA3177" t="s">
        <v>39</v>
      </c>
      <c r="AB3177" t="s">
        <v>39</v>
      </c>
      <c r="AC3177" t="s">
        <v>39</v>
      </c>
      <c r="AD3177" t="s">
        <v>40</v>
      </c>
      <c r="AE3177" t="s">
        <v>39</v>
      </c>
      <c r="AF3177" t="s">
        <v>40</v>
      </c>
      <c r="AG3177" t="s">
        <v>39</v>
      </c>
      <c r="AH3177" t="s">
        <v>39</v>
      </c>
      <c r="AI3177" t="s">
        <v>39</v>
      </c>
      <c r="AJ3177" s="6" t="s">
        <v>43</v>
      </c>
      <c r="AK3177" s="19">
        <v>84.186999999999998</v>
      </c>
      <c r="AL3177" t="s">
        <v>39</v>
      </c>
      <c r="AM3177" t="s">
        <v>39</v>
      </c>
      <c r="AN3177">
        <v>4</v>
      </c>
      <c r="AO3177">
        <v>50</v>
      </c>
      <c r="AP3177">
        <f t="shared" si="99"/>
        <v>49</v>
      </c>
      <c r="AQ3177" t="s">
        <v>39</v>
      </c>
      <c r="AR3177" t="s">
        <v>2642</v>
      </c>
      <c r="AS3177" t="s">
        <v>3268</v>
      </c>
    </row>
    <row r="3178" spans="1:45" x14ac:dyDescent="0.35">
      <c r="A3178" t="s">
        <v>2180</v>
      </c>
      <c r="B3178" t="s">
        <v>2672</v>
      </c>
      <c r="C3178" t="s">
        <v>2592</v>
      </c>
      <c r="D3178" t="s">
        <v>1389</v>
      </c>
      <c r="E3178" t="s">
        <v>2179</v>
      </c>
      <c r="F3178" t="s">
        <v>39</v>
      </c>
      <c r="G3178" t="s">
        <v>42</v>
      </c>
      <c r="H3178" t="s">
        <v>40</v>
      </c>
      <c r="I3178" t="s">
        <v>3267</v>
      </c>
      <c r="J3178">
        <v>52.3</v>
      </c>
      <c r="K3178">
        <v>17.03</v>
      </c>
      <c r="L3178" t="s">
        <v>39</v>
      </c>
      <c r="M3178" t="s">
        <v>3264</v>
      </c>
      <c r="N3178" t="s">
        <v>39</v>
      </c>
      <c r="O3178">
        <v>1996</v>
      </c>
      <c r="P3178">
        <v>1997</v>
      </c>
      <c r="Q3178" t="s">
        <v>3265</v>
      </c>
      <c r="R3178" t="s">
        <v>3266</v>
      </c>
      <c r="S3178" t="s">
        <v>39</v>
      </c>
      <c r="T3178">
        <v>-3</v>
      </c>
      <c r="U3178" t="s">
        <v>2628</v>
      </c>
      <c r="V3178" s="6" t="s">
        <v>2953</v>
      </c>
      <c r="W3178">
        <v>56</v>
      </c>
      <c r="X3178" s="6" t="s">
        <v>3232</v>
      </c>
      <c r="Y3178" t="s">
        <v>39</v>
      </c>
      <c r="Z3178" s="6" t="s">
        <v>39</v>
      </c>
      <c r="AA3178" t="s">
        <v>39</v>
      </c>
      <c r="AB3178" t="s">
        <v>39</v>
      </c>
      <c r="AC3178" t="s">
        <v>39</v>
      </c>
      <c r="AD3178" t="s">
        <v>40</v>
      </c>
      <c r="AE3178" t="s">
        <v>39</v>
      </c>
      <c r="AF3178" t="s">
        <v>40</v>
      </c>
      <c r="AG3178" t="s">
        <v>39</v>
      </c>
      <c r="AH3178" t="s">
        <v>39</v>
      </c>
      <c r="AI3178" t="s">
        <v>39</v>
      </c>
      <c r="AJ3178" s="6" t="s">
        <v>43</v>
      </c>
      <c r="AK3178" s="19">
        <v>85.391999999999996</v>
      </c>
      <c r="AL3178" t="s">
        <v>39</v>
      </c>
      <c r="AM3178" t="s">
        <v>39</v>
      </c>
      <c r="AN3178">
        <v>4</v>
      </c>
      <c r="AO3178">
        <v>50</v>
      </c>
      <c r="AP3178">
        <f t="shared" si="99"/>
        <v>56</v>
      </c>
      <c r="AQ3178" t="s">
        <v>39</v>
      </c>
      <c r="AR3178" t="s">
        <v>2642</v>
      </c>
      <c r="AS3178" t="s">
        <v>3268</v>
      </c>
    </row>
    <row r="3179" spans="1:45" x14ac:dyDescent="0.35">
      <c r="A3179" t="s">
        <v>2180</v>
      </c>
      <c r="B3179" t="s">
        <v>2672</v>
      </c>
      <c r="C3179" t="s">
        <v>2592</v>
      </c>
      <c r="D3179" t="s">
        <v>1389</v>
      </c>
      <c r="E3179" t="s">
        <v>2179</v>
      </c>
      <c r="F3179" t="s">
        <v>39</v>
      </c>
      <c r="G3179" t="s">
        <v>42</v>
      </c>
      <c r="H3179" t="s">
        <v>40</v>
      </c>
      <c r="I3179" t="s">
        <v>3267</v>
      </c>
      <c r="J3179">
        <v>52.3</v>
      </c>
      <c r="K3179">
        <v>17.03</v>
      </c>
      <c r="L3179" t="s">
        <v>39</v>
      </c>
      <c r="M3179" t="s">
        <v>3264</v>
      </c>
      <c r="N3179" t="s">
        <v>39</v>
      </c>
      <c r="O3179">
        <v>1996</v>
      </c>
      <c r="P3179">
        <v>1997</v>
      </c>
      <c r="Q3179" t="s">
        <v>3265</v>
      </c>
      <c r="R3179" t="s">
        <v>3266</v>
      </c>
      <c r="S3179" t="s">
        <v>39</v>
      </c>
      <c r="T3179">
        <v>-3</v>
      </c>
      <c r="U3179" t="s">
        <v>2628</v>
      </c>
      <c r="V3179" s="6" t="s">
        <v>2953</v>
      </c>
      <c r="W3179">
        <v>56</v>
      </c>
      <c r="X3179" s="6" t="s">
        <v>3232</v>
      </c>
      <c r="Y3179" t="s">
        <v>39</v>
      </c>
      <c r="Z3179" s="6" t="s">
        <v>39</v>
      </c>
      <c r="AA3179" t="s">
        <v>39</v>
      </c>
      <c r="AB3179" t="s">
        <v>39</v>
      </c>
      <c r="AC3179" t="s">
        <v>39</v>
      </c>
      <c r="AD3179" t="s">
        <v>40</v>
      </c>
      <c r="AE3179" t="s">
        <v>39</v>
      </c>
      <c r="AF3179" t="s">
        <v>40</v>
      </c>
      <c r="AG3179" t="s">
        <v>39</v>
      </c>
      <c r="AH3179" t="s">
        <v>39</v>
      </c>
      <c r="AI3179" t="s">
        <v>39</v>
      </c>
      <c r="AJ3179" s="6" t="s">
        <v>43</v>
      </c>
      <c r="AK3179" s="19">
        <v>87.198999999999998</v>
      </c>
      <c r="AL3179" t="s">
        <v>39</v>
      </c>
      <c r="AM3179" t="s">
        <v>39</v>
      </c>
      <c r="AN3179">
        <v>4</v>
      </c>
      <c r="AO3179">
        <v>50</v>
      </c>
      <c r="AP3179">
        <f t="shared" si="99"/>
        <v>63</v>
      </c>
      <c r="AQ3179" t="s">
        <v>39</v>
      </c>
      <c r="AR3179" t="s">
        <v>2642</v>
      </c>
      <c r="AS3179" t="s">
        <v>3268</v>
      </c>
    </row>
    <row r="3180" spans="1:45" x14ac:dyDescent="0.35">
      <c r="A3180" t="s">
        <v>2180</v>
      </c>
      <c r="B3180" t="s">
        <v>2672</v>
      </c>
      <c r="C3180" t="s">
        <v>2592</v>
      </c>
      <c r="D3180" t="s">
        <v>1389</v>
      </c>
      <c r="E3180" t="s">
        <v>2179</v>
      </c>
      <c r="F3180" t="s">
        <v>39</v>
      </c>
      <c r="G3180" t="s">
        <v>42</v>
      </c>
      <c r="H3180" t="s">
        <v>40</v>
      </c>
      <c r="I3180" t="s">
        <v>3267</v>
      </c>
      <c r="J3180">
        <v>52.3</v>
      </c>
      <c r="K3180">
        <v>17.03</v>
      </c>
      <c r="L3180" t="s">
        <v>39</v>
      </c>
      <c r="M3180" t="s">
        <v>3264</v>
      </c>
      <c r="N3180" t="s">
        <v>39</v>
      </c>
      <c r="O3180">
        <v>1996</v>
      </c>
      <c r="P3180">
        <v>1997</v>
      </c>
      <c r="Q3180" t="s">
        <v>3265</v>
      </c>
      <c r="R3180" t="s">
        <v>3266</v>
      </c>
      <c r="S3180" t="s">
        <v>39</v>
      </c>
      <c r="T3180">
        <v>-3</v>
      </c>
      <c r="U3180" t="s">
        <v>2628</v>
      </c>
      <c r="V3180" s="6" t="s">
        <v>2953</v>
      </c>
      <c r="W3180">
        <v>56</v>
      </c>
      <c r="X3180" s="6" t="s">
        <v>3232</v>
      </c>
      <c r="Y3180" t="s">
        <v>39</v>
      </c>
      <c r="Z3180" s="6" t="s">
        <v>39</v>
      </c>
      <c r="AA3180" t="s">
        <v>39</v>
      </c>
      <c r="AB3180" t="s">
        <v>39</v>
      </c>
      <c r="AC3180" t="s">
        <v>39</v>
      </c>
      <c r="AD3180" t="s">
        <v>40</v>
      </c>
      <c r="AE3180" t="s">
        <v>39</v>
      </c>
      <c r="AF3180" t="s">
        <v>40</v>
      </c>
      <c r="AG3180" t="s">
        <v>39</v>
      </c>
      <c r="AH3180" t="s">
        <v>39</v>
      </c>
      <c r="AI3180" t="s">
        <v>39</v>
      </c>
      <c r="AJ3180" s="6" t="s">
        <v>43</v>
      </c>
      <c r="AK3180" s="19">
        <v>87.5</v>
      </c>
      <c r="AL3180" t="s">
        <v>39</v>
      </c>
      <c r="AM3180" t="s">
        <v>39</v>
      </c>
      <c r="AN3180">
        <v>4</v>
      </c>
      <c r="AO3180">
        <v>50</v>
      </c>
      <c r="AP3180">
        <f t="shared" si="99"/>
        <v>70</v>
      </c>
      <c r="AQ3180" t="s">
        <v>39</v>
      </c>
      <c r="AR3180" t="s">
        <v>2642</v>
      </c>
      <c r="AS3180" t="s">
        <v>3268</v>
      </c>
    </row>
    <row r="3181" spans="1:45" x14ac:dyDescent="0.35">
      <c r="A3181" t="s">
        <v>2180</v>
      </c>
      <c r="B3181" t="s">
        <v>2672</v>
      </c>
      <c r="C3181" t="s">
        <v>2592</v>
      </c>
      <c r="D3181" t="s">
        <v>1389</v>
      </c>
      <c r="E3181" t="s">
        <v>2179</v>
      </c>
      <c r="F3181" t="s">
        <v>39</v>
      </c>
      <c r="G3181" t="s">
        <v>42</v>
      </c>
      <c r="H3181" t="s">
        <v>40</v>
      </c>
      <c r="I3181" t="s">
        <v>3267</v>
      </c>
      <c r="J3181">
        <v>52.3</v>
      </c>
      <c r="K3181">
        <v>17.03</v>
      </c>
      <c r="L3181" t="s">
        <v>39</v>
      </c>
      <c r="M3181" t="s">
        <v>3264</v>
      </c>
      <c r="N3181" t="s">
        <v>39</v>
      </c>
      <c r="O3181">
        <v>1996</v>
      </c>
      <c r="P3181">
        <v>1997</v>
      </c>
      <c r="Q3181" t="s">
        <v>3265</v>
      </c>
      <c r="R3181" t="s">
        <v>3266</v>
      </c>
      <c r="S3181" t="s">
        <v>39</v>
      </c>
      <c r="T3181">
        <v>-3</v>
      </c>
      <c r="U3181" t="s">
        <v>2628</v>
      </c>
      <c r="V3181" s="6" t="s">
        <v>2953</v>
      </c>
      <c r="W3181">
        <v>56</v>
      </c>
      <c r="X3181" s="6" t="s">
        <v>3232</v>
      </c>
      <c r="Y3181" t="s">
        <v>39</v>
      </c>
      <c r="Z3181" s="6" t="s">
        <v>39</v>
      </c>
      <c r="AA3181" t="s">
        <v>39</v>
      </c>
      <c r="AB3181" t="s">
        <v>39</v>
      </c>
      <c r="AC3181" t="s">
        <v>39</v>
      </c>
      <c r="AD3181" t="s">
        <v>40</v>
      </c>
      <c r="AE3181" t="s">
        <v>39</v>
      </c>
      <c r="AF3181" t="s">
        <v>40</v>
      </c>
      <c r="AG3181" t="s">
        <v>39</v>
      </c>
      <c r="AH3181" t="s">
        <v>39</v>
      </c>
      <c r="AI3181" t="s">
        <v>39</v>
      </c>
      <c r="AJ3181" s="6" t="s">
        <v>43</v>
      </c>
      <c r="AK3181" s="19">
        <v>86.596000000000004</v>
      </c>
      <c r="AL3181" t="s">
        <v>39</v>
      </c>
      <c r="AM3181" t="s">
        <v>39</v>
      </c>
      <c r="AN3181">
        <v>4</v>
      </c>
      <c r="AO3181">
        <v>50</v>
      </c>
      <c r="AP3181">
        <f t="shared" si="99"/>
        <v>77</v>
      </c>
      <c r="AQ3181" t="s">
        <v>39</v>
      </c>
      <c r="AR3181" t="s">
        <v>2642</v>
      </c>
      <c r="AS3181" t="s">
        <v>3268</v>
      </c>
    </row>
    <row r="3182" spans="1:45" x14ac:dyDescent="0.35">
      <c r="A3182" t="s">
        <v>2180</v>
      </c>
      <c r="B3182" t="s">
        <v>2672</v>
      </c>
      <c r="C3182" t="s">
        <v>2592</v>
      </c>
      <c r="D3182" t="s">
        <v>1389</v>
      </c>
      <c r="E3182" t="s">
        <v>2179</v>
      </c>
      <c r="F3182" t="s">
        <v>39</v>
      </c>
      <c r="G3182" t="s">
        <v>42</v>
      </c>
      <c r="H3182" t="s">
        <v>40</v>
      </c>
      <c r="I3182" t="s">
        <v>3267</v>
      </c>
      <c r="J3182">
        <v>52.3</v>
      </c>
      <c r="K3182">
        <v>17.03</v>
      </c>
      <c r="L3182" t="s">
        <v>39</v>
      </c>
      <c r="M3182" t="s">
        <v>3264</v>
      </c>
      <c r="N3182" t="s">
        <v>39</v>
      </c>
      <c r="O3182">
        <v>1996</v>
      </c>
      <c r="P3182">
        <v>1997</v>
      </c>
      <c r="Q3182" t="s">
        <v>3265</v>
      </c>
      <c r="R3182" t="s">
        <v>3266</v>
      </c>
      <c r="S3182" t="s">
        <v>39</v>
      </c>
      <c r="T3182">
        <v>-3</v>
      </c>
      <c r="U3182" t="s">
        <v>2628</v>
      </c>
      <c r="V3182" s="6" t="s">
        <v>2953</v>
      </c>
      <c r="W3182">
        <v>56</v>
      </c>
      <c r="X3182" s="6" t="s">
        <v>3228</v>
      </c>
      <c r="Y3182" t="s">
        <v>39</v>
      </c>
      <c r="Z3182" s="6" t="s">
        <v>39</v>
      </c>
      <c r="AA3182" t="s">
        <v>39</v>
      </c>
      <c r="AB3182" t="s">
        <v>39</v>
      </c>
      <c r="AC3182" t="s">
        <v>39</v>
      </c>
      <c r="AD3182" t="s">
        <v>40</v>
      </c>
      <c r="AE3182" t="s">
        <v>39</v>
      </c>
      <c r="AF3182" t="s">
        <v>40</v>
      </c>
      <c r="AG3182" t="s">
        <v>39</v>
      </c>
      <c r="AH3182" t="s">
        <v>39</v>
      </c>
      <c r="AI3182" t="s">
        <v>39</v>
      </c>
      <c r="AJ3182" s="6" t="s">
        <v>43</v>
      </c>
      <c r="AK3182" s="19">
        <v>0</v>
      </c>
      <c r="AL3182" t="s">
        <v>39</v>
      </c>
      <c r="AM3182" t="s">
        <v>39</v>
      </c>
      <c r="AN3182">
        <v>4</v>
      </c>
      <c r="AO3182">
        <v>50</v>
      </c>
      <c r="AP3182">
        <v>0</v>
      </c>
      <c r="AQ3182" t="s">
        <v>39</v>
      </c>
      <c r="AR3182" t="s">
        <v>2642</v>
      </c>
      <c r="AS3182" t="s">
        <v>3268</v>
      </c>
    </row>
    <row r="3183" spans="1:45" x14ac:dyDescent="0.35">
      <c r="A3183" t="s">
        <v>2180</v>
      </c>
      <c r="B3183" t="s">
        <v>2672</v>
      </c>
      <c r="C3183" t="s">
        <v>2592</v>
      </c>
      <c r="D3183" t="s">
        <v>1389</v>
      </c>
      <c r="E3183" t="s">
        <v>2179</v>
      </c>
      <c r="F3183" t="s">
        <v>39</v>
      </c>
      <c r="G3183" t="s">
        <v>42</v>
      </c>
      <c r="H3183" t="s">
        <v>40</v>
      </c>
      <c r="I3183" t="s">
        <v>3267</v>
      </c>
      <c r="J3183">
        <v>52.3</v>
      </c>
      <c r="K3183">
        <v>17.03</v>
      </c>
      <c r="L3183" t="s">
        <v>39</v>
      </c>
      <c r="M3183" t="s">
        <v>3264</v>
      </c>
      <c r="N3183" t="s">
        <v>39</v>
      </c>
      <c r="O3183">
        <v>1996</v>
      </c>
      <c r="P3183">
        <v>1997</v>
      </c>
      <c r="Q3183" t="s">
        <v>3265</v>
      </c>
      <c r="R3183" t="s">
        <v>3266</v>
      </c>
      <c r="S3183" t="s">
        <v>39</v>
      </c>
      <c r="T3183">
        <v>-3</v>
      </c>
      <c r="U3183" t="s">
        <v>2628</v>
      </c>
      <c r="V3183" s="6" t="s">
        <v>2953</v>
      </c>
      <c r="W3183">
        <v>56</v>
      </c>
      <c r="X3183" s="6" t="s">
        <v>3228</v>
      </c>
      <c r="Y3183" t="s">
        <v>39</v>
      </c>
      <c r="Z3183" s="6" t="s">
        <v>39</v>
      </c>
      <c r="AA3183" t="s">
        <v>39</v>
      </c>
      <c r="AB3183" t="s">
        <v>39</v>
      </c>
      <c r="AC3183" t="s">
        <v>39</v>
      </c>
      <c r="AD3183" t="s">
        <v>40</v>
      </c>
      <c r="AE3183" t="s">
        <v>39</v>
      </c>
      <c r="AF3183" t="s">
        <v>40</v>
      </c>
      <c r="AG3183" t="s">
        <v>39</v>
      </c>
      <c r="AH3183" t="s">
        <v>39</v>
      </c>
      <c r="AI3183" t="s">
        <v>39</v>
      </c>
      <c r="AJ3183" s="6" t="s">
        <v>43</v>
      </c>
      <c r="AK3183">
        <v>6.3250000000000002</v>
      </c>
      <c r="AL3183" t="s">
        <v>39</v>
      </c>
      <c r="AM3183" t="s">
        <v>39</v>
      </c>
      <c r="AN3183">
        <v>4</v>
      </c>
      <c r="AO3183">
        <v>50</v>
      </c>
      <c r="AP3183">
        <f t="shared" ref="AP3183:AP3191" si="100">AP3182+7</f>
        <v>7</v>
      </c>
      <c r="AQ3183" t="s">
        <v>39</v>
      </c>
      <c r="AR3183" t="s">
        <v>2642</v>
      </c>
      <c r="AS3183" t="s">
        <v>3268</v>
      </c>
    </row>
    <row r="3184" spans="1:45" x14ac:dyDescent="0.35">
      <c r="A3184" t="s">
        <v>2180</v>
      </c>
      <c r="B3184" t="s">
        <v>2672</v>
      </c>
      <c r="C3184" t="s">
        <v>2592</v>
      </c>
      <c r="D3184" t="s">
        <v>1389</v>
      </c>
      <c r="E3184" t="s">
        <v>2179</v>
      </c>
      <c r="F3184" t="s">
        <v>39</v>
      </c>
      <c r="G3184" t="s">
        <v>42</v>
      </c>
      <c r="H3184" t="s">
        <v>40</v>
      </c>
      <c r="I3184" t="s">
        <v>3267</v>
      </c>
      <c r="J3184">
        <v>52.3</v>
      </c>
      <c r="K3184">
        <v>17.03</v>
      </c>
      <c r="L3184" t="s">
        <v>39</v>
      </c>
      <c r="M3184" t="s">
        <v>3264</v>
      </c>
      <c r="N3184" t="s">
        <v>39</v>
      </c>
      <c r="O3184">
        <v>1996</v>
      </c>
      <c r="P3184">
        <v>1997</v>
      </c>
      <c r="Q3184" t="s">
        <v>3265</v>
      </c>
      <c r="R3184" t="s">
        <v>3266</v>
      </c>
      <c r="S3184" t="s">
        <v>39</v>
      </c>
      <c r="T3184">
        <v>-3</v>
      </c>
      <c r="U3184" t="s">
        <v>2628</v>
      </c>
      <c r="V3184" s="6" t="s">
        <v>2953</v>
      </c>
      <c r="W3184">
        <v>56</v>
      </c>
      <c r="X3184" s="6" t="s">
        <v>3228</v>
      </c>
      <c r="Y3184" t="s">
        <v>39</v>
      </c>
      <c r="Z3184" s="6" t="s">
        <v>39</v>
      </c>
      <c r="AA3184" t="s">
        <v>39</v>
      </c>
      <c r="AB3184" t="s">
        <v>39</v>
      </c>
      <c r="AC3184" t="s">
        <v>39</v>
      </c>
      <c r="AD3184" t="s">
        <v>40</v>
      </c>
      <c r="AE3184" t="s">
        <v>39</v>
      </c>
      <c r="AF3184" t="s">
        <v>40</v>
      </c>
      <c r="AG3184" t="s">
        <v>39</v>
      </c>
      <c r="AH3184" t="s">
        <v>39</v>
      </c>
      <c r="AI3184" t="s">
        <v>39</v>
      </c>
      <c r="AJ3184" s="6" t="s">
        <v>43</v>
      </c>
      <c r="AK3184">
        <v>75.753</v>
      </c>
      <c r="AL3184" t="s">
        <v>39</v>
      </c>
      <c r="AM3184" t="s">
        <v>39</v>
      </c>
      <c r="AN3184">
        <v>4</v>
      </c>
      <c r="AO3184">
        <v>50</v>
      </c>
      <c r="AP3184">
        <f t="shared" si="100"/>
        <v>14</v>
      </c>
      <c r="AQ3184" t="s">
        <v>39</v>
      </c>
      <c r="AR3184" t="s">
        <v>2642</v>
      </c>
      <c r="AS3184" t="s">
        <v>3268</v>
      </c>
    </row>
    <row r="3185" spans="1:45" x14ac:dyDescent="0.35">
      <c r="A3185" t="s">
        <v>2180</v>
      </c>
      <c r="B3185" t="s">
        <v>2672</v>
      </c>
      <c r="C3185" t="s">
        <v>2592</v>
      </c>
      <c r="D3185" t="s">
        <v>1389</v>
      </c>
      <c r="E3185" t="s">
        <v>2179</v>
      </c>
      <c r="F3185" t="s">
        <v>39</v>
      </c>
      <c r="G3185" t="s">
        <v>42</v>
      </c>
      <c r="H3185" t="s">
        <v>40</v>
      </c>
      <c r="I3185" t="s">
        <v>3267</v>
      </c>
      <c r="J3185">
        <v>52.3</v>
      </c>
      <c r="K3185">
        <v>17.03</v>
      </c>
      <c r="L3185" t="s">
        <v>39</v>
      </c>
      <c r="M3185" t="s">
        <v>3264</v>
      </c>
      <c r="N3185" t="s">
        <v>39</v>
      </c>
      <c r="O3185">
        <v>1996</v>
      </c>
      <c r="P3185">
        <v>1997</v>
      </c>
      <c r="Q3185" t="s">
        <v>3265</v>
      </c>
      <c r="R3185" t="s">
        <v>3266</v>
      </c>
      <c r="S3185" t="s">
        <v>39</v>
      </c>
      <c r="T3185">
        <v>-3</v>
      </c>
      <c r="U3185" t="s">
        <v>2628</v>
      </c>
      <c r="V3185" s="6" t="s">
        <v>2953</v>
      </c>
      <c r="W3185">
        <v>56</v>
      </c>
      <c r="X3185" s="6" t="s">
        <v>3228</v>
      </c>
      <c r="Y3185" t="s">
        <v>39</v>
      </c>
      <c r="Z3185" s="6" t="s">
        <v>39</v>
      </c>
      <c r="AA3185" t="s">
        <v>39</v>
      </c>
      <c r="AB3185" t="s">
        <v>39</v>
      </c>
      <c r="AC3185" t="s">
        <v>39</v>
      </c>
      <c r="AD3185" t="s">
        <v>40</v>
      </c>
      <c r="AE3185" t="s">
        <v>39</v>
      </c>
      <c r="AF3185" t="s">
        <v>40</v>
      </c>
      <c r="AG3185" t="s">
        <v>39</v>
      </c>
      <c r="AH3185" t="s">
        <v>39</v>
      </c>
      <c r="AI3185" t="s">
        <v>39</v>
      </c>
      <c r="AJ3185" s="6" t="s">
        <v>43</v>
      </c>
      <c r="AK3185" s="19">
        <v>93.524000000000001</v>
      </c>
      <c r="AL3185" t="s">
        <v>39</v>
      </c>
      <c r="AM3185" t="s">
        <v>39</v>
      </c>
      <c r="AN3185">
        <v>4</v>
      </c>
      <c r="AO3185">
        <v>50</v>
      </c>
      <c r="AP3185">
        <f t="shared" si="100"/>
        <v>21</v>
      </c>
      <c r="AQ3185" t="s">
        <v>39</v>
      </c>
      <c r="AR3185" t="s">
        <v>2642</v>
      </c>
      <c r="AS3185" t="s">
        <v>3268</v>
      </c>
    </row>
    <row r="3186" spans="1:45" x14ac:dyDescent="0.35">
      <c r="A3186" t="s">
        <v>2180</v>
      </c>
      <c r="B3186" t="s">
        <v>2672</v>
      </c>
      <c r="C3186" t="s">
        <v>2592</v>
      </c>
      <c r="D3186" t="s">
        <v>1389</v>
      </c>
      <c r="E3186" t="s">
        <v>2179</v>
      </c>
      <c r="F3186" t="s">
        <v>39</v>
      </c>
      <c r="G3186" t="s">
        <v>42</v>
      </c>
      <c r="H3186" t="s">
        <v>40</v>
      </c>
      <c r="I3186" t="s">
        <v>3267</v>
      </c>
      <c r="J3186">
        <v>52.3</v>
      </c>
      <c r="K3186">
        <v>17.03</v>
      </c>
      <c r="L3186" t="s">
        <v>39</v>
      </c>
      <c r="M3186" t="s">
        <v>3264</v>
      </c>
      <c r="N3186" t="s">
        <v>39</v>
      </c>
      <c r="O3186">
        <v>1996</v>
      </c>
      <c r="P3186">
        <v>1997</v>
      </c>
      <c r="Q3186" t="s">
        <v>3265</v>
      </c>
      <c r="R3186" t="s">
        <v>3266</v>
      </c>
      <c r="S3186" t="s">
        <v>39</v>
      </c>
      <c r="T3186">
        <v>-3</v>
      </c>
      <c r="U3186" t="s">
        <v>2628</v>
      </c>
      <c r="V3186" s="6" t="s">
        <v>2953</v>
      </c>
      <c r="W3186">
        <v>56</v>
      </c>
      <c r="X3186" s="6" t="s">
        <v>3228</v>
      </c>
      <c r="Y3186" t="s">
        <v>39</v>
      </c>
      <c r="Z3186" s="6" t="s">
        <v>39</v>
      </c>
      <c r="AA3186" t="s">
        <v>39</v>
      </c>
      <c r="AB3186" t="s">
        <v>39</v>
      </c>
      <c r="AC3186" t="s">
        <v>39</v>
      </c>
      <c r="AD3186" t="s">
        <v>40</v>
      </c>
      <c r="AE3186" t="s">
        <v>39</v>
      </c>
      <c r="AF3186" t="s">
        <v>40</v>
      </c>
      <c r="AG3186" t="s">
        <v>39</v>
      </c>
      <c r="AH3186" t="s">
        <v>39</v>
      </c>
      <c r="AI3186" t="s">
        <v>39</v>
      </c>
      <c r="AJ3186" s="6" t="s">
        <v>43</v>
      </c>
      <c r="AK3186" s="19">
        <v>95.632999999999996</v>
      </c>
      <c r="AL3186" t="s">
        <v>39</v>
      </c>
      <c r="AM3186" t="s">
        <v>39</v>
      </c>
      <c r="AN3186">
        <v>4</v>
      </c>
      <c r="AO3186">
        <v>50</v>
      </c>
      <c r="AP3186">
        <f t="shared" si="100"/>
        <v>28</v>
      </c>
      <c r="AQ3186" t="s">
        <v>39</v>
      </c>
      <c r="AR3186" t="s">
        <v>2642</v>
      </c>
      <c r="AS3186" t="s">
        <v>3268</v>
      </c>
    </row>
    <row r="3187" spans="1:45" x14ac:dyDescent="0.35">
      <c r="A3187" t="s">
        <v>2180</v>
      </c>
      <c r="B3187" t="s">
        <v>2672</v>
      </c>
      <c r="C3187" t="s">
        <v>2592</v>
      </c>
      <c r="D3187" t="s">
        <v>1389</v>
      </c>
      <c r="E3187" t="s">
        <v>2179</v>
      </c>
      <c r="F3187" t="s">
        <v>39</v>
      </c>
      <c r="G3187" t="s">
        <v>42</v>
      </c>
      <c r="H3187" t="s">
        <v>40</v>
      </c>
      <c r="I3187" t="s">
        <v>3267</v>
      </c>
      <c r="J3187">
        <v>52.3</v>
      </c>
      <c r="K3187">
        <v>17.03</v>
      </c>
      <c r="L3187" t="s">
        <v>39</v>
      </c>
      <c r="M3187" t="s">
        <v>3264</v>
      </c>
      <c r="N3187" t="s">
        <v>39</v>
      </c>
      <c r="O3187">
        <v>1996</v>
      </c>
      <c r="P3187">
        <v>1997</v>
      </c>
      <c r="Q3187" t="s">
        <v>3265</v>
      </c>
      <c r="R3187" t="s">
        <v>3266</v>
      </c>
      <c r="S3187" t="s">
        <v>39</v>
      </c>
      <c r="T3187">
        <v>-3</v>
      </c>
      <c r="U3187" t="s">
        <v>2628</v>
      </c>
      <c r="V3187" s="6" t="s">
        <v>2953</v>
      </c>
      <c r="W3187">
        <v>56</v>
      </c>
      <c r="X3187" s="6" t="s">
        <v>3228</v>
      </c>
      <c r="Y3187" t="s">
        <v>39</v>
      </c>
      <c r="Z3187" s="6" t="s">
        <v>39</v>
      </c>
      <c r="AA3187" t="s">
        <v>39</v>
      </c>
      <c r="AB3187" t="s">
        <v>39</v>
      </c>
      <c r="AC3187" t="s">
        <v>39</v>
      </c>
      <c r="AD3187" t="s">
        <v>40</v>
      </c>
      <c r="AE3187" t="s">
        <v>39</v>
      </c>
      <c r="AF3187" t="s">
        <v>40</v>
      </c>
      <c r="AG3187" t="s">
        <v>39</v>
      </c>
      <c r="AH3187" t="s">
        <v>39</v>
      </c>
      <c r="AI3187" t="s">
        <v>39</v>
      </c>
      <c r="AJ3187" s="6" t="s">
        <v>43</v>
      </c>
      <c r="AK3187" s="19">
        <v>98.945999999999998</v>
      </c>
      <c r="AL3187" t="s">
        <v>39</v>
      </c>
      <c r="AM3187" t="s">
        <v>39</v>
      </c>
      <c r="AN3187">
        <v>4</v>
      </c>
      <c r="AO3187">
        <v>50</v>
      </c>
      <c r="AP3187">
        <f t="shared" si="100"/>
        <v>35</v>
      </c>
      <c r="AQ3187" t="s">
        <v>39</v>
      </c>
      <c r="AR3187" t="s">
        <v>2642</v>
      </c>
      <c r="AS3187" t="s">
        <v>3268</v>
      </c>
    </row>
    <row r="3188" spans="1:45" x14ac:dyDescent="0.35">
      <c r="A3188" t="s">
        <v>2180</v>
      </c>
      <c r="B3188" t="s">
        <v>2672</v>
      </c>
      <c r="C3188" t="s">
        <v>2592</v>
      </c>
      <c r="D3188" t="s">
        <v>1389</v>
      </c>
      <c r="E3188" t="s">
        <v>2179</v>
      </c>
      <c r="F3188" t="s">
        <v>39</v>
      </c>
      <c r="G3188" t="s">
        <v>42</v>
      </c>
      <c r="H3188" t="s">
        <v>40</v>
      </c>
      <c r="I3188" t="s">
        <v>3267</v>
      </c>
      <c r="J3188">
        <v>52.3</v>
      </c>
      <c r="K3188">
        <v>17.03</v>
      </c>
      <c r="L3188" t="s">
        <v>39</v>
      </c>
      <c r="M3188" t="s">
        <v>3264</v>
      </c>
      <c r="N3188" t="s">
        <v>39</v>
      </c>
      <c r="O3188">
        <v>1996</v>
      </c>
      <c r="P3188">
        <v>1997</v>
      </c>
      <c r="Q3188" t="s">
        <v>3265</v>
      </c>
      <c r="R3188" t="s">
        <v>3266</v>
      </c>
      <c r="S3188" t="s">
        <v>39</v>
      </c>
      <c r="T3188">
        <v>-3</v>
      </c>
      <c r="U3188" t="s">
        <v>2628</v>
      </c>
      <c r="V3188" s="6" t="s">
        <v>2953</v>
      </c>
      <c r="W3188">
        <v>56</v>
      </c>
      <c r="X3188" s="6" t="s">
        <v>3228</v>
      </c>
      <c r="Y3188" t="s">
        <v>39</v>
      </c>
      <c r="Z3188" s="6" t="s">
        <v>39</v>
      </c>
      <c r="AA3188" t="s">
        <v>39</v>
      </c>
      <c r="AB3188" t="s">
        <v>39</v>
      </c>
      <c r="AC3188" t="s">
        <v>39</v>
      </c>
      <c r="AD3188" t="s">
        <v>40</v>
      </c>
      <c r="AE3188" t="s">
        <v>39</v>
      </c>
      <c r="AF3188" t="s">
        <v>40</v>
      </c>
      <c r="AG3188" t="s">
        <v>39</v>
      </c>
      <c r="AH3188" t="s">
        <v>39</v>
      </c>
      <c r="AI3188" t="s">
        <v>39</v>
      </c>
      <c r="AJ3188" s="6" t="s">
        <v>43</v>
      </c>
      <c r="AK3188" s="19">
        <v>99.247</v>
      </c>
      <c r="AL3188" t="s">
        <v>39</v>
      </c>
      <c r="AM3188" t="s">
        <v>39</v>
      </c>
      <c r="AN3188">
        <v>4</v>
      </c>
      <c r="AO3188">
        <v>50</v>
      </c>
      <c r="AP3188">
        <f t="shared" si="100"/>
        <v>42</v>
      </c>
      <c r="AQ3188" t="s">
        <v>39</v>
      </c>
      <c r="AR3188" t="s">
        <v>2642</v>
      </c>
      <c r="AS3188" t="s">
        <v>3268</v>
      </c>
    </row>
    <row r="3189" spans="1:45" x14ac:dyDescent="0.35">
      <c r="A3189" t="s">
        <v>2180</v>
      </c>
      <c r="B3189" t="s">
        <v>2672</v>
      </c>
      <c r="C3189" t="s">
        <v>2592</v>
      </c>
      <c r="D3189" t="s">
        <v>1389</v>
      </c>
      <c r="E3189" t="s">
        <v>2179</v>
      </c>
      <c r="F3189" t="s">
        <v>39</v>
      </c>
      <c r="G3189" t="s">
        <v>42</v>
      </c>
      <c r="H3189" t="s">
        <v>40</v>
      </c>
      <c r="I3189" t="s">
        <v>3267</v>
      </c>
      <c r="J3189">
        <v>52.3</v>
      </c>
      <c r="K3189">
        <v>17.03</v>
      </c>
      <c r="L3189" t="s">
        <v>39</v>
      </c>
      <c r="M3189" t="s">
        <v>3264</v>
      </c>
      <c r="N3189" t="s">
        <v>39</v>
      </c>
      <c r="O3189">
        <v>1996</v>
      </c>
      <c r="P3189">
        <v>1997</v>
      </c>
      <c r="Q3189" t="s">
        <v>3265</v>
      </c>
      <c r="R3189" t="s">
        <v>3266</v>
      </c>
      <c r="S3189" t="s">
        <v>39</v>
      </c>
      <c r="T3189">
        <v>-3</v>
      </c>
      <c r="U3189" t="s">
        <v>2628</v>
      </c>
      <c r="V3189" s="6" t="s">
        <v>2953</v>
      </c>
      <c r="W3189">
        <v>56</v>
      </c>
      <c r="X3189" s="6" t="s">
        <v>3228</v>
      </c>
      <c r="Y3189" t="s">
        <v>39</v>
      </c>
      <c r="Z3189" s="6" t="s">
        <v>39</v>
      </c>
      <c r="AA3189" t="s">
        <v>39</v>
      </c>
      <c r="AB3189" t="s">
        <v>39</v>
      </c>
      <c r="AC3189" t="s">
        <v>39</v>
      </c>
      <c r="AD3189" t="s">
        <v>40</v>
      </c>
      <c r="AE3189" t="s">
        <v>39</v>
      </c>
      <c r="AF3189" t="s">
        <v>40</v>
      </c>
      <c r="AG3189" t="s">
        <v>39</v>
      </c>
      <c r="AH3189" t="s">
        <v>39</v>
      </c>
      <c r="AI3189" t="s">
        <v>39</v>
      </c>
      <c r="AJ3189" s="6" t="s">
        <v>43</v>
      </c>
      <c r="AK3189" s="19">
        <v>98.644999999999996</v>
      </c>
      <c r="AL3189" t="s">
        <v>39</v>
      </c>
      <c r="AM3189" t="s">
        <v>39</v>
      </c>
      <c r="AN3189">
        <v>4</v>
      </c>
      <c r="AO3189">
        <v>50</v>
      </c>
      <c r="AP3189">
        <f t="shared" si="100"/>
        <v>49</v>
      </c>
      <c r="AQ3189" t="s">
        <v>39</v>
      </c>
      <c r="AR3189" t="s">
        <v>2642</v>
      </c>
      <c r="AS3189" t="s">
        <v>3268</v>
      </c>
    </row>
    <row r="3190" spans="1:45" x14ac:dyDescent="0.35">
      <c r="A3190" t="s">
        <v>2180</v>
      </c>
      <c r="B3190" t="s">
        <v>2672</v>
      </c>
      <c r="C3190" t="s">
        <v>2592</v>
      </c>
      <c r="D3190" t="s">
        <v>1389</v>
      </c>
      <c r="E3190" t="s">
        <v>2179</v>
      </c>
      <c r="F3190" t="s">
        <v>39</v>
      </c>
      <c r="G3190" t="s">
        <v>42</v>
      </c>
      <c r="H3190" t="s">
        <v>40</v>
      </c>
      <c r="I3190" t="s">
        <v>3267</v>
      </c>
      <c r="J3190">
        <v>52.3</v>
      </c>
      <c r="K3190">
        <v>17.03</v>
      </c>
      <c r="L3190" t="s">
        <v>39</v>
      </c>
      <c r="M3190" t="s">
        <v>3264</v>
      </c>
      <c r="N3190" t="s">
        <v>39</v>
      </c>
      <c r="O3190">
        <v>1996</v>
      </c>
      <c r="P3190">
        <v>1997</v>
      </c>
      <c r="Q3190" t="s">
        <v>3265</v>
      </c>
      <c r="R3190" t="s">
        <v>3266</v>
      </c>
      <c r="S3190" t="s">
        <v>39</v>
      </c>
      <c r="T3190">
        <v>-3</v>
      </c>
      <c r="U3190" t="s">
        <v>2628</v>
      </c>
      <c r="V3190" s="6" t="s">
        <v>2953</v>
      </c>
      <c r="W3190">
        <v>56</v>
      </c>
      <c r="X3190" s="6" t="s">
        <v>3228</v>
      </c>
      <c r="Y3190" t="s">
        <v>39</v>
      </c>
      <c r="Z3190" s="6" t="s">
        <v>39</v>
      </c>
      <c r="AA3190" t="s">
        <v>39</v>
      </c>
      <c r="AB3190" t="s">
        <v>39</v>
      </c>
      <c r="AC3190" t="s">
        <v>39</v>
      </c>
      <c r="AD3190" t="s">
        <v>40</v>
      </c>
      <c r="AE3190" t="s">
        <v>39</v>
      </c>
      <c r="AF3190" t="s">
        <v>40</v>
      </c>
      <c r="AG3190" t="s">
        <v>39</v>
      </c>
      <c r="AH3190" t="s">
        <v>39</v>
      </c>
      <c r="AI3190" t="s">
        <v>39</v>
      </c>
      <c r="AJ3190" s="6" t="s">
        <v>43</v>
      </c>
      <c r="AK3190" s="19">
        <v>98.644999999999996</v>
      </c>
      <c r="AL3190" t="s">
        <v>39</v>
      </c>
      <c r="AM3190" t="s">
        <v>39</v>
      </c>
      <c r="AN3190">
        <v>4</v>
      </c>
      <c r="AO3190">
        <v>50</v>
      </c>
      <c r="AP3190">
        <f t="shared" si="100"/>
        <v>56</v>
      </c>
      <c r="AQ3190" t="s">
        <v>39</v>
      </c>
      <c r="AR3190" t="s">
        <v>2642</v>
      </c>
      <c r="AS3190" t="s">
        <v>3268</v>
      </c>
    </row>
    <row r="3191" spans="1:45" x14ac:dyDescent="0.35">
      <c r="A3191" t="s">
        <v>2180</v>
      </c>
      <c r="B3191" t="s">
        <v>2672</v>
      </c>
      <c r="C3191" t="s">
        <v>2592</v>
      </c>
      <c r="D3191" t="s">
        <v>1389</v>
      </c>
      <c r="E3191" t="s">
        <v>2179</v>
      </c>
      <c r="F3191" t="s">
        <v>39</v>
      </c>
      <c r="G3191" t="s">
        <v>42</v>
      </c>
      <c r="H3191" t="s">
        <v>40</v>
      </c>
      <c r="I3191" t="s">
        <v>3267</v>
      </c>
      <c r="J3191">
        <v>52.3</v>
      </c>
      <c r="K3191">
        <v>17.03</v>
      </c>
      <c r="L3191" t="s">
        <v>39</v>
      </c>
      <c r="M3191" t="s">
        <v>3264</v>
      </c>
      <c r="N3191" t="s">
        <v>39</v>
      </c>
      <c r="O3191">
        <v>1996</v>
      </c>
      <c r="P3191">
        <v>1997</v>
      </c>
      <c r="Q3191" t="s">
        <v>3265</v>
      </c>
      <c r="R3191" t="s">
        <v>3266</v>
      </c>
      <c r="S3191" t="s">
        <v>39</v>
      </c>
      <c r="T3191">
        <v>-3</v>
      </c>
      <c r="U3191" t="s">
        <v>2628</v>
      </c>
      <c r="V3191" s="6" t="s">
        <v>2953</v>
      </c>
      <c r="W3191">
        <v>56</v>
      </c>
      <c r="X3191" s="6" t="s">
        <v>3228</v>
      </c>
      <c r="Y3191" t="s">
        <v>39</v>
      </c>
      <c r="Z3191" s="6" t="s">
        <v>39</v>
      </c>
      <c r="AA3191" t="s">
        <v>39</v>
      </c>
      <c r="AB3191" t="s">
        <v>39</v>
      </c>
      <c r="AC3191" t="s">
        <v>39</v>
      </c>
      <c r="AD3191" t="s">
        <v>40</v>
      </c>
      <c r="AE3191" t="s">
        <v>39</v>
      </c>
      <c r="AF3191" t="s">
        <v>40</v>
      </c>
      <c r="AG3191" t="s">
        <v>39</v>
      </c>
      <c r="AH3191" t="s">
        <v>39</v>
      </c>
      <c r="AI3191" t="s">
        <v>39</v>
      </c>
      <c r="AJ3191" s="6" t="s">
        <v>43</v>
      </c>
      <c r="AK3191" s="19">
        <v>98.343000000000004</v>
      </c>
      <c r="AL3191" t="s">
        <v>39</v>
      </c>
      <c r="AM3191" t="s">
        <v>39</v>
      </c>
      <c r="AN3191">
        <v>4</v>
      </c>
      <c r="AO3191">
        <v>50</v>
      </c>
      <c r="AP3191">
        <f t="shared" si="100"/>
        <v>63</v>
      </c>
      <c r="AQ3191" t="s">
        <v>39</v>
      </c>
      <c r="AR3191" t="s">
        <v>2642</v>
      </c>
      <c r="AS3191" t="s">
        <v>3268</v>
      </c>
    </row>
    <row r="3192" spans="1:45" x14ac:dyDescent="0.35">
      <c r="A3192" t="s">
        <v>2180</v>
      </c>
      <c r="B3192" t="s">
        <v>2672</v>
      </c>
      <c r="C3192" t="s">
        <v>2592</v>
      </c>
      <c r="D3192" t="s">
        <v>1389</v>
      </c>
      <c r="E3192" t="s">
        <v>2179</v>
      </c>
      <c r="F3192" t="s">
        <v>39</v>
      </c>
      <c r="G3192" t="s">
        <v>42</v>
      </c>
      <c r="H3192" t="s">
        <v>40</v>
      </c>
      <c r="I3192" t="s">
        <v>3267</v>
      </c>
      <c r="J3192">
        <v>52.3</v>
      </c>
      <c r="K3192">
        <v>17.03</v>
      </c>
      <c r="L3192" t="s">
        <v>39</v>
      </c>
      <c r="M3192" t="s">
        <v>3264</v>
      </c>
      <c r="N3192" t="s">
        <v>39</v>
      </c>
      <c r="O3192">
        <v>1996</v>
      </c>
      <c r="P3192">
        <v>1997</v>
      </c>
      <c r="Q3192" t="s">
        <v>3265</v>
      </c>
      <c r="R3192" t="s">
        <v>3266</v>
      </c>
      <c r="S3192" t="s">
        <v>39</v>
      </c>
      <c r="T3192">
        <v>-3</v>
      </c>
      <c r="U3192" t="s">
        <v>2628</v>
      </c>
      <c r="V3192" s="6" t="s">
        <v>2953</v>
      </c>
      <c r="W3192">
        <v>56</v>
      </c>
      <c r="X3192" s="6" t="s">
        <v>2787</v>
      </c>
      <c r="Y3192" t="s">
        <v>39</v>
      </c>
      <c r="Z3192" s="6" t="s">
        <v>39</v>
      </c>
      <c r="AA3192" t="s">
        <v>39</v>
      </c>
      <c r="AB3192" t="s">
        <v>39</v>
      </c>
      <c r="AC3192" t="s">
        <v>39</v>
      </c>
      <c r="AD3192" t="s">
        <v>40</v>
      </c>
      <c r="AE3192" t="s">
        <v>39</v>
      </c>
      <c r="AF3192" t="s">
        <v>40</v>
      </c>
      <c r="AG3192" t="s">
        <v>39</v>
      </c>
      <c r="AH3192" t="s">
        <v>39</v>
      </c>
      <c r="AI3192" t="s">
        <v>39</v>
      </c>
      <c r="AJ3192" s="6" t="s">
        <v>43</v>
      </c>
      <c r="AK3192" s="19">
        <v>0</v>
      </c>
      <c r="AL3192" t="s">
        <v>39</v>
      </c>
      <c r="AM3192" t="s">
        <v>39</v>
      </c>
      <c r="AN3192">
        <v>4</v>
      </c>
      <c r="AO3192">
        <v>50</v>
      </c>
      <c r="AP3192">
        <v>42</v>
      </c>
      <c r="AQ3192" t="s">
        <v>39</v>
      </c>
      <c r="AR3192" t="s">
        <v>2642</v>
      </c>
      <c r="AS3192" t="s">
        <v>3273</v>
      </c>
    </row>
    <row r="3193" spans="1:45" x14ac:dyDescent="0.35">
      <c r="A3193" t="s">
        <v>2180</v>
      </c>
      <c r="B3193" t="s">
        <v>2672</v>
      </c>
      <c r="C3193" t="s">
        <v>2592</v>
      </c>
      <c r="D3193" t="s">
        <v>1389</v>
      </c>
      <c r="E3193" t="s">
        <v>2179</v>
      </c>
      <c r="F3193" t="s">
        <v>39</v>
      </c>
      <c r="G3193" t="s">
        <v>42</v>
      </c>
      <c r="H3193" t="s">
        <v>40</v>
      </c>
      <c r="I3193" t="s">
        <v>3267</v>
      </c>
      <c r="J3193">
        <v>52.3</v>
      </c>
      <c r="K3193">
        <v>17.03</v>
      </c>
      <c r="L3193" t="s">
        <v>39</v>
      </c>
      <c r="M3193" t="s">
        <v>3264</v>
      </c>
      <c r="N3193" t="s">
        <v>39</v>
      </c>
      <c r="O3193">
        <v>1996</v>
      </c>
      <c r="P3193">
        <v>1997</v>
      </c>
      <c r="Q3193" t="s">
        <v>3265</v>
      </c>
      <c r="R3193" t="s">
        <v>3266</v>
      </c>
      <c r="S3193" t="s">
        <v>39</v>
      </c>
      <c r="T3193">
        <v>-3</v>
      </c>
      <c r="U3193" t="s">
        <v>2628</v>
      </c>
      <c r="V3193" s="6" t="s">
        <v>2953</v>
      </c>
      <c r="W3193">
        <v>56</v>
      </c>
      <c r="X3193" s="6" t="s">
        <v>2787</v>
      </c>
      <c r="Y3193" t="s">
        <v>39</v>
      </c>
      <c r="Z3193" s="6" t="s">
        <v>39</v>
      </c>
      <c r="AA3193" t="s">
        <v>39</v>
      </c>
      <c r="AB3193" t="s">
        <v>39</v>
      </c>
      <c r="AC3193" t="s">
        <v>39</v>
      </c>
      <c r="AD3193" t="s">
        <v>40</v>
      </c>
      <c r="AE3193" t="s">
        <v>39</v>
      </c>
      <c r="AF3193" t="s">
        <v>40</v>
      </c>
      <c r="AG3193" t="s">
        <v>39</v>
      </c>
      <c r="AH3193" t="s">
        <v>39</v>
      </c>
      <c r="AI3193" t="s">
        <v>39</v>
      </c>
      <c r="AJ3193" s="6" t="s">
        <v>43</v>
      </c>
      <c r="AK3193">
        <v>1.492</v>
      </c>
      <c r="AL3193" t="s">
        <v>39</v>
      </c>
      <c r="AM3193" t="s">
        <v>39</v>
      </c>
      <c r="AN3193">
        <v>4</v>
      </c>
      <c r="AO3193">
        <v>50</v>
      </c>
      <c r="AP3193">
        <f t="shared" ref="AP3193:AP3201" si="101">AP3192+7</f>
        <v>49</v>
      </c>
      <c r="AQ3193" t="s">
        <v>39</v>
      </c>
      <c r="AR3193" t="s">
        <v>2642</v>
      </c>
      <c r="AS3193" t="s">
        <v>3273</v>
      </c>
    </row>
    <row r="3194" spans="1:45" x14ac:dyDescent="0.35">
      <c r="A3194" t="s">
        <v>2180</v>
      </c>
      <c r="B3194" t="s">
        <v>2672</v>
      </c>
      <c r="C3194" t="s">
        <v>2592</v>
      </c>
      <c r="D3194" t="s">
        <v>1389</v>
      </c>
      <c r="E3194" t="s">
        <v>2179</v>
      </c>
      <c r="F3194" t="s">
        <v>39</v>
      </c>
      <c r="G3194" t="s">
        <v>42</v>
      </c>
      <c r="H3194" t="s">
        <v>40</v>
      </c>
      <c r="I3194" t="s">
        <v>3267</v>
      </c>
      <c r="J3194">
        <v>52.3</v>
      </c>
      <c r="K3194">
        <v>17.03</v>
      </c>
      <c r="L3194" t="s">
        <v>39</v>
      </c>
      <c r="M3194" t="s">
        <v>3264</v>
      </c>
      <c r="N3194" t="s">
        <v>39</v>
      </c>
      <c r="O3194">
        <v>1996</v>
      </c>
      <c r="P3194">
        <v>1997</v>
      </c>
      <c r="Q3194" t="s">
        <v>3265</v>
      </c>
      <c r="R3194" t="s">
        <v>3266</v>
      </c>
      <c r="S3194" t="s">
        <v>39</v>
      </c>
      <c r="T3194">
        <v>-3</v>
      </c>
      <c r="U3194" t="s">
        <v>2628</v>
      </c>
      <c r="V3194" s="6" t="s">
        <v>2953</v>
      </c>
      <c r="W3194">
        <v>56</v>
      </c>
      <c r="X3194" s="6" t="s">
        <v>2787</v>
      </c>
      <c r="Y3194" t="s">
        <v>39</v>
      </c>
      <c r="Z3194" s="6" t="s">
        <v>39</v>
      </c>
      <c r="AA3194" t="s">
        <v>39</v>
      </c>
      <c r="AB3194" t="s">
        <v>39</v>
      </c>
      <c r="AC3194" t="s">
        <v>39</v>
      </c>
      <c r="AD3194" t="s">
        <v>40</v>
      </c>
      <c r="AE3194" t="s">
        <v>39</v>
      </c>
      <c r="AF3194" t="s">
        <v>40</v>
      </c>
      <c r="AG3194" t="s">
        <v>39</v>
      </c>
      <c r="AH3194" t="s">
        <v>39</v>
      </c>
      <c r="AI3194" t="s">
        <v>39</v>
      </c>
      <c r="AJ3194" s="6" t="s">
        <v>43</v>
      </c>
      <c r="AK3194">
        <v>1.343</v>
      </c>
      <c r="AL3194" t="s">
        <v>39</v>
      </c>
      <c r="AM3194" t="s">
        <v>39</v>
      </c>
      <c r="AN3194">
        <v>4</v>
      </c>
      <c r="AO3194">
        <v>50</v>
      </c>
      <c r="AP3194">
        <f t="shared" si="101"/>
        <v>56</v>
      </c>
      <c r="AQ3194" t="s">
        <v>39</v>
      </c>
      <c r="AR3194" t="s">
        <v>2642</v>
      </c>
      <c r="AS3194" t="s">
        <v>3273</v>
      </c>
    </row>
    <row r="3195" spans="1:45" x14ac:dyDescent="0.35">
      <c r="A3195" t="s">
        <v>2180</v>
      </c>
      <c r="B3195" t="s">
        <v>2672</v>
      </c>
      <c r="C3195" t="s">
        <v>2592</v>
      </c>
      <c r="D3195" t="s">
        <v>1389</v>
      </c>
      <c r="E3195" t="s">
        <v>2179</v>
      </c>
      <c r="F3195" t="s">
        <v>39</v>
      </c>
      <c r="G3195" t="s">
        <v>42</v>
      </c>
      <c r="H3195" t="s">
        <v>40</v>
      </c>
      <c r="I3195" t="s">
        <v>3267</v>
      </c>
      <c r="J3195">
        <v>52.3</v>
      </c>
      <c r="K3195">
        <v>17.03</v>
      </c>
      <c r="L3195" t="s">
        <v>39</v>
      </c>
      <c r="M3195" t="s">
        <v>3264</v>
      </c>
      <c r="N3195" t="s">
        <v>39</v>
      </c>
      <c r="O3195">
        <v>1996</v>
      </c>
      <c r="P3195">
        <v>1997</v>
      </c>
      <c r="Q3195" t="s">
        <v>3265</v>
      </c>
      <c r="R3195" t="s">
        <v>3266</v>
      </c>
      <c r="S3195" t="s">
        <v>39</v>
      </c>
      <c r="T3195">
        <v>-3</v>
      </c>
      <c r="U3195" t="s">
        <v>2628</v>
      </c>
      <c r="V3195" s="6" t="s">
        <v>2953</v>
      </c>
      <c r="W3195">
        <v>56</v>
      </c>
      <c r="X3195" s="6" t="s">
        <v>2787</v>
      </c>
      <c r="Y3195" t="s">
        <v>39</v>
      </c>
      <c r="Z3195" s="6" t="s">
        <v>39</v>
      </c>
      <c r="AA3195" t="s">
        <v>39</v>
      </c>
      <c r="AB3195" t="s">
        <v>39</v>
      </c>
      <c r="AC3195" t="s">
        <v>39</v>
      </c>
      <c r="AD3195" t="s">
        <v>40</v>
      </c>
      <c r="AE3195" t="s">
        <v>39</v>
      </c>
      <c r="AF3195" t="s">
        <v>40</v>
      </c>
      <c r="AG3195" t="s">
        <v>39</v>
      </c>
      <c r="AH3195" t="s">
        <v>39</v>
      </c>
      <c r="AI3195" t="s">
        <v>39</v>
      </c>
      <c r="AJ3195" s="6" t="s">
        <v>43</v>
      </c>
      <c r="AK3195" s="19">
        <v>3.1339999999999999</v>
      </c>
      <c r="AL3195" t="s">
        <v>39</v>
      </c>
      <c r="AM3195" t="s">
        <v>39</v>
      </c>
      <c r="AN3195">
        <v>4</v>
      </c>
      <c r="AO3195">
        <v>50</v>
      </c>
      <c r="AP3195">
        <f t="shared" si="101"/>
        <v>63</v>
      </c>
      <c r="AQ3195" t="s">
        <v>39</v>
      </c>
      <c r="AR3195" t="s">
        <v>2642</v>
      </c>
      <c r="AS3195" t="s">
        <v>3273</v>
      </c>
    </row>
    <row r="3196" spans="1:45" x14ac:dyDescent="0.35">
      <c r="A3196" t="s">
        <v>2180</v>
      </c>
      <c r="B3196" t="s">
        <v>2672</v>
      </c>
      <c r="C3196" t="s">
        <v>2592</v>
      </c>
      <c r="D3196" t="s">
        <v>1389</v>
      </c>
      <c r="E3196" t="s">
        <v>2179</v>
      </c>
      <c r="F3196" t="s">
        <v>39</v>
      </c>
      <c r="G3196" t="s">
        <v>42</v>
      </c>
      <c r="H3196" t="s">
        <v>40</v>
      </c>
      <c r="I3196" t="s">
        <v>3267</v>
      </c>
      <c r="J3196">
        <v>52.3</v>
      </c>
      <c r="K3196">
        <v>17.03</v>
      </c>
      <c r="L3196" t="s">
        <v>39</v>
      </c>
      <c r="M3196" t="s">
        <v>3264</v>
      </c>
      <c r="N3196" t="s">
        <v>39</v>
      </c>
      <c r="O3196">
        <v>1996</v>
      </c>
      <c r="P3196">
        <v>1997</v>
      </c>
      <c r="Q3196" t="s">
        <v>3265</v>
      </c>
      <c r="R3196" t="s">
        <v>3266</v>
      </c>
      <c r="S3196" t="s">
        <v>39</v>
      </c>
      <c r="T3196">
        <v>-3</v>
      </c>
      <c r="U3196" t="s">
        <v>2628</v>
      </c>
      <c r="V3196" s="6" t="s">
        <v>2953</v>
      </c>
      <c r="W3196">
        <v>56</v>
      </c>
      <c r="X3196" s="6" t="s">
        <v>2787</v>
      </c>
      <c r="Y3196" t="s">
        <v>39</v>
      </c>
      <c r="Z3196" s="6" t="s">
        <v>39</v>
      </c>
      <c r="AA3196" t="s">
        <v>39</v>
      </c>
      <c r="AB3196" t="s">
        <v>39</v>
      </c>
      <c r="AC3196" t="s">
        <v>39</v>
      </c>
      <c r="AD3196" t="s">
        <v>40</v>
      </c>
      <c r="AE3196" t="s">
        <v>39</v>
      </c>
      <c r="AF3196" t="s">
        <v>40</v>
      </c>
      <c r="AG3196" t="s">
        <v>39</v>
      </c>
      <c r="AH3196" t="s">
        <v>39</v>
      </c>
      <c r="AI3196" t="s">
        <v>39</v>
      </c>
      <c r="AJ3196" s="6" t="s">
        <v>43</v>
      </c>
      <c r="AK3196" s="19">
        <v>3.1339999999999999</v>
      </c>
      <c r="AL3196" t="s">
        <v>39</v>
      </c>
      <c r="AM3196" t="s">
        <v>39</v>
      </c>
      <c r="AN3196">
        <v>4</v>
      </c>
      <c r="AO3196">
        <v>50</v>
      </c>
      <c r="AP3196">
        <f t="shared" si="101"/>
        <v>70</v>
      </c>
      <c r="AQ3196" t="s">
        <v>39</v>
      </c>
      <c r="AR3196" t="s">
        <v>2642</v>
      </c>
      <c r="AS3196" t="s">
        <v>3273</v>
      </c>
    </row>
    <row r="3197" spans="1:45" x14ac:dyDescent="0.35">
      <c r="A3197" t="s">
        <v>2180</v>
      </c>
      <c r="B3197" t="s">
        <v>2672</v>
      </c>
      <c r="C3197" t="s">
        <v>2592</v>
      </c>
      <c r="D3197" t="s">
        <v>1389</v>
      </c>
      <c r="E3197" t="s">
        <v>2179</v>
      </c>
      <c r="F3197" t="s">
        <v>39</v>
      </c>
      <c r="G3197" t="s">
        <v>42</v>
      </c>
      <c r="H3197" t="s">
        <v>40</v>
      </c>
      <c r="I3197" t="s">
        <v>3267</v>
      </c>
      <c r="J3197">
        <v>52.3</v>
      </c>
      <c r="K3197">
        <v>17.03</v>
      </c>
      <c r="L3197" t="s">
        <v>39</v>
      </c>
      <c r="M3197" t="s">
        <v>3264</v>
      </c>
      <c r="N3197" t="s">
        <v>39</v>
      </c>
      <c r="O3197">
        <v>1996</v>
      </c>
      <c r="P3197">
        <v>1997</v>
      </c>
      <c r="Q3197" t="s">
        <v>3265</v>
      </c>
      <c r="R3197" t="s">
        <v>3266</v>
      </c>
      <c r="S3197" t="s">
        <v>39</v>
      </c>
      <c r="T3197">
        <v>-3</v>
      </c>
      <c r="U3197" t="s">
        <v>2628</v>
      </c>
      <c r="V3197" s="6" t="s">
        <v>2953</v>
      </c>
      <c r="W3197">
        <v>56</v>
      </c>
      <c r="X3197" s="6" t="s">
        <v>2787</v>
      </c>
      <c r="Y3197" t="s">
        <v>39</v>
      </c>
      <c r="Z3197" s="6" t="s">
        <v>39</v>
      </c>
      <c r="AA3197" t="s">
        <v>39</v>
      </c>
      <c r="AB3197" t="s">
        <v>39</v>
      </c>
      <c r="AC3197" t="s">
        <v>39</v>
      </c>
      <c r="AD3197" t="s">
        <v>40</v>
      </c>
      <c r="AE3197" t="s">
        <v>39</v>
      </c>
      <c r="AF3197" t="s">
        <v>40</v>
      </c>
      <c r="AG3197" t="s">
        <v>39</v>
      </c>
      <c r="AH3197" t="s">
        <v>39</v>
      </c>
      <c r="AI3197" t="s">
        <v>39</v>
      </c>
      <c r="AJ3197" s="6" t="s">
        <v>43</v>
      </c>
      <c r="AK3197" s="19">
        <v>4.9249999999999998</v>
      </c>
      <c r="AL3197" t="s">
        <v>39</v>
      </c>
      <c r="AM3197" t="s">
        <v>39</v>
      </c>
      <c r="AN3197">
        <v>4</v>
      </c>
      <c r="AO3197">
        <v>50</v>
      </c>
      <c r="AP3197">
        <f t="shared" si="101"/>
        <v>77</v>
      </c>
      <c r="AQ3197" t="s">
        <v>39</v>
      </c>
      <c r="AR3197" t="s">
        <v>2642</v>
      </c>
      <c r="AS3197" t="s">
        <v>3273</v>
      </c>
    </row>
    <row r="3198" spans="1:45" x14ac:dyDescent="0.35">
      <c r="A3198" t="s">
        <v>2180</v>
      </c>
      <c r="B3198" t="s">
        <v>2672</v>
      </c>
      <c r="C3198" t="s">
        <v>2592</v>
      </c>
      <c r="D3198" t="s">
        <v>1389</v>
      </c>
      <c r="E3198" t="s">
        <v>2179</v>
      </c>
      <c r="F3198" t="s">
        <v>39</v>
      </c>
      <c r="G3198" t="s">
        <v>42</v>
      </c>
      <c r="H3198" t="s">
        <v>40</v>
      </c>
      <c r="I3198" t="s">
        <v>3267</v>
      </c>
      <c r="J3198">
        <v>52.3</v>
      </c>
      <c r="K3198">
        <v>17.03</v>
      </c>
      <c r="L3198" t="s">
        <v>39</v>
      </c>
      <c r="M3198" t="s">
        <v>3264</v>
      </c>
      <c r="N3198" t="s">
        <v>39</v>
      </c>
      <c r="O3198">
        <v>1996</v>
      </c>
      <c r="P3198">
        <v>1997</v>
      </c>
      <c r="Q3198" t="s">
        <v>3265</v>
      </c>
      <c r="R3198" t="s">
        <v>3266</v>
      </c>
      <c r="S3198" t="s">
        <v>39</v>
      </c>
      <c r="T3198">
        <v>-3</v>
      </c>
      <c r="U3198" t="s">
        <v>2628</v>
      </c>
      <c r="V3198" s="6" t="s">
        <v>2953</v>
      </c>
      <c r="W3198">
        <v>56</v>
      </c>
      <c r="X3198" s="6" t="s">
        <v>2787</v>
      </c>
      <c r="Y3198" t="s">
        <v>39</v>
      </c>
      <c r="Z3198" s="6" t="s">
        <v>39</v>
      </c>
      <c r="AA3198" t="s">
        <v>39</v>
      </c>
      <c r="AB3198" t="s">
        <v>39</v>
      </c>
      <c r="AC3198" t="s">
        <v>39</v>
      </c>
      <c r="AD3198" t="s">
        <v>40</v>
      </c>
      <c r="AE3198" t="s">
        <v>39</v>
      </c>
      <c r="AF3198" t="s">
        <v>40</v>
      </c>
      <c r="AG3198" t="s">
        <v>39</v>
      </c>
      <c r="AH3198" t="s">
        <v>39</v>
      </c>
      <c r="AI3198" t="s">
        <v>39</v>
      </c>
      <c r="AJ3198" s="6" t="s">
        <v>43</v>
      </c>
      <c r="AK3198" s="19">
        <v>10.597</v>
      </c>
      <c r="AL3198" t="s">
        <v>39</v>
      </c>
      <c r="AM3198" t="s">
        <v>39</v>
      </c>
      <c r="AN3198">
        <v>4</v>
      </c>
      <c r="AO3198">
        <v>50</v>
      </c>
      <c r="AP3198">
        <f t="shared" si="101"/>
        <v>84</v>
      </c>
      <c r="AQ3198" t="s">
        <v>39</v>
      </c>
      <c r="AR3198" t="s">
        <v>2642</v>
      </c>
      <c r="AS3198" t="s">
        <v>3273</v>
      </c>
    </row>
    <row r="3199" spans="1:45" x14ac:dyDescent="0.35">
      <c r="A3199" t="s">
        <v>2180</v>
      </c>
      <c r="B3199" t="s">
        <v>2672</v>
      </c>
      <c r="C3199" t="s">
        <v>2592</v>
      </c>
      <c r="D3199" t="s">
        <v>1389</v>
      </c>
      <c r="E3199" t="s">
        <v>2179</v>
      </c>
      <c r="F3199" t="s">
        <v>39</v>
      </c>
      <c r="G3199" t="s">
        <v>42</v>
      </c>
      <c r="H3199" t="s">
        <v>40</v>
      </c>
      <c r="I3199" t="s">
        <v>3267</v>
      </c>
      <c r="J3199">
        <v>52.3</v>
      </c>
      <c r="K3199">
        <v>17.03</v>
      </c>
      <c r="L3199" t="s">
        <v>39</v>
      </c>
      <c r="M3199" t="s">
        <v>3264</v>
      </c>
      <c r="N3199" t="s">
        <v>39</v>
      </c>
      <c r="O3199">
        <v>1996</v>
      </c>
      <c r="P3199">
        <v>1997</v>
      </c>
      <c r="Q3199" t="s">
        <v>3265</v>
      </c>
      <c r="R3199" t="s">
        <v>3266</v>
      </c>
      <c r="S3199" t="s">
        <v>39</v>
      </c>
      <c r="T3199">
        <v>-3</v>
      </c>
      <c r="U3199" t="s">
        <v>2628</v>
      </c>
      <c r="V3199" s="6" t="s">
        <v>2953</v>
      </c>
      <c r="W3199">
        <v>56</v>
      </c>
      <c r="X3199" s="6" t="s">
        <v>2787</v>
      </c>
      <c r="Y3199" t="s">
        <v>39</v>
      </c>
      <c r="Z3199" s="6" t="s">
        <v>39</v>
      </c>
      <c r="AA3199" t="s">
        <v>39</v>
      </c>
      <c r="AB3199" t="s">
        <v>39</v>
      </c>
      <c r="AC3199" t="s">
        <v>39</v>
      </c>
      <c r="AD3199" t="s">
        <v>40</v>
      </c>
      <c r="AE3199" t="s">
        <v>39</v>
      </c>
      <c r="AF3199" t="s">
        <v>40</v>
      </c>
      <c r="AG3199" t="s">
        <v>39</v>
      </c>
      <c r="AH3199" t="s">
        <v>39</v>
      </c>
      <c r="AI3199" t="s">
        <v>39</v>
      </c>
      <c r="AJ3199" s="6" t="s">
        <v>43</v>
      </c>
      <c r="AK3199" s="19">
        <v>18.059000000000001</v>
      </c>
      <c r="AL3199" t="s">
        <v>39</v>
      </c>
      <c r="AM3199" t="s">
        <v>39</v>
      </c>
      <c r="AN3199">
        <v>4</v>
      </c>
      <c r="AO3199">
        <v>50</v>
      </c>
      <c r="AP3199">
        <f t="shared" si="101"/>
        <v>91</v>
      </c>
      <c r="AQ3199" t="s">
        <v>39</v>
      </c>
      <c r="AR3199" t="s">
        <v>2642</v>
      </c>
      <c r="AS3199" t="s">
        <v>3273</v>
      </c>
    </row>
    <row r="3200" spans="1:45" x14ac:dyDescent="0.35">
      <c r="A3200" t="s">
        <v>2180</v>
      </c>
      <c r="B3200" t="s">
        <v>2672</v>
      </c>
      <c r="C3200" t="s">
        <v>2592</v>
      </c>
      <c r="D3200" t="s">
        <v>1389</v>
      </c>
      <c r="E3200" t="s">
        <v>2179</v>
      </c>
      <c r="F3200" t="s">
        <v>39</v>
      </c>
      <c r="G3200" t="s">
        <v>42</v>
      </c>
      <c r="H3200" t="s">
        <v>40</v>
      </c>
      <c r="I3200" t="s">
        <v>3267</v>
      </c>
      <c r="J3200">
        <v>52.3</v>
      </c>
      <c r="K3200">
        <v>17.03</v>
      </c>
      <c r="L3200" t="s">
        <v>39</v>
      </c>
      <c r="M3200" t="s">
        <v>3264</v>
      </c>
      <c r="N3200" t="s">
        <v>39</v>
      </c>
      <c r="O3200">
        <v>1996</v>
      </c>
      <c r="P3200">
        <v>1997</v>
      </c>
      <c r="Q3200" t="s">
        <v>3265</v>
      </c>
      <c r="R3200" t="s">
        <v>3266</v>
      </c>
      <c r="S3200" t="s">
        <v>39</v>
      </c>
      <c r="T3200">
        <v>-3</v>
      </c>
      <c r="U3200" t="s">
        <v>2628</v>
      </c>
      <c r="V3200" s="6" t="s">
        <v>2953</v>
      </c>
      <c r="W3200">
        <v>56</v>
      </c>
      <c r="X3200" s="6" t="s">
        <v>2787</v>
      </c>
      <c r="Y3200" t="s">
        <v>39</v>
      </c>
      <c r="Z3200" s="6" t="s">
        <v>39</v>
      </c>
      <c r="AA3200" t="s">
        <v>39</v>
      </c>
      <c r="AB3200" t="s">
        <v>39</v>
      </c>
      <c r="AC3200" t="s">
        <v>39</v>
      </c>
      <c r="AD3200" t="s">
        <v>40</v>
      </c>
      <c r="AE3200" t="s">
        <v>39</v>
      </c>
      <c r="AF3200" t="s">
        <v>40</v>
      </c>
      <c r="AG3200" t="s">
        <v>39</v>
      </c>
      <c r="AH3200" t="s">
        <v>39</v>
      </c>
      <c r="AI3200" t="s">
        <v>39</v>
      </c>
      <c r="AJ3200" s="6" t="s">
        <v>43</v>
      </c>
      <c r="AK3200" s="19">
        <v>23.132999999999999</v>
      </c>
      <c r="AL3200" t="s">
        <v>39</v>
      </c>
      <c r="AM3200" t="s">
        <v>39</v>
      </c>
      <c r="AN3200">
        <v>4</v>
      </c>
      <c r="AO3200">
        <v>50</v>
      </c>
      <c r="AP3200">
        <f t="shared" si="101"/>
        <v>98</v>
      </c>
      <c r="AQ3200" t="s">
        <v>39</v>
      </c>
      <c r="AR3200" t="s">
        <v>2642</v>
      </c>
      <c r="AS3200" t="s">
        <v>3273</v>
      </c>
    </row>
    <row r="3201" spans="1:45" x14ac:dyDescent="0.35">
      <c r="A3201" t="s">
        <v>2180</v>
      </c>
      <c r="B3201" t="s">
        <v>2672</v>
      </c>
      <c r="C3201" t="s">
        <v>2592</v>
      </c>
      <c r="D3201" t="s">
        <v>1389</v>
      </c>
      <c r="E3201" t="s">
        <v>2179</v>
      </c>
      <c r="F3201" t="s">
        <v>39</v>
      </c>
      <c r="G3201" t="s">
        <v>42</v>
      </c>
      <c r="H3201" t="s">
        <v>40</v>
      </c>
      <c r="I3201" t="s">
        <v>3267</v>
      </c>
      <c r="J3201">
        <v>52.3</v>
      </c>
      <c r="K3201">
        <v>17.03</v>
      </c>
      <c r="L3201" t="s">
        <v>39</v>
      </c>
      <c r="M3201" t="s">
        <v>3264</v>
      </c>
      <c r="N3201" t="s">
        <v>39</v>
      </c>
      <c r="O3201">
        <v>1996</v>
      </c>
      <c r="P3201">
        <v>1997</v>
      </c>
      <c r="Q3201" t="s">
        <v>3265</v>
      </c>
      <c r="R3201" t="s">
        <v>3266</v>
      </c>
      <c r="S3201" t="s">
        <v>39</v>
      </c>
      <c r="T3201">
        <v>-3</v>
      </c>
      <c r="U3201" t="s">
        <v>2628</v>
      </c>
      <c r="V3201" s="6" t="s">
        <v>2953</v>
      </c>
      <c r="W3201">
        <v>56</v>
      </c>
      <c r="X3201" s="6" t="s">
        <v>2787</v>
      </c>
      <c r="Y3201" t="s">
        <v>39</v>
      </c>
      <c r="Z3201" s="6" t="s">
        <v>39</v>
      </c>
      <c r="AA3201" t="s">
        <v>39</v>
      </c>
      <c r="AB3201" t="s">
        <v>39</v>
      </c>
      <c r="AC3201" t="s">
        <v>39</v>
      </c>
      <c r="AD3201" t="s">
        <v>40</v>
      </c>
      <c r="AE3201" t="s">
        <v>39</v>
      </c>
      <c r="AF3201" t="s">
        <v>40</v>
      </c>
      <c r="AG3201" t="s">
        <v>39</v>
      </c>
      <c r="AH3201" t="s">
        <v>39</v>
      </c>
      <c r="AI3201" t="s">
        <v>39</v>
      </c>
      <c r="AJ3201" s="6" t="s">
        <v>43</v>
      </c>
      <c r="AK3201" s="19">
        <v>31.193000000000001</v>
      </c>
      <c r="AL3201" t="s">
        <v>39</v>
      </c>
      <c r="AM3201" t="s">
        <v>39</v>
      </c>
      <c r="AN3201">
        <v>4</v>
      </c>
      <c r="AO3201">
        <v>50</v>
      </c>
      <c r="AP3201">
        <f t="shared" si="101"/>
        <v>105</v>
      </c>
      <c r="AQ3201" t="s">
        <v>39</v>
      </c>
      <c r="AR3201" t="s">
        <v>2642</v>
      </c>
      <c r="AS3201" t="s">
        <v>3273</v>
      </c>
    </row>
    <row r="3202" spans="1:45" x14ac:dyDescent="0.35">
      <c r="A3202" t="s">
        <v>2180</v>
      </c>
      <c r="B3202" t="s">
        <v>2672</v>
      </c>
      <c r="C3202" t="s">
        <v>2592</v>
      </c>
      <c r="D3202" t="s">
        <v>1389</v>
      </c>
      <c r="E3202" t="s">
        <v>2179</v>
      </c>
      <c r="F3202" t="s">
        <v>39</v>
      </c>
      <c r="G3202" t="s">
        <v>42</v>
      </c>
      <c r="H3202" t="s">
        <v>40</v>
      </c>
      <c r="I3202" t="s">
        <v>3267</v>
      </c>
      <c r="J3202">
        <v>52.3</v>
      </c>
      <c r="K3202">
        <v>17.03</v>
      </c>
      <c r="L3202" t="s">
        <v>39</v>
      </c>
      <c r="M3202" t="s">
        <v>3264</v>
      </c>
      <c r="N3202" t="s">
        <v>39</v>
      </c>
      <c r="O3202">
        <v>1996</v>
      </c>
      <c r="P3202">
        <v>1997</v>
      </c>
      <c r="Q3202" t="s">
        <v>3265</v>
      </c>
      <c r="R3202" t="s">
        <v>3266</v>
      </c>
      <c r="S3202" t="s">
        <v>39</v>
      </c>
      <c r="T3202">
        <v>-3</v>
      </c>
      <c r="U3202" t="s">
        <v>2628</v>
      </c>
      <c r="V3202" s="6" t="s">
        <v>2953</v>
      </c>
      <c r="W3202">
        <v>56</v>
      </c>
      <c r="X3202" s="6" t="s">
        <v>3231</v>
      </c>
      <c r="Y3202" t="s">
        <v>39</v>
      </c>
      <c r="Z3202" s="6" t="s">
        <v>39</v>
      </c>
      <c r="AA3202" t="s">
        <v>39</v>
      </c>
      <c r="AB3202" t="s">
        <v>39</v>
      </c>
      <c r="AC3202" t="s">
        <v>39</v>
      </c>
      <c r="AD3202" t="s">
        <v>40</v>
      </c>
      <c r="AE3202" t="s">
        <v>39</v>
      </c>
      <c r="AF3202" t="s">
        <v>40</v>
      </c>
      <c r="AG3202" t="s">
        <v>39</v>
      </c>
      <c r="AH3202" t="s">
        <v>39</v>
      </c>
      <c r="AI3202" t="s">
        <v>39</v>
      </c>
      <c r="AJ3202" s="6" t="s">
        <v>43</v>
      </c>
      <c r="AK3202" s="19">
        <v>0</v>
      </c>
      <c r="AL3202" t="s">
        <v>39</v>
      </c>
      <c r="AM3202" t="s">
        <v>39</v>
      </c>
      <c r="AN3202">
        <v>4</v>
      </c>
      <c r="AO3202">
        <v>50</v>
      </c>
      <c r="AP3202">
        <v>28</v>
      </c>
      <c r="AQ3202" t="s">
        <v>39</v>
      </c>
      <c r="AR3202" t="s">
        <v>2642</v>
      </c>
      <c r="AS3202" t="s">
        <v>3273</v>
      </c>
    </row>
    <row r="3203" spans="1:45" x14ac:dyDescent="0.35">
      <c r="A3203" t="s">
        <v>2180</v>
      </c>
      <c r="B3203" t="s">
        <v>2672</v>
      </c>
      <c r="C3203" t="s">
        <v>2592</v>
      </c>
      <c r="D3203" t="s">
        <v>1389</v>
      </c>
      <c r="E3203" t="s">
        <v>2179</v>
      </c>
      <c r="F3203" t="s">
        <v>39</v>
      </c>
      <c r="G3203" t="s">
        <v>42</v>
      </c>
      <c r="H3203" t="s">
        <v>40</v>
      </c>
      <c r="I3203" t="s">
        <v>3267</v>
      </c>
      <c r="J3203">
        <v>52.3</v>
      </c>
      <c r="K3203">
        <v>17.03</v>
      </c>
      <c r="L3203" t="s">
        <v>39</v>
      </c>
      <c r="M3203" t="s">
        <v>3264</v>
      </c>
      <c r="N3203" t="s">
        <v>39</v>
      </c>
      <c r="O3203">
        <v>1996</v>
      </c>
      <c r="P3203">
        <v>1997</v>
      </c>
      <c r="Q3203" t="s">
        <v>3265</v>
      </c>
      <c r="R3203" t="s">
        <v>3266</v>
      </c>
      <c r="S3203" t="s">
        <v>39</v>
      </c>
      <c r="T3203">
        <v>-3</v>
      </c>
      <c r="U3203" t="s">
        <v>2628</v>
      </c>
      <c r="V3203" s="6" t="s">
        <v>2953</v>
      </c>
      <c r="W3203">
        <v>56</v>
      </c>
      <c r="X3203" s="6" t="s">
        <v>3231</v>
      </c>
      <c r="Y3203" t="s">
        <v>39</v>
      </c>
      <c r="Z3203" s="6" t="s">
        <v>39</v>
      </c>
      <c r="AA3203" t="s">
        <v>39</v>
      </c>
      <c r="AB3203" t="s">
        <v>39</v>
      </c>
      <c r="AC3203" t="s">
        <v>39</v>
      </c>
      <c r="AD3203" t="s">
        <v>40</v>
      </c>
      <c r="AE3203" t="s">
        <v>39</v>
      </c>
      <c r="AF3203" t="s">
        <v>40</v>
      </c>
      <c r="AG3203" t="s">
        <v>39</v>
      </c>
      <c r="AH3203" t="s">
        <v>39</v>
      </c>
      <c r="AI3203" t="s">
        <v>39</v>
      </c>
      <c r="AJ3203" s="6" t="s">
        <v>43</v>
      </c>
      <c r="AK3203">
        <v>15.223000000000001</v>
      </c>
      <c r="AL3203" t="s">
        <v>39</v>
      </c>
      <c r="AM3203" t="s">
        <v>39</v>
      </c>
      <c r="AN3203">
        <v>4</v>
      </c>
      <c r="AO3203">
        <v>50</v>
      </c>
      <c r="AP3203">
        <f t="shared" ref="AP3203:AP3213" si="102">AP3202+7</f>
        <v>35</v>
      </c>
      <c r="AQ3203" t="s">
        <v>39</v>
      </c>
      <c r="AR3203" t="s">
        <v>2642</v>
      </c>
      <c r="AS3203" t="s">
        <v>3273</v>
      </c>
    </row>
    <row r="3204" spans="1:45" x14ac:dyDescent="0.35">
      <c r="A3204" t="s">
        <v>2180</v>
      </c>
      <c r="B3204" t="s">
        <v>2672</v>
      </c>
      <c r="C3204" t="s">
        <v>2592</v>
      </c>
      <c r="D3204" t="s">
        <v>1389</v>
      </c>
      <c r="E3204" t="s">
        <v>2179</v>
      </c>
      <c r="F3204" t="s">
        <v>39</v>
      </c>
      <c r="G3204" t="s">
        <v>42</v>
      </c>
      <c r="H3204" t="s">
        <v>40</v>
      </c>
      <c r="I3204" t="s">
        <v>3267</v>
      </c>
      <c r="J3204">
        <v>52.3</v>
      </c>
      <c r="K3204">
        <v>17.03</v>
      </c>
      <c r="L3204" t="s">
        <v>39</v>
      </c>
      <c r="M3204" t="s">
        <v>3264</v>
      </c>
      <c r="N3204" t="s">
        <v>39</v>
      </c>
      <c r="O3204">
        <v>1996</v>
      </c>
      <c r="P3204">
        <v>1997</v>
      </c>
      <c r="Q3204" t="s">
        <v>3265</v>
      </c>
      <c r="R3204" t="s">
        <v>3266</v>
      </c>
      <c r="S3204" t="s">
        <v>39</v>
      </c>
      <c r="T3204">
        <v>-3</v>
      </c>
      <c r="U3204" t="s">
        <v>2628</v>
      </c>
      <c r="V3204" s="6" t="s">
        <v>2953</v>
      </c>
      <c r="W3204">
        <v>56</v>
      </c>
      <c r="X3204" s="6" t="s">
        <v>3231</v>
      </c>
      <c r="Y3204" t="s">
        <v>39</v>
      </c>
      <c r="Z3204" s="6" t="s">
        <v>39</v>
      </c>
      <c r="AA3204" t="s">
        <v>39</v>
      </c>
      <c r="AB3204" t="s">
        <v>39</v>
      </c>
      <c r="AC3204" t="s">
        <v>39</v>
      </c>
      <c r="AD3204" t="s">
        <v>40</v>
      </c>
      <c r="AE3204" t="s">
        <v>39</v>
      </c>
      <c r="AF3204" t="s">
        <v>40</v>
      </c>
      <c r="AG3204" t="s">
        <v>39</v>
      </c>
      <c r="AH3204" t="s">
        <v>39</v>
      </c>
      <c r="AI3204" t="s">
        <v>39</v>
      </c>
      <c r="AJ3204" s="6" t="s">
        <v>43</v>
      </c>
      <c r="AK3204">
        <v>22.536000000000001</v>
      </c>
      <c r="AL3204" t="s">
        <v>39</v>
      </c>
      <c r="AM3204" t="s">
        <v>39</v>
      </c>
      <c r="AN3204">
        <v>4</v>
      </c>
      <c r="AO3204">
        <v>50</v>
      </c>
      <c r="AP3204">
        <f t="shared" si="102"/>
        <v>42</v>
      </c>
      <c r="AQ3204" t="s">
        <v>39</v>
      </c>
      <c r="AR3204" t="s">
        <v>2642</v>
      </c>
      <c r="AS3204" t="s">
        <v>3273</v>
      </c>
    </row>
    <row r="3205" spans="1:45" x14ac:dyDescent="0.35">
      <c r="A3205" t="s">
        <v>2180</v>
      </c>
      <c r="B3205" t="s">
        <v>2672</v>
      </c>
      <c r="C3205" t="s">
        <v>2592</v>
      </c>
      <c r="D3205" t="s">
        <v>1389</v>
      </c>
      <c r="E3205" t="s">
        <v>2179</v>
      </c>
      <c r="F3205" t="s">
        <v>39</v>
      </c>
      <c r="G3205" t="s">
        <v>42</v>
      </c>
      <c r="H3205" t="s">
        <v>40</v>
      </c>
      <c r="I3205" t="s">
        <v>3267</v>
      </c>
      <c r="J3205">
        <v>52.3</v>
      </c>
      <c r="K3205">
        <v>17.03</v>
      </c>
      <c r="L3205" t="s">
        <v>39</v>
      </c>
      <c r="M3205" t="s">
        <v>3264</v>
      </c>
      <c r="N3205" t="s">
        <v>39</v>
      </c>
      <c r="O3205">
        <v>1996</v>
      </c>
      <c r="P3205">
        <v>1997</v>
      </c>
      <c r="Q3205" t="s">
        <v>3265</v>
      </c>
      <c r="R3205" t="s">
        <v>3266</v>
      </c>
      <c r="S3205" t="s">
        <v>39</v>
      </c>
      <c r="T3205">
        <v>-3</v>
      </c>
      <c r="U3205" t="s">
        <v>2628</v>
      </c>
      <c r="V3205" s="6" t="s">
        <v>2953</v>
      </c>
      <c r="W3205">
        <v>56</v>
      </c>
      <c r="X3205" s="6" t="s">
        <v>3231</v>
      </c>
      <c r="Y3205" t="s">
        <v>39</v>
      </c>
      <c r="Z3205" s="6" t="s">
        <v>39</v>
      </c>
      <c r="AA3205" t="s">
        <v>39</v>
      </c>
      <c r="AB3205" t="s">
        <v>39</v>
      </c>
      <c r="AC3205" t="s">
        <v>39</v>
      </c>
      <c r="AD3205" t="s">
        <v>40</v>
      </c>
      <c r="AE3205" t="s">
        <v>39</v>
      </c>
      <c r="AF3205" t="s">
        <v>40</v>
      </c>
      <c r="AG3205" t="s">
        <v>39</v>
      </c>
      <c r="AH3205" t="s">
        <v>39</v>
      </c>
      <c r="AI3205" t="s">
        <v>39</v>
      </c>
      <c r="AJ3205" s="6" t="s">
        <v>43</v>
      </c>
      <c r="AK3205" s="19">
        <v>40.445999999999998</v>
      </c>
      <c r="AL3205" t="s">
        <v>39</v>
      </c>
      <c r="AM3205" t="s">
        <v>39</v>
      </c>
      <c r="AN3205">
        <v>4</v>
      </c>
      <c r="AO3205">
        <v>50</v>
      </c>
      <c r="AP3205">
        <f t="shared" si="102"/>
        <v>49</v>
      </c>
      <c r="AQ3205" t="s">
        <v>39</v>
      </c>
      <c r="AR3205" t="s">
        <v>2642</v>
      </c>
      <c r="AS3205" t="s">
        <v>3273</v>
      </c>
    </row>
    <row r="3206" spans="1:45" x14ac:dyDescent="0.35">
      <c r="A3206" t="s">
        <v>2180</v>
      </c>
      <c r="B3206" t="s">
        <v>2672</v>
      </c>
      <c r="C3206" t="s">
        <v>2592</v>
      </c>
      <c r="D3206" t="s">
        <v>1389</v>
      </c>
      <c r="E3206" t="s">
        <v>2179</v>
      </c>
      <c r="F3206" t="s">
        <v>39</v>
      </c>
      <c r="G3206" t="s">
        <v>42</v>
      </c>
      <c r="H3206" t="s">
        <v>40</v>
      </c>
      <c r="I3206" t="s">
        <v>3267</v>
      </c>
      <c r="J3206">
        <v>52.3</v>
      </c>
      <c r="K3206">
        <v>17.03</v>
      </c>
      <c r="L3206" t="s">
        <v>39</v>
      </c>
      <c r="M3206" t="s">
        <v>3264</v>
      </c>
      <c r="N3206" t="s">
        <v>39</v>
      </c>
      <c r="O3206">
        <v>1996</v>
      </c>
      <c r="P3206">
        <v>1997</v>
      </c>
      <c r="Q3206" t="s">
        <v>3265</v>
      </c>
      <c r="R3206" t="s">
        <v>3266</v>
      </c>
      <c r="S3206" t="s">
        <v>39</v>
      </c>
      <c r="T3206">
        <v>-3</v>
      </c>
      <c r="U3206" t="s">
        <v>2628</v>
      </c>
      <c r="V3206" s="6" t="s">
        <v>2953</v>
      </c>
      <c r="W3206">
        <v>56</v>
      </c>
      <c r="X3206" s="6" t="s">
        <v>3231</v>
      </c>
      <c r="Y3206" t="s">
        <v>39</v>
      </c>
      <c r="Z3206" s="6" t="s">
        <v>39</v>
      </c>
      <c r="AA3206" t="s">
        <v>39</v>
      </c>
      <c r="AB3206" t="s">
        <v>39</v>
      </c>
      <c r="AC3206" t="s">
        <v>39</v>
      </c>
      <c r="AD3206" t="s">
        <v>40</v>
      </c>
      <c r="AE3206" t="s">
        <v>39</v>
      </c>
      <c r="AF3206" t="s">
        <v>40</v>
      </c>
      <c r="AG3206" t="s">
        <v>39</v>
      </c>
      <c r="AH3206" t="s">
        <v>39</v>
      </c>
      <c r="AI3206" t="s">
        <v>39</v>
      </c>
      <c r="AJ3206" s="6" t="s">
        <v>43</v>
      </c>
      <c r="AK3206" s="19">
        <v>50.594999999999999</v>
      </c>
      <c r="AL3206" t="s">
        <v>39</v>
      </c>
      <c r="AM3206" t="s">
        <v>39</v>
      </c>
      <c r="AN3206">
        <v>4</v>
      </c>
      <c r="AO3206">
        <v>50</v>
      </c>
      <c r="AP3206">
        <f t="shared" si="102"/>
        <v>56</v>
      </c>
      <c r="AQ3206" t="s">
        <v>39</v>
      </c>
      <c r="AR3206" t="s">
        <v>2642</v>
      </c>
      <c r="AS3206" t="s">
        <v>3273</v>
      </c>
    </row>
    <row r="3207" spans="1:45" x14ac:dyDescent="0.35">
      <c r="A3207" t="s">
        <v>2180</v>
      </c>
      <c r="B3207" t="s">
        <v>2672</v>
      </c>
      <c r="C3207" t="s">
        <v>2592</v>
      </c>
      <c r="D3207" t="s">
        <v>1389</v>
      </c>
      <c r="E3207" t="s">
        <v>2179</v>
      </c>
      <c r="F3207" t="s">
        <v>39</v>
      </c>
      <c r="G3207" t="s">
        <v>42</v>
      </c>
      <c r="H3207" t="s">
        <v>40</v>
      </c>
      <c r="I3207" t="s">
        <v>3267</v>
      </c>
      <c r="J3207">
        <v>52.3</v>
      </c>
      <c r="K3207">
        <v>17.03</v>
      </c>
      <c r="L3207" t="s">
        <v>39</v>
      </c>
      <c r="M3207" t="s">
        <v>3264</v>
      </c>
      <c r="N3207" t="s">
        <v>39</v>
      </c>
      <c r="O3207">
        <v>1996</v>
      </c>
      <c r="P3207">
        <v>1997</v>
      </c>
      <c r="Q3207" t="s">
        <v>3265</v>
      </c>
      <c r="R3207" t="s">
        <v>3266</v>
      </c>
      <c r="S3207" t="s">
        <v>39</v>
      </c>
      <c r="T3207">
        <v>-3</v>
      </c>
      <c r="U3207" t="s">
        <v>2628</v>
      </c>
      <c r="V3207" s="6" t="s">
        <v>2953</v>
      </c>
      <c r="W3207">
        <v>56</v>
      </c>
      <c r="X3207" s="6" t="s">
        <v>3231</v>
      </c>
      <c r="Y3207" t="s">
        <v>39</v>
      </c>
      <c r="Z3207" s="6" t="s">
        <v>39</v>
      </c>
      <c r="AA3207" t="s">
        <v>39</v>
      </c>
      <c r="AB3207" t="s">
        <v>39</v>
      </c>
      <c r="AC3207" t="s">
        <v>39</v>
      </c>
      <c r="AD3207" t="s">
        <v>40</v>
      </c>
      <c r="AE3207" t="s">
        <v>39</v>
      </c>
      <c r="AF3207" t="s">
        <v>40</v>
      </c>
      <c r="AG3207" t="s">
        <v>39</v>
      </c>
      <c r="AH3207" t="s">
        <v>39</v>
      </c>
      <c r="AI3207" t="s">
        <v>39</v>
      </c>
      <c r="AJ3207" s="6" t="s">
        <v>43</v>
      </c>
      <c r="AK3207" s="19">
        <v>52.982999999999997</v>
      </c>
      <c r="AL3207" t="s">
        <v>39</v>
      </c>
      <c r="AM3207" t="s">
        <v>39</v>
      </c>
      <c r="AN3207">
        <v>4</v>
      </c>
      <c r="AO3207">
        <v>50</v>
      </c>
      <c r="AP3207">
        <f t="shared" si="102"/>
        <v>63</v>
      </c>
      <c r="AQ3207" t="s">
        <v>39</v>
      </c>
      <c r="AR3207" t="s">
        <v>2642</v>
      </c>
      <c r="AS3207" t="s">
        <v>3273</v>
      </c>
    </row>
    <row r="3208" spans="1:45" x14ac:dyDescent="0.35">
      <c r="A3208" t="s">
        <v>2180</v>
      </c>
      <c r="B3208" t="s">
        <v>2672</v>
      </c>
      <c r="C3208" t="s">
        <v>2592</v>
      </c>
      <c r="D3208" t="s">
        <v>1389</v>
      </c>
      <c r="E3208" t="s">
        <v>2179</v>
      </c>
      <c r="F3208" t="s">
        <v>39</v>
      </c>
      <c r="G3208" t="s">
        <v>42</v>
      </c>
      <c r="H3208" t="s">
        <v>40</v>
      </c>
      <c r="I3208" t="s">
        <v>3267</v>
      </c>
      <c r="J3208">
        <v>52.3</v>
      </c>
      <c r="K3208">
        <v>17.03</v>
      </c>
      <c r="L3208" t="s">
        <v>39</v>
      </c>
      <c r="M3208" t="s">
        <v>3264</v>
      </c>
      <c r="N3208" t="s">
        <v>39</v>
      </c>
      <c r="O3208">
        <v>1996</v>
      </c>
      <c r="P3208">
        <v>1997</v>
      </c>
      <c r="Q3208" t="s">
        <v>3265</v>
      </c>
      <c r="R3208" t="s">
        <v>3266</v>
      </c>
      <c r="S3208" t="s">
        <v>39</v>
      </c>
      <c r="T3208">
        <v>-3</v>
      </c>
      <c r="U3208" t="s">
        <v>2628</v>
      </c>
      <c r="V3208" s="6" t="s">
        <v>2953</v>
      </c>
      <c r="W3208">
        <v>56</v>
      </c>
      <c r="X3208" s="6" t="s">
        <v>3231</v>
      </c>
      <c r="Y3208" t="s">
        <v>39</v>
      </c>
      <c r="Z3208" s="6" t="s">
        <v>39</v>
      </c>
      <c r="AA3208" t="s">
        <v>39</v>
      </c>
      <c r="AB3208" t="s">
        <v>39</v>
      </c>
      <c r="AC3208" t="s">
        <v>39</v>
      </c>
      <c r="AD3208" t="s">
        <v>40</v>
      </c>
      <c r="AE3208" t="s">
        <v>39</v>
      </c>
      <c r="AF3208" t="s">
        <v>40</v>
      </c>
      <c r="AG3208" t="s">
        <v>39</v>
      </c>
      <c r="AH3208" t="s">
        <v>39</v>
      </c>
      <c r="AI3208" t="s">
        <v>39</v>
      </c>
      <c r="AJ3208" s="6" t="s">
        <v>43</v>
      </c>
      <c r="AK3208" s="19">
        <v>61.042000000000002</v>
      </c>
      <c r="AL3208" t="s">
        <v>39</v>
      </c>
      <c r="AM3208" t="s">
        <v>39</v>
      </c>
      <c r="AN3208">
        <v>4</v>
      </c>
      <c r="AO3208">
        <v>50</v>
      </c>
      <c r="AP3208">
        <f t="shared" si="102"/>
        <v>70</v>
      </c>
      <c r="AQ3208" t="s">
        <v>39</v>
      </c>
      <c r="AR3208" t="s">
        <v>2642</v>
      </c>
      <c r="AS3208" t="s">
        <v>3273</v>
      </c>
    </row>
    <row r="3209" spans="1:45" x14ac:dyDescent="0.35">
      <c r="A3209" t="s">
        <v>2180</v>
      </c>
      <c r="B3209" t="s">
        <v>2672</v>
      </c>
      <c r="C3209" t="s">
        <v>2592</v>
      </c>
      <c r="D3209" t="s">
        <v>1389</v>
      </c>
      <c r="E3209" t="s">
        <v>2179</v>
      </c>
      <c r="F3209" t="s">
        <v>39</v>
      </c>
      <c r="G3209" t="s">
        <v>42</v>
      </c>
      <c r="H3209" t="s">
        <v>40</v>
      </c>
      <c r="I3209" t="s">
        <v>3267</v>
      </c>
      <c r="J3209">
        <v>52.3</v>
      </c>
      <c r="K3209">
        <v>17.03</v>
      </c>
      <c r="L3209" t="s">
        <v>39</v>
      </c>
      <c r="M3209" t="s">
        <v>3264</v>
      </c>
      <c r="N3209" t="s">
        <v>39</v>
      </c>
      <c r="O3209">
        <v>1996</v>
      </c>
      <c r="P3209">
        <v>1997</v>
      </c>
      <c r="Q3209" t="s">
        <v>3265</v>
      </c>
      <c r="R3209" t="s">
        <v>3266</v>
      </c>
      <c r="S3209" t="s">
        <v>39</v>
      </c>
      <c r="T3209">
        <v>-3</v>
      </c>
      <c r="U3209" t="s">
        <v>2628</v>
      </c>
      <c r="V3209" s="6" t="s">
        <v>2953</v>
      </c>
      <c r="W3209">
        <v>56</v>
      </c>
      <c r="X3209" s="6" t="s">
        <v>3231</v>
      </c>
      <c r="Y3209" t="s">
        <v>39</v>
      </c>
      <c r="Z3209" s="6" t="s">
        <v>39</v>
      </c>
      <c r="AA3209" t="s">
        <v>39</v>
      </c>
      <c r="AB3209" t="s">
        <v>39</v>
      </c>
      <c r="AC3209" t="s">
        <v>39</v>
      </c>
      <c r="AD3209" t="s">
        <v>40</v>
      </c>
      <c r="AE3209" t="s">
        <v>39</v>
      </c>
      <c r="AF3209" t="s">
        <v>40</v>
      </c>
      <c r="AG3209" t="s">
        <v>39</v>
      </c>
      <c r="AH3209" t="s">
        <v>39</v>
      </c>
      <c r="AI3209" t="s">
        <v>39</v>
      </c>
      <c r="AJ3209" s="6" t="s">
        <v>43</v>
      </c>
      <c r="AK3209" s="19">
        <v>66.117000000000004</v>
      </c>
      <c r="AL3209" t="s">
        <v>39</v>
      </c>
      <c r="AM3209" t="s">
        <v>39</v>
      </c>
      <c r="AN3209">
        <v>4</v>
      </c>
      <c r="AO3209">
        <v>50</v>
      </c>
      <c r="AP3209">
        <f t="shared" si="102"/>
        <v>77</v>
      </c>
      <c r="AQ3209" t="s">
        <v>39</v>
      </c>
      <c r="AR3209" t="s">
        <v>2642</v>
      </c>
      <c r="AS3209" t="s">
        <v>3273</v>
      </c>
    </row>
    <row r="3210" spans="1:45" x14ac:dyDescent="0.35">
      <c r="A3210" t="s">
        <v>2180</v>
      </c>
      <c r="B3210" t="s">
        <v>2672</v>
      </c>
      <c r="C3210" t="s">
        <v>2592</v>
      </c>
      <c r="D3210" t="s">
        <v>1389</v>
      </c>
      <c r="E3210" t="s">
        <v>2179</v>
      </c>
      <c r="F3210" t="s">
        <v>39</v>
      </c>
      <c r="G3210" t="s">
        <v>42</v>
      </c>
      <c r="H3210" t="s">
        <v>40</v>
      </c>
      <c r="I3210" t="s">
        <v>3267</v>
      </c>
      <c r="J3210">
        <v>52.3</v>
      </c>
      <c r="K3210">
        <v>17.03</v>
      </c>
      <c r="L3210" t="s">
        <v>39</v>
      </c>
      <c r="M3210" t="s">
        <v>3264</v>
      </c>
      <c r="N3210" t="s">
        <v>39</v>
      </c>
      <c r="O3210">
        <v>1996</v>
      </c>
      <c r="P3210">
        <v>1997</v>
      </c>
      <c r="Q3210" t="s">
        <v>3265</v>
      </c>
      <c r="R3210" t="s">
        <v>3266</v>
      </c>
      <c r="S3210" t="s">
        <v>39</v>
      </c>
      <c r="T3210">
        <v>-3</v>
      </c>
      <c r="U3210" t="s">
        <v>2628</v>
      </c>
      <c r="V3210" s="6" t="s">
        <v>2953</v>
      </c>
      <c r="W3210">
        <v>56</v>
      </c>
      <c r="X3210" s="6" t="s">
        <v>3231</v>
      </c>
      <c r="Y3210" t="s">
        <v>39</v>
      </c>
      <c r="Z3210" s="6" t="s">
        <v>39</v>
      </c>
      <c r="AA3210" t="s">
        <v>39</v>
      </c>
      <c r="AB3210" t="s">
        <v>39</v>
      </c>
      <c r="AC3210" t="s">
        <v>39</v>
      </c>
      <c r="AD3210" t="s">
        <v>40</v>
      </c>
      <c r="AE3210" t="s">
        <v>39</v>
      </c>
      <c r="AF3210" t="s">
        <v>40</v>
      </c>
      <c r="AG3210" t="s">
        <v>39</v>
      </c>
      <c r="AH3210" t="s">
        <v>39</v>
      </c>
      <c r="AI3210" t="s">
        <v>39</v>
      </c>
      <c r="AJ3210" s="6" t="s">
        <v>43</v>
      </c>
      <c r="AK3210" s="19">
        <v>70.593999999999994</v>
      </c>
      <c r="AL3210" t="s">
        <v>39</v>
      </c>
      <c r="AM3210" t="s">
        <v>39</v>
      </c>
      <c r="AN3210">
        <v>4</v>
      </c>
      <c r="AO3210">
        <v>50</v>
      </c>
      <c r="AP3210">
        <f t="shared" si="102"/>
        <v>84</v>
      </c>
      <c r="AQ3210" t="s">
        <v>39</v>
      </c>
      <c r="AR3210" t="s">
        <v>2642</v>
      </c>
      <c r="AS3210" t="s">
        <v>3273</v>
      </c>
    </row>
    <row r="3211" spans="1:45" x14ac:dyDescent="0.35">
      <c r="A3211" t="s">
        <v>2180</v>
      </c>
      <c r="B3211" t="s">
        <v>2672</v>
      </c>
      <c r="C3211" t="s">
        <v>2592</v>
      </c>
      <c r="D3211" t="s">
        <v>1389</v>
      </c>
      <c r="E3211" t="s">
        <v>2179</v>
      </c>
      <c r="F3211" t="s">
        <v>39</v>
      </c>
      <c r="G3211" t="s">
        <v>42</v>
      </c>
      <c r="H3211" t="s">
        <v>40</v>
      </c>
      <c r="I3211" t="s">
        <v>3267</v>
      </c>
      <c r="J3211">
        <v>52.3</v>
      </c>
      <c r="K3211">
        <v>17.03</v>
      </c>
      <c r="L3211" t="s">
        <v>39</v>
      </c>
      <c r="M3211" t="s">
        <v>3264</v>
      </c>
      <c r="N3211" t="s">
        <v>39</v>
      </c>
      <c r="O3211">
        <v>1996</v>
      </c>
      <c r="P3211">
        <v>1997</v>
      </c>
      <c r="Q3211" t="s">
        <v>3265</v>
      </c>
      <c r="R3211" t="s">
        <v>3266</v>
      </c>
      <c r="S3211" t="s">
        <v>39</v>
      </c>
      <c r="T3211">
        <v>-3</v>
      </c>
      <c r="U3211" t="s">
        <v>2628</v>
      </c>
      <c r="V3211" s="6" t="s">
        <v>2953</v>
      </c>
      <c r="W3211">
        <v>56</v>
      </c>
      <c r="X3211" s="6" t="s">
        <v>3231</v>
      </c>
      <c r="Y3211" t="s">
        <v>39</v>
      </c>
      <c r="Z3211" s="6" t="s">
        <v>39</v>
      </c>
      <c r="AA3211" t="s">
        <v>39</v>
      </c>
      <c r="AB3211" t="s">
        <v>39</v>
      </c>
      <c r="AC3211" t="s">
        <v>39</v>
      </c>
      <c r="AD3211" t="s">
        <v>40</v>
      </c>
      <c r="AE3211" t="s">
        <v>39</v>
      </c>
      <c r="AF3211" t="s">
        <v>40</v>
      </c>
      <c r="AG3211" t="s">
        <v>39</v>
      </c>
      <c r="AH3211" t="s">
        <v>39</v>
      </c>
      <c r="AI3211" t="s">
        <v>39</v>
      </c>
      <c r="AJ3211" s="6" t="s">
        <v>43</v>
      </c>
      <c r="AK3211" s="19">
        <v>76.266000000000005</v>
      </c>
      <c r="AL3211" t="s">
        <v>39</v>
      </c>
      <c r="AM3211" t="s">
        <v>39</v>
      </c>
      <c r="AN3211">
        <v>4</v>
      </c>
      <c r="AO3211">
        <v>50</v>
      </c>
      <c r="AP3211">
        <f t="shared" si="102"/>
        <v>91</v>
      </c>
      <c r="AQ3211" t="s">
        <v>39</v>
      </c>
      <c r="AR3211" t="s">
        <v>2642</v>
      </c>
      <c r="AS3211" t="s">
        <v>3273</v>
      </c>
    </row>
    <row r="3212" spans="1:45" x14ac:dyDescent="0.35">
      <c r="A3212" t="s">
        <v>2180</v>
      </c>
      <c r="B3212" t="s">
        <v>2672</v>
      </c>
      <c r="C3212" t="s">
        <v>2592</v>
      </c>
      <c r="D3212" t="s">
        <v>1389</v>
      </c>
      <c r="E3212" t="s">
        <v>2179</v>
      </c>
      <c r="F3212" t="s">
        <v>39</v>
      </c>
      <c r="G3212" t="s">
        <v>42</v>
      </c>
      <c r="H3212" t="s">
        <v>40</v>
      </c>
      <c r="I3212" t="s">
        <v>3267</v>
      </c>
      <c r="J3212">
        <v>52.3</v>
      </c>
      <c r="K3212">
        <v>17.03</v>
      </c>
      <c r="L3212" t="s">
        <v>39</v>
      </c>
      <c r="M3212" t="s">
        <v>3264</v>
      </c>
      <c r="N3212" t="s">
        <v>39</v>
      </c>
      <c r="O3212">
        <v>1996</v>
      </c>
      <c r="P3212">
        <v>1997</v>
      </c>
      <c r="Q3212" t="s">
        <v>3265</v>
      </c>
      <c r="R3212" t="s">
        <v>3266</v>
      </c>
      <c r="S3212" t="s">
        <v>39</v>
      </c>
      <c r="T3212">
        <v>-3</v>
      </c>
      <c r="U3212" t="s">
        <v>2628</v>
      </c>
      <c r="V3212" s="6" t="s">
        <v>2953</v>
      </c>
      <c r="W3212">
        <v>56</v>
      </c>
      <c r="X3212" s="6" t="s">
        <v>3231</v>
      </c>
      <c r="Y3212" t="s">
        <v>39</v>
      </c>
      <c r="Z3212" s="6" t="s">
        <v>39</v>
      </c>
      <c r="AA3212" t="s">
        <v>39</v>
      </c>
      <c r="AB3212" t="s">
        <v>39</v>
      </c>
      <c r="AC3212" t="s">
        <v>39</v>
      </c>
      <c r="AD3212" t="s">
        <v>40</v>
      </c>
      <c r="AE3212" t="s">
        <v>39</v>
      </c>
      <c r="AF3212" t="s">
        <v>40</v>
      </c>
      <c r="AG3212" t="s">
        <v>39</v>
      </c>
      <c r="AH3212" t="s">
        <v>39</v>
      </c>
      <c r="AI3212" t="s">
        <v>39</v>
      </c>
      <c r="AJ3212" s="6" t="s">
        <v>43</v>
      </c>
      <c r="AK3212" s="19">
        <v>78.951999999999998</v>
      </c>
      <c r="AL3212" t="s">
        <v>39</v>
      </c>
      <c r="AM3212" t="s">
        <v>39</v>
      </c>
      <c r="AN3212">
        <v>4</v>
      </c>
      <c r="AO3212">
        <v>50</v>
      </c>
      <c r="AP3212">
        <f t="shared" si="102"/>
        <v>98</v>
      </c>
      <c r="AQ3212" t="s">
        <v>39</v>
      </c>
      <c r="AR3212" t="s">
        <v>2642</v>
      </c>
      <c r="AS3212" t="s">
        <v>3273</v>
      </c>
    </row>
    <row r="3213" spans="1:45" x14ac:dyDescent="0.35">
      <c r="A3213" t="s">
        <v>2180</v>
      </c>
      <c r="B3213" t="s">
        <v>2672</v>
      </c>
      <c r="C3213" t="s">
        <v>2592</v>
      </c>
      <c r="D3213" t="s">
        <v>1389</v>
      </c>
      <c r="E3213" t="s">
        <v>2179</v>
      </c>
      <c r="F3213" t="s">
        <v>39</v>
      </c>
      <c r="G3213" t="s">
        <v>42</v>
      </c>
      <c r="H3213" t="s">
        <v>40</v>
      </c>
      <c r="I3213" t="s">
        <v>3267</v>
      </c>
      <c r="J3213">
        <v>52.3</v>
      </c>
      <c r="K3213">
        <v>17.03</v>
      </c>
      <c r="L3213" t="s">
        <v>39</v>
      </c>
      <c r="M3213" t="s">
        <v>3264</v>
      </c>
      <c r="N3213" t="s">
        <v>39</v>
      </c>
      <c r="O3213">
        <v>1996</v>
      </c>
      <c r="P3213">
        <v>1997</v>
      </c>
      <c r="Q3213" t="s">
        <v>3265</v>
      </c>
      <c r="R3213" t="s">
        <v>3266</v>
      </c>
      <c r="S3213" t="s">
        <v>39</v>
      </c>
      <c r="T3213">
        <v>-3</v>
      </c>
      <c r="U3213" t="s">
        <v>2628</v>
      </c>
      <c r="V3213" s="6" t="s">
        <v>2953</v>
      </c>
      <c r="W3213">
        <v>56</v>
      </c>
      <c r="X3213" s="6" t="s">
        <v>3231</v>
      </c>
      <c r="Y3213" t="s">
        <v>39</v>
      </c>
      <c r="Z3213" s="6" t="s">
        <v>39</v>
      </c>
      <c r="AA3213" t="s">
        <v>39</v>
      </c>
      <c r="AB3213" t="s">
        <v>39</v>
      </c>
      <c r="AC3213" t="s">
        <v>39</v>
      </c>
      <c r="AD3213" t="s">
        <v>40</v>
      </c>
      <c r="AE3213" t="s">
        <v>39</v>
      </c>
      <c r="AF3213" t="s">
        <v>40</v>
      </c>
      <c r="AG3213" t="s">
        <v>39</v>
      </c>
      <c r="AH3213" t="s">
        <v>39</v>
      </c>
      <c r="AI3213" t="s">
        <v>39</v>
      </c>
      <c r="AJ3213" s="6" t="s">
        <v>43</v>
      </c>
      <c r="AK3213" s="19">
        <v>79.847999999999999</v>
      </c>
      <c r="AL3213" t="s">
        <v>39</v>
      </c>
      <c r="AM3213" t="s">
        <v>39</v>
      </c>
      <c r="AN3213">
        <v>4</v>
      </c>
      <c r="AO3213">
        <v>50</v>
      </c>
      <c r="AP3213">
        <f t="shared" si="102"/>
        <v>105</v>
      </c>
      <c r="AQ3213" t="s">
        <v>39</v>
      </c>
      <c r="AR3213" t="s">
        <v>2642</v>
      </c>
      <c r="AS3213" t="s">
        <v>3273</v>
      </c>
    </row>
    <row r="3214" spans="1:45" x14ac:dyDescent="0.35">
      <c r="A3214" t="s">
        <v>2180</v>
      </c>
      <c r="B3214" t="s">
        <v>2672</v>
      </c>
      <c r="C3214" t="s">
        <v>2592</v>
      </c>
      <c r="D3214" t="s">
        <v>1389</v>
      </c>
      <c r="E3214" t="s">
        <v>2179</v>
      </c>
      <c r="F3214" t="s">
        <v>39</v>
      </c>
      <c r="G3214" t="s">
        <v>42</v>
      </c>
      <c r="H3214" t="s">
        <v>40</v>
      </c>
      <c r="I3214" t="s">
        <v>3267</v>
      </c>
      <c r="J3214">
        <v>52.3</v>
      </c>
      <c r="K3214">
        <v>17.03</v>
      </c>
      <c r="L3214" t="s">
        <v>39</v>
      </c>
      <c r="M3214" t="s">
        <v>3264</v>
      </c>
      <c r="N3214" t="s">
        <v>39</v>
      </c>
      <c r="O3214">
        <v>1996</v>
      </c>
      <c r="P3214">
        <v>1997</v>
      </c>
      <c r="Q3214" t="s">
        <v>3265</v>
      </c>
      <c r="R3214" t="s">
        <v>3266</v>
      </c>
      <c r="S3214" t="s">
        <v>39</v>
      </c>
      <c r="T3214">
        <v>-3</v>
      </c>
      <c r="U3214" t="s">
        <v>2628</v>
      </c>
      <c r="V3214" s="6" t="s">
        <v>2953</v>
      </c>
      <c r="W3214">
        <v>56</v>
      </c>
      <c r="X3214" s="6" t="s">
        <v>3232</v>
      </c>
      <c r="Y3214" t="s">
        <v>39</v>
      </c>
      <c r="Z3214" s="6" t="s">
        <v>39</v>
      </c>
      <c r="AA3214" t="s">
        <v>39</v>
      </c>
      <c r="AB3214" t="s">
        <v>39</v>
      </c>
      <c r="AC3214" t="s">
        <v>39</v>
      </c>
      <c r="AD3214" t="s">
        <v>40</v>
      </c>
      <c r="AE3214" t="s">
        <v>39</v>
      </c>
      <c r="AF3214" t="s">
        <v>40</v>
      </c>
      <c r="AG3214" t="s">
        <v>39</v>
      </c>
      <c r="AH3214" t="s">
        <v>39</v>
      </c>
      <c r="AI3214" t="s">
        <v>39</v>
      </c>
      <c r="AJ3214" s="6" t="s">
        <v>43</v>
      </c>
      <c r="AK3214" s="19">
        <v>0</v>
      </c>
      <c r="AL3214" t="s">
        <v>39</v>
      </c>
      <c r="AM3214" t="s">
        <v>39</v>
      </c>
      <c r="AN3214">
        <v>4</v>
      </c>
      <c r="AO3214">
        <v>50</v>
      </c>
      <c r="AP3214">
        <v>14</v>
      </c>
      <c r="AQ3214" t="s">
        <v>39</v>
      </c>
      <c r="AR3214" t="s">
        <v>2642</v>
      </c>
      <c r="AS3214" t="s">
        <v>3273</v>
      </c>
    </row>
    <row r="3215" spans="1:45" x14ac:dyDescent="0.35">
      <c r="A3215" t="s">
        <v>2180</v>
      </c>
      <c r="B3215" t="s">
        <v>2672</v>
      </c>
      <c r="C3215" t="s">
        <v>2592</v>
      </c>
      <c r="D3215" t="s">
        <v>1389</v>
      </c>
      <c r="E3215" t="s">
        <v>2179</v>
      </c>
      <c r="F3215" t="s">
        <v>39</v>
      </c>
      <c r="G3215" t="s">
        <v>42</v>
      </c>
      <c r="H3215" t="s">
        <v>40</v>
      </c>
      <c r="I3215" t="s">
        <v>3267</v>
      </c>
      <c r="J3215">
        <v>52.3</v>
      </c>
      <c r="K3215">
        <v>17.03</v>
      </c>
      <c r="L3215" t="s">
        <v>39</v>
      </c>
      <c r="M3215" t="s">
        <v>3264</v>
      </c>
      <c r="N3215" t="s">
        <v>39</v>
      </c>
      <c r="O3215">
        <v>1996</v>
      </c>
      <c r="P3215">
        <v>1997</v>
      </c>
      <c r="Q3215" t="s">
        <v>3265</v>
      </c>
      <c r="R3215" t="s">
        <v>3266</v>
      </c>
      <c r="S3215" t="s">
        <v>39</v>
      </c>
      <c r="T3215">
        <v>-3</v>
      </c>
      <c r="U3215" t="s">
        <v>2628</v>
      </c>
      <c r="V3215" s="6" t="s">
        <v>2953</v>
      </c>
      <c r="W3215">
        <v>56</v>
      </c>
      <c r="X3215" s="6" t="s">
        <v>3232</v>
      </c>
      <c r="Y3215" t="s">
        <v>39</v>
      </c>
      <c r="Z3215" s="6" t="s">
        <v>39</v>
      </c>
      <c r="AA3215" t="s">
        <v>39</v>
      </c>
      <c r="AB3215" t="s">
        <v>39</v>
      </c>
      <c r="AC3215" t="s">
        <v>39</v>
      </c>
      <c r="AD3215" t="s">
        <v>40</v>
      </c>
      <c r="AE3215" t="s">
        <v>39</v>
      </c>
      <c r="AF3215" t="s">
        <v>40</v>
      </c>
      <c r="AG3215" t="s">
        <v>39</v>
      </c>
      <c r="AH3215" t="s">
        <v>39</v>
      </c>
      <c r="AI3215" t="s">
        <v>39</v>
      </c>
      <c r="AJ3215" s="6" t="s">
        <v>43</v>
      </c>
      <c r="AK3215">
        <v>17.611000000000001</v>
      </c>
      <c r="AL3215" t="s">
        <v>39</v>
      </c>
      <c r="AM3215" t="s">
        <v>39</v>
      </c>
      <c r="AN3215">
        <v>4</v>
      </c>
      <c r="AO3215">
        <v>50</v>
      </c>
      <c r="AP3215">
        <f t="shared" ref="AP3215:AP3226" si="103">AP3214+7</f>
        <v>21</v>
      </c>
      <c r="AQ3215" t="s">
        <v>39</v>
      </c>
      <c r="AR3215" t="s">
        <v>2642</v>
      </c>
      <c r="AS3215" t="s">
        <v>3273</v>
      </c>
    </row>
    <row r="3216" spans="1:45" x14ac:dyDescent="0.35">
      <c r="A3216" t="s">
        <v>2180</v>
      </c>
      <c r="B3216" t="s">
        <v>2672</v>
      </c>
      <c r="C3216" t="s">
        <v>2592</v>
      </c>
      <c r="D3216" t="s">
        <v>1389</v>
      </c>
      <c r="E3216" t="s">
        <v>2179</v>
      </c>
      <c r="F3216" t="s">
        <v>39</v>
      </c>
      <c r="G3216" t="s">
        <v>42</v>
      </c>
      <c r="H3216" t="s">
        <v>40</v>
      </c>
      <c r="I3216" t="s">
        <v>3267</v>
      </c>
      <c r="J3216">
        <v>52.3</v>
      </c>
      <c r="K3216">
        <v>17.03</v>
      </c>
      <c r="L3216" t="s">
        <v>39</v>
      </c>
      <c r="M3216" t="s">
        <v>3264</v>
      </c>
      <c r="N3216" t="s">
        <v>39</v>
      </c>
      <c r="O3216">
        <v>1996</v>
      </c>
      <c r="P3216">
        <v>1997</v>
      </c>
      <c r="Q3216" t="s">
        <v>3265</v>
      </c>
      <c r="R3216" t="s">
        <v>3266</v>
      </c>
      <c r="S3216" t="s">
        <v>39</v>
      </c>
      <c r="T3216">
        <v>-3</v>
      </c>
      <c r="U3216" t="s">
        <v>2628</v>
      </c>
      <c r="V3216" s="6" t="s">
        <v>2953</v>
      </c>
      <c r="W3216">
        <v>56</v>
      </c>
      <c r="X3216" s="6" t="s">
        <v>3232</v>
      </c>
      <c r="Y3216" t="s">
        <v>39</v>
      </c>
      <c r="Z3216" s="6" t="s">
        <v>39</v>
      </c>
      <c r="AA3216" t="s">
        <v>39</v>
      </c>
      <c r="AB3216" t="s">
        <v>39</v>
      </c>
      <c r="AC3216" t="s">
        <v>39</v>
      </c>
      <c r="AD3216" t="s">
        <v>40</v>
      </c>
      <c r="AE3216" t="s">
        <v>39</v>
      </c>
      <c r="AF3216" t="s">
        <v>40</v>
      </c>
      <c r="AG3216" t="s">
        <v>39</v>
      </c>
      <c r="AH3216" t="s">
        <v>39</v>
      </c>
      <c r="AI3216" t="s">
        <v>39</v>
      </c>
      <c r="AJ3216" s="6" t="s">
        <v>43</v>
      </c>
      <c r="AK3216">
        <v>49.698999999999998</v>
      </c>
      <c r="AL3216" t="s">
        <v>39</v>
      </c>
      <c r="AM3216" t="s">
        <v>39</v>
      </c>
      <c r="AN3216">
        <v>4</v>
      </c>
      <c r="AO3216">
        <v>50</v>
      </c>
      <c r="AP3216">
        <f t="shared" si="103"/>
        <v>28</v>
      </c>
      <c r="AQ3216" t="s">
        <v>39</v>
      </c>
      <c r="AR3216" t="s">
        <v>2642</v>
      </c>
      <c r="AS3216" t="s">
        <v>3273</v>
      </c>
    </row>
    <row r="3217" spans="1:45" x14ac:dyDescent="0.35">
      <c r="A3217" t="s">
        <v>2180</v>
      </c>
      <c r="B3217" t="s">
        <v>2672</v>
      </c>
      <c r="C3217" t="s">
        <v>2592</v>
      </c>
      <c r="D3217" t="s">
        <v>1389</v>
      </c>
      <c r="E3217" t="s">
        <v>2179</v>
      </c>
      <c r="F3217" t="s">
        <v>39</v>
      </c>
      <c r="G3217" t="s">
        <v>42</v>
      </c>
      <c r="H3217" t="s">
        <v>40</v>
      </c>
      <c r="I3217" t="s">
        <v>3267</v>
      </c>
      <c r="J3217">
        <v>52.3</v>
      </c>
      <c r="K3217">
        <v>17.03</v>
      </c>
      <c r="L3217" t="s">
        <v>39</v>
      </c>
      <c r="M3217" t="s">
        <v>3264</v>
      </c>
      <c r="N3217" t="s">
        <v>39</v>
      </c>
      <c r="O3217">
        <v>1996</v>
      </c>
      <c r="P3217">
        <v>1997</v>
      </c>
      <c r="Q3217" t="s">
        <v>3265</v>
      </c>
      <c r="R3217" t="s">
        <v>3266</v>
      </c>
      <c r="S3217" t="s">
        <v>39</v>
      </c>
      <c r="T3217">
        <v>-3</v>
      </c>
      <c r="U3217" t="s">
        <v>2628</v>
      </c>
      <c r="V3217" s="6" t="s">
        <v>2953</v>
      </c>
      <c r="W3217">
        <v>56</v>
      </c>
      <c r="X3217" s="6" t="s">
        <v>3232</v>
      </c>
      <c r="Y3217" t="s">
        <v>39</v>
      </c>
      <c r="Z3217" s="6" t="s">
        <v>39</v>
      </c>
      <c r="AA3217" t="s">
        <v>39</v>
      </c>
      <c r="AB3217" t="s">
        <v>39</v>
      </c>
      <c r="AC3217" t="s">
        <v>39</v>
      </c>
      <c r="AD3217" t="s">
        <v>40</v>
      </c>
      <c r="AE3217" t="s">
        <v>39</v>
      </c>
      <c r="AF3217" t="s">
        <v>40</v>
      </c>
      <c r="AG3217" t="s">
        <v>39</v>
      </c>
      <c r="AH3217" t="s">
        <v>39</v>
      </c>
      <c r="AI3217" t="s">
        <v>39</v>
      </c>
      <c r="AJ3217" s="6" t="s">
        <v>43</v>
      </c>
      <c r="AK3217" s="19">
        <v>57.161999999999999</v>
      </c>
      <c r="AL3217" t="s">
        <v>39</v>
      </c>
      <c r="AM3217" t="s">
        <v>39</v>
      </c>
      <c r="AN3217">
        <v>4</v>
      </c>
      <c r="AO3217">
        <v>50</v>
      </c>
      <c r="AP3217">
        <f t="shared" si="103"/>
        <v>35</v>
      </c>
      <c r="AQ3217" t="s">
        <v>39</v>
      </c>
      <c r="AR3217" t="s">
        <v>2642</v>
      </c>
      <c r="AS3217" t="s">
        <v>3273</v>
      </c>
    </row>
    <row r="3218" spans="1:45" x14ac:dyDescent="0.35">
      <c r="A3218" t="s">
        <v>2180</v>
      </c>
      <c r="B3218" t="s">
        <v>2672</v>
      </c>
      <c r="C3218" t="s">
        <v>2592</v>
      </c>
      <c r="D3218" t="s">
        <v>1389</v>
      </c>
      <c r="E3218" t="s">
        <v>2179</v>
      </c>
      <c r="F3218" t="s">
        <v>39</v>
      </c>
      <c r="G3218" t="s">
        <v>42</v>
      </c>
      <c r="H3218" t="s">
        <v>40</v>
      </c>
      <c r="I3218" t="s">
        <v>3267</v>
      </c>
      <c r="J3218">
        <v>52.3</v>
      </c>
      <c r="K3218">
        <v>17.03</v>
      </c>
      <c r="L3218" t="s">
        <v>39</v>
      </c>
      <c r="M3218" t="s">
        <v>3264</v>
      </c>
      <c r="N3218" t="s">
        <v>39</v>
      </c>
      <c r="O3218">
        <v>1996</v>
      </c>
      <c r="P3218">
        <v>1997</v>
      </c>
      <c r="Q3218" t="s">
        <v>3265</v>
      </c>
      <c r="R3218" t="s">
        <v>3266</v>
      </c>
      <c r="S3218" t="s">
        <v>39</v>
      </c>
      <c r="T3218">
        <v>-3</v>
      </c>
      <c r="U3218" t="s">
        <v>2628</v>
      </c>
      <c r="V3218" s="6" t="s">
        <v>2953</v>
      </c>
      <c r="W3218">
        <v>56</v>
      </c>
      <c r="X3218" s="6" t="s">
        <v>3232</v>
      </c>
      <c r="Y3218" t="s">
        <v>39</v>
      </c>
      <c r="Z3218" s="6" t="s">
        <v>39</v>
      </c>
      <c r="AA3218" t="s">
        <v>39</v>
      </c>
      <c r="AB3218" t="s">
        <v>39</v>
      </c>
      <c r="AC3218" t="s">
        <v>39</v>
      </c>
      <c r="AD3218" t="s">
        <v>40</v>
      </c>
      <c r="AE3218" t="s">
        <v>39</v>
      </c>
      <c r="AF3218" t="s">
        <v>40</v>
      </c>
      <c r="AG3218" t="s">
        <v>39</v>
      </c>
      <c r="AH3218" t="s">
        <v>39</v>
      </c>
      <c r="AI3218" t="s">
        <v>39</v>
      </c>
      <c r="AJ3218" s="6" t="s">
        <v>43</v>
      </c>
      <c r="AK3218" s="19">
        <v>69.102000000000004</v>
      </c>
      <c r="AL3218" t="s">
        <v>39</v>
      </c>
      <c r="AM3218" t="s">
        <v>39</v>
      </c>
      <c r="AN3218">
        <v>4</v>
      </c>
      <c r="AO3218">
        <v>50</v>
      </c>
      <c r="AP3218">
        <f t="shared" si="103"/>
        <v>42</v>
      </c>
      <c r="AQ3218" t="s">
        <v>39</v>
      </c>
      <c r="AR3218" t="s">
        <v>2642</v>
      </c>
      <c r="AS3218" t="s">
        <v>3273</v>
      </c>
    </row>
    <row r="3219" spans="1:45" x14ac:dyDescent="0.35">
      <c r="A3219" t="s">
        <v>2180</v>
      </c>
      <c r="B3219" t="s">
        <v>2672</v>
      </c>
      <c r="C3219" t="s">
        <v>2592</v>
      </c>
      <c r="D3219" t="s">
        <v>1389</v>
      </c>
      <c r="E3219" t="s">
        <v>2179</v>
      </c>
      <c r="F3219" t="s">
        <v>39</v>
      </c>
      <c r="G3219" t="s">
        <v>42</v>
      </c>
      <c r="H3219" t="s">
        <v>40</v>
      </c>
      <c r="I3219" t="s">
        <v>3267</v>
      </c>
      <c r="J3219">
        <v>52.3</v>
      </c>
      <c r="K3219">
        <v>17.03</v>
      </c>
      <c r="L3219" t="s">
        <v>39</v>
      </c>
      <c r="M3219" t="s">
        <v>3264</v>
      </c>
      <c r="N3219" t="s">
        <v>39</v>
      </c>
      <c r="O3219">
        <v>1996</v>
      </c>
      <c r="P3219">
        <v>1997</v>
      </c>
      <c r="Q3219" t="s">
        <v>3265</v>
      </c>
      <c r="R3219" t="s">
        <v>3266</v>
      </c>
      <c r="S3219" t="s">
        <v>39</v>
      </c>
      <c r="T3219">
        <v>-3</v>
      </c>
      <c r="U3219" t="s">
        <v>2628</v>
      </c>
      <c r="V3219" s="6" t="s">
        <v>2953</v>
      </c>
      <c r="W3219">
        <v>56</v>
      </c>
      <c r="X3219" s="6" t="s">
        <v>3232</v>
      </c>
      <c r="Y3219" t="s">
        <v>39</v>
      </c>
      <c r="Z3219" s="6" t="s">
        <v>39</v>
      </c>
      <c r="AA3219" t="s">
        <v>39</v>
      </c>
      <c r="AB3219" t="s">
        <v>39</v>
      </c>
      <c r="AC3219" t="s">
        <v>39</v>
      </c>
      <c r="AD3219" t="s">
        <v>40</v>
      </c>
      <c r="AE3219" t="s">
        <v>39</v>
      </c>
      <c r="AF3219" t="s">
        <v>40</v>
      </c>
      <c r="AG3219" t="s">
        <v>39</v>
      </c>
      <c r="AH3219" t="s">
        <v>39</v>
      </c>
      <c r="AI3219" t="s">
        <v>39</v>
      </c>
      <c r="AJ3219" s="6" t="s">
        <v>43</v>
      </c>
      <c r="AK3219" s="19">
        <v>76.563999999999993</v>
      </c>
      <c r="AL3219" t="s">
        <v>39</v>
      </c>
      <c r="AM3219" t="s">
        <v>39</v>
      </c>
      <c r="AN3219">
        <v>4</v>
      </c>
      <c r="AO3219">
        <v>50</v>
      </c>
      <c r="AP3219">
        <f t="shared" si="103"/>
        <v>49</v>
      </c>
      <c r="AQ3219" t="s">
        <v>39</v>
      </c>
      <c r="AR3219" t="s">
        <v>2642</v>
      </c>
      <c r="AS3219" t="s">
        <v>3273</v>
      </c>
    </row>
    <row r="3220" spans="1:45" x14ac:dyDescent="0.35">
      <c r="A3220" t="s">
        <v>2180</v>
      </c>
      <c r="B3220" t="s">
        <v>2672</v>
      </c>
      <c r="C3220" t="s">
        <v>2592</v>
      </c>
      <c r="D3220" t="s">
        <v>1389</v>
      </c>
      <c r="E3220" t="s">
        <v>2179</v>
      </c>
      <c r="F3220" t="s">
        <v>39</v>
      </c>
      <c r="G3220" t="s">
        <v>42</v>
      </c>
      <c r="H3220" t="s">
        <v>40</v>
      </c>
      <c r="I3220" t="s">
        <v>3267</v>
      </c>
      <c r="J3220">
        <v>52.3</v>
      </c>
      <c r="K3220">
        <v>17.03</v>
      </c>
      <c r="L3220" t="s">
        <v>39</v>
      </c>
      <c r="M3220" t="s">
        <v>3264</v>
      </c>
      <c r="N3220" t="s">
        <v>39</v>
      </c>
      <c r="O3220">
        <v>1996</v>
      </c>
      <c r="P3220">
        <v>1997</v>
      </c>
      <c r="Q3220" t="s">
        <v>3265</v>
      </c>
      <c r="R3220" t="s">
        <v>3266</v>
      </c>
      <c r="S3220" t="s">
        <v>39</v>
      </c>
      <c r="T3220">
        <v>-3</v>
      </c>
      <c r="U3220" t="s">
        <v>2628</v>
      </c>
      <c r="V3220" s="6" t="s">
        <v>2953</v>
      </c>
      <c r="W3220">
        <v>56</v>
      </c>
      <c r="X3220" s="6" t="s">
        <v>3232</v>
      </c>
      <c r="Y3220" t="s">
        <v>39</v>
      </c>
      <c r="Z3220" s="6" t="s">
        <v>39</v>
      </c>
      <c r="AA3220" t="s">
        <v>39</v>
      </c>
      <c r="AB3220" t="s">
        <v>39</v>
      </c>
      <c r="AC3220" t="s">
        <v>39</v>
      </c>
      <c r="AD3220" t="s">
        <v>40</v>
      </c>
      <c r="AE3220" t="s">
        <v>39</v>
      </c>
      <c r="AF3220" t="s">
        <v>40</v>
      </c>
      <c r="AG3220" t="s">
        <v>39</v>
      </c>
      <c r="AH3220" t="s">
        <v>39</v>
      </c>
      <c r="AI3220" t="s">
        <v>39</v>
      </c>
      <c r="AJ3220" s="6" t="s">
        <v>43</v>
      </c>
      <c r="AK3220" s="19">
        <v>81.34</v>
      </c>
      <c r="AL3220" t="s">
        <v>39</v>
      </c>
      <c r="AM3220" t="s">
        <v>39</v>
      </c>
      <c r="AN3220">
        <v>4</v>
      </c>
      <c r="AO3220">
        <v>50</v>
      </c>
      <c r="AP3220">
        <f t="shared" si="103"/>
        <v>56</v>
      </c>
      <c r="AQ3220" t="s">
        <v>39</v>
      </c>
      <c r="AR3220" t="s">
        <v>2642</v>
      </c>
      <c r="AS3220" t="s">
        <v>3273</v>
      </c>
    </row>
    <row r="3221" spans="1:45" x14ac:dyDescent="0.35">
      <c r="A3221" t="s">
        <v>2180</v>
      </c>
      <c r="B3221" t="s">
        <v>2672</v>
      </c>
      <c r="C3221" t="s">
        <v>2592</v>
      </c>
      <c r="D3221" t="s">
        <v>1389</v>
      </c>
      <c r="E3221" t="s">
        <v>2179</v>
      </c>
      <c r="F3221" t="s">
        <v>39</v>
      </c>
      <c r="G3221" t="s">
        <v>42</v>
      </c>
      <c r="H3221" t="s">
        <v>40</v>
      </c>
      <c r="I3221" t="s">
        <v>3267</v>
      </c>
      <c r="J3221">
        <v>52.3</v>
      </c>
      <c r="K3221">
        <v>17.03</v>
      </c>
      <c r="L3221" t="s">
        <v>39</v>
      </c>
      <c r="M3221" t="s">
        <v>3264</v>
      </c>
      <c r="N3221" t="s">
        <v>39</v>
      </c>
      <c r="O3221">
        <v>1996</v>
      </c>
      <c r="P3221">
        <v>1997</v>
      </c>
      <c r="Q3221" t="s">
        <v>3265</v>
      </c>
      <c r="R3221" t="s">
        <v>3266</v>
      </c>
      <c r="S3221" t="s">
        <v>39</v>
      </c>
      <c r="T3221">
        <v>-3</v>
      </c>
      <c r="U3221" t="s">
        <v>2628</v>
      </c>
      <c r="V3221" s="6" t="s">
        <v>2953</v>
      </c>
      <c r="W3221">
        <v>56</v>
      </c>
      <c r="X3221" s="6" t="s">
        <v>3232</v>
      </c>
      <c r="Y3221" t="s">
        <v>39</v>
      </c>
      <c r="Z3221" s="6" t="s">
        <v>39</v>
      </c>
      <c r="AA3221" t="s">
        <v>39</v>
      </c>
      <c r="AB3221" t="s">
        <v>39</v>
      </c>
      <c r="AC3221" t="s">
        <v>39</v>
      </c>
      <c r="AD3221" t="s">
        <v>40</v>
      </c>
      <c r="AE3221" t="s">
        <v>39</v>
      </c>
      <c r="AF3221" t="s">
        <v>40</v>
      </c>
      <c r="AG3221" t="s">
        <v>39</v>
      </c>
      <c r="AH3221" t="s">
        <v>39</v>
      </c>
      <c r="AI3221" t="s">
        <v>39</v>
      </c>
      <c r="AJ3221" s="6" t="s">
        <v>43</v>
      </c>
      <c r="AK3221" s="19">
        <v>82.831999999999994</v>
      </c>
      <c r="AL3221" t="s">
        <v>39</v>
      </c>
      <c r="AM3221" t="s">
        <v>39</v>
      </c>
      <c r="AN3221">
        <v>4</v>
      </c>
      <c r="AO3221">
        <v>50</v>
      </c>
      <c r="AP3221">
        <f t="shared" si="103"/>
        <v>63</v>
      </c>
      <c r="AQ3221" t="s">
        <v>39</v>
      </c>
      <c r="AR3221" t="s">
        <v>2642</v>
      </c>
      <c r="AS3221" t="s">
        <v>3273</v>
      </c>
    </row>
    <row r="3222" spans="1:45" x14ac:dyDescent="0.35">
      <c r="A3222" t="s">
        <v>2180</v>
      </c>
      <c r="B3222" t="s">
        <v>2672</v>
      </c>
      <c r="C3222" t="s">
        <v>2592</v>
      </c>
      <c r="D3222" t="s">
        <v>1389</v>
      </c>
      <c r="E3222" t="s">
        <v>2179</v>
      </c>
      <c r="F3222" t="s">
        <v>39</v>
      </c>
      <c r="G3222" t="s">
        <v>42</v>
      </c>
      <c r="H3222" t="s">
        <v>40</v>
      </c>
      <c r="I3222" t="s">
        <v>3267</v>
      </c>
      <c r="J3222">
        <v>52.3</v>
      </c>
      <c r="K3222">
        <v>17.03</v>
      </c>
      <c r="L3222" t="s">
        <v>39</v>
      </c>
      <c r="M3222" t="s">
        <v>3264</v>
      </c>
      <c r="N3222" t="s">
        <v>39</v>
      </c>
      <c r="O3222">
        <v>1996</v>
      </c>
      <c r="P3222">
        <v>1997</v>
      </c>
      <c r="Q3222" t="s">
        <v>3265</v>
      </c>
      <c r="R3222" t="s">
        <v>3266</v>
      </c>
      <c r="S3222" t="s">
        <v>39</v>
      </c>
      <c r="T3222">
        <v>-3</v>
      </c>
      <c r="U3222" t="s">
        <v>2628</v>
      </c>
      <c r="V3222" s="6" t="s">
        <v>2953</v>
      </c>
      <c r="W3222">
        <v>56</v>
      </c>
      <c r="X3222" s="6" t="s">
        <v>3232</v>
      </c>
      <c r="Y3222" t="s">
        <v>39</v>
      </c>
      <c r="Z3222" s="6" t="s">
        <v>39</v>
      </c>
      <c r="AA3222" t="s">
        <v>39</v>
      </c>
      <c r="AB3222" t="s">
        <v>39</v>
      </c>
      <c r="AC3222" t="s">
        <v>39</v>
      </c>
      <c r="AD3222" t="s">
        <v>40</v>
      </c>
      <c r="AE3222" t="s">
        <v>39</v>
      </c>
      <c r="AF3222" t="s">
        <v>40</v>
      </c>
      <c r="AG3222" t="s">
        <v>39</v>
      </c>
      <c r="AH3222" t="s">
        <v>39</v>
      </c>
      <c r="AI3222" t="s">
        <v>39</v>
      </c>
      <c r="AJ3222" s="6" t="s">
        <v>43</v>
      </c>
      <c r="AK3222" s="19">
        <v>84.325000000000003</v>
      </c>
      <c r="AL3222" t="s">
        <v>39</v>
      </c>
      <c r="AM3222" t="s">
        <v>39</v>
      </c>
      <c r="AN3222">
        <v>4</v>
      </c>
      <c r="AO3222">
        <v>50</v>
      </c>
      <c r="AP3222">
        <f t="shared" si="103"/>
        <v>70</v>
      </c>
      <c r="AQ3222" t="s">
        <v>39</v>
      </c>
      <c r="AR3222" t="s">
        <v>2642</v>
      </c>
      <c r="AS3222" t="s">
        <v>3273</v>
      </c>
    </row>
    <row r="3223" spans="1:45" x14ac:dyDescent="0.35">
      <c r="A3223" t="s">
        <v>2180</v>
      </c>
      <c r="B3223" t="s">
        <v>2672</v>
      </c>
      <c r="C3223" t="s">
        <v>2592</v>
      </c>
      <c r="D3223" t="s">
        <v>1389</v>
      </c>
      <c r="E3223" t="s">
        <v>2179</v>
      </c>
      <c r="F3223" t="s">
        <v>39</v>
      </c>
      <c r="G3223" t="s">
        <v>42</v>
      </c>
      <c r="H3223" t="s">
        <v>40</v>
      </c>
      <c r="I3223" t="s">
        <v>3267</v>
      </c>
      <c r="J3223">
        <v>52.3</v>
      </c>
      <c r="K3223">
        <v>17.03</v>
      </c>
      <c r="L3223" t="s">
        <v>39</v>
      </c>
      <c r="M3223" t="s">
        <v>3264</v>
      </c>
      <c r="N3223" t="s">
        <v>39</v>
      </c>
      <c r="O3223">
        <v>1996</v>
      </c>
      <c r="P3223">
        <v>1997</v>
      </c>
      <c r="Q3223" t="s">
        <v>3265</v>
      </c>
      <c r="R3223" t="s">
        <v>3266</v>
      </c>
      <c r="S3223" t="s">
        <v>39</v>
      </c>
      <c r="T3223">
        <v>-3</v>
      </c>
      <c r="U3223" t="s">
        <v>2628</v>
      </c>
      <c r="V3223" s="6" t="s">
        <v>2953</v>
      </c>
      <c r="W3223">
        <v>56</v>
      </c>
      <c r="X3223" s="6" t="s">
        <v>3232</v>
      </c>
      <c r="Y3223" t="s">
        <v>39</v>
      </c>
      <c r="Z3223" s="6" t="s">
        <v>39</v>
      </c>
      <c r="AA3223" t="s">
        <v>39</v>
      </c>
      <c r="AB3223" t="s">
        <v>39</v>
      </c>
      <c r="AC3223" t="s">
        <v>39</v>
      </c>
      <c r="AD3223" t="s">
        <v>40</v>
      </c>
      <c r="AE3223" t="s">
        <v>39</v>
      </c>
      <c r="AF3223" t="s">
        <v>40</v>
      </c>
      <c r="AG3223" t="s">
        <v>39</v>
      </c>
      <c r="AH3223" t="s">
        <v>39</v>
      </c>
      <c r="AI3223" t="s">
        <v>39</v>
      </c>
      <c r="AJ3223" s="6" t="s">
        <v>43</v>
      </c>
      <c r="AK3223" s="19">
        <v>86.116</v>
      </c>
      <c r="AL3223" t="s">
        <v>39</v>
      </c>
      <c r="AM3223" t="s">
        <v>39</v>
      </c>
      <c r="AN3223">
        <v>4</v>
      </c>
      <c r="AO3223">
        <v>50</v>
      </c>
      <c r="AP3223">
        <f t="shared" si="103"/>
        <v>77</v>
      </c>
      <c r="AQ3223" t="s">
        <v>39</v>
      </c>
      <c r="AR3223" t="s">
        <v>2642</v>
      </c>
      <c r="AS3223" t="s">
        <v>3273</v>
      </c>
    </row>
    <row r="3224" spans="1:45" x14ac:dyDescent="0.35">
      <c r="A3224" t="s">
        <v>2180</v>
      </c>
      <c r="B3224" t="s">
        <v>2672</v>
      </c>
      <c r="C3224" t="s">
        <v>2592</v>
      </c>
      <c r="D3224" t="s">
        <v>1389</v>
      </c>
      <c r="E3224" t="s">
        <v>2179</v>
      </c>
      <c r="F3224" t="s">
        <v>39</v>
      </c>
      <c r="G3224" t="s">
        <v>42</v>
      </c>
      <c r="H3224" t="s">
        <v>40</v>
      </c>
      <c r="I3224" t="s">
        <v>3267</v>
      </c>
      <c r="J3224">
        <v>52.3</v>
      </c>
      <c r="K3224">
        <v>17.03</v>
      </c>
      <c r="L3224" t="s">
        <v>39</v>
      </c>
      <c r="M3224" t="s">
        <v>3264</v>
      </c>
      <c r="N3224" t="s">
        <v>39</v>
      </c>
      <c r="O3224">
        <v>1996</v>
      </c>
      <c r="P3224">
        <v>1997</v>
      </c>
      <c r="Q3224" t="s">
        <v>3265</v>
      </c>
      <c r="R3224" t="s">
        <v>3266</v>
      </c>
      <c r="S3224" t="s">
        <v>39</v>
      </c>
      <c r="T3224">
        <v>-3</v>
      </c>
      <c r="U3224" t="s">
        <v>2628</v>
      </c>
      <c r="V3224" s="6" t="s">
        <v>2953</v>
      </c>
      <c r="W3224">
        <v>56</v>
      </c>
      <c r="X3224" s="6" t="s">
        <v>3232</v>
      </c>
      <c r="Y3224" t="s">
        <v>39</v>
      </c>
      <c r="Z3224" s="6" t="s">
        <v>39</v>
      </c>
      <c r="AA3224" t="s">
        <v>39</v>
      </c>
      <c r="AB3224" t="s">
        <v>39</v>
      </c>
      <c r="AC3224" t="s">
        <v>39</v>
      </c>
      <c r="AD3224" t="s">
        <v>40</v>
      </c>
      <c r="AE3224" t="s">
        <v>39</v>
      </c>
      <c r="AF3224" t="s">
        <v>40</v>
      </c>
      <c r="AG3224" t="s">
        <v>39</v>
      </c>
      <c r="AH3224" t="s">
        <v>39</v>
      </c>
      <c r="AI3224" t="s">
        <v>39</v>
      </c>
      <c r="AJ3224" s="6" t="s">
        <v>43</v>
      </c>
      <c r="AK3224" s="19">
        <v>86.414000000000001</v>
      </c>
      <c r="AL3224" t="s">
        <v>39</v>
      </c>
      <c r="AM3224" t="s">
        <v>39</v>
      </c>
      <c r="AN3224">
        <v>4</v>
      </c>
      <c r="AO3224">
        <v>50</v>
      </c>
      <c r="AP3224">
        <f t="shared" si="103"/>
        <v>84</v>
      </c>
      <c r="AQ3224" t="s">
        <v>39</v>
      </c>
      <c r="AR3224" t="s">
        <v>2642</v>
      </c>
      <c r="AS3224" t="s">
        <v>3273</v>
      </c>
    </row>
    <row r="3225" spans="1:45" x14ac:dyDescent="0.35">
      <c r="A3225" t="s">
        <v>2180</v>
      </c>
      <c r="B3225" t="s">
        <v>2672</v>
      </c>
      <c r="C3225" t="s">
        <v>2592</v>
      </c>
      <c r="D3225" t="s">
        <v>1389</v>
      </c>
      <c r="E3225" t="s">
        <v>2179</v>
      </c>
      <c r="F3225" t="s">
        <v>39</v>
      </c>
      <c r="G3225" t="s">
        <v>42</v>
      </c>
      <c r="H3225" t="s">
        <v>40</v>
      </c>
      <c r="I3225" t="s">
        <v>3267</v>
      </c>
      <c r="J3225">
        <v>52.3</v>
      </c>
      <c r="K3225">
        <v>17.03</v>
      </c>
      <c r="L3225" t="s">
        <v>39</v>
      </c>
      <c r="M3225" t="s">
        <v>3264</v>
      </c>
      <c r="N3225" t="s">
        <v>39</v>
      </c>
      <c r="O3225">
        <v>1996</v>
      </c>
      <c r="P3225">
        <v>1997</v>
      </c>
      <c r="Q3225" t="s">
        <v>3265</v>
      </c>
      <c r="R3225" t="s">
        <v>3266</v>
      </c>
      <c r="S3225" t="s">
        <v>39</v>
      </c>
      <c r="T3225">
        <v>-3</v>
      </c>
      <c r="U3225" t="s">
        <v>2628</v>
      </c>
      <c r="V3225" s="6" t="s">
        <v>2953</v>
      </c>
      <c r="W3225">
        <v>56</v>
      </c>
      <c r="X3225" s="6" t="s">
        <v>3232</v>
      </c>
      <c r="Y3225" t="s">
        <v>39</v>
      </c>
      <c r="Z3225" s="6" t="s">
        <v>39</v>
      </c>
      <c r="AA3225" t="s">
        <v>39</v>
      </c>
      <c r="AB3225" t="s">
        <v>39</v>
      </c>
      <c r="AC3225" t="s">
        <v>39</v>
      </c>
      <c r="AD3225" t="s">
        <v>40</v>
      </c>
      <c r="AE3225" t="s">
        <v>39</v>
      </c>
      <c r="AF3225" t="s">
        <v>40</v>
      </c>
      <c r="AG3225" t="s">
        <v>39</v>
      </c>
      <c r="AH3225" t="s">
        <v>39</v>
      </c>
      <c r="AI3225" t="s">
        <v>39</v>
      </c>
      <c r="AJ3225" s="6" t="s">
        <v>43</v>
      </c>
      <c r="AK3225" s="19">
        <v>87.010999999999996</v>
      </c>
      <c r="AL3225" t="s">
        <v>39</v>
      </c>
      <c r="AM3225" t="s">
        <v>39</v>
      </c>
      <c r="AN3225">
        <v>4</v>
      </c>
      <c r="AO3225">
        <v>50</v>
      </c>
      <c r="AP3225">
        <f t="shared" si="103"/>
        <v>91</v>
      </c>
      <c r="AQ3225" t="s">
        <v>39</v>
      </c>
      <c r="AR3225" t="s">
        <v>2642</v>
      </c>
      <c r="AS3225" t="s">
        <v>3273</v>
      </c>
    </row>
    <row r="3226" spans="1:45" x14ac:dyDescent="0.35">
      <c r="A3226" t="s">
        <v>2180</v>
      </c>
      <c r="B3226" t="s">
        <v>2672</v>
      </c>
      <c r="C3226" t="s">
        <v>2592</v>
      </c>
      <c r="D3226" t="s">
        <v>1389</v>
      </c>
      <c r="E3226" t="s">
        <v>2179</v>
      </c>
      <c r="F3226" t="s">
        <v>39</v>
      </c>
      <c r="G3226" t="s">
        <v>42</v>
      </c>
      <c r="H3226" t="s">
        <v>40</v>
      </c>
      <c r="I3226" t="s">
        <v>3267</v>
      </c>
      <c r="J3226">
        <v>52.3</v>
      </c>
      <c r="K3226">
        <v>17.03</v>
      </c>
      <c r="L3226" t="s">
        <v>39</v>
      </c>
      <c r="M3226" t="s">
        <v>3264</v>
      </c>
      <c r="N3226" t="s">
        <v>39</v>
      </c>
      <c r="O3226">
        <v>1996</v>
      </c>
      <c r="P3226">
        <v>1997</v>
      </c>
      <c r="Q3226" t="s">
        <v>3265</v>
      </c>
      <c r="R3226" t="s">
        <v>3266</v>
      </c>
      <c r="S3226" t="s">
        <v>39</v>
      </c>
      <c r="T3226">
        <v>-3</v>
      </c>
      <c r="U3226" t="s">
        <v>2628</v>
      </c>
      <c r="V3226" s="6" t="s">
        <v>2953</v>
      </c>
      <c r="W3226">
        <v>56</v>
      </c>
      <c r="X3226" s="6" t="s">
        <v>3232</v>
      </c>
      <c r="Y3226" t="s">
        <v>39</v>
      </c>
      <c r="Z3226" s="6" t="s">
        <v>39</v>
      </c>
      <c r="AA3226" t="s">
        <v>39</v>
      </c>
      <c r="AB3226" t="s">
        <v>39</v>
      </c>
      <c r="AC3226" t="s">
        <v>39</v>
      </c>
      <c r="AD3226" t="s">
        <v>40</v>
      </c>
      <c r="AE3226" t="s">
        <v>39</v>
      </c>
      <c r="AF3226" t="s">
        <v>40</v>
      </c>
      <c r="AG3226" t="s">
        <v>39</v>
      </c>
      <c r="AH3226" t="s">
        <v>39</v>
      </c>
      <c r="AI3226" t="s">
        <v>39</v>
      </c>
      <c r="AJ3226" s="6" t="s">
        <v>43</v>
      </c>
      <c r="AK3226" s="19">
        <v>87.608000000000004</v>
      </c>
      <c r="AL3226" t="s">
        <v>39</v>
      </c>
      <c r="AM3226" t="s">
        <v>39</v>
      </c>
      <c r="AN3226">
        <v>4</v>
      </c>
      <c r="AO3226">
        <v>50</v>
      </c>
      <c r="AP3226">
        <f t="shared" si="103"/>
        <v>98</v>
      </c>
      <c r="AQ3226" t="s">
        <v>39</v>
      </c>
      <c r="AR3226" t="s">
        <v>2642</v>
      </c>
      <c r="AS3226" t="s">
        <v>3273</v>
      </c>
    </row>
    <row r="3227" spans="1:45" x14ac:dyDescent="0.35">
      <c r="A3227" t="s">
        <v>2180</v>
      </c>
      <c r="B3227" t="s">
        <v>2672</v>
      </c>
      <c r="C3227" t="s">
        <v>2592</v>
      </c>
      <c r="D3227" t="s">
        <v>1389</v>
      </c>
      <c r="E3227" t="s">
        <v>2179</v>
      </c>
      <c r="F3227" t="s">
        <v>39</v>
      </c>
      <c r="G3227" t="s">
        <v>42</v>
      </c>
      <c r="H3227" t="s">
        <v>40</v>
      </c>
      <c r="I3227" t="s">
        <v>3267</v>
      </c>
      <c r="J3227">
        <v>52.3</v>
      </c>
      <c r="K3227">
        <v>17.03</v>
      </c>
      <c r="L3227" t="s">
        <v>39</v>
      </c>
      <c r="M3227" t="s">
        <v>3264</v>
      </c>
      <c r="N3227" t="s">
        <v>39</v>
      </c>
      <c r="O3227">
        <v>1996</v>
      </c>
      <c r="P3227">
        <v>1997</v>
      </c>
      <c r="Q3227" t="s">
        <v>3265</v>
      </c>
      <c r="R3227" t="s">
        <v>3266</v>
      </c>
      <c r="S3227" t="s">
        <v>39</v>
      </c>
      <c r="T3227">
        <v>-3</v>
      </c>
      <c r="U3227" t="s">
        <v>2628</v>
      </c>
      <c r="V3227" s="6" t="s">
        <v>2953</v>
      </c>
      <c r="W3227">
        <v>56</v>
      </c>
      <c r="X3227" s="6" t="s">
        <v>3228</v>
      </c>
      <c r="Y3227" t="s">
        <v>39</v>
      </c>
      <c r="Z3227" s="6" t="s">
        <v>39</v>
      </c>
      <c r="AA3227" t="s">
        <v>39</v>
      </c>
      <c r="AB3227" t="s">
        <v>39</v>
      </c>
      <c r="AC3227" t="s">
        <v>39</v>
      </c>
      <c r="AD3227" t="s">
        <v>40</v>
      </c>
      <c r="AE3227" t="s">
        <v>39</v>
      </c>
      <c r="AF3227" t="s">
        <v>40</v>
      </c>
      <c r="AG3227" t="s">
        <v>39</v>
      </c>
      <c r="AH3227" t="s">
        <v>39</v>
      </c>
      <c r="AI3227" t="s">
        <v>39</v>
      </c>
      <c r="AJ3227" s="6" t="s">
        <v>43</v>
      </c>
      <c r="AK3227" s="19">
        <v>0</v>
      </c>
      <c r="AL3227" t="s">
        <v>39</v>
      </c>
      <c r="AM3227" t="s">
        <v>39</v>
      </c>
      <c r="AN3227">
        <v>4</v>
      </c>
      <c r="AO3227">
        <v>50</v>
      </c>
      <c r="AP3227">
        <v>0</v>
      </c>
      <c r="AQ3227" t="s">
        <v>39</v>
      </c>
      <c r="AR3227" t="s">
        <v>2642</v>
      </c>
      <c r="AS3227" t="s">
        <v>3273</v>
      </c>
    </row>
    <row r="3228" spans="1:45" x14ac:dyDescent="0.35">
      <c r="A3228" t="s">
        <v>2180</v>
      </c>
      <c r="B3228" t="s">
        <v>2672</v>
      </c>
      <c r="C3228" t="s">
        <v>2592</v>
      </c>
      <c r="D3228" t="s">
        <v>1389</v>
      </c>
      <c r="E3228" t="s">
        <v>2179</v>
      </c>
      <c r="F3228" t="s">
        <v>39</v>
      </c>
      <c r="G3228" t="s">
        <v>42</v>
      </c>
      <c r="H3228" t="s">
        <v>40</v>
      </c>
      <c r="I3228" t="s">
        <v>3267</v>
      </c>
      <c r="J3228">
        <v>52.3</v>
      </c>
      <c r="K3228">
        <v>17.03</v>
      </c>
      <c r="L3228" t="s">
        <v>39</v>
      </c>
      <c r="M3228" t="s">
        <v>3264</v>
      </c>
      <c r="N3228" t="s">
        <v>39</v>
      </c>
      <c r="O3228">
        <v>1996</v>
      </c>
      <c r="P3228">
        <v>1997</v>
      </c>
      <c r="Q3228" t="s">
        <v>3265</v>
      </c>
      <c r="R3228" t="s">
        <v>3266</v>
      </c>
      <c r="S3228" t="s">
        <v>39</v>
      </c>
      <c r="T3228">
        <v>-3</v>
      </c>
      <c r="U3228" t="s">
        <v>2628</v>
      </c>
      <c r="V3228" s="6" t="s">
        <v>2953</v>
      </c>
      <c r="W3228">
        <v>56</v>
      </c>
      <c r="X3228" s="6" t="s">
        <v>3228</v>
      </c>
      <c r="Y3228" t="s">
        <v>39</v>
      </c>
      <c r="Z3228" s="6" t="s">
        <v>39</v>
      </c>
      <c r="AA3228" t="s">
        <v>39</v>
      </c>
      <c r="AB3228" t="s">
        <v>39</v>
      </c>
      <c r="AC3228" t="s">
        <v>39</v>
      </c>
      <c r="AD3228" t="s">
        <v>40</v>
      </c>
      <c r="AE3228" t="s">
        <v>39</v>
      </c>
      <c r="AF3228" t="s">
        <v>40</v>
      </c>
      <c r="AG3228" t="s">
        <v>39</v>
      </c>
      <c r="AH3228" t="s">
        <v>39</v>
      </c>
      <c r="AI3228" t="s">
        <v>39</v>
      </c>
      <c r="AJ3228" s="6" t="s">
        <v>43</v>
      </c>
      <c r="AK3228">
        <v>1.492</v>
      </c>
      <c r="AL3228" t="s">
        <v>39</v>
      </c>
      <c r="AM3228" t="s">
        <v>39</v>
      </c>
      <c r="AN3228">
        <v>4</v>
      </c>
      <c r="AO3228">
        <v>50</v>
      </c>
      <c r="AP3228">
        <f t="shared" ref="AP3228:AP3235" si="104">AP3227+7</f>
        <v>7</v>
      </c>
      <c r="AQ3228" t="s">
        <v>39</v>
      </c>
      <c r="AR3228" t="s">
        <v>2642</v>
      </c>
      <c r="AS3228" t="s">
        <v>3273</v>
      </c>
    </row>
    <row r="3229" spans="1:45" x14ac:dyDescent="0.35">
      <c r="A3229" t="s">
        <v>2180</v>
      </c>
      <c r="B3229" t="s">
        <v>2672</v>
      </c>
      <c r="C3229" t="s">
        <v>2592</v>
      </c>
      <c r="D3229" t="s">
        <v>1389</v>
      </c>
      <c r="E3229" t="s">
        <v>2179</v>
      </c>
      <c r="F3229" t="s">
        <v>39</v>
      </c>
      <c r="G3229" t="s">
        <v>42</v>
      </c>
      <c r="H3229" t="s">
        <v>40</v>
      </c>
      <c r="I3229" t="s">
        <v>3267</v>
      </c>
      <c r="J3229">
        <v>52.3</v>
      </c>
      <c r="K3229">
        <v>17.03</v>
      </c>
      <c r="L3229" t="s">
        <v>39</v>
      </c>
      <c r="M3229" t="s">
        <v>3264</v>
      </c>
      <c r="N3229" t="s">
        <v>39</v>
      </c>
      <c r="O3229">
        <v>1996</v>
      </c>
      <c r="P3229">
        <v>1997</v>
      </c>
      <c r="Q3229" t="s">
        <v>3265</v>
      </c>
      <c r="R3229" t="s">
        <v>3266</v>
      </c>
      <c r="S3229" t="s">
        <v>39</v>
      </c>
      <c r="T3229">
        <v>-3</v>
      </c>
      <c r="U3229" t="s">
        <v>2628</v>
      </c>
      <c r="V3229" s="6" t="s">
        <v>2953</v>
      </c>
      <c r="W3229">
        <v>56</v>
      </c>
      <c r="X3229" s="6" t="s">
        <v>3228</v>
      </c>
      <c r="Y3229" t="s">
        <v>39</v>
      </c>
      <c r="Z3229" s="6" t="s">
        <v>39</v>
      </c>
      <c r="AA3229" t="s">
        <v>39</v>
      </c>
      <c r="AB3229" t="s">
        <v>39</v>
      </c>
      <c r="AC3229" t="s">
        <v>39</v>
      </c>
      <c r="AD3229" t="s">
        <v>40</v>
      </c>
      <c r="AE3229" t="s">
        <v>39</v>
      </c>
      <c r="AF3229" t="s">
        <v>40</v>
      </c>
      <c r="AG3229" t="s">
        <v>39</v>
      </c>
      <c r="AH3229" t="s">
        <v>39</v>
      </c>
      <c r="AI3229" t="s">
        <v>39</v>
      </c>
      <c r="AJ3229" s="6" t="s">
        <v>43</v>
      </c>
      <c r="AK3229">
        <v>54.177</v>
      </c>
      <c r="AL3229" t="s">
        <v>39</v>
      </c>
      <c r="AM3229" t="s">
        <v>39</v>
      </c>
      <c r="AN3229">
        <v>4</v>
      </c>
      <c r="AO3229">
        <v>50</v>
      </c>
      <c r="AP3229">
        <f t="shared" si="104"/>
        <v>14</v>
      </c>
      <c r="AQ3229" t="s">
        <v>39</v>
      </c>
      <c r="AR3229" t="s">
        <v>2642</v>
      </c>
      <c r="AS3229" t="s">
        <v>3273</v>
      </c>
    </row>
    <row r="3230" spans="1:45" x14ac:dyDescent="0.35">
      <c r="A3230" t="s">
        <v>2180</v>
      </c>
      <c r="B3230" t="s">
        <v>2672</v>
      </c>
      <c r="C3230" t="s">
        <v>2592</v>
      </c>
      <c r="D3230" t="s">
        <v>1389</v>
      </c>
      <c r="E3230" t="s">
        <v>2179</v>
      </c>
      <c r="F3230" t="s">
        <v>39</v>
      </c>
      <c r="G3230" t="s">
        <v>42</v>
      </c>
      <c r="H3230" t="s">
        <v>40</v>
      </c>
      <c r="I3230" t="s">
        <v>3267</v>
      </c>
      <c r="J3230">
        <v>52.3</v>
      </c>
      <c r="K3230">
        <v>17.03</v>
      </c>
      <c r="L3230" t="s">
        <v>39</v>
      </c>
      <c r="M3230" t="s">
        <v>3264</v>
      </c>
      <c r="N3230" t="s">
        <v>39</v>
      </c>
      <c r="O3230">
        <v>1996</v>
      </c>
      <c r="P3230">
        <v>1997</v>
      </c>
      <c r="Q3230" t="s">
        <v>3265</v>
      </c>
      <c r="R3230" t="s">
        <v>3266</v>
      </c>
      <c r="S3230" t="s">
        <v>39</v>
      </c>
      <c r="T3230">
        <v>-3</v>
      </c>
      <c r="U3230" t="s">
        <v>2628</v>
      </c>
      <c r="V3230" s="6" t="s">
        <v>2953</v>
      </c>
      <c r="W3230">
        <v>56</v>
      </c>
      <c r="X3230" s="6" t="s">
        <v>3228</v>
      </c>
      <c r="Y3230" t="s">
        <v>39</v>
      </c>
      <c r="Z3230" s="6" t="s">
        <v>39</v>
      </c>
      <c r="AA3230" t="s">
        <v>39</v>
      </c>
      <c r="AB3230" t="s">
        <v>39</v>
      </c>
      <c r="AC3230" t="s">
        <v>39</v>
      </c>
      <c r="AD3230" t="s">
        <v>40</v>
      </c>
      <c r="AE3230" t="s">
        <v>39</v>
      </c>
      <c r="AF3230" t="s">
        <v>40</v>
      </c>
      <c r="AG3230" t="s">
        <v>39</v>
      </c>
      <c r="AH3230" t="s">
        <v>39</v>
      </c>
      <c r="AI3230" t="s">
        <v>39</v>
      </c>
      <c r="AJ3230" s="6" t="s">
        <v>43</v>
      </c>
      <c r="AK3230" s="19">
        <v>83.727999999999994</v>
      </c>
      <c r="AL3230" t="s">
        <v>39</v>
      </c>
      <c r="AM3230" t="s">
        <v>39</v>
      </c>
      <c r="AN3230">
        <v>4</v>
      </c>
      <c r="AO3230">
        <v>50</v>
      </c>
      <c r="AP3230">
        <f t="shared" si="104"/>
        <v>21</v>
      </c>
      <c r="AQ3230" t="s">
        <v>39</v>
      </c>
      <c r="AR3230" t="s">
        <v>2642</v>
      </c>
      <c r="AS3230" t="s">
        <v>3273</v>
      </c>
    </row>
    <row r="3231" spans="1:45" x14ac:dyDescent="0.35">
      <c r="A3231" t="s">
        <v>2180</v>
      </c>
      <c r="B3231" t="s">
        <v>2672</v>
      </c>
      <c r="C3231" t="s">
        <v>2592</v>
      </c>
      <c r="D3231" t="s">
        <v>1389</v>
      </c>
      <c r="E3231" t="s">
        <v>2179</v>
      </c>
      <c r="F3231" t="s">
        <v>39</v>
      </c>
      <c r="G3231" t="s">
        <v>42</v>
      </c>
      <c r="H3231" t="s">
        <v>40</v>
      </c>
      <c r="I3231" t="s">
        <v>3267</v>
      </c>
      <c r="J3231">
        <v>52.3</v>
      </c>
      <c r="K3231">
        <v>17.03</v>
      </c>
      <c r="L3231" t="s">
        <v>39</v>
      </c>
      <c r="M3231" t="s">
        <v>3264</v>
      </c>
      <c r="N3231" t="s">
        <v>39</v>
      </c>
      <c r="O3231">
        <v>1996</v>
      </c>
      <c r="P3231">
        <v>1997</v>
      </c>
      <c r="Q3231" t="s">
        <v>3265</v>
      </c>
      <c r="R3231" t="s">
        <v>3266</v>
      </c>
      <c r="S3231" t="s">
        <v>39</v>
      </c>
      <c r="T3231">
        <v>-3</v>
      </c>
      <c r="U3231" t="s">
        <v>2628</v>
      </c>
      <c r="V3231" s="6" t="s">
        <v>2953</v>
      </c>
      <c r="W3231">
        <v>56</v>
      </c>
      <c r="X3231" s="6" t="s">
        <v>3228</v>
      </c>
      <c r="Y3231" t="s">
        <v>39</v>
      </c>
      <c r="Z3231" s="6" t="s">
        <v>39</v>
      </c>
      <c r="AA3231" t="s">
        <v>39</v>
      </c>
      <c r="AB3231" t="s">
        <v>39</v>
      </c>
      <c r="AC3231" t="s">
        <v>39</v>
      </c>
      <c r="AD3231" t="s">
        <v>40</v>
      </c>
      <c r="AE3231" t="s">
        <v>39</v>
      </c>
      <c r="AF3231" t="s">
        <v>40</v>
      </c>
      <c r="AG3231" t="s">
        <v>39</v>
      </c>
      <c r="AH3231" t="s">
        <v>39</v>
      </c>
      <c r="AI3231" t="s">
        <v>39</v>
      </c>
      <c r="AJ3231" s="6" t="s">
        <v>43</v>
      </c>
      <c r="AK3231" s="19">
        <v>97.16</v>
      </c>
      <c r="AL3231" t="s">
        <v>39</v>
      </c>
      <c r="AM3231" t="s">
        <v>39</v>
      </c>
      <c r="AN3231">
        <v>4</v>
      </c>
      <c r="AO3231">
        <v>50</v>
      </c>
      <c r="AP3231">
        <f t="shared" si="104"/>
        <v>28</v>
      </c>
      <c r="AQ3231" t="s">
        <v>39</v>
      </c>
      <c r="AR3231" t="s">
        <v>2642</v>
      </c>
      <c r="AS3231" t="s">
        <v>3273</v>
      </c>
    </row>
    <row r="3232" spans="1:45" x14ac:dyDescent="0.35">
      <c r="A3232" t="s">
        <v>2180</v>
      </c>
      <c r="B3232" t="s">
        <v>2672</v>
      </c>
      <c r="C3232" t="s">
        <v>2592</v>
      </c>
      <c r="D3232" t="s">
        <v>1389</v>
      </c>
      <c r="E3232" t="s">
        <v>2179</v>
      </c>
      <c r="F3232" t="s">
        <v>39</v>
      </c>
      <c r="G3232" t="s">
        <v>42</v>
      </c>
      <c r="H3232" t="s">
        <v>40</v>
      </c>
      <c r="I3232" t="s">
        <v>3267</v>
      </c>
      <c r="J3232">
        <v>52.3</v>
      </c>
      <c r="K3232">
        <v>17.03</v>
      </c>
      <c r="L3232" t="s">
        <v>39</v>
      </c>
      <c r="M3232" t="s">
        <v>3264</v>
      </c>
      <c r="N3232" t="s">
        <v>39</v>
      </c>
      <c r="O3232">
        <v>1996</v>
      </c>
      <c r="P3232">
        <v>1997</v>
      </c>
      <c r="Q3232" t="s">
        <v>3265</v>
      </c>
      <c r="R3232" t="s">
        <v>3266</v>
      </c>
      <c r="S3232" t="s">
        <v>39</v>
      </c>
      <c r="T3232">
        <v>-3</v>
      </c>
      <c r="U3232" t="s">
        <v>2628</v>
      </c>
      <c r="V3232" s="6" t="s">
        <v>2953</v>
      </c>
      <c r="W3232">
        <v>56</v>
      </c>
      <c r="X3232" s="6" t="s">
        <v>3228</v>
      </c>
      <c r="Y3232" t="s">
        <v>39</v>
      </c>
      <c r="Z3232" s="6" t="s">
        <v>39</v>
      </c>
      <c r="AA3232" t="s">
        <v>39</v>
      </c>
      <c r="AB3232" t="s">
        <v>39</v>
      </c>
      <c r="AC3232" t="s">
        <v>39</v>
      </c>
      <c r="AD3232" t="s">
        <v>40</v>
      </c>
      <c r="AE3232" t="s">
        <v>39</v>
      </c>
      <c r="AF3232" t="s">
        <v>40</v>
      </c>
      <c r="AG3232" t="s">
        <v>39</v>
      </c>
      <c r="AH3232" t="s">
        <v>39</v>
      </c>
      <c r="AI3232" t="s">
        <v>39</v>
      </c>
      <c r="AJ3232" s="6" t="s">
        <v>43</v>
      </c>
      <c r="AK3232" s="19">
        <v>98.950999999999993</v>
      </c>
      <c r="AL3232" t="s">
        <v>39</v>
      </c>
      <c r="AM3232" t="s">
        <v>39</v>
      </c>
      <c r="AN3232">
        <v>4</v>
      </c>
      <c r="AO3232">
        <v>50</v>
      </c>
      <c r="AP3232">
        <f t="shared" si="104"/>
        <v>35</v>
      </c>
      <c r="AQ3232" t="s">
        <v>39</v>
      </c>
      <c r="AR3232" t="s">
        <v>2642</v>
      </c>
      <c r="AS3232" t="s">
        <v>3273</v>
      </c>
    </row>
    <row r="3233" spans="1:45" x14ac:dyDescent="0.35">
      <c r="A3233" t="s">
        <v>2180</v>
      </c>
      <c r="B3233" t="s">
        <v>2672</v>
      </c>
      <c r="C3233" t="s">
        <v>2592</v>
      </c>
      <c r="D3233" t="s">
        <v>1389</v>
      </c>
      <c r="E3233" t="s">
        <v>2179</v>
      </c>
      <c r="F3233" t="s">
        <v>39</v>
      </c>
      <c r="G3233" t="s">
        <v>42</v>
      </c>
      <c r="H3233" t="s">
        <v>40</v>
      </c>
      <c r="I3233" t="s">
        <v>3267</v>
      </c>
      <c r="J3233">
        <v>52.3</v>
      </c>
      <c r="K3233">
        <v>17.03</v>
      </c>
      <c r="L3233" t="s">
        <v>39</v>
      </c>
      <c r="M3233" t="s">
        <v>3264</v>
      </c>
      <c r="N3233" t="s">
        <v>39</v>
      </c>
      <c r="O3233">
        <v>1996</v>
      </c>
      <c r="P3233">
        <v>1997</v>
      </c>
      <c r="Q3233" t="s">
        <v>3265</v>
      </c>
      <c r="R3233" t="s">
        <v>3266</v>
      </c>
      <c r="S3233" t="s">
        <v>39</v>
      </c>
      <c r="T3233">
        <v>-3</v>
      </c>
      <c r="U3233" t="s">
        <v>2628</v>
      </c>
      <c r="V3233" s="6" t="s">
        <v>2953</v>
      </c>
      <c r="W3233">
        <v>56</v>
      </c>
      <c r="X3233" s="6" t="s">
        <v>3228</v>
      </c>
      <c r="Y3233" t="s">
        <v>39</v>
      </c>
      <c r="Z3233" s="6" t="s">
        <v>39</v>
      </c>
      <c r="AA3233" t="s">
        <v>39</v>
      </c>
      <c r="AB3233" t="s">
        <v>39</v>
      </c>
      <c r="AC3233" t="s">
        <v>39</v>
      </c>
      <c r="AD3233" t="s">
        <v>40</v>
      </c>
      <c r="AE3233" t="s">
        <v>39</v>
      </c>
      <c r="AF3233" t="s">
        <v>40</v>
      </c>
      <c r="AG3233" t="s">
        <v>39</v>
      </c>
      <c r="AH3233" t="s">
        <v>39</v>
      </c>
      <c r="AI3233" t="s">
        <v>39</v>
      </c>
      <c r="AJ3233" s="6" t="s">
        <v>43</v>
      </c>
      <c r="AK3233" s="19">
        <v>98.950999999999993</v>
      </c>
      <c r="AL3233" t="s">
        <v>39</v>
      </c>
      <c r="AM3233" t="s">
        <v>39</v>
      </c>
      <c r="AN3233">
        <v>4</v>
      </c>
      <c r="AO3233">
        <v>50</v>
      </c>
      <c r="AP3233">
        <f t="shared" si="104"/>
        <v>42</v>
      </c>
      <c r="AQ3233" t="s">
        <v>39</v>
      </c>
      <c r="AR3233" t="s">
        <v>2642</v>
      </c>
      <c r="AS3233" t="s">
        <v>3273</v>
      </c>
    </row>
    <row r="3234" spans="1:45" x14ac:dyDescent="0.35">
      <c r="A3234" t="s">
        <v>2180</v>
      </c>
      <c r="B3234" t="s">
        <v>2672</v>
      </c>
      <c r="C3234" t="s">
        <v>2592</v>
      </c>
      <c r="D3234" t="s">
        <v>1389</v>
      </c>
      <c r="E3234" t="s">
        <v>2179</v>
      </c>
      <c r="F3234" t="s">
        <v>39</v>
      </c>
      <c r="G3234" t="s">
        <v>42</v>
      </c>
      <c r="H3234" t="s">
        <v>40</v>
      </c>
      <c r="I3234" t="s">
        <v>3267</v>
      </c>
      <c r="J3234">
        <v>52.3</v>
      </c>
      <c r="K3234">
        <v>17.03</v>
      </c>
      <c r="L3234" t="s">
        <v>39</v>
      </c>
      <c r="M3234" t="s">
        <v>3264</v>
      </c>
      <c r="N3234" t="s">
        <v>39</v>
      </c>
      <c r="O3234">
        <v>1996</v>
      </c>
      <c r="P3234">
        <v>1997</v>
      </c>
      <c r="Q3234" t="s">
        <v>3265</v>
      </c>
      <c r="R3234" t="s">
        <v>3266</v>
      </c>
      <c r="S3234" t="s">
        <v>39</v>
      </c>
      <c r="T3234">
        <v>-3</v>
      </c>
      <c r="U3234" t="s">
        <v>2628</v>
      </c>
      <c r="V3234" s="6" t="s">
        <v>2953</v>
      </c>
      <c r="W3234">
        <v>56</v>
      </c>
      <c r="X3234" s="6" t="s">
        <v>3228</v>
      </c>
      <c r="Y3234" t="s">
        <v>39</v>
      </c>
      <c r="Z3234" s="6" t="s">
        <v>39</v>
      </c>
      <c r="AA3234" t="s">
        <v>39</v>
      </c>
      <c r="AB3234" t="s">
        <v>39</v>
      </c>
      <c r="AC3234" t="s">
        <v>39</v>
      </c>
      <c r="AD3234" t="s">
        <v>40</v>
      </c>
      <c r="AE3234" t="s">
        <v>39</v>
      </c>
      <c r="AF3234" t="s">
        <v>40</v>
      </c>
      <c r="AG3234" t="s">
        <v>39</v>
      </c>
      <c r="AH3234" t="s">
        <v>39</v>
      </c>
      <c r="AI3234" t="s">
        <v>39</v>
      </c>
      <c r="AJ3234" s="6" t="s">
        <v>43</v>
      </c>
      <c r="AK3234" s="19">
        <v>98.950999999999993</v>
      </c>
      <c r="AL3234" t="s">
        <v>39</v>
      </c>
      <c r="AM3234" t="s">
        <v>39</v>
      </c>
      <c r="AN3234">
        <v>4</v>
      </c>
      <c r="AO3234">
        <v>50</v>
      </c>
      <c r="AP3234">
        <f t="shared" si="104"/>
        <v>49</v>
      </c>
      <c r="AQ3234" t="s">
        <v>39</v>
      </c>
      <c r="AR3234" t="s">
        <v>2642</v>
      </c>
      <c r="AS3234" t="s">
        <v>3273</v>
      </c>
    </row>
    <row r="3235" spans="1:45" x14ac:dyDescent="0.35">
      <c r="A3235" t="s">
        <v>2180</v>
      </c>
      <c r="B3235" t="s">
        <v>2672</v>
      </c>
      <c r="C3235" t="s">
        <v>2592</v>
      </c>
      <c r="D3235" t="s">
        <v>1389</v>
      </c>
      <c r="E3235" t="s">
        <v>2179</v>
      </c>
      <c r="F3235" t="s">
        <v>39</v>
      </c>
      <c r="G3235" t="s">
        <v>42</v>
      </c>
      <c r="H3235" t="s">
        <v>40</v>
      </c>
      <c r="I3235" t="s">
        <v>3267</v>
      </c>
      <c r="J3235">
        <v>52.3</v>
      </c>
      <c r="K3235">
        <v>17.03</v>
      </c>
      <c r="L3235" t="s">
        <v>39</v>
      </c>
      <c r="M3235" t="s">
        <v>3264</v>
      </c>
      <c r="N3235" t="s">
        <v>39</v>
      </c>
      <c r="O3235">
        <v>1996</v>
      </c>
      <c r="P3235">
        <v>1997</v>
      </c>
      <c r="Q3235" t="s">
        <v>3265</v>
      </c>
      <c r="R3235" t="s">
        <v>3266</v>
      </c>
      <c r="S3235" t="s">
        <v>39</v>
      </c>
      <c r="T3235">
        <v>-3</v>
      </c>
      <c r="U3235" t="s">
        <v>2628</v>
      </c>
      <c r="V3235" s="6" t="s">
        <v>2953</v>
      </c>
      <c r="W3235">
        <v>56</v>
      </c>
      <c r="X3235" s="6" t="s">
        <v>3228</v>
      </c>
      <c r="Y3235" t="s">
        <v>39</v>
      </c>
      <c r="Z3235" s="6" t="s">
        <v>39</v>
      </c>
      <c r="AA3235" t="s">
        <v>39</v>
      </c>
      <c r="AB3235" t="s">
        <v>39</v>
      </c>
      <c r="AC3235" t="s">
        <v>39</v>
      </c>
      <c r="AD3235" t="s">
        <v>40</v>
      </c>
      <c r="AE3235" t="s">
        <v>39</v>
      </c>
      <c r="AF3235" t="s">
        <v>40</v>
      </c>
      <c r="AG3235" t="s">
        <v>39</v>
      </c>
      <c r="AH3235" t="s">
        <v>39</v>
      </c>
      <c r="AI3235" t="s">
        <v>39</v>
      </c>
      <c r="AJ3235" s="6" t="s">
        <v>43</v>
      </c>
      <c r="AK3235" s="19">
        <v>98.353999999999999</v>
      </c>
      <c r="AL3235" t="s">
        <v>39</v>
      </c>
      <c r="AM3235" t="s">
        <v>39</v>
      </c>
      <c r="AN3235">
        <v>4</v>
      </c>
      <c r="AO3235">
        <v>50</v>
      </c>
      <c r="AP3235">
        <f t="shared" si="104"/>
        <v>56</v>
      </c>
      <c r="AQ3235" t="s">
        <v>39</v>
      </c>
      <c r="AR3235" t="s">
        <v>2642</v>
      </c>
      <c r="AS3235" t="s">
        <v>3273</v>
      </c>
    </row>
    <row r="3236" spans="1:45" x14ac:dyDescent="0.35">
      <c r="A3236" t="s">
        <v>2180</v>
      </c>
      <c r="B3236" t="s">
        <v>2672</v>
      </c>
      <c r="C3236" t="s">
        <v>2592</v>
      </c>
      <c r="D3236" t="s">
        <v>1389</v>
      </c>
      <c r="E3236" t="s">
        <v>2179</v>
      </c>
      <c r="F3236" t="s">
        <v>39</v>
      </c>
      <c r="G3236" t="s">
        <v>42</v>
      </c>
      <c r="H3236" t="s">
        <v>40</v>
      </c>
      <c r="I3236" t="s">
        <v>3267</v>
      </c>
      <c r="J3236">
        <v>52.3</v>
      </c>
      <c r="K3236">
        <v>17.03</v>
      </c>
      <c r="L3236" t="s">
        <v>39</v>
      </c>
      <c r="M3236" t="s">
        <v>3264</v>
      </c>
      <c r="N3236" t="s">
        <v>39</v>
      </c>
      <c r="O3236">
        <v>1996</v>
      </c>
      <c r="P3236">
        <v>1997</v>
      </c>
      <c r="Q3236" t="s">
        <v>3265</v>
      </c>
      <c r="R3236" t="s">
        <v>3266</v>
      </c>
      <c r="S3236" t="s">
        <v>39</v>
      </c>
      <c r="T3236">
        <v>-3</v>
      </c>
      <c r="U3236" t="s">
        <v>2628</v>
      </c>
      <c r="V3236" s="6" t="s">
        <v>2953</v>
      </c>
      <c r="W3236">
        <v>0</v>
      </c>
      <c r="X3236" s="6" t="s">
        <v>3228</v>
      </c>
      <c r="Y3236" t="s">
        <v>39</v>
      </c>
      <c r="Z3236" s="6" t="s">
        <v>39</v>
      </c>
      <c r="AA3236" t="s">
        <v>39</v>
      </c>
      <c r="AB3236" t="s">
        <v>39</v>
      </c>
      <c r="AC3236" t="s">
        <v>39</v>
      </c>
      <c r="AD3236" t="s">
        <v>40</v>
      </c>
      <c r="AE3236" t="s">
        <v>39</v>
      </c>
      <c r="AF3236" t="s">
        <v>40</v>
      </c>
      <c r="AG3236" t="s">
        <v>39</v>
      </c>
      <c r="AH3236" t="s">
        <v>39</v>
      </c>
      <c r="AI3236" t="s">
        <v>39</v>
      </c>
      <c r="AJ3236" s="6" t="s">
        <v>43</v>
      </c>
      <c r="AK3236" s="19">
        <v>90</v>
      </c>
      <c r="AL3236" t="s">
        <v>39</v>
      </c>
      <c r="AM3236" t="s">
        <v>39</v>
      </c>
      <c r="AN3236">
        <v>4</v>
      </c>
      <c r="AO3236">
        <v>50</v>
      </c>
      <c r="AP3236">
        <v>105</v>
      </c>
      <c r="AQ3236" t="s">
        <v>39</v>
      </c>
      <c r="AR3236" t="s">
        <v>2693</v>
      </c>
      <c r="AS3236" t="s">
        <v>3268</v>
      </c>
    </row>
    <row r="3237" spans="1:45" x14ac:dyDescent="0.35">
      <c r="A3237" t="s">
        <v>2180</v>
      </c>
      <c r="B3237" t="s">
        <v>2672</v>
      </c>
      <c r="C3237" t="s">
        <v>2592</v>
      </c>
      <c r="D3237" t="s">
        <v>1389</v>
      </c>
      <c r="E3237" t="s">
        <v>2179</v>
      </c>
      <c r="F3237" t="s">
        <v>39</v>
      </c>
      <c r="G3237" t="s">
        <v>42</v>
      </c>
      <c r="H3237" t="s">
        <v>40</v>
      </c>
      <c r="I3237" t="s">
        <v>3267</v>
      </c>
      <c r="J3237">
        <v>52.3</v>
      </c>
      <c r="K3237">
        <v>17.03</v>
      </c>
      <c r="L3237" t="s">
        <v>39</v>
      </c>
      <c r="M3237" t="s">
        <v>3264</v>
      </c>
      <c r="N3237" t="s">
        <v>39</v>
      </c>
      <c r="O3237">
        <v>1996</v>
      </c>
      <c r="P3237">
        <v>1997</v>
      </c>
      <c r="Q3237" t="s">
        <v>3265</v>
      </c>
      <c r="R3237" t="s">
        <v>3266</v>
      </c>
      <c r="S3237" t="s">
        <v>39</v>
      </c>
      <c r="T3237">
        <v>-3</v>
      </c>
      <c r="U3237" t="s">
        <v>2628</v>
      </c>
      <c r="V3237" s="6" t="s">
        <v>2953</v>
      </c>
      <c r="W3237">
        <v>28</v>
      </c>
      <c r="X3237" s="6" t="s">
        <v>3228</v>
      </c>
      <c r="Y3237" t="s">
        <v>39</v>
      </c>
      <c r="Z3237" s="6" t="s">
        <v>39</v>
      </c>
      <c r="AA3237" t="s">
        <v>39</v>
      </c>
      <c r="AB3237" t="s">
        <v>39</v>
      </c>
      <c r="AC3237" t="s">
        <v>39</v>
      </c>
      <c r="AD3237" t="s">
        <v>40</v>
      </c>
      <c r="AE3237" t="s">
        <v>39</v>
      </c>
      <c r="AF3237" t="s">
        <v>40</v>
      </c>
      <c r="AG3237" t="s">
        <v>39</v>
      </c>
      <c r="AH3237" t="s">
        <v>39</v>
      </c>
      <c r="AI3237" t="s">
        <v>39</v>
      </c>
      <c r="AJ3237" s="6" t="s">
        <v>43</v>
      </c>
      <c r="AK3237" s="19">
        <v>83</v>
      </c>
      <c r="AL3237" t="s">
        <v>39</v>
      </c>
      <c r="AM3237" t="s">
        <v>39</v>
      </c>
      <c r="AN3237">
        <v>4</v>
      </c>
      <c r="AO3237">
        <v>50</v>
      </c>
      <c r="AP3237">
        <v>105</v>
      </c>
      <c r="AQ3237" t="s">
        <v>39</v>
      </c>
      <c r="AR3237" t="s">
        <v>2693</v>
      </c>
      <c r="AS3237" t="s">
        <v>3268</v>
      </c>
    </row>
    <row r="3238" spans="1:45" x14ac:dyDescent="0.35">
      <c r="A3238" t="s">
        <v>2180</v>
      </c>
      <c r="B3238" t="s">
        <v>2672</v>
      </c>
      <c r="C3238" t="s">
        <v>2592</v>
      </c>
      <c r="D3238" t="s">
        <v>1389</v>
      </c>
      <c r="E3238" t="s">
        <v>2179</v>
      </c>
      <c r="F3238" t="s">
        <v>39</v>
      </c>
      <c r="G3238" t="s">
        <v>42</v>
      </c>
      <c r="H3238" t="s">
        <v>40</v>
      </c>
      <c r="I3238" t="s">
        <v>3267</v>
      </c>
      <c r="J3238">
        <v>52.3</v>
      </c>
      <c r="K3238">
        <v>17.03</v>
      </c>
      <c r="L3238" t="s">
        <v>39</v>
      </c>
      <c r="M3238" t="s">
        <v>3264</v>
      </c>
      <c r="N3238" t="s">
        <v>39</v>
      </c>
      <c r="O3238">
        <v>1996</v>
      </c>
      <c r="P3238">
        <v>1997</v>
      </c>
      <c r="Q3238" t="s">
        <v>3265</v>
      </c>
      <c r="R3238" t="s">
        <v>3266</v>
      </c>
      <c r="S3238" t="s">
        <v>39</v>
      </c>
      <c r="T3238">
        <v>-3</v>
      </c>
      <c r="U3238" t="s">
        <v>2628</v>
      </c>
      <c r="V3238" s="6" t="s">
        <v>2953</v>
      </c>
      <c r="W3238">
        <v>56</v>
      </c>
      <c r="X3238" s="6" t="s">
        <v>3228</v>
      </c>
      <c r="Y3238" t="s">
        <v>39</v>
      </c>
      <c r="Z3238" s="6" t="s">
        <v>39</v>
      </c>
      <c r="AA3238" t="s">
        <v>39</v>
      </c>
      <c r="AB3238" t="s">
        <v>39</v>
      </c>
      <c r="AC3238" t="s">
        <v>39</v>
      </c>
      <c r="AD3238" t="s">
        <v>40</v>
      </c>
      <c r="AE3238" t="s">
        <v>39</v>
      </c>
      <c r="AF3238" t="s">
        <v>40</v>
      </c>
      <c r="AG3238" t="s">
        <v>39</v>
      </c>
      <c r="AH3238" t="s">
        <v>39</v>
      </c>
      <c r="AI3238" t="s">
        <v>39</v>
      </c>
      <c r="AJ3238" s="6" t="s">
        <v>43</v>
      </c>
      <c r="AK3238" s="19">
        <v>74</v>
      </c>
      <c r="AL3238" t="s">
        <v>39</v>
      </c>
      <c r="AM3238" t="s">
        <v>39</v>
      </c>
      <c r="AN3238">
        <v>4</v>
      </c>
      <c r="AO3238">
        <v>50</v>
      </c>
      <c r="AP3238">
        <v>105</v>
      </c>
      <c r="AQ3238" t="s">
        <v>39</v>
      </c>
      <c r="AR3238" t="s">
        <v>2693</v>
      </c>
      <c r="AS3238" t="s">
        <v>3268</v>
      </c>
    </row>
    <row r="3239" spans="1:45" x14ac:dyDescent="0.35">
      <c r="A3239" t="s">
        <v>2180</v>
      </c>
      <c r="B3239" t="s">
        <v>2672</v>
      </c>
      <c r="C3239" t="s">
        <v>2592</v>
      </c>
      <c r="D3239" t="s">
        <v>1389</v>
      </c>
      <c r="E3239" t="s">
        <v>2179</v>
      </c>
      <c r="F3239" t="s">
        <v>39</v>
      </c>
      <c r="G3239" t="s">
        <v>42</v>
      </c>
      <c r="H3239" t="s">
        <v>40</v>
      </c>
      <c r="I3239" t="s">
        <v>3267</v>
      </c>
      <c r="J3239">
        <v>52.3</v>
      </c>
      <c r="K3239">
        <v>17.03</v>
      </c>
      <c r="L3239" t="s">
        <v>39</v>
      </c>
      <c r="M3239" t="s">
        <v>3264</v>
      </c>
      <c r="N3239" t="s">
        <v>39</v>
      </c>
      <c r="O3239">
        <v>1996</v>
      </c>
      <c r="P3239">
        <v>1997</v>
      </c>
      <c r="Q3239" t="s">
        <v>3265</v>
      </c>
      <c r="R3239" t="s">
        <v>3266</v>
      </c>
      <c r="S3239" t="s">
        <v>39</v>
      </c>
      <c r="T3239">
        <v>-3</v>
      </c>
      <c r="U3239" t="s">
        <v>2628</v>
      </c>
      <c r="V3239" s="6" t="s">
        <v>2953</v>
      </c>
      <c r="W3239">
        <v>0</v>
      </c>
      <c r="X3239" s="6" t="s">
        <v>3228</v>
      </c>
      <c r="Y3239" t="s">
        <v>39</v>
      </c>
      <c r="Z3239" s="6" t="s">
        <v>39</v>
      </c>
      <c r="AA3239" t="s">
        <v>39</v>
      </c>
      <c r="AB3239" t="s">
        <v>39</v>
      </c>
      <c r="AC3239" t="s">
        <v>39</v>
      </c>
      <c r="AD3239" t="s">
        <v>40</v>
      </c>
      <c r="AE3239" t="s">
        <v>39</v>
      </c>
      <c r="AF3239" t="s">
        <v>40</v>
      </c>
      <c r="AG3239" t="s">
        <v>39</v>
      </c>
      <c r="AH3239" t="s">
        <v>39</v>
      </c>
      <c r="AI3239" t="s">
        <v>39</v>
      </c>
      <c r="AJ3239" s="6" t="s">
        <v>43</v>
      </c>
      <c r="AK3239" s="19">
        <v>87</v>
      </c>
      <c r="AL3239" t="s">
        <v>39</v>
      </c>
      <c r="AM3239" t="s">
        <v>39</v>
      </c>
      <c r="AN3239">
        <v>4</v>
      </c>
      <c r="AO3239">
        <v>50</v>
      </c>
      <c r="AP3239">
        <v>105</v>
      </c>
      <c r="AQ3239" t="s">
        <v>39</v>
      </c>
      <c r="AR3239" t="s">
        <v>2693</v>
      </c>
      <c r="AS3239" t="s">
        <v>3273</v>
      </c>
    </row>
    <row r="3240" spans="1:45" x14ac:dyDescent="0.35">
      <c r="A3240" t="s">
        <v>2180</v>
      </c>
      <c r="B3240" t="s">
        <v>2672</v>
      </c>
      <c r="C3240" t="s">
        <v>2592</v>
      </c>
      <c r="D3240" t="s">
        <v>1389</v>
      </c>
      <c r="E3240" t="s">
        <v>2179</v>
      </c>
      <c r="F3240" t="s">
        <v>39</v>
      </c>
      <c r="G3240" t="s">
        <v>42</v>
      </c>
      <c r="H3240" t="s">
        <v>40</v>
      </c>
      <c r="I3240" t="s">
        <v>3267</v>
      </c>
      <c r="J3240">
        <v>52.3</v>
      </c>
      <c r="K3240">
        <v>17.03</v>
      </c>
      <c r="L3240" t="s">
        <v>39</v>
      </c>
      <c r="M3240" t="s">
        <v>3264</v>
      </c>
      <c r="N3240" t="s">
        <v>39</v>
      </c>
      <c r="O3240">
        <v>1996</v>
      </c>
      <c r="P3240">
        <v>1997</v>
      </c>
      <c r="Q3240" t="s">
        <v>3265</v>
      </c>
      <c r="R3240" t="s">
        <v>3266</v>
      </c>
      <c r="S3240" t="s">
        <v>39</v>
      </c>
      <c r="T3240">
        <v>-3</v>
      </c>
      <c r="U3240" t="s">
        <v>2628</v>
      </c>
      <c r="V3240" s="6" t="s">
        <v>2953</v>
      </c>
      <c r="W3240">
        <v>28</v>
      </c>
      <c r="X3240" s="6" t="s">
        <v>3228</v>
      </c>
      <c r="Y3240" t="s">
        <v>39</v>
      </c>
      <c r="Z3240" s="6" t="s">
        <v>39</v>
      </c>
      <c r="AA3240" t="s">
        <v>39</v>
      </c>
      <c r="AB3240" t="s">
        <v>39</v>
      </c>
      <c r="AC3240" t="s">
        <v>39</v>
      </c>
      <c r="AD3240" t="s">
        <v>40</v>
      </c>
      <c r="AE3240" t="s">
        <v>39</v>
      </c>
      <c r="AF3240" t="s">
        <v>40</v>
      </c>
      <c r="AG3240" t="s">
        <v>39</v>
      </c>
      <c r="AH3240" t="s">
        <v>39</v>
      </c>
      <c r="AI3240" t="s">
        <v>39</v>
      </c>
      <c r="AJ3240" s="6" t="s">
        <v>43</v>
      </c>
      <c r="AK3240" s="19">
        <v>89</v>
      </c>
      <c r="AL3240" t="s">
        <v>39</v>
      </c>
      <c r="AM3240" t="s">
        <v>39</v>
      </c>
      <c r="AN3240">
        <v>4</v>
      </c>
      <c r="AO3240">
        <v>50</v>
      </c>
      <c r="AP3240">
        <v>105</v>
      </c>
      <c r="AQ3240" t="s">
        <v>39</v>
      </c>
      <c r="AR3240" t="s">
        <v>2693</v>
      </c>
      <c r="AS3240" t="s">
        <v>3273</v>
      </c>
    </row>
    <row r="3241" spans="1:45" x14ac:dyDescent="0.35">
      <c r="A3241" t="s">
        <v>2180</v>
      </c>
      <c r="B3241" t="s">
        <v>2672</v>
      </c>
      <c r="C3241" t="s">
        <v>2592</v>
      </c>
      <c r="D3241" t="s">
        <v>1389</v>
      </c>
      <c r="E3241" t="s">
        <v>2179</v>
      </c>
      <c r="F3241" t="s">
        <v>39</v>
      </c>
      <c r="G3241" t="s">
        <v>42</v>
      </c>
      <c r="H3241" t="s">
        <v>40</v>
      </c>
      <c r="I3241" t="s">
        <v>3267</v>
      </c>
      <c r="J3241">
        <v>52.3</v>
      </c>
      <c r="K3241">
        <v>17.03</v>
      </c>
      <c r="L3241" t="s">
        <v>39</v>
      </c>
      <c r="M3241" t="s">
        <v>3264</v>
      </c>
      <c r="N3241" t="s">
        <v>39</v>
      </c>
      <c r="O3241">
        <v>1996</v>
      </c>
      <c r="P3241">
        <v>1997</v>
      </c>
      <c r="Q3241" t="s">
        <v>3265</v>
      </c>
      <c r="R3241" t="s">
        <v>3266</v>
      </c>
      <c r="S3241" t="s">
        <v>39</v>
      </c>
      <c r="T3241">
        <v>-3</v>
      </c>
      <c r="U3241" t="s">
        <v>2628</v>
      </c>
      <c r="V3241" s="6" t="s">
        <v>2953</v>
      </c>
      <c r="W3241">
        <v>56</v>
      </c>
      <c r="X3241" s="6" t="s">
        <v>3228</v>
      </c>
      <c r="Y3241" t="s">
        <v>39</v>
      </c>
      <c r="Z3241" s="6" t="s">
        <v>39</v>
      </c>
      <c r="AA3241" t="s">
        <v>39</v>
      </c>
      <c r="AB3241" t="s">
        <v>39</v>
      </c>
      <c r="AC3241" t="s">
        <v>39</v>
      </c>
      <c r="AD3241" t="s">
        <v>40</v>
      </c>
      <c r="AE3241" t="s">
        <v>39</v>
      </c>
      <c r="AF3241" t="s">
        <v>40</v>
      </c>
      <c r="AG3241" t="s">
        <v>39</v>
      </c>
      <c r="AH3241" t="s">
        <v>39</v>
      </c>
      <c r="AI3241" t="s">
        <v>39</v>
      </c>
      <c r="AJ3241" s="6" t="s">
        <v>43</v>
      </c>
      <c r="AK3241" s="19">
        <v>84</v>
      </c>
      <c r="AL3241" t="s">
        <v>39</v>
      </c>
      <c r="AM3241" t="s">
        <v>39</v>
      </c>
      <c r="AN3241">
        <v>4</v>
      </c>
      <c r="AO3241">
        <v>50</v>
      </c>
      <c r="AP3241">
        <v>105</v>
      </c>
      <c r="AQ3241" t="s">
        <v>39</v>
      </c>
      <c r="AR3241" t="s">
        <v>2693</v>
      </c>
      <c r="AS3241" t="s">
        <v>3273</v>
      </c>
    </row>
    <row r="3242" spans="1:45" x14ac:dyDescent="0.35">
      <c r="A3242" t="s">
        <v>2180</v>
      </c>
      <c r="B3242" t="s">
        <v>2672</v>
      </c>
      <c r="C3242" t="s">
        <v>2592</v>
      </c>
      <c r="D3242" t="s">
        <v>1389</v>
      </c>
      <c r="E3242" t="s">
        <v>2179</v>
      </c>
      <c r="F3242" t="s">
        <v>39</v>
      </c>
      <c r="G3242" t="s">
        <v>42</v>
      </c>
      <c r="H3242" t="s">
        <v>40</v>
      </c>
      <c r="I3242" t="s">
        <v>3267</v>
      </c>
      <c r="J3242">
        <v>52.3</v>
      </c>
      <c r="K3242">
        <v>17.03</v>
      </c>
      <c r="L3242" t="s">
        <v>39</v>
      </c>
      <c r="M3242" t="s">
        <v>3264</v>
      </c>
      <c r="N3242" t="s">
        <v>39</v>
      </c>
      <c r="O3242">
        <v>1996</v>
      </c>
      <c r="P3242">
        <v>1997</v>
      </c>
      <c r="Q3242" t="s">
        <v>3265</v>
      </c>
      <c r="R3242" t="s">
        <v>3266</v>
      </c>
      <c r="S3242" t="s">
        <v>39</v>
      </c>
      <c r="T3242">
        <v>-3</v>
      </c>
      <c r="U3242" t="s">
        <v>2628</v>
      </c>
      <c r="V3242" s="6" t="s">
        <v>2953</v>
      </c>
      <c r="W3242">
        <v>0</v>
      </c>
      <c r="X3242" s="6" t="s">
        <v>3232</v>
      </c>
      <c r="Y3242" t="s">
        <v>39</v>
      </c>
      <c r="Z3242" s="6" t="s">
        <v>39</v>
      </c>
      <c r="AA3242" t="s">
        <v>39</v>
      </c>
      <c r="AB3242" t="s">
        <v>39</v>
      </c>
      <c r="AC3242" t="s">
        <v>39</v>
      </c>
      <c r="AD3242" t="s">
        <v>40</v>
      </c>
      <c r="AE3242" t="s">
        <v>39</v>
      </c>
      <c r="AF3242" t="s">
        <v>40</v>
      </c>
      <c r="AG3242" t="s">
        <v>39</v>
      </c>
      <c r="AH3242" t="s">
        <v>39</v>
      </c>
      <c r="AI3242" t="s">
        <v>39</v>
      </c>
      <c r="AJ3242" s="6" t="s">
        <v>43</v>
      </c>
      <c r="AK3242" s="19">
        <v>82</v>
      </c>
      <c r="AL3242" t="s">
        <v>39</v>
      </c>
      <c r="AM3242" t="s">
        <v>39</v>
      </c>
      <c r="AN3242">
        <v>4</v>
      </c>
      <c r="AO3242">
        <v>50</v>
      </c>
      <c r="AP3242">
        <v>105</v>
      </c>
      <c r="AQ3242" t="s">
        <v>39</v>
      </c>
      <c r="AR3242" t="s">
        <v>2693</v>
      </c>
      <c r="AS3242" t="s">
        <v>3268</v>
      </c>
    </row>
    <row r="3243" spans="1:45" x14ac:dyDescent="0.35">
      <c r="A3243" t="s">
        <v>2180</v>
      </c>
      <c r="B3243" t="s">
        <v>2672</v>
      </c>
      <c r="C3243" t="s">
        <v>2592</v>
      </c>
      <c r="D3243" t="s">
        <v>1389</v>
      </c>
      <c r="E3243" t="s">
        <v>2179</v>
      </c>
      <c r="F3243" t="s">
        <v>39</v>
      </c>
      <c r="G3243" t="s">
        <v>42</v>
      </c>
      <c r="H3243" t="s">
        <v>40</v>
      </c>
      <c r="I3243" t="s">
        <v>3267</v>
      </c>
      <c r="J3243">
        <v>52.3</v>
      </c>
      <c r="K3243">
        <v>17.03</v>
      </c>
      <c r="L3243" t="s">
        <v>39</v>
      </c>
      <c r="M3243" t="s">
        <v>3264</v>
      </c>
      <c r="N3243" t="s">
        <v>39</v>
      </c>
      <c r="O3243">
        <v>1996</v>
      </c>
      <c r="P3243">
        <v>1997</v>
      </c>
      <c r="Q3243" t="s">
        <v>3265</v>
      </c>
      <c r="R3243" t="s">
        <v>3266</v>
      </c>
      <c r="S3243" t="s">
        <v>39</v>
      </c>
      <c r="T3243">
        <v>-3</v>
      </c>
      <c r="U3243" t="s">
        <v>2628</v>
      </c>
      <c r="V3243" s="6" t="s">
        <v>2953</v>
      </c>
      <c r="W3243">
        <v>28</v>
      </c>
      <c r="X3243" s="6" t="s">
        <v>3232</v>
      </c>
      <c r="Y3243" t="s">
        <v>39</v>
      </c>
      <c r="Z3243" s="6" t="s">
        <v>39</v>
      </c>
      <c r="AA3243" t="s">
        <v>39</v>
      </c>
      <c r="AB3243" t="s">
        <v>39</v>
      </c>
      <c r="AC3243" t="s">
        <v>39</v>
      </c>
      <c r="AD3243" t="s">
        <v>40</v>
      </c>
      <c r="AE3243" t="s">
        <v>39</v>
      </c>
      <c r="AF3243" t="s">
        <v>40</v>
      </c>
      <c r="AG3243" t="s">
        <v>39</v>
      </c>
      <c r="AH3243" t="s">
        <v>39</v>
      </c>
      <c r="AI3243" t="s">
        <v>39</v>
      </c>
      <c r="AJ3243" s="6" t="s">
        <v>43</v>
      </c>
      <c r="AK3243" s="19">
        <v>80</v>
      </c>
      <c r="AL3243" t="s">
        <v>39</v>
      </c>
      <c r="AM3243" t="s">
        <v>39</v>
      </c>
      <c r="AN3243">
        <v>4</v>
      </c>
      <c r="AO3243">
        <v>50</v>
      </c>
      <c r="AP3243">
        <v>105</v>
      </c>
      <c r="AQ3243" t="s">
        <v>39</v>
      </c>
      <c r="AR3243" t="s">
        <v>2693</v>
      </c>
      <c r="AS3243" t="s">
        <v>3268</v>
      </c>
    </row>
    <row r="3244" spans="1:45" x14ac:dyDescent="0.35">
      <c r="A3244" t="s">
        <v>2180</v>
      </c>
      <c r="B3244" t="s">
        <v>2672</v>
      </c>
      <c r="C3244" t="s">
        <v>2592</v>
      </c>
      <c r="D3244" t="s">
        <v>1389</v>
      </c>
      <c r="E3244" t="s">
        <v>2179</v>
      </c>
      <c r="F3244" t="s">
        <v>39</v>
      </c>
      <c r="G3244" t="s">
        <v>42</v>
      </c>
      <c r="H3244" t="s">
        <v>40</v>
      </c>
      <c r="I3244" t="s">
        <v>3267</v>
      </c>
      <c r="J3244">
        <v>52.3</v>
      </c>
      <c r="K3244">
        <v>17.03</v>
      </c>
      <c r="L3244" t="s">
        <v>39</v>
      </c>
      <c r="M3244" t="s">
        <v>3264</v>
      </c>
      <c r="N3244" t="s">
        <v>39</v>
      </c>
      <c r="O3244">
        <v>1996</v>
      </c>
      <c r="P3244">
        <v>1997</v>
      </c>
      <c r="Q3244" t="s">
        <v>3265</v>
      </c>
      <c r="R3244" t="s">
        <v>3266</v>
      </c>
      <c r="S3244" t="s">
        <v>39</v>
      </c>
      <c r="T3244">
        <v>-3</v>
      </c>
      <c r="U3244" t="s">
        <v>2628</v>
      </c>
      <c r="V3244" s="6" t="s">
        <v>2953</v>
      </c>
      <c r="W3244">
        <v>56</v>
      </c>
      <c r="X3244" s="6" t="s">
        <v>3232</v>
      </c>
      <c r="Y3244" t="s">
        <v>39</v>
      </c>
      <c r="Z3244" s="6" t="s">
        <v>39</v>
      </c>
      <c r="AA3244" t="s">
        <v>39</v>
      </c>
      <c r="AB3244" t="s">
        <v>39</v>
      </c>
      <c r="AC3244" t="s">
        <v>39</v>
      </c>
      <c r="AD3244" t="s">
        <v>40</v>
      </c>
      <c r="AE3244" t="s">
        <v>39</v>
      </c>
      <c r="AF3244" t="s">
        <v>40</v>
      </c>
      <c r="AG3244" t="s">
        <v>39</v>
      </c>
      <c r="AH3244" t="s">
        <v>39</v>
      </c>
      <c r="AI3244" t="s">
        <v>39</v>
      </c>
      <c r="AJ3244" s="6" t="s">
        <v>43</v>
      </c>
      <c r="AK3244" s="19">
        <v>76</v>
      </c>
      <c r="AL3244" t="s">
        <v>39</v>
      </c>
      <c r="AM3244" t="s">
        <v>39</v>
      </c>
      <c r="AN3244">
        <v>4</v>
      </c>
      <c r="AO3244">
        <v>50</v>
      </c>
      <c r="AP3244">
        <v>105</v>
      </c>
      <c r="AQ3244" t="s">
        <v>39</v>
      </c>
      <c r="AR3244" t="s">
        <v>2693</v>
      </c>
      <c r="AS3244" t="s">
        <v>3268</v>
      </c>
    </row>
    <row r="3245" spans="1:45" x14ac:dyDescent="0.35">
      <c r="A3245" t="s">
        <v>2180</v>
      </c>
      <c r="B3245" t="s">
        <v>2672</v>
      </c>
      <c r="C3245" t="s">
        <v>2592</v>
      </c>
      <c r="D3245" t="s">
        <v>1389</v>
      </c>
      <c r="E3245" t="s">
        <v>2179</v>
      </c>
      <c r="F3245" t="s">
        <v>39</v>
      </c>
      <c r="G3245" t="s">
        <v>42</v>
      </c>
      <c r="H3245" t="s">
        <v>40</v>
      </c>
      <c r="I3245" t="s">
        <v>3267</v>
      </c>
      <c r="J3245">
        <v>52.3</v>
      </c>
      <c r="K3245">
        <v>17.03</v>
      </c>
      <c r="L3245" t="s">
        <v>39</v>
      </c>
      <c r="M3245" t="s">
        <v>3264</v>
      </c>
      <c r="N3245" t="s">
        <v>39</v>
      </c>
      <c r="O3245">
        <v>1996</v>
      </c>
      <c r="P3245">
        <v>1997</v>
      </c>
      <c r="Q3245" t="s">
        <v>3265</v>
      </c>
      <c r="R3245" t="s">
        <v>3266</v>
      </c>
      <c r="S3245" t="s">
        <v>39</v>
      </c>
      <c r="T3245">
        <v>-3</v>
      </c>
      <c r="U3245" t="s">
        <v>2628</v>
      </c>
      <c r="V3245" s="6" t="s">
        <v>2953</v>
      </c>
      <c r="W3245">
        <v>0</v>
      </c>
      <c r="X3245" s="6" t="s">
        <v>3232</v>
      </c>
      <c r="Y3245" t="s">
        <v>39</v>
      </c>
      <c r="Z3245" s="6" t="s">
        <v>39</v>
      </c>
      <c r="AA3245" t="s">
        <v>39</v>
      </c>
      <c r="AB3245" t="s">
        <v>39</v>
      </c>
      <c r="AC3245" t="s">
        <v>39</v>
      </c>
      <c r="AD3245" t="s">
        <v>40</v>
      </c>
      <c r="AE3245" t="s">
        <v>39</v>
      </c>
      <c r="AF3245" t="s">
        <v>40</v>
      </c>
      <c r="AG3245" t="s">
        <v>39</v>
      </c>
      <c r="AH3245" t="s">
        <v>39</v>
      </c>
      <c r="AI3245" t="s">
        <v>39</v>
      </c>
      <c r="AJ3245" s="6" t="s">
        <v>43</v>
      </c>
      <c r="AK3245" s="19">
        <v>85</v>
      </c>
      <c r="AL3245" t="s">
        <v>39</v>
      </c>
      <c r="AM3245" t="s">
        <v>39</v>
      </c>
      <c r="AN3245">
        <v>4</v>
      </c>
      <c r="AO3245">
        <v>50</v>
      </c>
      <c r="AP3245">
        <v>105</v>
      </c>
      <c r="AQ3245" t="s">
        <v>39</v>
      </c>
      <c r="AR3245" t="s">
        <v>2693</v>
      </c>
      <c r="AS3245" t="s">
        <v>3273</v>
      </c>
    </row>
    <row r="3246" spans="1:45" x14ac:dyDescent="0.35">
      <c r="A3246" t="s">
        <v>2180</v>
      </c>
      <c r="B3246" t="s">
        <v>2672</v>
      </c>
      <c r="C3246" t="s">
        <v>2592</v>
      </c>
      <c r="D3246" t="s">
        <v>1389</v>
      </c>
      <c r="E3246" t="s">
        <v>2179</v>
      </c>
      <c r="F3246" t="s">
        <v>39</v>
      </c>
      <c r="G3246" t="s">
        <v>42</v>
      </c>
      <c r="H3246" t="s">
        <v>40</v>
      </c>
      <c r="I3246" t="s">
        <v>3267</v>
      </c>
      <c r="J3246">
        <v>52.3</v>
      </c>
      <c r="K3246">
        <v>17.03</v>
      </c>
      <c r="L3246" t="s">
        <v>39</v>
      </c>
      <c r="M3246" t="s">
        <v>3264</v>
      </c>
      <c r="N3246" t="s">
        <v>39</v>
      </c>
      <c r="O3246">
        <v>1996</v>
      </c>
      <c r="P3246">
        <v>1997</v>
      </c>
      <c r="Q3246" t="s">
        <v>3265</v>
      </c>
      <c r="R3246" t="s">
        <v>3266</v>
      </c>
      <c r="S3246" t="s">
        <v>39</v>
      </c>
      <c r="T3246">
        <v>-3</v>
      </c>
      <c r="U3246" t="s">
        <v>2628</v>
      </c>
      <c r="V3246" s="6" t="s">
        <v>2953</v>
      </c>
      <c r="W3246">
        <v>28</v>
      </c>
      <c r="X3246" s="6" t="s">
        <v>3232</v>
      </c>
      <c r="Y3246" t="s">
        <v>39</v>
      </c>
      <c r="Z3246" s="6" t="s">
        <v>39</v>
      </c>
      <c r="AA3246" t="s">
        <v>39</v>
      </c>
      <c r="AB3246" t="s">
        <v>39</v>
      </c>
      <c r="AC3246" t="s">
        <v>39</v>
      </c>
      <c r="AD3246" t="s">
        <v>40</v>
      </c>
      <c r="AE3246" t="s">
        <v>39</v>
      </c>
      <c r="AF3246" t="s">
        <v>40</v>
      </c>
      <c r="AG3246" t="s">
        <v>39</v>
      </c>
      <c r="AH3246" t="s">
        <v>39</v>
      </c>
      <c r="AI3246" t="s">
        <v>39</v>
      </c>
      <c r="AJ3246" s="6" t="s">
        <v>43</v>
      </c>
      <c r="AK3246" s="19">
        <v>82</v>
      </c>
      <c r="AL3246" t="s">
        <v>39</v>
      </c>
      <c r="AM3246" t="s">
        <v>39</v>
      </c>
      <c r="AN3246">
        <v>4</v>
      </c>
      <c r="AO3246">
        <v>50</v>
      </c>
      <c r="AP3246">
        <v>105</v>
      </c>
      <c r="AQ3246" t="s">
        <v>39</v>
      </c>
      <c r="AR3246" t="s">
        <v>2693</v>
      </c>
      <c r="AS3246" t="s">
        <v>3273</v>
      </c>
    </row>
    <row r="3247" spans="1:45" x14ac:dyDescent="0.35">
      <c r="A3247" t="s">
        <v>2180</v>
      </c>
      <c r="B3247" t="s">
        <v>2672</v>
      </c>
      <c r="C3247" t="s">
        <v>2592</v>
      </c>
      <c r="D3247" t="s">
        <v>1389</v>
      </c>
      <c r="E3247" t="s">
        <v>2179</v>
      </c>
      <c r="F3247" t="s">
        <v>39</v>
      </c>
      <c r="G3247" t="s">
        <v>42</v>
      </c>
      <c r="H3247" t="s">
        <v>40</v>
      </c>
      <c r="I3247" t="s">
        <v>3267</v>
      </c>
      <c r="J3247">
        <v>52.3</v>
      </c>
      <c r="K3247">
        <v>17.03</v>
      </c>
      <c r="L3247" t="s">
        <v>39</v>
      </c>
      <c r="M3247" t="s">
        <v>3264</v>
      </c>
      <c r="N3247" t="s">
        <v>39</v>
      </c>
      <c r="O3247">
        <v>1996</v>
      </c>
      <c r="P3247">
        <v>1997</v>
      </c>
      <c r="Q3247" t="s">
        <v>3265</v>
      </c>
      <c r="R3247" t="s">
        <v>3266</v>
      </c>
      <c r="S3247" t="s">
        <v>39</v>
      </c>
      <c r="T3247">
        <v>-3</v>
      </c>
      <c r="U3247" t="s">
        <v>2628</v>
      </c>
      <c r="V3247" s="6" t="s">
        <v>2953</v>
      </c>
      <c r="W3247">
        <v>56</v>
      </c>
      <c r="X3247" s="6" t="s">
        <v>3232</v>
      </c>
      <c r="Y3247" t="s">
        <v>39</v>
      </c>
      <c r="Z3247" s="6" t="s">
        <v>39</v>
      </c>
      <c r="AA3247" t="s">
        <v>39</v>
      </c>
      <c r="AB3247" t="s">
        <v>39</v>
      </c>
      <c r="AC3247" t="s">
        <v>39</v>
      </c>
      <c r="AD3247" t="s">
        <v>40</v>
      </c>
      <c r="AE3247" t="s">
        <v>39</v>
      </c>
      <c r="AF3247" t="s">
        <v>40</v>
      </c>
      <c r="AG3247" t="s">
        <v>39</v>
      </c>
      <c r="AH3247" t="s">
        <v>39</v>
      </c>
      <c r="AI3247" t="s">
        <v>39</v>
      </c>
      <c r="AJ3247" s="6" t="s">
        <v>43</v>
      </c>
      <c r="AK3247" s="19">
        <v>82</v>
      </c>
      <c r="AL3247" t="s">
        <v>39</v>
      </c>
      <c r="AM3247" t="s">
        <v>39</v>
      </c>
      <c r="AN3247">
        <v>4</v>
      </c>
      <c r="AO3247">
        <v>50</v>
      </c>
      <c r="AP3247">
        <v>105</v>
      </c>
      <c r="AQ3247" t="s">
        <v>39</v>
      </c>
      <c r="AR3247" t="s">
        <v>2693</v>
      </c>
      <c r="AS3247" t="s">
        <v>3273</v>
      </c>
    </row>
    <row r="3248" spans="1:45" x14ac:dyDescent="0.35">
      <c r="A3248" t="s">
        <v>2180</v>
      </c>
      <c r="B3248" t="s">
        <v>2672</v>
      </c>
      <c r="C3248" t="s">
        <v>2592</v>
      </c>
      <c r="D3248" t="s">
        <v>1389</v>
      </c>
      <c r="E3248" t="s">
        <v>2179</v>
      </c>
      <c r="F3248" t="s">
        <v>39</v>
      </c>
      <c r="G3248" t="s">
        <v>42</v>
      </c>
      <c r="H3248" t="s">
        <v>40</v>
      </c>
      <c r="I3248" t="s">
        <v>3267</v>
      </c>
      <c r="J3248">
        <v>52.3</v>
      </c>
      <c r="K3248">
        <v>17.03</v>
      </c>
      <c r="L3248" t="s">
        <v>39</v>
      </c>
      <c r="M3248" t="s">
        <v>3264</v>
      </c>
      <c r="N3248" t="s">
        <v>39</v>
      </c>
      <c r="O3248">
        <v>1996</v>
      </c>
      <c r="P3248">
        <v>1997</v>
      </c>
      <c r="Q3248" t="s">
        <v>3265</v>
      </c>
      <c r="R3248" t="s">
        <v>3266</v>
      </c>
      <c r="S3248" t="s">
        <v>39</v>
      </c>
      <c r="T3248">
        <v>-3</v>
      </c>
      <c r="U3248" t="s">
        <v>2628</v>
      </c>
      <c r="V3248" s="6" t="s">
        <v>2953</v>
      </c>
      <c r="W3248">
        <v>0</v>
      </c>
      <c r="X3248" s="6" t="s">
        <v>3228</v>
      </c>
      <c r="Y3248" t="s">
        <v>39</v>
      </c>
      <c r="Z3248" s="6" t="s">
        <v>39</v>
      </c>
      <c r="AA3248" t="s">
        <v>39</v>
      </c>
      <c r="AB3248" t="s">
        <v>39</v>
      </c>
      <c r="AC3248" t="s">
        <v>39</v>
      </c>
      <c r="AD3248" t="s">
        <v>40</v>
      </c>
      <c r="AE3248" t="s">
        <v>39</v>
      </c>
      <c r="AF3248" t="s">
        <v>40</v>
      </c>
      <c r="AG3248" t="s">
        <v>39</v>
      </c>
      <c r="AH3248" t="s">
        <v>39</v>
      </c>
      <c r="AI3248" t="s">
        <v>39</v>
      </c>
      <c r="AJ3248" s="6" t="s">
        <v>3272</v>
      </c>
      <c r="AK3248" s="19">
        <v>17.5</v>
      </c>
      <c r="AL3248" t="s">
        <v>39</v>
      </c>
      <c r="AM3248" t="s">
        <v>39</v>
      </c>
      <c r="AN3248">
        <v>4</v>
      </c>
      <c r="AO3248">
        <v>50</v>
      </c>
      <c r="AP3248">
        <v>105</v>
      </c>
      <c r="AQ3248" t="s">
        <v>39</v>
      </c>
      <c r="AR3248" t="s">
        <v>2693</v>
      </c>
      <c r="AS3248" t="s">
        <v>3268</v>
      </c>
    </row>
    <row r="3249" spans="1:45" x14ac:dyDescent="0.35">
      <c r="A3249" t="s">
        <v>2180</v>
      </c>
      <c r="B3249" t="s">
        <v>2672</v>
      </c>
      <c r="C3249" t="s">
        <v>2592</v>
      </c>
      <c r="D3249" t="s">
        <v>1389</v>
      </c>
      <c r="E3249" t="s">
        <v>2179</v>
      </c>
      <c r="F3249" t="s">
        <v>39</v>
      </c>
      <c r="G3249" t="s">
        <v>42</v>
      </c>
      <c r="H3249" t="s">
        <v>40</v>
      </c>
      <c r="I3249" t="s">
        <v>3267</v>
      </c>
      <c r="J3249">
        <v>52.3</v>
      </c>
      <c r="K3249">
        <v>17.03</v>
      </c>
      <c r="L3249" t="s">
        <v>39</v>
      </c>
      <c r="M3249" t="s">
        <v>3264</v>
      </c>
      <c r="N3249" t="s">
        <v>39</v>
      </c>
      <c r="O3249">
        <v>1996</v>
      </c>
      <c r="P3249">
        <v>1997</v>
      </c>
      <c r="Q3249" t="s">
        <v>3265</v>
      </c>
      <c r="R3249" t="s">
        <v>3266</v>
      </c>
      <c r="S3249" t="s">
        <v>39</v>
      </c>
      <c r="T3249">
        <v>-3</v>
      </c>
      <c r="U3249" t="s">
        <v>2628</v>
      </c>
      <c r="V3249" s="6" t="s">
        <v>2953</v>
      </c>
      <c r="W3249">
        <v>28</v>
      </c>
      <c r="X3249" s="6" t="s">
        <v>3228</v>
      </c>
      <c r="Y3249" t="s">
        <v>39</v>
      </c>
      <c r="Z3249" s="6" t="s">
        <v>39</v>
      </c>
      <c r="AA3249" t="s">
        <v>39</v>
      </c>
      <c r="AB3249" t="s">
        <v>39</v>
      </c>
      <c r="AC3249" t="s">
        <v>39</v>
      </c>
      <c r="AD3249" t="s">
        <v>40</v>
      </c>
      <c r="AE3249" t="s">
        <v>39</v>
      </c>
      <c r="AF3249" t="s">
        <v>40</v>
      </c>
      <c r="AG3249" t="s">
        <v>39</v>
      </c>
      <c r="AH3249" t="s">
        <v>39</v>
      </c>
      <c r="AI3249" t="s">
        <v>39</v>
      </c>
      <c r="AJ3249" s="6" t="s">
        <v>3272</v>
      </c>
      <c r="AK3249" s="19">
        <v>14</v>
      </c>
      <c r="AL3249" t="s">
        <v>39</v>
      </c>
      <c r="AM3249" t="s">
        <v>39</v>
      </c>
      <c r="AN3249">
        <v>4</v>
      </c>
      <c r="AO3249">
        <v>50</v>
      </c>
      <c r="AP3249">
        <v>105</v>
      </c>
      <c r="AQ3249" t="s">
        <v>39</v>
      </c>
      <c r="AR3249" t="s">
        <v>2693</v>
      </c>
      <c r="AS3249" t="s">
        <v>3268</v>
      </c>
    </row>
    <row r="3250" spans="1:45" x14ac:dyDescent="0.35">
      <c r="A3250" t="s">
        <v>2180</v>
      </c>
      <c r="B3250" t="s">
        <v>2672</v>
      </c>
      <c r="C3250" t="s">
        <v>2592</v>
      </c>
      <c r="D3250" t="s">
        <v>1389</v>
      </c>
      <c r="E3250" t="s">
        <v>2179</v>
      </c>
      <c r="F3250" t="s">
        <v>39</v>
      </c>
      <c r="G3250" t="s">
        <v>42</v>
      </c>
      <c r="H3250" t="s">
        <v>40</v>
      </c>
      <c r="I3250" t="s">
        <v>3267</v>
      </c>
      <c r="J3250">
        <v>52.3</v>
      </c>
      <c r="K3250">
        <v>17.03</v>
      </c>
      <c r="L3250" t="s">
        <v>39</v>
      </c>
      <c r="M3250" t="s">
        <v>3264</v>
      </c>
      <c r="N3250" t="s">
        <v>39</v>
      </c>
      <c r="O3250">
        <v>1996</v>
      </c>
      <c r="P3250">
        <v>1997</v>
      </c>
      <c r="Q3250" t="s">
        <v>3265</v>
      </c>
      <c r="R3250" t="s">
        <v>3266</v>
      </c>
      <c r="S3250" t="s">
        <v>39</v>
      </c>
      <c r="T3250">
        <v>-3</v>
      </c>
      <c r="U3250" t="s">
        <v>2628</v>
      </c>
      <c r="V3250" s="6" t="s">
        <v>2953</v>
      </c>
      <c r="W3250">
        <v>56</v>
      </c>
      <c r="X3250" s="6" t="s">
        <v>3228</v>
      </c>
      <c r="Y3250" t="s">
        <v>39</v>
      </c>
      <c r="Z3250" s="6" t="s">
        <v>39</v>
      </c>
      <c r="AA3250" t="s">
        <v>39</v>
      </c>
      <c r="AB3250" t="s">
        <v>39</v>
      </c>
      <c r="AC3250" t="s">
        <v>39</v>
      </c>
      <c r="AD3250" t="s">
        <v>40</v>
      </c>
      <c r="AE3250" t="s">
        <v>39</v>
      </c>
      <c r="AF3250" t="s">
        <v>40</v>
      </c>
      <c r="AG3250" t="s">
        <v>39</v>
      </c>
      <c r="AH3250" t="s">
        <v>39</v>
      </c>
      <c r="AI3250" t="s">
        <v>39</v>
      </c>
      <c r="AJ3250" s="6" t="s">
        <v>3272</v>
      </c>
      <c r="AK3250" s="19">
        <v>14</v>
      </c>
      <c r="AL3250" t="s">
        <v>39</v>
      </c>
      <c r="AM3250" t="s">
        <v>39</v>
      </c>
      <c r="AN3250">
        <v>4</v>
      </c>
      <c r="AO3250">
        <v>50</v>
      </c>
      <c r="AP3250">
        <v>105</v>
      </c>
      <c r="AQ3250" t="s">
        <v>39</v>
      </c>
      <c r="AR3250" t="s">
        <v>2693</v>
      </c>
      <c r="AS3250" t="s">
        <v>3268</v>
      </c>
    </row>
    <row r="3251" spans="1:45" x14ac:dyDescent="0.35">
      <c r="A3251" t="s">
        <v>2180</v>
      </c>
      <c r="B3251" t="s">
        <v>2672</v>
      </c>
      <c r="C3251" t="s">
        <v>2592</v>
      </c>
      <c r="D3251" t="s">
        <v>1389</v>
      </c>
      <c r="E3251" t="s">
        <v>2179</v>
      </c>
      <c r="F3251" t="s">
        <v>39</v>
      </c>
      <c r="G3251" t="s">
        <v>42</v>
      </c>
      <c r="H3251" t="s">
        <v>40</v>
      </c>
      <c r="I3251" t="s">
        <v>3267</v>
      </c>
      <c r="J3251">
        <v>52.3</v>
      </c>
      <c r="K3251">
        <v>17.03</v>
      </c>
      <c r="L3251" t="s">
        <v>39</v>
      </c>
      <c r="M3251" t="s">
        <v>3264</v>
      </c>
      <c r="N3251" t="s">
        <v>39</v>
      </c>
      <c r="O3251">
        <v>1996</v>
      </c>
      <c r="P3251">
        <v>1997</v>
      </c>
      <c r="Q3251" t="s">
        <v>3265</v>
      </c>
      <c r="R3251" t="s">
        <v>3266</v>
      </c>
      <c r="S3251" t="s">
        <v>39</v>
      </c>
      <c r="T3251">
        <v>-3</v>
      </c>
      <c r="U3251" t="s">
        <v>2628</v>
      </c>
      <c r="V3251" s="6" t="s">
        <v>2953</v>
      </c>
      <c r="W3251">
        <v>0</v>
      </c>
      <c r="X3251" s="6" t="s">
        <v>3228</v>
      </c>
      <c r="Y3251" t="s">
        <v>39</v>
      </c>
      <c r="Z3251" s="6" t="s">
        <v>39</v>
      </c>
      <c r="AA3251" t="s">
        <v>39</v>
      </c>
      <c r="AB3251" t="s">
        <v>39</v>
      </c>
      <c r="AC3251" t="s">
        <v>39</v>
      </c>
      <c r="AD3251" t="s">
        <v>40</v>
      </c>
      <c r="AE3251" t="s">
        <v>39</v>
      </c>
      <c r="AF3251" t="s">
        <v>40</v>
      </c>
      <c r="AG3251" t="s">
        <v>39</v>
      </c>
      <c r="AH3251" t="s">
        <v>39</v>
      </c>
      <c r="AI3251" t="s">
        <v>39</v>
      </c>
      <c r="AJ3251" s="6" t="s">
        <v>3272</v>
      </c>
      <c r="AK3251" s="19">
        <v>31.5</v>
      </c>
      <c r="AL3251" t="s">
        <v>39</v>
      </c>
      <c r="AM3251" t="s">
        <v>39</v>
      </c>
      <c r="AN3251">
        <v>4</v>
      </c>
      <c r="AO3251">
        <v>50</v>
      </c>
      <c r="AP3251">
        <v>105</v>
      </c>
      <c r="AQ3251" t="s">
        <v>39</v>
      </c>
      <c r="AR3251" t="s">
        <v>2693</v>
      </c>
      <c r="AS3251" t="s">
        <v>3273</v>
      </c>
    </row>
    <row r="3252" spans="1:45" x14ac:dyDescent="0.35">
      <c r="A3252" t="s">
        <v>2180</v>
      </c>
      <c r="B3252" t="s">
        <v>2672</v>
      </c>
      <c r="C3252" t="s">
        <v>2592</v>
      </c>
      <c r="D3252" t="s">
        <v>1389</v>
      </c>
      <c r="E3252" t="s">
        <v>2179</v>
      </c>
      <c r="F3252" t="s">
        <v>39</v>
      </c>
      <c r="G3252" t="s">
        <v>42</v>
      </c>
      <c r="H3252" t="s">
        <v>40</v>
      </c>
      <c r="I3252" t="s">
        <v>3267</v>
      </c>
      <c r="J3252">
        <v>52.3</v>
      </c>
      <c r="K3252">
        <v>17.03</v>
      </c>
      <c r="L3252" t="s">
        <v>39</v>
      </c>
      <c r="M3252" t="s">
        <v>3264</v>
      </c>
      <c r="N3252" t="s">
        <v>39</v>
      </c>
      <c r="O3252">
        <v>1996</v>
      </c>
      <c r="P3252">
        <v>1997</v>
      </c>
      <c r="Q3252" t="s">
        <v>3265</v>
      </c>
      <c r="R3252" t="s">
        <v>3266</v>
      </c>
      <c r="S3252" t="s">
        <v>39</v>
      </c>
      <c r="T3252">
        <v>-3</v>
      </c>
      <c r="U3252" t="s">
        <v>2628</v>
      </c>
      <c r="V3252" s="6" t="s">
        <v>2953</v>
      </c>
      <c r="W3252">
        <v>28</v>
      </c>
      <c r="X3252" s="6" t="s">
        <v>3228</v>
      </c>
      <c r="Y3252" t="s">
        <v>39</v>
      </c>
      <c r="Z3252" s="6" t="s">
        <v>39</v>
      </c>
      <c r="AA3252" t="s">
        <v>39</v>
      </c>
      <c r="AB3252" t="s">
        <v>39</v>
      </c>
      <c r="AC3252" t="s">
        <v>39</v>
      </c>
      <c r="AD3252" t="s">
        <v>40</v>
      </c>
      <c r="AE3252" t="s">
        <v>39</v>
      </c>
      <c r="AF3252" t="s">
        <v>40</v>
      </c>
      <c r="AG3252" t="s">
        <v>39</v>
      </c>
      <c r="AH3252" t="s">
        <v>39</v>
      </c>
      <c r="AI3252" t="s">
        <v>39</v>
      </c>
      <c r="AJ3252" s="6" t="s">
        <v>3272</v>
      </c>
      <c r="AK3252" s="19">
        <v>24.5</v>
      </c>
      <c r="AL3252" t="s">
        <v>39</v>
      </c>
      <c r="AM3252" t="s">
        <v>39</v>
      </c>
      <c r="AN3252">
        <v>4</v>
      </c>
      <c r="AO3252">
        <v>50</v>
      </c>
      <c r="AP3252">
        <v>105</v>
      </c>
      <c r="AQ3252" t="s">
        <v>39</v>
      </c>
      <c r="AR3252" t="s">
        <v>2693</v>
      </c>
      <c r="AS3252" t="s">
        <v>3273</v>
      </c>
    </row>
    <row r="3253" spans="1:45" x14ac:dyDescent="0.35">
      <c r="A3253" t="s">
        <v>2180</v>
      </c>
      <c r="B3253" t="s">
        <v>2672</v>
      </c>
      <c r="C3253" t="s">
        <v>2592</v>
      </c>
      <c r="D3253" t="s">
        <v>1389</v>
      </c>
      <c r="E3253" t="s">
        <v>2179</v>
      </c>
      <c r="F3253" t="s">
        <v>39</v>
      </c>
      <c r="G3253" t="s">
        <v>42</v>
      </c>
      <c r="H3253" t="s">
        <v>40</v>
      </c>
      <c r="I3253" t="s">
        <v>3267</v>
      </c>
      <c r="J3253">
        <v>52.3</v>
      </c>
      <c r="K3253">
        <v>17.03</v>
      </c>
      <c r="L3253" t="s">
        <v>39</v>
      </c>
      <c r="M3253" t="s">
        <v>3264</v>
      </c>
      <c r="N3253" t="s">
        <v>39</v>
      </c>
      <c r="O3253">
        <v>1996</v>
      </c>
      <c r="P3253">
        <v>1997</v>
      </c>
      <c r="Q3253" t="s">
        <v>3265</v>
      </c>
      <c r="R3253" t="s">
        <v>3266</v>
      </c>
      <c r="S3253" t="s">
        <v>39</v>
      </c>
      <c r="T3253">
        <v>-3</v>
      </c>
      <c r="U3253" t="s">
        <v>2628</v>
      </c>
      <c r="V3253" s="6" t="s">
        <v>2953</v>
      </c>
      <c r="W3253">
        <v>56</v>
      </c>
      <c r="X3253" s="6" t="s">
        <v>3228</v>
      </c>
      <c r="Y3253" t="s">
        <v>39</v>
      </c>
      <c r="Z3253" s="6" t="s">
        <v>39</v>
      </c>
      <c r="AA3253" t="s">
        <v>39</v>
      </c>
      <c r="AB3253" t="s">
        <v>39</v>
      </c>
      <c r="AC3253" t="s">
        <v>39</v>
      </c>
      <c r="AD3253" t="s">
        <v>40</v>
      </c>
      <c r="AE3253" t="s">
        <v>39</v>
      </c>
      <c r="AF3253" t="s">
        <v>40</v>
      </c>
      <c r="AG3253" t="s">
        <v>39</v>
      </c>
      <c r="AH3253" t="s">
        <v>39</v>
      </c>
      <c r="AI3253" t="s">
        <v>39</v>
      </c>
      <c r="AJ3253" s="6" t="s">
        <v>3272</v>
      </c>
      <c r="AK3253" s="19">
        <v>21</v>
      </c>
      <c r="AL3253" t="s">
        <v>39</v>
      </c>
      <c r="AM3253" t="s">
        <v>39</v>
      </c>
      <c r="AN3253">
        <v>4</v>
      </c>
      <c r="AO3253">
        <v>50</v>
      </c>
      <c r="AP3253">
        <v>105</v>
      </c>
      <c r="AQ3253" t="s">
        <v>39</v>
      </c>
      <c r="AR3253" t="s">
        <v>2693</v>
      </c>
      <c r="AS3253" t="s">
        <v>3273</v>
      </c>
    </row>
    <row r="3254" spans="1:45" x14ac:dyDescent="0.35">
      <c r="A3254" t="s">
        <v>2180</v>
      </c>
      <c r="B3254" t="s">
        <v>2672</v>
      </c>
      <c r="C3254" t="s">
        <v>2592</v>
      </c>
      <c r="D3254" t="s">
        <v>1389</v>
      </c>
      <c r="E3254" t="s">
        <v>2179</v>
      </c>
      <c r="F3254" t="s">
        <v>39</v>
      </c>
      <c r="G3254" t="s">
        <v>42</v>
      </c>
      <c r="H3254" t="s">
        <v>40</v>
      </c>
      <c r="I3254" t="s">
        <v>3267</v>
      </c>
      <c r="J3254">
        <v>52.3</v>
      </c>
      <c r="K3254">
        <v>17.03</v>
      </c>
      <c r="L3254" t="s">
        <v>39</v>
      </c>
      <c r="M3254" t="s">
        <v>3264</v>
      </c>
      <c r="N3254" t="s">
        <v>39</v>
      </c>
      <c r="O3254">
        <v>1996</v>
      </c>
      <c r="P3254">
        <v>1997</v>
      </c>
      <c r="Q3254" t="s">
        <v>3265</v>
      </c>
      <c r="R3254" t="s">
        <v>3266</v>
      </c>
      <c r="S3254" t="s">
        <v>39</v>
      </c>
      <c r="T3254">
        <v>-3</v>
      </c>
      <c r="U3254" t="s">
        <v>2628</v>
      </c>
      <c r="V3254" s="6" t="s">
        <v>2953</v>
      </c>
      <c r="W3254">
        <v>0</v>
      </c>
      <c r="X3254" s="6" t="s">
        <v>3232</v>
      </c>
      <c r="Y3254" t="s">
        <v>39</v>
      </c>
      <c r="Z3254" s="6" t="s">
        <v>39</v>
      </c>
      <c r="AA3254" t="s">
        <v>39</v>
      </c>
      <c r="AB3254" t="s">
        <v>39</v>
      </c>
      <c r="AC3254" t="s">
        <v>39</v>
      </c>
      <c r="AD3254" t="s">
        <v>40</v>
      </c>
      <c r="AE3254" t="s">
        <v>39</v>
      </c>
      <c r="AF3254" t="s">
        <v>40</v>
      </c>
      <c r="AG3254" t="s">
        <v>39</v>
      </c>
      <c r="AH3254" t="s">
        <v>39</v>
      </c>
      <c r="AI3254" t="s">
        <v>39</v>
      </c>
      <c r="AJ3254" s="6" t="s">
        <v>3272</v>
      </c>
      <c r="AK3254" s="19">
        <v>56</v>
      </c>
      <c r="AL3254" t="s">
        <v>39</v>
      </c>
      <c r="AM3254" t="s">
        <v>39</v>
      </c>
      <c r="AN3254">
        <v>4</v>
      </c>
      <c r="AO3254">
        <v>50</v>
      </c>
      <c r="AP3254">
        <v>105</v>
      </c>
      <c r="AQ3254" t="s">
        <v>39</v>
      </c>
      <c r="AR3254" t="s">
        <v>2693</v>
      </c>
      <c r="AS3254" t="s">
        <v>3268</v>
      </c>
    </row>
    <row r="3255" spans="1:45" x14ac:dyDescent="0.35">
      <c r="A3255" t="s">
        <v>2180</v>
      </c>
      <c r="B3255" t="s">
        <v>2672</v>
      </c>
      <c r="C3255" t="s">
        <v>2592</v>
      </c>
      <c r="D3255" t="s">
        <v>1389</v>
      </c>
      <c r="E3255" t="s">
        <v>2179</v>
      </c>
      <c r="F3255" t="s">
        <v>39</v>
      </c>
      <c r="G3255" t="s">
        <v>42</v>
      </c>
      <c r="H3255" t="s">
        <v>40</v>
      </c>
      <c r="I3255" t="s">
        <v>3267</v>
      </c>
      <c r="J3255">
        <v>52.3</v>
      </c>
      <c r="K3255">
        <v>17.03</v>
      </c>
      <c r="L3255" t="s">
        <v>39</v>
      </c>
      <c r="M3255" t="s">
        <v>3264</v>
      </c>
      <c r="N3255" t="s">
        <v>39</v>
      </c>
      <c r="O3255">
        <v>1996</v>
      </c>
      <c r="P3255">
        <v>1997</v>
      </c>
      <c r="Q3255" t="s">
        <v>3265</v>
      </c>
      <c r="R3255" t="s">
        <v>3266</v>
      </c>
      <c r="S3255" t="s">
        <v>39</v>
      </c>
      <c r="T3255">
        <v>-3</v>
      </c>
      <c r="U3255" t="s">
        <v>2628</v>
      </c>
      <c r="V3255" s="6" t="s">
        <v>2953</v>
      </c>
      <c r="W3255">
        <v>28</v>
      </c>
      <c r="X3255" s="6" t="s">
        <v>3232</v>
      </c>
      <c r="Y3255" t="s">
        <v>39</v>
      </c>
      <c r="Z3255" s="6" t="s">
        <v>39</v>
      </c>
      <c r="AA3255" t="s">
        <v>39</v>
      </c>
      <c r="AB3255" t="s">
        <v>39</v>
      </c>
      <c r="AC3255" t="s">
        <v>39</v>
      </c>
      <c r="AD3255" t="s">
        <v>40</v>
      </c>
      <c r="AE3255" t="s">
        <v>39</v>
      </c>
      <c r="AF3255" t="s">
        <v>40</v>
      </c>
      <c r="AG3255" t="s">
        <v>39</v>
      </c>
      <c r="AH3255" t="s">
        <v>39</v>
      </c>
      <c r="AI3255" t="s">
        <v>39</v>
      </c>
      <c r="AJ3255" s="6" t="s">
        <v>3272</v>
      </c>
      <c r="AK3255" s="19">
        <v>38.5</v>
      </c>
      <c r="AL3255" t="s">
        <v>39</v>
      </c>
      <c r="AM3255" t="s">
        <v>39</v>
      </c>
      <c r="AN3255">
        <v>4</v>
      </c>
      <c r="AO3255">
        <v>50</v>
      </c>
      <c r="AP3255">
        <v>105</v>
      </c>
      <c r="AQ3255" t="s">
        <v>39</v>
      </c>
      <c r="AR3255" t="s">
        <v>2693</v>
      </c>
      <c r="AS3255" t="s">
        <v>3268</v>
      </c>
    </row>
    <row r="3256" spans="1:45" x14ac:dyDescent="0.35">
      <c r="A3256" t="s">
        <v>2180</v>
      </c>
      <c r="B3256" t="s">
        <v>2672</v>
      </c>
      <c r="C3256" t="s">
        <v>2592</v>
      </c>
      <c r="D3256" t="s">
        <v>1389</v>
      </c>
      <c r="E3256" t="s">
        <v>2179</v>
      </c>
      <c r="F3256" t="s">
        <v>39</v>
      </c>
      <c r="G3256" t="s">
        <v>42</v>
      </c>
      <c r="H3256" t="s">
        <v>40</v>
      </c>
      <c r="I3256" t="s">
        <v>3267</v>
      </c>
      <c r="J3256">
        <v>52.3</v>
      </c>
      <c r="K3256">
        <v>17.03</v>
      </c>
      <c r="L3256" t="s">
        <v>39</v>
      </c>
      <c r="M3256" t="s">
        <v>3264</v>
      </c>
      <c r="N3256" t="s">
        <v>39</v>
      </c>
      <c r="O3256">
        <v>1996</v>
      </c>
      <c r="P3256">
        <v>1997</v>
      </c>
      <c r="Q3256" t="s">
        <v>3265</v>
      </c>
      <c r="R3256" t="s">
        <v>3266</v>
      </c>
      <c r="S3256" t="s">
        <v>39</v>
      </c>
      <c r="T3256">
        <v>-3</v>
      </c>
      <c r="U3256" t="s">
        <v>2628</v>
      </c>
      <c r="V3256" s="6" t="s">
        <v>2953</v>
      </c>
      <c r="W3256">
        <v>56</v>
      </c>
      <c r="X3256" s="6" t="s">
        <v>3232</v>
      </c>
      <c r="Y3256" t="s">
        <v>39</v>
      </c>
      <c r="Z3256" s="6" t="s">
        <v>39</v>
      </c>
      <c r="AA3256" t="s">
        <v>39</v>
      </c>
      <c r="AB3256" t="s">
        <v>39</v>
      </c>
      <c r="AC3256" t="s">
        <v>39</v>
      </c>
      <c r="AD3256" t="s">
        <v>40</v>
      </c>
      <c r="AE3256" t="s">
        <v>39</v>
      </c>
      <c r="AF3256" t="s">
        <v>40</v>
      </c>
      <c r="AG3256" t="s">
        <v>39</v>
      </c>
      <c r="AH3256" t="s">
        <v>39</v>
      </c>
      <c r="AI3256" t="s">
        <v>39</v>
      </c>
      <c r="AJ3256" s="6" t="s">
        <v>3272</v>
      </c>
      <c r="AK3256" s="19">
        <v>42</v>
      </c>
      <c r="AL3256" t="s">
        <v>39</v>
      </c>
      <c r="AM3256" t="s">
        <v>39</v>
      </c>
      <c r="AN3256">
        <v>4</v>
      </c>
      <c r="AO3256">
        <v>50</v>
      </c>
      <c r="AP3256">
        <v>105</v>
      </c>
      <c r="AQ3256" t="s">
        <v>39</v>
      </c>
      <c r="AR3256" t="s">
        <v>2693</v>
      </c>
      <c r="AS3256" t="s">
        <v>3268</v>
      </c>
    </row>
    <row r="3257" spans="1:45" x14ac:dyDescent="0.35">
      <c r="A3257" t="s">
        <v>2180</v>
      </c>
      <c r="B3257" t="s">
        <v>2672</v>
      </c>
      <c r="C3257" t="s">
        <v>2592</v>
      </c>
      <c r="D3257" t="s">
        <v>1389</v>
      </c>
      <c r="E3257" t="s">
        <v>2179</v>
      </c>
      <c r="F3257" t="s">
        <v>39</v>
      </c>
      <c r="G3257" t="s">
        <v>42</v>
      </c>
      <c r="H3257" t="s">
        <v>40</v>
      </c>
      <c r="I3257" t="s">
        <v>3267</v>
      </c>
      <c r="J3257">
        <v>52.3</v>
      </c>
      <c r="K3257">
        <v>17.03</v>
      </c>
      <c r="L3257" t="s">
        <v>39</v>
      </c>
      <c r="M3257" t="s">
        <v>3264</v>
      </c>
      <c r="N3257" t="s">
        <v>39</v>
      </c>
      <c r="O3257">
        <v>1996</v>
      </c>
      <c r="P3257">
        <v>1997</v>
      </c>
      <c r="Q3257" t="s">
        <v>3265</v>
      </c>
      <c r="R3257" t="s">
        <v>3266</v>
      </c>
      <c r="S3257" t="s">
        <v>39</v>
      </c>
      <c r="T3257">
        <v>-3</v>
      </c>
      <c r="U3257" t="s">
        <v>2628</v>
      </c>
      <c r="V3257" s="6" t="s">
        <v>2953</v>
      </c>
      <c r="W3257">
        <v>0</v>
      </c>
      <c r="X3257" s="6" t="s">
        <v>3232</v>
      </c>
      <c r="Y3257" t="s">
        <v>39</v>
      </c>
      <c r="Z3257" s="6" t="s">
        <v>39</v>
      </c>
      <c r="AA3257" t="s">
        <v>39</v>
      </c>
      <c r="AB3257" t="s">
        <v>39</v>
      </c>
      <c r="AC3257" t="s">
        <v>39</v>
      </c>
      <c r="AD3257" t="s">
        <v>40</v>
      </c>
      <c r="AE3257" t="s">
        <v>39</v>
      </c>
      <c r="AF3257" t="s">
        <v>40</v>
      </c>
      <c r="AG3257" t="s">
        <v>39</v>
      </c>
      <c r="AH3257" t="s">
        <v>39</v>
      </c>
      <c r="AI3257" t="s">
        <v>39</v>
      </c>
      <c r="AJ3257" s="6" t="s">
        <v>3272</v>
      </c>
      <c r="AK3257" s="19">
        <v>77</v>
      </c>
      <c r="AL3257" t="s">
        <v>39</v>
      </c>
      <c r="AM3257" t="s">
        <v>39</v>
      </c>
      <c r="AN3257">
        <v>4</v>
      </c>
      <c r="AO3257">
        <v>50</v>
      </c>
      <c r="AP3257">
        <v>105</v>
      </c>
      <c r="AQ3257" t="s">
        <v>39</v>
      </c>
      <c r="AR3257" t="s">
        <v>2693</v>
      </c>
      <c r="AS3257" t="s">
        <v>3273</v>
      </c>
    </row>
    <row r="3258" spans="1:45" x14ac:dyDescent="0.35">
      <c r="A3258" t="s">
        <v>2180</v>
      </c>
      <c r="B3258" t="s">
        <v>2672</v>
      </c>
      <c r="C3258" t="s">
        <v>2592</v>
      </c>
      <c r="D3258" t="s">
        <v>1389</v>
      </c>
      <c r="E3258" t="s">
        <v>2179</v>
      </c>
      <c r="F3258" t="s">
        <v>39</v>
      </c>
      <c r="G3258" t="s">
        <v>42</v>
      </c>
      <c r="H3258" t="s">
        <v>40</v>
      </c>
      <c r="I3258" t="s">
        <v>3267</v>
      </c>
      <c r="J3258">
        <v>52.3</v>
      </c>
      <c r="K3258">
        <v>17.03</v>
      </c>
      <c r="L3258" t="s">
        <v>39</v>
      </c>
      <c r="M3258" t="s">
        <v>3264</v>
      </c>
      <c r="N3258" t="s">
        <v>39</v>
      </c>
      <c r="O3258">
        <v>1996</v>
      </c>
      <c r="P3258">
        <v>1997</v>
      </c>
      <c r="Q3258" t="s">
        <v>3265</v>
      </c>
      <c r="R3258" t="s">
        <v>3266</v>
      </c>
      <c r="S3258" t="s">
        <v>39</v>
      </c>
      <c r="T3258">
        <v>-3</v>
      </c>
      <c r="U3258" t="s">
        <v>2628</v>
      </c>
      <c r="V3258" s="6" t="s">
        <v>2953</v>
      </c>
      <c r="W3258">
        <v>28</v>
      </c>
      <c r="X3258" s="6" t="s">
        <v>3232</v>
      </c>
      <c r="Y3258" t="s">
        <v>39</v>
      </c>
      <c r="Z3258" s="6" t="s">
        <v>39</v>
      </c>
      <c r="AA3258" t="s">
        <v>39</v>
      </c>
      <c r="AB3258" t="s">
        <v>39</v>
      </c>
      <c r="AC3258" t="s">
        <v>39</v>
      </c>
      <c r="AD3258" t="s">
        <v>40</v>
      </c>
      <c r="AE3258" t="s">
        <v>39</v>
      </c>
      <c r="AF3258" t="s">
        <v>40</v>
      </c>
      <c r="AG3258" t="s">
        <v>39</v>
      </c>
      <c r="AH3258" t="s">
        <v>39</v>
      </c>
      <c r="AI3258" t="s">
        <v>39</v>
      </c>
      <c r="AJ3258" s="6" t="s">
        <v>3272</v>
      </c>
      <c r="AK3258" s="19">
        <v>56</v>
      </c>
      <c r="AL3258" t="s">
        <v>39</v>
      </c>
      <c r="AM3258" t="s">
        <v>39</v>
      </c>
      <c r="AN3258">
        <v>4</v>
      </c>
      <c r="AO3258">
        <v>50</v>
      </c>
      <c r="AP3258">
        <v>105</v>
      </c>
      <c r="AQ3258" t="s">
        <v>39</v>
      </c>
      <c r="AR3258" t="s">
        <v>2693</v>
      </c>
      <c r="AS3258" t="s">
        <v>3273</v>
      </c>
    </row>
    <row r="3259" spans="1:45" s="13" customFormat="1" x14ac:dyDescent="0.35">
      <c r="A3259" s="13" t="s">
        <v>2180</v>
      </c>
      <c r="B3259" s="13" t="s">
        <v>2672</v>
      </c>
      <c r="C3259" s="13" t="s">
        <v>2592</v>
      </c>
      <c r="D3259" s="13" t="s">
        <v>1389</v>
      </c>
      <c r="E3259" s="13" t="s">
        <v>2179</v>
      </c>
      <c r="F3259" s="13" t="s">
        <v>39</v>
      </c>
      <c r="G3259" s="13" t="s">
        <v>42</v>
      </c>
      <c r="H3259" s="13" t="s">
        <v>40</v>
      </c>
      <c r="I3259" s="13" t="s">
        <v>3267</v>
      </c>
      <c r="J3259" s="13">
        <v>52.3</v>
      </c>
      <c r="K3259" s="13">
        <v>17.03</v>
      </c>
      <c r="L3259" s="13" t="s">
        <v>39</v>
      </c>
      <c r="M3259" s="13" t="s">
        <v>3264</v>
      </c>
      <c r="N3259" s="13" t="s">
        <v>39</v>
      </c>
      <c r="O3259" s="13">
        <v>1996</v>
      </c>
      <c r="P3259" s="13">
        <v>1997</v>
      </c>
      <c r="Q3259" s="13" t="s">
        <v>3265</v>
      </c>
      <c r="R3259" s="13" t="s">
        <v>3266</v>
      </c>
      <c r="S3259" s="13" t="s">
        <v>39</v>
      </c>
      <c r="T3259" s="13">
        <v>-3</v>
      </c>
      <c r="U3259" s="13" t="s">
        <v>2628</v>
      </c>
      <c r="V3259" s="16" t="s">
        <v>2953</v>
      </c>
      <c r="W3259" s="13">
        <v>56</v>
      </c>
      <c r="X3259" s="16" t="s">
        <v>3232</v>
      </c>
      <c r="Y3259" s="13" t="s">
        <v>39</v>
      </c>
      <c r="Z3259" s="16" t="s">
        <v>39</v>
      </c>
      <c r="AA3259" s="13" t="s">
        <v>39</v>
      </c>
      <c r="AB3259" s="13" t="s">
        <v>39</v>
      </c>
      <c r="AC3259" s="13" t="s">
        <v>39</v>
      </c>
      <c r="AD3259" s="13" t="s">
        <v>40</v>
      </c>
      <c r="AE3259" s="13" t="s">
        <v>39</v>
      </c>
      <c r="AF3259" s="13" t="s">
        <v>40</v>
      </c>
      <c r="AG3259" s="13" t="s">
        <v>39</v>
      </c>
      <c r="AH3259" s="13" t="s">
        <v>39</v>
      </c>
      <c r="AI3259" s="13" t="s">
        <v>39</v>
      </c>
      <c r="AJ3259" s="16" t="s">
        <v>3272</v>
      </c>
      <c r="AK3259" s="32">
        <v>49</v>
      </c>
      <c r="AL3259" s="13" t="s">
        <v>39</v>
      </c>
      <c r="AM3259" s="13" t="s">
        <v>39</v>
      </c>
      <c r="AN3259" s="13">
        <v>4</v>
      </c>
      <c r="AO3259" s="13">
        <v>50</v>
      </c>
      <c r="AP3259" s="13">
        <v>105</v>
      </c>
      <c r="AQ3259" s="13" t="s">
        <v>39</v>
      </c>
      <c r="AR3259" s="13" t="s">
        <v>2693</v>
      </c>
      <c r="AS3259" s="13" t="s">
        <v>3273</v>
      </c>
    </row>
    <row r="3260" spans="1:45" x14ac:dyDescent="0.35">
      <c r="A3260" t="s">
        <v>2187</v>
      </c>
      <c r="B3260" t="s">
        <v>2672</v>
      </c>
      <c r="C3260" t="s">
        <v>2592</v>
      </c>
      <c r="D3260" t="s">
        <v>915</v>
      </c>
      <c r="E3260" t="s">
        <v>1492</v>
      </c>
      <c r="F3260" t="s">
        <v>3065</v>
      </c>
      <c r="G3260" t="s">
        <v>42</v>
      </c>
      <c r="H3260" t="s">
        <v>40</v>
      </c>
      <c r="I3260" t="s">
        <v>3274</v>
      </c>
      <c r="J3260">
        <v>40.700000000000003</v>
      </c>
      <c r="K3260">
        <v>38.909999999999997</v>
      </c>
      <c r="L3260">
        <v>1968</v>
      </c>
      <c r="M3260" t="s">
        <v>2632</v>
      </c>
      <c r="N3260" t="s">
        <v>39</v>
      </c>
      <c r="O3260">
        <v>2003</v>
      </c>
      <c r="P3260">
        <v>2004</v>
      </c>
      <c r="Q3260" t="s">
        <v>2845</v>
      </c>
      <c r="R3260" t="s">
        <v>39</v>
      </c>
      <c r="S3260" t="s">
        <v>39</v>
      </c>
      <c r="T3260">
        <v>4</v>
      </c>
      <c r="U3260" t="s">
        <v>48</v>
      </c>
      <c r="V3260" s="6" t="s">
        <v>39</v>
      </c>
      <c r="W3260" s="6" t="s">
        <v>39</v>
      </c>
      <c r="X3260" s="6" t="s">
        <v>2803</v>
      </c>
      <c r="Y3260" s="6" t="s">
        <v>39</v>
      </c>
      <c r="Z3260" s="6" t="s">
        <v>2635</v>
      </c>
      <c r="AA3260" t="s">
        <v>39</v>
      </c>
      <c r="AB3260" t="s">
        <v>39</v>
      </c>
      <c r="AC3260" t="s">
        <v>39</v>
      </c>
      <c r="AD3260" t="s">
        <v>40</v>
      </c>
      <c r="AE3260" t="s">
        <v>39</v>
      </c>
      <c r="AF3260" t="s">
        <v>40</v>
      </c>
      <c r="AG3260" t="s">
        <v>39</v>
      </c>
      <c r="AH3260" t="s">
        <v>39</v>
      </c>
      <c r="AI3260" t="s">
        <v>39</v>
      </c>
      <c r="AJ3260" s="6" t="s">
        <v>43</v>
      </c>
      <c r="AK3260" s="19">
        <v>8</v>
      </c>
      <c r="AL3260" t="s">
        <v>136</v>
      </c>
      <c r="AM3260">
        <v>0</v>
      </c>
      <c r="AN3260">
        <v>3</v>
      </c>
      <c r="AO3260">
        <v>100</v>
      </c>
      <c r="AP3260">
        <v>28</v>
      </c>
      <c r="AQ3260" t="s">
        <v>39</v>
      </c>
      <c r="AR3260" t="s">
        <v>2693</v>
      </c>
    </row>
    <row r="3261" spans="1:45" x14ac:dyDescent="0.35">
      <c r="A3261" t="s">
        <v>2187</v>
      </c>
      <c r="B3261" t="s">
        <v>2672</v>
      </c>
      <c r="C3261" t="s">
        <v>2592</v>
      </c>
      <c r="D3261" t="s">
        <v>915</v>
      </c>
      <c r="E3261" t="s">
        <v>1492</v>
      </c>
      <c r="F3261" t="s">
        <v>3065</v>
      </c>
      <c r="G3261" t="s">
        <v>42</v>
      </c>
      <c r="H3261" t="s">
        <v>40</v>
      </c>
      <c r="I3261" t="s">
        <v>3274</v>
      </c>
      <c r="J3261">
        <v>40.700000000000003</v>
      </c>
      <c r="K3261">
        <v>38.909999999999997</v>
      </c>
      <c r="L3261">
        <v>1968</v>
      </c>
      <c r="M3261" t="s">
        <v>2632</v>
      </c>
      <c r="N3261" t="s">
        <v>39</v>
      </c>
      <c r="O3261">
        <v>2003</v>
      </c>
      <c r="P3261">
        <v>2004</v>
      </c>
      <c r="Q3261" t="s">
        <v>2845</v>
      </c>
      <c r="R3261" t="s">
        <v>39</v>
      </c>
      <c r="S3261" t="s">
        <v>39</v>
      </c>
      <c r="T3261">
        <v>4</v>
      </c>
      <c r="U3261" t="s">
        <v>48</v>
      </c>
      <c r="V3261" s="6" t="s">
        <v>39</v>
      </c>
      <c r="W3261" s="6" t="s">
        <v>39</v>
      </c>
      <c r="X3261" s="6" t="s">
        <v>2803</v>
      </c>
      <c r="Y3261" s="6" t="s">
        <v>39</v>
      </c>
      <c r="Z3261" s="6" t="s">
        <v>2635</v>
      </c>
      <c r="AA3261" t="s">
        <v>39</v>
      </c>
      <c r="AB3261" t="s">
        <v>39</v>
      </c>
      <c r="AC3261" t="s">
        <v>39</v>
      </c>
      <c r="AD3261" t="s">
        <v>40</v>
      </c>
      <c r="AE3261" t="s">
        <v>39</v>
      </c>
      <c r="AF3261" t="s">
        <v>40</v>
      </c>
      <c r="AG3261" t="s">
        <v>39</v>
      </c>
      <c r="AH3261" t="s">
        <v>39</v>
      </c>
      <c r="AI3261" t="s">
        <v>39</v>
      </c>
      <c r="AJ3261" s="6" t="s">
        <v>43</v>
      </c>
      <c r="AK3261" s="19">
        <v>0</v>
      </c>
      <c r="AL3261" t="s">
        <v>136</v>
      </c>
      <c r="AM3261">
        <v>0</v>
      </c>
      <c r="AN3261">
        <v>3</v>
      </c>
      <c r="AO3261">
        <v>100</v>
      </c>
      <c r="AP3261">
        <v>28</v>
      </c>
      <c r="AQ3261" t="s">
        <v>39</v>
      </c>
      <c r="AR3261" t="s">
        <v>2693</v>
      </c>
    </row>
    <row r="3262" spans="1:45" x14ac:dyDescent="0.35">
      <c r="A3262" t="s">
        <v>2187</v>
      </c>
      <c r="B3262" t="s">
        <v>2672</v>
      </c>
      <c r="C3262" t="s">
        <v>2592</v>
      </c>
      <c r="D3262" t="s">
        <v>915</v>
      </c>
      <c r="E3262" t="s">
        <v>1492</v>
      </c>
      <c r="F3262" t="s">
        <v>3065</v>
      </c>
      <c r="G3262" t="s">
        <v>42</v>
      </c>
      <c r="H3262" t="s">
        <v>40</v>
      </c>
      <c r="I3262" t="s">
        <v>3274</v>
      </c>
      <c r="J3262">
        <v>40.700000000000003</v>
      </c>
      <c r="K3262">
        <v>38.909999999999997</v>
      </c>
      <c r="L3262">
        <v>1968</v>
      </c>
      <c r="M3262" t="s">
        <v>2632</v>
      </c>
      <c r="N3262" t="s">
        <v>39</v>
      </c>
      <c r="O3262">
        <v>2003</v>
      </c>
      <c r="P3262">
        <v>2004</v>
      </c>
      <c r="Q3262" t="s">
        <v>2845</v>
      </c>
      <c r="R3262" t="s">
        <v>39</v>
      </c>
      <c r="S3262" t="s">
        <v>39</v>
      </c>
      <c r="T3262">
        <v>4</v>
      </c>
      <c r="U3262" t="s">
        <v>48</v>
      </c>
      <c r="V3262" s="6" t="s">
        <v>39</v>
      </c>
      <c r="W3262" s="6" t="s">
        <v>39</v>
      </c>
      <c r="X3262" s="6" t="s">
        <v>2803</v>
      </c>
      <c r="Y3262" s="6" t="s">
        <v>39</v>
      </c>
      <c r="Z3262" s="6" t="s">
        <v>2635</v>
      </c>
      <c r="AA3262" t="s">
        <v>39</v>
      </c>
      <c r="AB3262" t="s">
        <v>39</v>
      </c>
      <c r="AC3262" t="s">
        <v>39</v>
      </c>
      <c r="AD3262" t="s">
        <v>40</v>
      </c>
      <c r="AE3262" t="s">
        <v>39</v>
      </c>
      <c r="AF3262" t="s">
        <v>40</v>
      </c>
      <c r="AG3262" t="s">
        <v>39</v>
      </c>
      <c r="AH3262" t="s">
        <v>39</v>
      </c>
      <c r="AI3262" t="s">
        <v>39</v>
      </c>
      <c r="AJ3262" s="6" t="s">
        <v>43</v>
      </c>
      <c r="AK3262" s="19">
        <v>85.33</v>
      </c>
      <c r="AL3262" t="s">
        <v>136</v>
      </c>
      <c r="AM3262">
        <v>5.77</v>
      </c>
      <c r="AN3262">
        <v>3</v>
      </c>
      <c r="AO3262">
        <v>100</v>
      </c>
      <c r="AP3262">
        <v>28</v>
      </c>
      <c r="AQ3262" t="s">
        <v>39</v>
      </c>
      <c r="AR3262" t="s">
        <v>2693</v>
      </c>
    </row>
    <row r="3263" spans="1:45" x14ac:dyDescent="0.35">
      <c r="A3263" t="s">
        <v>2187</v>
      </c>
      <c r="B3263" t="s">
        <v>2672</v>
      </c>
      <c r="C3263" t="s">
        <v>2592</v>
      </c>
      <c r="D3263" t="s">
        <v>915</v>
      </c>
      <c r="E3263" t="s">
        <v>1492</v>
      </c>
      <c r="F3263" t="s">
        <v>3065</v>
      </c>
      <c r="G3263" t="s">
        <v>42</v>
      </c>
      <c r="H3263" t="s">
        <v>40</v>
      </c>
      <c r="I3263" t="s">
        <v>3274</v>
      </c>
      <c r="J3263">
        <v>40.700000000000003</v>
      </c>
      <c r="K3263">
        <v>38.909999999999997</v>
      </c>
      <c r="L3263">
        <v>1968</v>
      </c>
      <c r="M3263" t="s">
        <v>2632</v>
      </c>
      <c r="N3263" t="s">
        <v>39</v>
      </c>
      <c r="O3263">
        <v>2003</v>
      </c>
      <c r="P3263">
        <v>2004</v>
      </c>
      <c r="Q3263" t="s">
        <v>2845</v>
      </c>
      <c r="R3263" t="s">
        <v>39</v>
      </c>
      <c r="S3263" t="s">
        <v>39</v>
      </c>
      <c r="T3263">
        <v>4</v>
      </c>
      <c r="U3263" t="s">
        <v>48</v>
      </c>
      <c r="V3263" s="6" t="s">
        <v>39</v>
      </c>
      <c r="W3263" s="6" t="s">
        <v>39</v>
      </c>
      <c r="X3263" s="6" t="s">
        <v>2803</v>
      </c>
      <c r="Y3263" s="6" t="s">
        <v>39</v>
      </c>
      <c r="Z3263" s="6" t="s">
        <v>2635</v>
      </c>
      <c r="AA3263" t="s">
        <v>39</v>
      </c>
      <c r="AB3263" t="s">
        <v>39</v>
      </c>
      <c r="AC3263" t="s">
        <v>39</v>
      </c>
      <c r="AD3263" t="s">
        <v>40</v>
      </c>
      <c r="AE3263" t="s">
        <v>39</v>
      </c>
      <c r="AF3263" t="s">
        <v>40</v>
      </c>
      <c r="AG3263" t="s">
        <v>39</v>
      </c>
      <c r="AH3263" t="s">
        <v>39</v>
      </c>
      <c r="AI3263" t="s">
        <v>39</v>
      </c>
      <c r="AJ3263" s="6" t="s">
        <v>43</v>
      </c>
      <c r="AK3263" s="19">
        <v>0</v>
      </c>
      <c r="AL3263" t="s">
        <v>136</v>
      </c>
      <c r="AM3263">
        <v>0</v>
      </c>
      <c r="AN3263">
        <v>3</v>
      </c>
      <c r="AO3263">
        <v>100</v>
      </c>
      <c r="AP3263">
        <v>28</v>
      </c>
      <c r="AQ3263" t="s">
        <v>39</v>
      </c>
      <c r="AR3263" t="s">
        <v>2693</v>
      </c>
    </row>
    <row r="3264" spans="1:45" x14ac:dyDescent="0.35">
      <c r="A3264" t="s">
        <v>2187</v>
      </c>
      <c r="B3264" t="s">
        <v>2672</v>
      </c>
      <c r="C3264" t="s">
        <v>2592</v>
      </c>
      <c r="D3264" t="s">
        <v>915</v>
      </c>
      <c r="E3264" t="s">
        <v>1492</v>
      </c>
      <c r="F3264" t="s">
        <v>3065</v>
      </c>
      <c r="G3264" t="s">
        <v>42</v>
      </c>
      <c r="H3264" t="s">
        <v>40</v>
      </c>
      <c r="I3264" t="s">
        <v>3274</v>
      </c>
      <c r="J3264">
        <v>40.700000000000003</v>
      </c>
      <c r="K3264">
        <v>38.909999999999997</v>
      </c>
      <c r="L3264">
        <v>1968</v>
      </c>
      <c r="M3264" t="s">
        <v>2632</v>
      </c>
      <c r="N3264" t="s">
        <v>39</v>
      </c>
      <c r="O3264">
        <v>2003</v>
      </c>
      <c r="P3264">
        <v>2004</v>
      </c>
      <c r="Q3264" t="s">
        <v>2845</v>
      </c>
      <c r="R3264" t="s">
        <v>39</v>
      </c>
      <c r="S3264" t="s">
        <v>39</v>
      </c>
      <c r="T3264">
        <v>4</v>
      </c>
      <c r="U3264" t="s">
        <v>48</v>
      </c>
      <c r="V3264" s="6" t="s">
        <v>39</v>
      </c>
      <c r="W3264" s="6" t="s">
        <v>39</v>
      </c>
      <c r="X3264" s="6" t="s">
        <v>2803</v>
      </c>
      <c r="Y3264" s="6" t="s">
        <v>39</v>
      </c>
      <c r="Z3264" s="6" t="s">
        <v>2635</v>
      </c>
      <c r="AA3264" t="s">
        <v>39</v>
      </c>
      <c r="AB3264" t="s">
        <v>39</v>
      </c>
      <c r="AC3264" t="s">
        <v>39</v>
      </c>
      <c r="AD3264" t="s">
        <v>40</v>
      </c>
      <c r="AE3264" t="s">
        <v>39</v>
      </c>
      <c r="AF3264" t="s">
        <v>40</v>
      </c>
      <c r="AG3264" t="s">
        <v>39</v>
      </c>
      <c r="AH3264" t="s">
        <v>39</v>
      </c>
      <c r="AI3264" t="s">
        <v>39</v>
      </c>
      <c r="AJ3264" s="6" t="s">
        <v>43</v>
      </c>
      <c r="AK3264" s="19">
        <v>24.67</v>
      </c>
      <c r="AL3264" t="s">
        <v>136</v>
      </c>
      <c r="AM3264">
        <v>4.62</v>
      </c>
      <c r="AN3264">
        <v>3</v>
      </c>
      <c r="AO3264">
        <v>100</v>
      </c>
      <c r="AP3264">
        <v>28</v>
      </c>
      <c r="AQ3264" t="s">
        <v>39</v>
      </c>
      <c r="AR3264" t="s">
        <v>2693</v>
      </c>
    </row>
    <row r="3265" spans="1:44" x14ac:dyDescent="0.35">
      <c r="A3265" t="s">
        <v>2187</v>
      </c>
      <c r="B3265" t="s">
        <v>2672</v>
      </c>
      <c r="C3265" t="s">
        <v>2592</v>
      </c>
      <c r="D3265" t="s">
        <v>915</v>
      </c>
      <c r="E3265" t="s">
        <v>1492</v>
      </c>
      <c r="F3265" t="s">
        <v>3065</v>
      </c>
      <c r="G3265" t="s">
        <v>42</v>
      </c>
      <c r="H3265" t="s">
        <v>40</v>
      </c>
      <c r="I3265" t="s">
        <v>3274</v>
      </c>
      <c r="J3265">
        <v>40.700000000000003</v>
      </c>
      <c r="K3265">
        <v>38.909999999999997</v>
      </c>
      <c r="L3265">
        <v>1968</v>
      </c>
      <c r="M3265" t="s">
        <v>2632</v>
      </c>
      <c r="N3265" t="s">
        <v>39</v>
      </c>
      <c r="O3265">
        <v>2003</v>
      </c>
      <c r="P3265">
        <v>2004</v>
      </c>
      <c r="Q3265" t="s">
        <v>2845</v>
      </c>
      <c r="R3265" t="s">
        <v>39</v>
      </c>
      <c r="S3265" t="s">
        <v>39</v>
      </c>
      <c r="T3265">
        <v>4</v>
      </c>
      <c r="U3265" t="s">
        <v>48</v>
      </c>
      <c r="V3265" s="6" t="s">
        <v>39</v>
      </c>
      <c r="W3265" s="6" t="s">
        <v>39</v>
      </c>
      <c r="X3265" s="6" t="s">
        <v>2803</v>
      </c>
      <c r="Y3265" s="6" t="s">
        <v>39</v>
      </c>
      <c r="Z3265" s="6" t="s">
        <v>2635</v>
      </c>
      <c r="AA3265" t="s">
        <v>39</v>
      </c>
      <c r="AB3265" t="s">
        <v>39</v>
      </c>
      <c r="AC3265" t="s">
        <v>39</v>
      </c>
      <c r="AD3265" t="s">
        <v>40</v>
      </c>
      <c r="AE3265" t="s">
        <v>39</v>
      </c>
      <c r="AF3265" t="s">
        <v>40</v>
      </c>
      <c r="AG3265" t="s">
        <v>39</v>
      </c>
      <c r="AH3265" t="s">
        <v>39</v>
      </c>
      <c r="AI3265" t="s">
        <v>39</v>
      </c>
      <c r="AJ3265" s="6" t="s">
        <v>43</v>
      </c>
      <c r="AK3265" s="19">
        <v>21.33</v>
      </c>
      <c r="AL3265" t="s">
        <v>136</v>
      </c>
      <c r="AM3265">
        <v>15.28</v>
      </c>
      <c r="AN3265">
        <v>3</v>
      </c>
      <c r="AO3265">
        <v>100</v>
      </c>
      <c r="AP3265">
        <v>28</v>
      </c>
      <c r="AQ3265" t="s">
        <v>39</v>
      </c>
      <c r="AR3265" t="s">
        <v>2693</v>
      </c>
    </row>
    <row r="3266" spans="1:44" x14ac:dyDescent="0.35">
      <c r="A3266" t="s">
        <v>2187</v>
      </c>
      <c r="B3266" t="s">
        <v>2672</v>
      </c>
      <c r="C3266" t="s">
        <v>2592</v>
      </c>
      <c r="D3266" t="s">
        <v>915</v>
      </c>
      <c r="E3266" t="s">
        <v>1492</v>
      </c>
      <c r="F3266" t="s">
        <v>3065</v>
      </c>
      <c r="G3266" t="s">
        <v>42</v>
      </c>
      <c r="H3266" t="s">
        <v>40</v>
      </c>
      <c r="I3266" t="s">
        <v>3274</v>
      </c>
      <c r="J3266">
        <v>40.700000000000003</v>
      </c>
      <c r="K3266">
        <v>38.909999999999997</v>
      </c>
      <c r="L3266">
        <v>1968</v>
      </c>
      <c r="M3266" t="s">
        <v>2632</v>
      </c>
      <c r="N3266" t="s">
        <v>39</v>
      </c>
      <c r="O3266">
        <v>2003</v>
      </c>
      <c r="P3266">
        <v>2004</v>
      </c>
      <c r="Q3266" t="s">
        <v>2845</v>
      </c>
      <c r="R3266" t="s">
        <v>39</v>
      </c>
      <c r="S3266" t="s">
        <v>39</v>
      </c>
      <c r="T3266">
        <v>4</v>
      </c>
      <c r="U3266" t="s">
        <v>48</v>
      </c>
      <c r="V3266" s="6" t="s">
        <v>39</v>
      </c>
      <c r="W3266" s="6" t="s">
        <v>39</v>
      </c>
      <c r="X3266" s="6" t="s">
        <v>2803</v>
      </c>
      <c r="Y3266" s="6" t="s">
        <v>39</v>
      </c>
      <c r="Z3266" s="6" t="s">
        <v>2635</v>
      </c>
      <c r="AA3266" t="s">
        <v>39</v>
      </c>
      <c r="AB3266" t="s">
        <v>39</v>
      </c>
      <c r="AC3266" t="s">
        <v>39</v>
      </c>
      <c r="AD3266" t="s">
        <v>40</v>
      </c>
      <c r="AE3266" t="s">
        <v>39</v>
      </c>
      <c r="AF3266" t="s">
        <v>40</v>
      </c>
      <c r="AG3266" t="s">
        <v>39</v>
      </c>
      <c r="AH3266" t="s">
        <v>39</v>
      </c>
      <c r="AI3266" t="s">
        <v>39</v>
      </c>
      <c r="AJ3266" s="6" t="s">
        <v>43</v>
      </c>
      <c r="AK3266" s="19">
        <v>51.33</v>
      </c>
      <c r="AL3266" t="s">
        <v>136</v>
      </c>
      <c r="AM3266">
        <v>14.74</v>
      </c>
      <c r="AN3266">
        <v>3</v>
      </c>
      <c r="AO3266">
        <v>100</v>
      </c>
      <c r="AP3266">
        <v>28</v>
      </c>
      <c r="AQ3266" t="s">
        <v>39</v>
      </c>
      <c r="AR3266" t="s">
        <v>2693</v>
      </c>
    </row>
    <row r="3267" spans="1:44" x14ac:dyDescent="0.35">
      <c r="A3267" t="s">
        <v>2187</v>
      </c>
      <c r="B3267" t="s">
        <v>2672</v>
      </c>
      <c r="C3267" t="s">
        <v>2592</v>
      </c>
      <c r="D3267" t="s">
        <v>915</v>
      </c>
      <c r="E3267" t="s">
        <v>1492</v>
      </c>
      <c r="F3267" t="s">
        <v>3065</v>
      </c>
      <c r="G3267" t="s">
        <v>42</v>
      </c>
      <c r="H3267" t="s">
        <v>40</v>
      </c>
      <c r="I3267" t="s">
        <v>3274</v>
      </c>
      <c r="J3267">
        <v>40.700000000000003</v>
      </c>
      <c r="K3267">
        <v>38.909999999999997</v>
      </c>
      <c r="L3267">
        <v>1968</v>
      </c>
      <c r="M3267" t="s">
        <v>2632</v>
      </c>
      <c r="N3267" t="s">
        <v>39</v>
      </c>
      <c r="O3267">
        <v>2003</v>
      </c>
      <c r="P3267">
        <v>2004</v>
      </c>
      <c r="Q3267" t="s">
        <v>2845</v>
      </c>
      <c r="R3267" t="s">
        <v>39</v>
      </c>
      <c r="S3267" t="s">
        <v>39</v>
      </c>
      <c r="T3267">
        <v>4</v>
      </c>
      <c r="U3267" t="s">
        <v>48</v>
      </c>
      <c r="V3267" s="6" t="s">
        <v>39</v>
      </c>
      <c r="W3267" s="6" t="s">
        <v>39</v>
      </c>
      <c r="X3267" s="6" t="s">
        <v>2803</v>
      </c>
      <c r="Y3267" s="6" t="s">
        <v>39</v>
      </c>
      <c r="Z3267" s="6" t="s">
        <v>2635</v>
      </c>
      <c r="AA3267" t="s">
        <v>39</v>
      </c>
      <c r="AB3267" t="s">
        <v>39</v>
      </c>
      <c r="AC3267" t="s">
        <v>39</v>
      </c>
      <c r="AD3267" t="s">
        <v>40</v>
      </c>
      <c r="AE3267" t="s">
        <v>39</v>
      </c>
      <c r="AF3267" t="s">
        <v>40</v>
      </c>
      <c r="AG3267" t="s">
        <v>39</v>
      </c>
      <c r="AH3267" t="s">
        <v>39</v>
      </c>
      <c r="AI3267" t="s">
        <v>39</v>
      </c>
      <c r="AJ3267" s="6" t="s">
        <v>43</v>
      </c>
      <c r="AK3267" s="19">
        <v>6</v>
      </c>
      <c r="AL3267" t="s">
        <v>136</v>
      </c>
      <c r="AM3267">
        <v>5.29</v>
      </c>
      <c r="AN3267">
        <v>3</v>
      </c>
      <c r="AO3267">
        <v>100</v>
      </c>
      <c r="AP3267">
        <v>28</v>
      </c>
      <c r="AQ3267" t="s">
        <v>39</v>
      </c>
      <c r="AR3267" t="s">
        <v>2693</v>
      </c>
    </row>
    <row r="3268" spans="1:44" x14ac:dyDescent="0.35">
      <c r="A3268" t="s">
        <v>2187</v>
      </c>
      <c r="B3268" t="s">
        <v>2672</v>
      </c>
      <c r="C3268" t="s">
        <v>2592</v>
      </c>
      <c r="D3268" t="s">
        <v>915</v>
      </c>
      <c r="E3268" t="s">
        <v>1492</v>
      </c>
      <c r="F3268" t="s">
        <v>3065</v>
      </c>
      <c r="G3268" t="s">
        <v>42</v>
      </c>
      <c r="H3268" t="s">
        <v>40</v>
      </c>
      <c r="I3268" t="s">
        <v>3274</v>
      </c>
      <c r="J3268">
        <v>40.700000000000003</v>
      </c>
      <c r="K3268">
        <v>38.909999999999997</v>
      </c>
      <c r="L3268">
        <v>1968</v>
      </c>
      <c r="M3268" t="s">
        <v>2632</v>
      </c>
      <c r="N3268" t="s">
        <v>39</v>
      </c>
      <c r="O3268">
        <v>2003</v>
      </c>
      <c r="P3268">
        <v>2004</v>
      </c>
      <c r="Q3268" t="s">
        <v>2845</v>
      </c>
      <c r="R3268" t="s">
        <v>39</v>
      </c>
      <c r="S3268" t="s">
        <v>39</v>
      </c>
      <c r="T3268">
        <v>4</v>
      </c>
      <c r="U3268" t="s">
        <v>48</v>
      </c>
      <c r="V3268" s="6" t="s">
        <v>39</v>
      </c>
      <c r="W3268" s="6" t="s">
        <v>39</v>
      </c>
      <c r="X3268" s="6" t="s">
        <v>2803</v>
      </c>
      <c r="Y3268" s="6" t="s">
        <v>39</v>
      </c>
      <c r="Z3268" s="6" t="s">
        <v>2635</v>
      </c>
      <c r="AA3268" t="s">
        <v>39</v>
      </c>
      <c r="AB3268" t="s">
        <v>39</v>
      </c>
      <c r="AC3268" t="s">
        <v>39</v>
      </c>
      <c r="AD3268" t="s">
        <v>40</v>
      </c>
      <c r="AE3268" t="s">
        <v>39</v>
      </c>
      <c r="AF3268" t="s">
        <v>40</v>
      </c>
      <c r="AG3268" t="s">
        <v>39</v>
      </c>
      <c r="AH3268" t="s">
        <v>39</v>
      </c>
      <c r="AI3268" t="s">
        <v>39</v>
      </c>
      <c r="AJ3268" s="6" t="s">
        <v>43</v>
      </c>
      <c r="AK3268" s="19">
        <v>54</v>
      </c>
      <c r="AL3268" t="s">
        <v>136</v>
      </c>
      <c r="AM3268">
        <v>10.3</v>
      </c>
      <c r="AN3268">
        <v>3</v>
      </c>
      <c r="AO3268">
        <v>100</v>
      </c>
      <c r="AP3268">
        <v>28</v>
      </c>
      <c r="AQ3268" t="s">
        <v>39</v>
      </c>
      <c r="AR3268" t="s">
        <v>2693</v>
      </c>
    </row>
    <row r="3269" spans="1:44" x14ac:dyDescent="0.35">
      <c r="A3269" t="s">
        <v>2187</v>
      </c>
      <c r="B3269" t="s">
        <v>2672</v>
      </c>
      <c r="C3269" t="s">
        <v>2592</v>
      </c>
      <c r="D3269" t="s">
        <v>915</v>
      </c>
      <c r="E3269" t="s">
        <v>1492</v>
      </c>
      <c r="F3269" t="s">
        <v>3065</v>
      </c>
      <c r="G3269" t="s">
        <v>42</v>
      </c>
      <c r="H3269" t="s">
        <v>40</v>
      </c>
      <c r="I3269" t="s">
        <v>3274</v>
      </c>
      <c r="J3269">
        <v>40.700000000000003</v>
      </c>
      <c r="K3269">
        <v>38.909999999999997</v>
      </c>
      <c r="L3269">
        <v>1968</v>
      </c>
      <c r="M3269" t="s">
        <v>2632</v>
      </c>
      <c r="N3269" t="s">
        <v>39</v>
      </c>
      <c r="O3269">
        <v>2003</v>
      </c>
      <c r="P3269">
        <v>2004</v>
      </c>
      <c r="Q3269" t="s">
        <v>2845</v>
      </c>
      <c r="R3269" t="s">
        <v>39</v>
      </c>
      <c r="S3269" t="s">
        <v>39</v>
      </c>
      <c r="T3269">
        <v>4</v>
      </c>
      <c r="U3269" t="s">
        <v>48</v>
      </c>
      <c r="V3269" s="6" t="s">
        <v>39</v>
      </c>
      <c r="W3269" s="6" t="s">
        <v>39</v>
      </c>
      <c r="X3269" s="6" t="s">
        <v>2803</v>
      </c>
      <c r="Y3269" s="6" t="s">
        <v>39</v>
      </c>
      <c r="Z3269" s="6" t="s">
        <v>2635</v>
      </c>
      <c r="AA3269" t="s">
        <v>39</v>
      </c>
      <c r="AB3269" t="s">
        <v>39</v>
      </c>
      <c r="AC3269" t="s">
        <v>39</v>
      </c>
      <c r="AD3269" t="s">
        <v>40</v>
      </c>
      <c r="AE3269" t="s">
        <v>39</v>
      </c>
      <c r="AF3269" t="s">
        <v>40</v>
      </c>
      <c r="AG3269" t="s">
        <v>39</v>
      </c>
      <c r="AH3269" t="s">
        <v>39</v>
      </c>
      <c r="AI3269" t="s">
        <v>39</v>
      </c>
      <c r="AJ3269" s="6" t="s">
        <v>43</v>
      </c>
      <c r="AK3269" s="19">
        <v>7.33</v>
      </c>
      <c r="AL3269" t="s">
        <v>136</v>
      </c>
      <c r="AM3269">
        <v>2.31</v>
      </c>
      <c r="AN3269">
        <v>3</v>
      </c>
      <c r="AO3269">
        <v>100</v>
      </c>
      <c r="AP3269">
        <v>28</v>
      </c>
      <c r="AQ3269" t="s">
        <v>39</v>
      </c>
      <c r="AR3269" t="s">
        <v>2693</v>
      </c>
    </row>
    <row r="3270" spans="1:44" x14ac:dyDescent="0.35">
      <c r="A3270" t="s">
        <v>2187</v>
      </c>
      <c r="B3270" t="s">
        <v>2672</v>
      </c>
      <c r="C3270" t="s">
        <v>2592</v>
      </c>
      <c r="D3270" t="s">
        <v>915</v>
      </c>
      <c r="E3270" t="s">
        <v>1492</v>
      </c>
      <c r="F3270" t="s">
        <v>3065</v>
      </c>
      <c r="G3270" t="s">
        <v>42</v>
      </c>
      <c r="H3270" t="s">
        <v>40</v>
      </c>
      <c r="I3270" t="s">
        <v>3274</v>
      </c>
      <c r="J3270">
        <v>40.700000000000003</v>
      </c>
      <c r="K3270">
        <v>38.909999999999997</v>
      </c>
      <c r="L3270">
        <v>1968</v>
      </c>
      <c r="M3270" t="s">
        <v>2632</v>
      </c>
      <c r="N3270" t="s">
        <v>39</v>
      </c>
      <c r="O3270">
        <v>2003</v>
      </c>
      <c r="P3270">
        <v>2004</v>
      </c>
      <c r="Q3270" t="s">
        <v>2845</v>
      </c>
      <c r="R3270" t="s">
        <v>39</v>
      </c>
      <c r="S3270" t="s">
        <v>39</v>
      </c>
      <c r="T3270">
        <v>4</v>
      </c>
      <c r="U3270" t="s">
        <v>48</v>
      </c>
      <c r="V3270" s="6" t="s">
        <v>39</v>
      </c>
      <c r="W3270" s="6" t="s">
        <v>39</v>
      </c>
      <c r="X3270" s="6" t="s">
        <v>2803</v>
      </c>
      <c r="Y3270" s="6" t="s">
        <v>39</v>
      </c>
      <c r="Z3270" s="6" t="s">
        <v>2635</v>
      </c>
      <c r="AA3270" t="s">
        <v>39</v>
      </c>
      <c r="AB3270" t="s">
        <v>39</v>
      </c>
      <c r="AC3270" t="s">
        <v>39</v>
      </c>
      <c r="AD3270" t="s">
        <v>40</v>
      </c>
      <c r="AE3270" t="s">
        <v>39</v>
      </c>
      <c r="AF3270" t="s">
        <v>40</v>
      </c>
      <c r="AG3270" t="s">
        <v>39</v>
      </c>
      <c r="AH3270" t="s">
        <v>39</v>
      </c>
      <c r="AI3270" t="s">
        <v>39</v>
      </c>
      <c r="AJ3270" s="6" t="s">
        <v>43</v>
      </c>
      <c r="AK3270" s="19">
        <v>0</v>
      </c>
      <c r="AL3270" t="s">
        <v>136</v>
      </c>
      <c r="AM3270">
        <v>0</v>
      </c>
      <c r="AN3270">
        <v>3</v>
      </c>
      <c r="AO3270">
        <v>100</v>
      </c>
      <c r="AP3270">
        <v>28</v>
      </c>
      <c r="AQ3270" t="s">
        <v>39</v>
      </c>
      <c r="AR3270" t="s">
        <v>2693</v>
      </c>
    </row>
    <row r="3271" spans="1:44" x14ac:dyDescent="0.35">
      <c r="A3271" t="s">
        <v>2187</v>
      </c>
      <c r="B3271" t="s">
        <v>2672</v>
      </c>
      <c r="C3271" t="s">
        <v>2592</v>
      </c>
      <c r="D3271" t="s">
        <v>915</v>
      </c>
      <c r="E3271" t="s">
        <v>1492</v>
      </c>
      <c r="F3271" t="s">
        <v>3065</v>
      </c>
      <c r="G3271" t="s">
        <v>42</v>
      </c>
      <c r="H3271" t="s">
        <v>40</v>
      </c>
      <c r="I3271" t="s">
        <v>3274</v>
      </c>
      <c r="J3271">
        <v>40.700000000000003</v>
      </c>
      <c r="K3271">
        <v>38.909999999999997</v>
      </c>
      <c r="L3271">
        <v>1968</v>
      </c>
      <c r="M3271" t="s">
        <v>2632</v>
      </c>
      <c r="N3271" t="s">
        <v>39</v>
      </c>
      <c r="O3271">
        <v>2003</v>
      </c>
      <c r="P3271">
        <v>2004</v>
      </c>
      <c r="Q3271" t="s">
        <v>2845</v>
      </c>
      <c r="R3271" t="s">
        <v>39</v>
      </c>
      <c r="S3271" t="s">
        <v>39</v>
      </c>
      <c r="T3271">
        <v>4</v>
      </c>
      <c r="U3271" t="s">
        <v>48</v>
      </c>
      <c r="V3271" s="6" t="s">
        <v>39</v>
      </c>
      <c r="W3271" s="6" t="s">
        <v>39</v>
      </c>
      <c r="X3271" s="6" t="s">
        <v>2803</v>
      </c>
      <c r="Y3271" s="6" t="s">
        <v>39</v>
      </c>
      <c r="Z3271" s="6" t="s">
        <v>2635</v>
      </c>
      <c r="AA3271" t="s">
        <v>39</v>
      </c>
      <c r="AB3271" t="s">
        <v>39</v>
      </c>
      <c r="AC3271" t="s">
        <v>39</v>
      </c>
      <c r="AD3271" t="s">
        <v>40</v>
      </c>
      <c r="AE3271" t="s">
        <v>39</v>
      </c>
      <c r="AF3271" t="s">
        <v>40</v>
      </c>
      <c r="AG3271" t="s">
        <v>39</v>
      </c>
      <c r="AH3271" t="s">
        <v>39</v>
      </c>
      <c r="AI3271" t="s">
        <v>39</v>
      </c>
      <c r="AJ3271" s="6" t="s">
        <v>43</v>
      </c>
      <c r="AK3271" s="19">
        <v>7.33</v>
      </c>
      <c r="AL3271" t="s">
        <v>136</v>
      </c>
      <c r="AM3271">
        <v>5.03</v>
      </c>
      <c r="AN3271">
        <v>3</v>
      </c>
      <c r="AO3271">
        <v>100</v>
      </c>
      <c r="AP3271">
        <v>28</v>
      </c>
      <c r="AQ3271" t="s">
        <v>39</v>
      </c>
      <c r="AR3271" t="s">
        <v>2693</v>
      </c>
    </row>
    <row r="3272" spans="1:44" x14ac:dyDescent="0.35">
      <c r="A3272" t="s">
        <v>2187</v>
      </c>
      <c r="B3272" t="s">
        <v>2672</v>
      </c>
      <c r="C3272" t="s">
        <v>2592</v>
      </c>
      <c r="D3272" t="s">
        <v>915</v>
      </c>
      <c r="E3272" t="s">
        <v>1492</v>
      </c>
      <c r="F3272" t="s">
        <v>3065</v>
      </c>
      <c r="G3272" t="s">
        <v>42</v>
      </c>
      <c r="H3272" t="s">
        <v>40</v>
      </c>
      <c r="I3272" t="s">
        <v>3275</v>
      </c>
      <c r="J3272">
        <v>40.68</v>
      </c>
      <c r="K3272">
        <v>38.85</v>
      </c>
      <c r="L3272">
        <v>1968</v>
      </c>
      <c r="M3272" t="s">
        <v>2632</v>
      </c>
      <c r="N3272" t="s">
        <v>39</v>
      </c>
      <c r="O3272">
        <v>2003</v>
      </c>
      <c r="P3272">
        <v>2004</v>
      </c>
      <c r="Q3272" t="s">
        <v>2845</v>
      </c>
      <c r="R3272" t="s">
        <v>39</v>
      </c>
      <c r="S3272" t="s">
        <v>39</v>
      </c>
      <c r="T3272">
        <v>4</v>
      </c>
      <c r="U3272" t="s">
        <v>48</v>
      </c>
      <c r="V3272" s="6" t="s">
        <v>39</v>
      </c>
      <c r="W3272" s="6" t="s">
        <v>39</v>
      </c>
      <c r="X3272" s="6" t="s">
        <v>2803</v>
      </c>
      <c r="Y3272" s="6" t="s">
        <v>39</v>
      </c>
      <c r="Z3272" s="6" t="s">
        <v>2635</v>
      </c>
      <c r="AA3272" t="s">
        <v>39</v>
      </c>
      <c r="AB3272" t="s">
        <v>39</v>
      </c>
      <c r="AC3272" t="s">
        <v>39</v>
      </c>
      <c r="AD3272" t="s">
        <v>40</v>
      </c>
      <c r="AE3272" t="s">
        <v>39</v>
      </c>
      <c r="AF3272" t="s">
        <v>40</v>
      </c>
      <c r="AG3272" t="s">
        <v>39</v>
      </c>
      <c r="AH3272" t="s">
        <v>39</v>
      </c>
      <c r="AI3272" t="s">
        <v>39</v>
      </c>
      <c r="AJ3272" s="6" t="s">
        <v>43</v>
      </c>
      <c r="AK3272" s="19">
        <v>0</v>
      </c>
      <c r="AL3272" t="s">
        <v>136</v>
      </c>
      <c r="AM3272" s="19">
        <v>0</v>
      </c>
      <c r="AN3272">
        <v>3</v>
      </c>
      <c r="AO3272">
        <v>100</v>
      </c>
      <c r="AP3272">
        <v>28</v>
      </c>
      <c r="AQ3272" t="s">
        <v>39</v>
      </c>
      <c r="AR3272" t="s">
        <v>2693</v>
      </c>
    </row>
    <row r="3273" spans="1:44" x14ac:dyDescent="0.35">
      <c r="A3273" t="s">
        <v>2187</v>
      </c>
      <c r="B3273" t="s">
        <v>2672</v>
      </c>
      <c r="C3273" t="s">
        <v>2592</v>
      </c>
      <c r="D3273" t="s">
        <v>915</v>
      </c>
      <c r="E3273" t="s">
        <v>1492</v>
      </c>
      <c r="F3273" t="s">
        <v>3065</v>
      </c>
      <c r="G3273" t="s">
        <v>42</v>
      </c>
      <c r="H3273" t="s">
        <v>40</v>
      </c>
      <c r="I3273" t="s">
        <v>3275</v>
      </c>
      <c r="J3273">
        <v>40.68</v>
      </c>
      <c r="K3273">
        <v>38.85</v>
      </c>
      <c r="L3273">
        <v>1968</v>
      </c>
      <c r="M3273" t="s">
        <v>2632</v>
      </c>
      <c r="N3273" t="s">
        <v>39</v>
      </c>
      <c r="O3273">
        <v>2003</v>
      </c>
      <c r="P3273">
        <v>2004</v>
      </c>
      <c r="Q3273" t="s">
        <v>2845</v>
      </c>
      <c r="R3273" t="s">
        <v>39</v>
      </c>
      <c r="S3273" t="s">
        <v>39</v>
      </c>
      <c r="T3273">
        <v>4</v>
      </c>
      <c r="U3273" t="s">
        <v>48</v>
      </c>
      <c r="V3273" s="6" t="s">
        <v>39</v>
      </c>
      <c r="W3273" s="6" t="s">
        <v>39</v>
      </c>
      <c r="X3273" s="6" t="s">
        <v>2803</v>
      </c>
      <c r="Y3273" s="6" t="s">
        <v>39</v>
      </c>
      <c r="Z3273" s="6" t="s">
        <v>2635</v>
      </c>
      <c r="AA3273" t="s">
        <v>39</v>
      </c>
      <c r="AB3273" t="s">
        <v>39</v>
      </c>
      <c r="AC3273" t="s">
        <v>39</v>
      </c>
      <c r="AD3273" t="s">
        <v>40</v>
      </c>
      <c r="AE3273" t="s">
        <v>39</v>
      </c>
      <c r="AF3273" t="s">
        <v>40</v>
      </c>
      <c r="AG3273" t="s">
        <v>39</v>
      </c>
      <c r="AH3273" t="s">
        <v>39</v>
      </c>
      <c r="AI3273" t="s">
        <v>39</v>
      </c>
      <c r="AJ3273" s="6" t="s">
        <v>43</v>
      </c>
      <c r="AK3273" s="19">
        <v>0</v>
      </c>
      <c r="AL3273" t="s">
        <v>136</v>
      </c>
      <c r="AM3273" s="19">
        <v>0</v>
      </c>
      <c r="AN3273">
        <v>3</v>
      </c>
      <c r="AO3273">
        <v>100</v>
      </c>
      <c r="AP3273">
        <v>28</v>
      </c>
      <c r="AQ3273" t="s">
        <v>39</v>
      </c>
      <c r="AR3273" t="s">
        <v>2693</v>
      </c>
    </row>
    <row r="3274" spans="1:44" x14ac:dyDescent="0.35">
      <c r="A3274" t="s">
        <v>2187</v>
      </c>
      <c r="B3274" t="s">
        <v>2672</v>
      </c>
      <c r="C3274" t="s">
        <v>2592</v>
      </c>
      <c r="D3274" t="s">
        <v>915</v>
      </c>
      <c r="E3274" t="s">
        <v>1492</v>
      </c>
      <c r="F3274" t="s">
        <v>3065</v>
      </c>
      <c r="G3274" t="s">
        <v>42</v>
      </c>
      <c r="H3274" t="s">
        <v>40</v>
      </c>
      <c r="I3274" t="s">
        <v>3275</v>
      </c>
      <c r="J3274">
        <v>40.68</v>
      </c>
      <c r="K3274">
        <v>38.85</v>
      </c>
      <c r="L3274">
        <v>1968</v>
      </c>
      <c r="M3274" t="s">
        <v>2632</v>
      </c>
      <c r="N3274" t="s">
        <v>39</v>
      </c>
      <c r="O3274">
        <v>2003</v>
      </c>
      <c r="P3274">
        <v>2004</v>
      </c>
      <c r="Q3274" t="s">
        <v>2845</v>
      </c>
      <c r="R3274" t="s">
        <v>39</v>
      </c>
      <c r="S3274" t="s">
        <v>39</v>
      </c>
      <c r="T3274">
        <v>4</v>
      </c>
      <c r="U3274" t="s">
        <v>48</v>
      </c>
      <c r="V3274" s="6" t="s">
        <v>39</v>
      </c>
      <c r="W3274" s="6" t="s">
        <v>39</v>
      </c>
      <c r="X3274" s="6" t="s">
        <v>2803</v>
      </c>
      <c r="Y3274" s="6" t="s">
        <v>39</v>
      </c>
      <c r="Z3274" s="6" t="s">
        <v>2635</v>
      </c>
      <c r="AA3274" t="s">
        <v>39</v>
      </c>
      <c r="AB3274" t="s">
        <v>39</v>
      </c>
      <c r="AC3274" t="s">
        <v>39</v>
      </c>
      <c r="AD3274" t="s">
        <v>40</v>
      </c>
      <c r="AE3274" t="s">
        <v>39</v>
      </c>
      <c r="AF3274" t="s">
        <v>40</v>
      </c>
      <c r="AG3274" t="s">
        <v>39</v>
      </c>
      <c r="AH3274" t="s">
        <v>39</v>
      </c>
      <c r="AI3274" t="s">
        <v>39</v>
      </c>
      <c r="AJ3274" s="6" t="s">
        <v>43</v>
      </c>
      <c r="AK3274" s="19">
        <v>0</v>
      </c>
      <c r="AL3274" t="s">
        <v>136</v>
      </c>
      <c r="AM3274" s="19">
        <v>0</v>
      </c>
      <c r="AN3274">
        <v>3</v>
      </c>
      <c r="AO3274">
        <v>100</v>
      </c>
      <c r="AP3274">
        <v>28</v>
      </c>
      <c r="AQ3274" t="s">
        <v>39</v>
      </c>
      <c r="AR3274" t="s">
        <v>2693</v>
      </c>
    </row>
    <row r="3275" spans="1:44" x14ac:dyDescent="0.35">
      <c r="A3275" t="s">
        <v>2187</v>
      </c>
      <c r="B3275" t="s">
        <v>2672</v>
      </c>
      <c r="C3275" t="s">
        <v>2592</v>
      </c>
      <c r="D3275" t="s">
        <v>915</v>
      </c>
      <c r="E3275" t="s">
        <v>1492</v>
      </c>
      <c r="F3275" t="s">
        <v>3065</v>
      </c>
      <c r="G3275" t="s">
        <v>42</v>
      </c>
      <c r="H3275" t="s">
        <v>40</v>
      </c>
      <c r="I3275" t="s">
        <v>3275</v>
      </c>
      <c r="J3275">
        <v>40.68</v>
      </c>
      <c r="K3275">
        <v>38.85</v>
      </c>
      <c r="L3275">
        <v>1968</v>
      </c>
      <c r="M3275" t="s">
        <v>2632</v>
      </c>
      <c r="N3275" t="s">
        <v>39</v>
      </c>
      <c r="O3275">
        <v>2003</v>
      </c>
      <c r="P3275">
        <v>2004</v>
      </c>
      <c r="Q3275" t="s">
        <v>2845</v>
      </c>
      <c r="R3275" t="s">
        <v>39</v>
      </c>
      <c r="S3275" t="s">
        <v>39</v>
      </c>
      <c r="T3275">
        <v>4</v>
      </c>
      <c r="U3275" t="s">
        <v>48</v>
      </c>
      <c r="V3275" s="6" t="s">
        <v>39</v>
      </c>
      <c r="W3275" s="6" t="s">
        <v>39</v>
      </c>
      <c r="X3275" s="6" t="s">
        <v>2803</v>
      </c>
      <c r="Y3275" s="6" t="s">
        <v>39</v>
      </c>
      <c r="Z3275" s="6" t="s">
        <v>2635</v>
      </c>
      <c r="AA3275" t="s">
        <v>39</v>
      </c>
      <c r="AB3275" t="s">
        <v>39</v>
      </c>
      <c r="AC3275" t="s">
        <v>39</v>
      </c>
      <c r="AD3275" t="s">
        <v>40</v>
      </c>
      <c r="AE3275" t="s">
        <v>39</v>
      </c>
      <c r="AF3275" t="s">
        <v>40</v>
      </c>
      <c r="AG3275" t="s">
        <v>39</v>
      </c>
      <c r="AH3275" t="s">
        <v>39</v>
      </c>
      <c r="AI3275" t="s">
        <v>39</v>
      </c>
      <c r="AJ3275" s="6" t="s">
        <v>43</v>
      </c>
      <c r="AK3275" s="19">
        <v>0</v>
      </c>
      <c r="AL3275" t="s">
        <v>136</v>
      </c>
      <c r="AM3275" s="19">
        <v>0</v>
      </c>
      <c r="AN3275">
        <v>3</v>
      </c>
      <c r="AO3275">
        <v>100</v>
      </c>
      <c r="AP3275">
        <v>28</v>
      </c>
      <c r="AQ3275" t="s">
        <v>39</v>
      </c>
      <c r="AR3275" t="s">
        <v>2693</v>
      </c>
    </row>
    <row r="3276" spans="1:44" x14ac:dyDescent="0.35">
      <c r="A3276" t="s">
        <v>2187</v>
      </c>
      <c r="B3276" t="s">
        <v>2672</v>
      </c>
      <c r="C3276" t="s">
        <v>2592</v>
      </c>
      <c r="D3276" t="s">
        <v>915</v>
      </c>
      <c r="E3276" t="s">
        <v>1492</v>
      </c>
      <c r="F3276" t="s">
        <v>3065</v>
      </c>
      <c r="G3276" t="s">
        <v>42</v>
      </c>
      <c r="H3276" t="s">
        <v>40</v>
      </c>
      <c r="I3276" t="s">
        <v>3275</v>
      </c>
      <c r="J3276">
        <v>40.68</v>
      </c>
      <c r="K3276">
        <v>38.85</v>
      </c>
      <c r="L3276">
        <v>1968</v>
      </c>
      <c r="M3276" t="s">
        <v>2632</v>
      </c>
      <c r="N3276" t="s">
        <v>39</v>
      </c>
      <c r="O3276">
        <v>2003</v>
      </c>
      <c r="P3276">
        <v>2004</v>
      </c>
      <c r="Q3276" t="s">
        <v>2845</v>
      </c>
      <c r="R3276" t="s">
        <v>39</v>
      </c>
      <c r="S3276" t="s">
        <v>39</v>
      </c>
      <c r="T3276">
        <v>4</v>
      </c>
      <c r="U3276" t="s">
        <v>48</v>
      </c>
      <c r="V3276" s="6" t="s">
        <v>39</v>
      </c>
      <c r="W3276" s="6" t="s">
        <v>39</v>
      </c>
      <c r="X3276" s="6" t="s">
        <v>2803</v>
      </c>
      <c r="Y3276" s="6" t="s">
        <v>39</v>
      </c>
      <c r="Z3276" s="6" t="s">
        <v>2635</v>
      </c>
      <c r="AA3276" t="s">
        <v>39</v>
      </c>
      <c r="AB3276" t="s">
        <v>39</v>
      </c>
      <c r="AC3276" t="s">
        <v>39</v>
      </c>
      <c r="AD3276" t="s">
        <v>40</v>
      </c>
      <c r="AE3276" t="s">
        <v>39</v>
      </c>
      <c r="AF3276" t="s">
        <v>40</v>
      </c>
      <c r="AG3276" t="s">
        <v>39</v>
      </c>
      <c r="AH3276" t="s">
        <v>39</v>
      </c>
      <c r="AI3276" t="s">
        <v>39</v>
      </c>
      <c r="AJ3276" s="6" t="s">
        <v>43</v>
      </c>
      <c r="AK3276" s="19">
        <v>0</v>
      </c>
      <c r="AL3276" t="s">
        <v>136</v>
      </c>
      <c r="AM3276" s="19">
        <v>0</v>
      </c>
      <c r="AN3276">
        <v>3</v>
      </c>
      <c r="AO3276">
        <v>100</v>
      </c>
      <c r="AP3276">
        <v>28</v>
      </c>
      <c r="AQ3276" t="s">
        <v>39</v>
      </c>
      <c r="AR3276" t="s">
        <v>2693</v>
      </c>
    </row>
    <row r="3277" spans="1:44" x14ac:dyDescent="0.35">
      <c r="A3277" t="s">
        <v>2187</v>
      </c>
      <c r="B3277" t="s">
        <v>2672</v>
      </c>
      <c r="C3277" t="s">
        <v>2592</v>
      </c>
      <c r="D3277" t="s">
        <v>915</v>
      </c>
      <c r="E3277" t="s">
        <v>1492</v>
      </c>
      <c r="F3277" t="s">
        <v>3065</v>
      </c>
      <c r="G3277" t="s">
        <v>42</v>
      </c>
      <c r="H3277" t="s">
        <v>40</v>
      </c>
      <c r="I3277" t="s">
        <v>3275</v>
      </c>
      <c r="J3277">
        <v>40.68</v>
      </c>
      <c r="K3277">
        <v>38.85</v>
      </c>
      <c r="L3277">
        <v>1968</v>
      </c>
      <c r="M3277" t="s">
        <v>2632</v>
      </c>
      <c r="N3277" t="s">
        <v>39</v>
      </c>
      <c r="O3277">
        <v>2003</v>
      </c>
      <c r="P3277">
        <v>2004</v>
      </c>
      <c r="Q3277" t="s">
        <v>2845</v>
      </c>
      <c r="R3277" t="s">
        <v>39</v>
      </c>
      <c r="S3277" t="s">
        <v>39</v>
      </c>
      <c r="T3277">
        <v>4</v>
      </c>
      <c r="U3277" t="s">
        <v>48</v>
      </c>
      <c r="V3277" s="6" t="s">
        <v>39</v>
      </c>
      <c r="W3277" s="6" t="s">
        <v>39</v>
      </c>
      <c r="X3277" s="6" t="s">
        <v>2803</v>
      </c>
      <c r="Y3277" s="6" t="s">
        <v>39</v>
      </c>
      <c r="Z3277" s="6" t="s">
        <v>2635</v>
      </c>
      <c r="AA3277" t="s">
        <v>39</v>
      </c>
      <c r="AB3277" t="s">
        <v>39</v>
      </c>
      <c r="AC3277" t="s">
        <v>39</v>
      </c>
      <c r="AD3277" t="s">
        <v>40</v>
      </c>
      <c r="AE3277" t="s">
        <v>39</v>
      </c>
      <c r="AF3277" t="s">
        <v>40</v>
      </c>
      <c r="AG3277" t="s">
        <v>39</v>
      </c>
      <c r="AH3277" t="s">
        <v>39</v>
      </c>
      <c r="AI3277" t="s">
        <v>39</v>
      </c>
      <c r="AJ3277" s="6" t="s">
        <v>43</v>
      </c>
      <c r="AK3277" s="19">
        <v>0</v>
      </c>
      <c r="AL3277" t="s">
        <v>136</v>
      </c>
      <c r="AM3277" s="19">
        <v>0</v>
      </c>
      <c r="AN3277">
        <v>3</v>
      </c>
      <c r="AO3277">
        <v>100</v>
      </c>
      <c r="AP3277">
        <v>28</v>
      </c>
      <c r="AQ3277" t="s">
        <v>39</v>
      </c>
      <c r="AR3277" t="s">
        <v>2693</v>
      </c>
    </row>
    <row r="3278" spans="1:44" x14ac:dyDescent="0.35">
      <c r="A3278" t="s">
        <v>2187</v>
      </c>
      <c r="B3278" t="s">
        <v>2672</v>
      </c>
      <c r="C3278" t="s">
        <v>2592</v>
      </c>
      <c r="D3278" t="s">
        <v>915</v>
      </c>
      <c r="E3278" t="s">
        <v>1492</v>
      </c>
      <c r="F3278" t="s">
        <v>3065</v>
      </c>
      <c r="G3278" t="s">
        <v>42</v>
      </c>
      <c r="H3278" t="s">
        <v>40</v>
      </c>
      <c r="I3278" t="s">
        <v>3275</v>
      </c>
      <c r="J3278">
        <v>40.68</v>
      </c>
      <c r="K3278">
        <v>38.85</v>
      </c>
      <c r="L3278">
        <v>1968</v>
      </c>
      <c r="M3278" t="s">
        <v>2632</v>
      </c>
      <c r="N3278" t="s">
        <v>39</v>
      </c>
      <c r="O3278">
        <v>2003</v>
      </c>
      <c r="P3278">
        <v>2004</v>
      </c>
      <c r="Q3278" t="s">
        <v>2845</v>
      </c>
      <c r="R3278" t="s">
        <v>39</v>
      </c>
      <c r="S3278" t="s">
        <v>39</v>
      </c>
      <c r="T3278">
        <v>4</v>
      </c>
      <c r="U3278" t="s">
        <v>48</v>
      </c>
      <c r="V3278" s="6" t="s">
        <v>39</v>
      </c>
      <c r="W3278" s="6" t="s">
        <v>39</v>
      </c>
      <c r="X3278" s="6" t="s">
        <v>2803</v>
      </c>
      <c r="Y3278" s="6" t="s">
        <v>39</v>
      </c>
      <c r="Z3278" s="6" t="s">
        <v>2635</v>
      </c>
      <c r="AA3278" t="s">
        <v>39</v>
      </c>
      <c r="AB3278" t="s">
        <v>39</v>
      </c>
      <c r="AC3278" t="s">
        <v>39</v>
      </c>
      <c r="AD3278" t="s">
        <v>40</v>
      </c>
      <c r="AE3278" t="s">
        <v>39</v>
      </c>
      <c r="AF3278" t="s">
        <v>40</v>
      </c>
      <c r="AG3278" t="s">
        <v>39</v>
      </c>
      <c r="AH3278" t="s">
        <v>39</v>
      </c>
      <c r="AI3278" t="s">
        <v>39</v>
      </c>
      <c r="AJ3278" s="6" t="s">
        <v>43</v>
      </c>
      <c r="AK3278" s="19">
        <v>0</v>
      </c>
      <c r="AL3278" t="s">
        <v>136</v>
      </c>
      <c r="AM3278" s="19">
        <v>0</v>
      </c>
      <c r="AN3278">
        <v>3</v>
      </c>
      <c r="AO3278">
        <v>100</v>
      </c>
      <c r="AP3278">
        <v>28</v>
      </c>
      <c r="AQ3278" t="s">
        <v>39</v>
      </c>
      <c r="AR3278" t="s">
        <v>2693</v>
      </c>
    </row>
    <row r="3279" spans="1:44" x14ac:dyDescent="0.35">
      <c r="A3279" t="s">
        <v>2187</v>
      </c>
      <c r="B3279" t="s">
        <v>2672</v>
      </c>
      <c r="C3279" t="s">
        <v>2592</v>
      </c>
      <c r="D3279" t="s">
        <v>915</v>
      </c>
      <c r="E3279" t="s">
        <v>1492</v>
      </c>
      <c r="F3279" t="s">
        <v>3065</v>
      </c>
      <c r="G3279" t="s">
        <v>42</v>
      </c>
      <c r="H3279" t="s">
        <v>40</v>
      </c>
      <c r="I3279" t="s">
        <v>3275</v>
      </c>
      <c r="J3279">
        <v>40.68</v>
      </c>
      <c r="K3279">
        <v>38.85</v>
      </c>
      <c r="L3279">
        <v>1968</v>
      </c>
      <c r="M3279" t="s">
        <v>2632</v>
      </c>
      <c r="N3279" t="s">
        <v>39</v>
      </c>
      <c r="O3279">
        <v>2003</v>
      </c>
      <c r="P3279">
        <v>2004</v>
      </c>
      <c r="Q3279" t="s">
        <v>2845</v>
      </c>
      <c r="R3279" t="s">
        <v>39</v>
      </c>
      <c r="S3279" t="s">
        <v>39</v>
      </c>
      <c r="T3279">
        <v>4</v>
      </c>
      <c r="U3279" t="s">
        <v>48</v>
      </c>
      <c r="V3279" s="6" t="s">
        <v>39</v>
      </c>
      <c r="W3279" s="6" t="s">
        <v>39</v>
      </c>
      <c r="X3279" s="6" t="s">
        <v>2803</v>
      </c>
      <c r="Y3279" s="6" t="s">
        <v>39</v>
      </c>
      <c r="Z3279" s="6" t="s">
        <v>2635</v>
      </c>
      <c r="AA3279" t="s">
        <v>39</v>
      </c>
      <c r="AB3279" t="s">
        <v>39</v>
      </c>
      <c r="AC3279" t="s">
        <v>39</v>
      </c>
      <c r="AD3279" t="s">
        <v>40</v>
      </c>
      <c r="AE3279" t="s">
        <v>39</v>
      </c>
      <c r="AF3279" t="s">
        <v>40</v>
      </c>
      <c r="AG3279" t="s">
        <v>39</v>
      </c>
      <c r="AH3279" t="s">
        <v>39</v>
      </c>
      <c r="AI3279" t="s">
        <v>39</v>
      </c>
      <c r="AJ3279" s="6" t="s">
        <v>43</v>
      </c>
      <c r="AK3279" s="19">
        <v>3.33</v>
      </c>
      <c r="AL3279" t="s">
        <v>136</v>
      </c>
      <c r="AM3279" s="19">
        <v>4.16</v>
      </c>
      <c r="AN3279">
        <v>3</v>
      </c>
      <c r="AO3279">
        <v>100</v>
      </c>
      <c r="AP3279">
        <v>28</v>
      </c>
      <c r="AQ3279" t="s">
        <v>39</v>
      </c>
      <c r="AR3279" t="s">
        <v>2693</v>
      </c>
    </row>
    <row r="3280" spans="1:44" x14ac:dyDescent="0.35">
      <c r="A3280" t="s">
        <v>2187</v>
      </c>
      <c r="B3280" t="s">
        <v>2672</v>
      </c>
      <c r="C3280" t="s">
        <v>2592</v>
      </c>
      <c r="D3280" t="s">
        <v>915</v>
      </c>
      <c r="E3280" t="s">
        <v>1492</v>
      </c>
      <c r="F3280" t="s">
        <v>3065</v>
      </c>
      <c r="G3280" t="s">
        <v>42</v>
      </c>
      <c r="H3280" t="s">
        <v>40</v>
      </c>
      <c r="I3280" t="s">
        <v>3275</v>
      </c>
      <c r="J3280">
        <v>40.68</v>
      </c>
      <c r="K3280">
        <v>38.85</v>
      </c>
      <c r="L3280">
        <v>1968</v>
      </c>
      <c r="M3280" t="s">
        <v>2632</v>
      </c>
      <c r="N3280" t="s">
        <v>39</v>
      </c>
      <c r="O3280">
        <v>2003</v>
      </c>
      <c r="P3280">
        <v>2004</v>
      </c>
      <c r="Q3280" t="s">
        <v>2845</v>
      </c>
      <c r="R3280" t="s">
        <v>39</v>
      </c>
      <c r="S3280" t="s">
        <v>39</v>
      </c>
      <c r="T3280">
        <v>4</v>
      </c>
      <c r="U3280" t="s">
        <v>48</v>
      </c>
      <c r="V3280" s="6" t="s">
        <v>39</v>
      </c>
      <c r="W3280" s="6" t="s">
        <v>39</v>
      </c>
      <c r="X3280" s="6" t="s">
        <v>2803</v>
      </c>
      <c r="Y3280" s="6" t="s">
        <v>39</v>
      </c>
      <c r="Z3280" s="6" t="s">
        <v>2635</v>
      </c>
      <c r="AA3280" t="s">
        <v>39</v>
      </c>
      <c r="AB3280" t="s">
        <v>39</v>
      </c>
      <c r="AC3280" t="s">
        <v>39</v>
      </c>
      <c r="AD3280" t="s">
        <v>40</v>
      </c>
      <c r="AE3280" t="s">
        <v>39</v>
      </c>
      <c r="AF3280" t="s">
        <v>40</v>
      </c>
      <c r="AG3280" t="s">
        <v>39</v>
      </c>
      <c r="AH3280" t="s">
        <v>39</v>
      </c>
      <c r="AI3280" t="s">
        <v>39</v>
      </c>
      <c r="AJ3280" s="6" t="s">
        <v>43</v>
      </c>
      <c r="AK3280" s="19">
        <v>0</v>
      </c>
      <c r="AL3280" t="s">
        <v>136</v>
      </c>
      <c r="AM3280" s="19">
        <v>0</v>
      </c>
      <c r="AN3280">
        <v>3</v>
      </c>
      <c r="AO3280">
        <v>100</v>
      </c>
      <c r="AP3280">
        <v>28</v>
      </c>
      <c r="AQ3280" t="s">
        <v>39</v>
      </c>
      <c r="AR3280" t="s">
        <v>2693</v>
      </c>
    </row>
    <row r="3281" spans="1:44" x14ac:dyDescent="0.35">
      <c r="A3281" t="s">
        <v>2187</v>
      </c>
      <c r="B3281" t="s">
        <v>2672</v>
      </c>
      <c r="C3281" t="s">
        <v>2592</v>
      </c>
      <c r="D3281" t="s">
        <v>915</v>
      </c>
      <c r="E3281" t="s">
        <v>1492</v>
      </c>
      <c r="F3281" t="s">
        <v>3065</v>
      </c>
      <c r="G3281" t="s">
        <v>42</v>
      </c>
      <c r="H3281" t="s">
        <v>40</v>
      </c>
      <c r="I3281" t="s">
        <v>3275</v>
      </c>
      <c r="J3281">
        <v>40.68</v>
      </c>
      <c r="K3281">
        <v>38.85</v>
      </c>
      <c r="L3281">
        <v>1968</v>
      </c>
      <c r="M3281" t="s">
        <v>2632</v>
      </c>
      <c r="N3281" t="s">
        <v>39</v>
      </c>
      <c r="O3281">
        <v>2003</v>
      </c>
      <c r="P3281">
        <v>2004</v>
      </c>
      <c r="Q3281" t="s">
        <v>2845</v>
      </c>
      <c r="R3281" t="s">
        <v>39</v>
      </c>
      <c r="S3281" t="s">
        <v>39</v>
      </c>
      <c r="T3281">
        <v>4</v>
      </c>
      <c r="U3281" t="s">
        <v>48</v>
      </c>
      <c r="V3281" s="6" t="s">
        <v>39</v>
      </c>
      <c r="W3281" s="6" t="s">
        <v>39</v>
      </c>
      <c r="X3281" s="6" t="s">
        <v>2803</v>
      </c>
      <c r="Y3281" s="6" t="s">
        <v>39</v>
      </c>
      <c r="Z3281" s="6" t="s">
        <v>2635</v>
      </c>
      <c r="AA3281" t="s">
        <v>39</v>
      </c>
      <c r="AB3281" t="s">
        <v>39</v>
      </c>
      <c r="AC3281" t="s">
        <v>39</v>
      </c>
      <c r="AD3281" t="s">
        <v>40</v>
      </c>
      <c r="AE3281" t="s">
        <v>39</v>
      </c>
      <c r="AF3281" t="s">
        <v>40</v>
      </c>
      <c r="AG3281" t="s">
        <v>39</v>
      </c>
      <c r="AH3281" t="s">
        <v>39</v>
      </c>
      <c r="AI3281" t="s">
        <v>39</v>
      </c>
      <c r="AJ3281" s="6" t="s">
        <v>43</v>
      </c>
      <c r="AK3281" s="19">
        <v>3.33</v>
      </c>
      <c r="AL3281" t="s">
        <v>136</v>
      </c>
      <c r="AM3281" s="19">
        <v>3.05</v>
      </c>
      <c r="AN3281">
        <v>3</v>
      </c>
      <c r="AO3281">
        <v>100</v>
      </c>
      <c r="AP3281">
        <v>28</v>
      </c>
      <c r="AQ3281" t="s">
        <v>39</v>
      </c>
      <c r="AR3281" t="s">
        <v>2693</v>
      </c>
    </row>
    <row r="3282" spans="1:44" x14ac:dyDescent="0.35">
      <c r="A3282" t="s">
        <v>2187</v>
      </c>
      <c r="B3282" t="s">
        <v>2672</v>
      </c>
      <c r="C3282" t="s">
        <v>2592</v>
      </c>
      <c r="D3282" t="s">
        <v>915</v>
      </c>
      <c r="E3282" t="s">
        <v>1492</v>
      </c>
      <c r="F3282" t="s">
        <v>3065</v>
      </c>
      <c r="G3282" t="s">
        <v>42</v>
      </c>
      <c r="H3282" t="s">
        <v>40</v>
      </c>
      <c r="I3282" t="s">
        <v>3276</v>
      </c>
      <c r="J3282">
        <v>40.65</v>
      </c>
      <c r="K3282">
        <v>38.89</v>
      </c>
      <c r="L3282">
        <v>1968</v>
      </c>
      <c r="M3282" t="s">
        <v>2632</v>
      </c>
      <c r="N3282" t="s">
        <v>39</v>
      </c>
      <c r="O3282">
        <v>2003</v>
      </c>
      <c r="P3282">
        <v>2004</v>
      </c>
      <c r="Q3282" t="s">
        <v>2845</v>
      </c>
      <c r="R3282" t="s">
        <v>39</v>
      </c>
      <c r="S3282" t="s">
        <v>39</v>
      </c>
      <c r="T3282">
        <v>4</v>
      </c>
      <c r="U3282" t="s">
        <v>48</v>
      </c>
      <c r="V3282" s="6" t="s">
        <v>39</v>
      </c>
      <c r="W3282" s="6" t="s">
        <v>39</v>
      </c>
      <c r="X3282" s="6" t="s">
        <v>2803</v>
      </c>
      <c r="Y3282" s="6" t="s">
        <v>39</v>
      </c>
      <c r="Z3282" s="6" t="s">
        <v>2635</v>
      </c>
      <c r="AA3282" t="s">
        <v>39</v>
      </c>
      <c r="AB3282" t="s">
        <v>39</v>
      </c>
      <c r="AC3282" t="s">
        <v>39</v>
      </c>
      <c r="AD3282" t="s">
        <v>40</v>
      </c>
      <c r="AE3282" t="s">
        <v>39</v>
      </c>
      <c r="AF3282" t="s">
        <v>40</v>
      </c>
      <c r="AG3282" t="s">
        <v>39</v>
      </c>
      <c r="AH3282" t="s">
        <v>39</v>
      </c>
      <c r="AI3282" t="s">
        <v>39</v>
      </c>
      <c r="AJ3282" s="6" t="s">
        <v>43</v>
      </c>
      <c r="AK3282" s="19">
        <v>46.67</v>
      </c>
      <c r="AL3282" t="s">
        <v>136</v>
      </c>
      <c r="AM3282" s="19">
        <v>3.05</v>
      </c>
      <c r="AN3282">
        <v>3</v>
      </c>
      <c r="AO3282">
        <v>100</v>
      </c>
      <c r="AP3282">
        <v>28</v>
      </c>
      <c r="AQ3282" t="s">
        <v>39</v>
      </c>
      <c r="AR3282" t="s">
        <v>2693</v>
      </c>
    </row>
    <row r="3283" spans="1:44" x14ac:dyDescent="0.35">
      <c r="A3283" t="s">
        <v>2187</v>
      </c>
      <c r="B3283" t="s">
        <v>2672</v>
      </c>
      <c r="C3283" t="s">
        <v>2592</v>
      </c>
      <c r="D3283" t="s">
        <v>915</v>
      </c>
      <c r="E3283" t="s">
        <v>1492</v>
      </c>
      <c r="F3283" t="s">
        <v>3065</v>
      </c>
      <c r="G3283" t="s">
        <v>42</v>
      </c>
      <c r="H3283" t="s">
        <v>40</v>
      </c>
      <c r="I3283" t="s">
        <v>3276</v>
      </c>
      <c r="J3283">
        <v>40.65</v>
      </c>
      <c r="K3283">
        <v>38.89</v>
      </c>
      <c r="L3283">
        <v>1968</v>
      </c>
      <c r="M3283" t="s">
        <v>2632</v>
      </c>
      <c r="N3283" t="s">
        <v>39</v>
      </c>
      <c r="O3283">
        <v>2003</v>
      </c>
      <c r="P3283">
        <v>2004</v>
      </c>
      <c r="Q3283" t="s">
        <v>2845</v>
      </c>
      <c r="R3283" t="s">
        <v>39</v>
      </c>
      <c r="S3283" t="s">
        <v>39</v>
      </c>
      <c r="T3283">
        <v>4</v>
      </c>
      <c r="U3283" t="s">
        <v>48</v>
      </c>
      <c r="V3283" s="6" t="s">
        <v>39</v>
      </c>
      <c r="W3283" s="6" t="s">
        <v>39</v>
      </c>
      <c r="X3283" s="6" t="s">
        <v>2803</v>
      </c>
      <c r="Y3283" s="6" t="s">
        <v>39</v>
      </c>
      <c r="Z3283" s="6" t="s">
        <v>2635</v>
      </c>
      <c r="AA3283" t="s">
        <v>39</v>
      </c>
      <c r="AB3283" t="s">
        <v>39</v>
      </c>
      <c r="AC3283" t="s">
        <v>39</v>
      </c>
      <c r="AD3283" t="s">
        <v>40</v>
      </c>
      <c r="AE3283" t="s">
        <v>39</v>
      </c>
      <c r="AF3283" t="s">
        <v>40</v>
      </c>
      <c r="AG3283" t="s">
        <v>39</v>
      </c>
      <c r="AH3283" t="s">
        <v>39</v>
      </c>
      <c r="AI3283" t="s">
        <v>39</v>
      </c>
      <c r="AJ3283" s="6" t="s">
        <v>43</v>
      </c>
      <c r="AK3283" s="19">
        <v>20</v>
      </c>
      <c r="AL3283" t="s">
        <v>136</v>
      </c>
      <c r="AM3283" s="20">
        <v>6</v>
      </c>
      <c r="AN3283">
        <v>3</v>
      </c>
      <c r="AO3283">
        <v>100</v>
      </c>
      <c r="AP3283">
        <v>28</v>
      </c>
      <c r="AQ3283" t="s">
        <v>39</v>
      </c>
      <c r="AR3283" t="s">
        <v>2693</v>
      </c>
    </row>
    <row r="3284" spans="1:44" x14ac:dyDescent="0.35">
      <c r="A3284" t="s">
        <v>2187</v>
      </c>
      <c r="B3284" t="s">
        <v>2672</v>
      </c>
      <c r="C3284" t="s">
        <v>2592</v>
      </c>
      <c r="D3284" t="s">
        <v>915</v>
      </c>
      <c r="E3284" t="s">
        <v>1492</v>
      </c>
      <c r="F3284" t="s">
        <v>3065</v>
      </c>
      <c r="G3284" t="s">
        <v>42</v>
      </c>
      <c r="H3284" t="s">
        <v>40</v>
      </c>
      <c r="I3284" t="s">
        <v>3276</v>
      </c>
      <c r="J3284">
        <v>40.65</v>
      </c>
      <c r="K3284">
        <v>38.89</v>
      </c>
      <c r="L3284">
        <v>1968</v>
      </c>
      <c r="M3284" t="s">
        <v>2632</v>
      </c>
      <c r="N3284" t="s">
        <v>39</v>
      </c>
      <c r="O3284">
        <v>2003</v>
      </c>
      <c r="P3284">
        <v>2004</v>
      </c>
      <c r="Q3284" t="s">
        <v>2845</v>
      </c>
      <c r="R3284" t="s">
        <v>39</v>
      </c>
      <c r="S3284" t="s">
        <v>39</v>
      </c>
      <c r="T3284">
        <v>4</v>
      </c>
      <c r="U3284" t="s">
        <v>48</v>
      </c>
      <c r="V3284" s="6" t="s">
        <v>39</v>
      </c>
      <c r="W3284" s="6" t="s">
        <v>39</v>
      </c>
      <c r="X3284" s="6" t="s">
        <v>2803</v>
      </c>
      <c r="Y3284" s="6" t="s">
        <v>39</v>
      </c>
      <c r="Z3284" s="6" t="s">
        <v>2635</v>
      </c>
      <c r="AA3284" t="s">
        <v>39</v>
      </c>
      <c r="AB3284" t="s">
        <v>39</v>
      </c>
      <c r="AC3284" t="s">
        <v>39</v>
      </c>
      <c r="AD3284" t="s">
        <v>40</v>
      </c>
      <c r="AE3284" t="s">
        <v>39</v>
      </c>
      <c r="AF3284" t="s">
        <v>40</v>
      </c>
      <c r="AG3284" t="s">
        <v>39</v>
      </c>
      <c r="AH3284" t="s">
        <v>39</v>
      </c>
      <c r="AI3284" t="s">
        <v>39</v>
      </c>
      <c r="AJ3284" s="6" t="s">
        <v>43</v>
      </c>
      <c r="AK3284" s="19">
        <v>70.67</v>
      </c>
      <c r="AL3284" t="s">
        <v>136</v>
      </c>
      <c r="AM3284" s="19">
        <v>17.239999999999998</v>
      </c>
      <c r="AN3284">
        <v>3</v>
      </c>
      <c r="AO3284">
        <v>100</v>
      </c>
      <c r="AP3284">
        <v>28</v>
      </c>
      <c r="AQ3284" t="s">
        <v>39</v>
      </c>
      <c r="AR3284" t="s">
        <v>2693</v>
      </c>
    </row>
    <row r="3285" spans="1:44" x14ac:dyDescent="0.35">
      <c r="A3285" t="s">
        <v>2187</v>
      </c>
      <c r="B3285" t="s">
        <v>2672</v>
      </c>
      <c r="C3285" t="s">
        <v>2592</v>
      </c>
      <c r="D3285" t="s">
        <v>915</v>
      </c>
      <c r="E3285" t="s">
        <v>1492</v>
      </c>
      <c r="F3285" t="s">
        <v>3065</v>
      </c>
      <c r="G3285" t="s">
        <v>42</v>
      </c>
      <c r="H3285" t="s">
        <v>40</v>
      </c>
      <c r="I3285" t="s">
        <v>3276</v>
      </c>
      <c r="J3285">
        <v>40.65</v>
      </c>
      <c r="K3285">
        <v>38.89</v>
      </c>
      <c r="L3285">
        <v>1968</v>
      </c>
      <c r="M3285" t="s">
        <v>2632</v>
      </c>
      <c r="N3285" t="s">
        <v>39</v>
      </c>
      <c r="O3285">
        <v>2003</v>
      </c>
      <c r="P3285">
        <v>2004</v>
      </c>
      <c r="Q3285" t="s">
        <v>2845</v>
      </c>
      <c r="R3285" t="s">
        <v>39</v>
      </c>
      <c r="S3285" t="s">
        <v>39</v>
      </c>
      <c r="T3285">
        <v>4</v>
      </c>
      <c r="U3285" t="s">
        <v>48</v>
      </c>
      <c r="V3285" s="6" t="s">
        <v>39</v>
      </c>
      <c r="W3285" s="6" t="s">
        <v>39</v>
      </c>
      <c r="X3285" s="6" t="s">
        <v>2803</v>
      </c>
      <c r="Y3285" s="6" t="s">
        <v>39</v>
      </c>
      <c r="Z3285" s="6" t="s">
        <v>2635</v>
      </c>
      <c r="AA3285" t="s">
        <v>39</v>
      </c>
      <c r="AB3285" t="s">
        <v>39</v>
      </c>
      <c r="AC3285" t="s">
        <v>39</v>
      </c>
      <c r="AD3285" t="s">
        <v>40</v>
      </c>
      <c r="AE3285" t="s">
        <v>39</v>
      </c>
      <c r="AF3285" t="s">
        <v>40</v>
      </c>
      <c r="AG3285" t="s">
        <v>39</v>
      </c>
      <c r="AH3285" t="s">
        <v>39</v>
      </c>
      <c r="AI3285" t="s">
        <v>39</v>
      </c>
      <c r="AJ3285" s="6" t="s">
        <v>43</v>
      </c>
      <c r="AK3285" s="19">
        <v>11.33</v>
      </c>
      <c r="AL3285" t="s">
        <v>136</v>
      </c>
      <c r="AM3285" s="19">
        <v>5.03</v>
      </c>
      <c r="AN3285">
        <v>3</v>
      </c>
      <c r="AO3285">
        <v>100</v>
      </c>
      <c r="AP3285">
        <v>28</v>
      </c>
      <c r="AQ3285" t="s">
        <v>39</v>
      </c>
      <c r="AR3285" t="s">
        <v>2693</v>
      </c>
    </row>
    <row r="3286" spans="1:44" x14ac:dyDescent="0.35">
      <c r="A3286" t="s">
        <v>2187</v>
      </c>
      <c r="B3286" t="s">
        <v>2672</v>
      </c>
      <c r="C3286" t="s">
        <v>2592</v>
      </c>
      <c r="D3286" t="s">
        <v>915</v>
      </c>
      <c r="E3286" t="s">
        <v>1492</v>
      </c>
      <c r="F3286" t="s">
        <v>3065</v>
      </c>
      <c r="G3286" t="s">
        <v>42</v>
      </c>
      <c r="H3286" t="s">
        <v>40</v>
      </c>
      <c r="I3286" t="s">
        <v>3276</v>
      </c>
      <c r="J3286">
        <v>40.65</v>
      </c>
      <c r="K3286">
        <v>38.89</v>
      </c>
      <c r="L3286">
        <v>1968</v>
      </c>
      <c r="M3286" t="s">
        <v>2632</v>
      </c>
      <c r="N3286" t="s">
        <v>39</v>
      </c>
      <c r="O3286">
        <v>2003</v>
      </c>
      <c r="P3286">
        <v>2004</v>
      </c>
      <c r="Q3286" t="s">
        <v>2845</v>
      </c>
      <c r="R3286" t="s">
        <v>39</v>
      </c>
      <c r="S3286" t="s">
        <v>39</v>
      </c>
      <c r="T3286">
        <v>4</v>
      </c>
      <c r="U3286" t="s">
        <v>48</v>
      </c>
      <c r="V3286" s="6" t="s">
        <v>39</v>
      </c>
      <c r="W3286" s="6" t="s">
        <v>39</v>
      </c>
      <c r="X3286" s="6" t="s">
        <v>2803</v>
      </c>
      <c r="Y3286" s="6" t="s">
        <v>39</v>
      </c>
      <c r="Z3286" s="6" t="s">
        <v>2635</v>
      </c>
      <c r="AA3286" t="s">
        <v>39</v>
      </c>
      <c r="AB3286" t="s">
        <v>39</v>
      </c>
      <c r="AC3286" t="s">
        <v>39</v>
      </c>
      <c r="AD3286" t="s">
        <v>40</v>
      </c>
      <c r="AE3286" t="s">
        <v>39</v>
      </c>
      <c r="AF3286" t="s">
        <v>40</v>
      </c>
      <c r="AG3286" t="s">
        <v>39</v>
      </c>
      <c r="AH3286" t="s">
        <v>39</v>
      </c>
      <c r="AI3286" t="s">
        <v>39</v>
      </c>
      <c r="AJ3286" s="6" t="s">
        <v>43</v>
      </c>
      <c r="AK3286" s="19">
        <v>10</v>
      </c>
      <c r="AL3286" t="s">
        <v>136</v>
      </c>
      <c r="AM3286" s="19">
        <v>3.46</v>
      </c>
      <c r="AN3286">
        <v>3</v>
      </c>
      <c r="AO3286">
        <v>100</v>
      </c>
      <c r="AP3286">
        <v>28</v>
      </c>
      <c r="AQ3286" t="s">
        <v>39</v>
      </c>
      <c r="AR3286" t="s">
        <v>2693</v>
      </c>
    </row>
    <row r="3287" spans="1:44" x14ac:dyDescent="0.35">
      <c r="A3287" t="s">
        <v>2187</v>
      </c>
      <c r="B3287" t="s">
        <v>2672</v>
      </c>
      <c r="C3287" t="s">
        <v>2592</v>
      </c>
      <c r="D3287" t="s">
        <v>915</v>
      </c>
      <c r="E3287" t="s">
        <v>1492</v>
      </c>
      <c r="F3287" t="s">
        <v>3065</v>
      </c>
      <c r="G3287" t="s">
        <v>42</v>
      </c>
      <c r="H3287" t="s">
        <v>40</v>
      </c>
      <c r="I3287" t="s">
        <v>3276</v>
      </c>
      <c r="J3287">
        <v>40.65</v>
      </c>
      <c r="K3287">
        <v>38.89</v>
      </c>
      <c r="L3287">
        <v>1968</v>
      </c>
      <c r="M3287" t="s">
        <v>2632</v>
      </c>
      <c r="N3287" t="s">
        <v>39</v>
      </c>
      <c r="O3287">
        <v>2003</v>
      </c>
      <c r="P3287">
        <v>2004</v>
      </c>
      <c r="Q3287" t="s">
        <v>2845</v>
      </c>
      <c r="R3287" t="s">
        <v>39</v>
      </c>
      <c r="S3287" t="s">
        <v>39</v>
      </c>
      <c r="T3287">
        <v>4</v>
      </c>
      <c r="U3287" t="s">
        <v>48</v>
      </c>
      <c r="V3287" s="6" t="s">
        <v>39</v>
      </c>
      <c r="W3287" s="6" t="s">
        <v>39</v>
      </c>
      <c r="X3287" s="6" t="s">
        <v>2803</v>
      </c>
      <c r="Y3287" s="6" t="s">
        <v>39</v>
      </c>
      <c r="Z3287" s="6" t="s">
        <v>2635</v>
      </c>
      <c r="AA3287" t="s">
        <v>39</v>
      </c>
      <c r="AB3287" t="s">
        <v>39</v>
      </c>
      <c r="AC3287" t="s">
        <v>39</v>
      </c>
      <c r="AD3287" t="s">
        <v>40</v>
      </c>
      <c r="AE3287" t="s">
        <v>39</v>
      </c>
      <c r="AF3287" t="s">
        <v>40</v>
      </c>
      <c r="AG3287" t="s">
        <v>39</v>
      </c>
      <c r="AH3287" t="s">
        <v>39</v>
      </c>
      <c r="AI3287" t="s">
        <v>39</v>
      </c>
      <c r="AJ3287" s="6" t="s">
        <v>43</v>
      </c>
      <c r="AK3287" s="19">
        <v>14.67</v>
      </c>
      <c r="AL3287" t="s">
        <v>136</v>
      </c>
      <c r="AM3287" s="19">
        <v>5.77</v>
      </c>
      <c r="AN3287">
        <v>3</v>
      </c>
      <c r="AO3287">
        <v>100</v>
      </c>
      <c r="AP3287">
        <v>28</v>
      </c>
      <c r="AQ3287" t="s">
        <v>39</v>
      </c>
      <c r="AR3287" t="s">
        <v>2693</v>
      </c>
    </row>
    <row r="3288" spans="1:44" x14ac:dyDescent="0.35">
      <c r="A3288" t="s">
        <v>2187</v>
      </c>
      <c r="B3288" t="s">
        <v>2672</v>
      </c>
      <c r="C3288" t="s">
        <v>2592</v>
      </c>
      <c r="D3288" t="s">
        <v>915</v>
      </c>
      <c r="E3288" t="s">
        <v>1492</v>
      </c>
      <c r="F3288" t="s">
        <v>3065</v>
      </c>
      <c r="G3288" t="s">
        <v>42</v>
      </c>
      <c r="H3288" t="s">
        <v>40</v>
      </c>
      <c r="I3288" t="s">
        <v>3276</v>
      </c>
      <c r="J3288">
        <v>40.65</v>
      </c>
      <c r="K3288">
        <v>38.89</v>
      </c>
      <c r="L3288">
        <v>1968</v>
      </c>
      <c r="M3288" t="s">
        <v>2632</v>
      </c>
      <c r="N3288" t="s">
        <v>39</v>
      </c>
      <c r="O3288">
        <v>2003</v>
      </c>
      <c r="P3288">
        <v>2004</v>
      </c>
      <c r="Q3288" t="s">
        <v>2845</v>
      </c>
      <c r="R3288" t="s">
        <v>39</v>
      </c>
      <c r="S3288" t="s">
        <v>39</v>
      </c>
      <c r="T3288">
        <v>4</v>
      </c>
      <c r="U3288" t="s">
        <v>48</v>
      </c>
      <c r="V3288" s="6" t="s">
        <v>39</v>
      </c>
      <c r="W3288" s="6" t="s">
        <v>39</v>
      </c>
      <c r="X3288" s="6" t="s">
        <v>2803</v>
      </c>
      <c r="Y3288" s="6" t="s">
        <v>39</v>
      </c>
      <c r="Z3288" s="6" t="s">
        <v>2635</v>
      </c>
      <c r="AA3288" t="s">
        <v>39</v>
      </c>
      <c r="AB3288" t="s">
        <v>39</v>
      </c>
      <c r="AC3288" t="s">
        <v>39</v>
      </c>
      <c r="AD3288" t="s">
        <v>40</v>
      </c>
      <c r="AE3288" t="s">
        <v>39</v>
      </c>
      <c r="AF3288" t="s">
        <v>40</v>
      </c>
      <c r="AG3288" t="s">
        <v>39</v>
      </c>
      <c r="AH3288" t="s">
        <v>39</v>
      </c>
      <c r="AI3288" t="s">
        <v>39</v>
      </c>
      <c r="AJ3288" s="6" t="s">
        <v>43</v>
      </c>
      <c r="AK3288" s="19">
        <v>0</v>
      </c>
      <c r="AL3288" t="s">
        <v>136</v>
      </c>
      <c r="AM3288" s="19">
        <v>0</v>
      </c>
      <c r="AN3288">
        <v>3</v>
      </c>
      <c r="AO3288">
        <v>100</v>
      </c>
      <c r="AP3288">
        <v>28</v>
      </c>
      <c r="AQ3288" t="s">
        <v>39</v>
      </c>
      <c r="AR3288" t="s">
        <v>2693</v>
      </c>
    </row>
    <row r="3289" spans="1:44" x14ac:dyDescent="0.35">
      <c r="A3289" t="s">
        <v>2187</v>
      </c>
      <c r="B3289" t="s">
        <v>2672</v>
      </c>
      <c r="C3289" t="s">
        <v>2592</v>
      </c>
      <c r="D3289" t="s">
        <v>915</v>
      </c>
      <c r="E3289" t="s">
        <v>1492</v>
      </c>
      <c r="F3289" t="s">
        <v>3065</v>
      </c>
      <c r="G3289" t="s">
        <v>42</v>
      </c>
      <c r="H3289" t="s">
        <v>40</v>
      </c>
      <c r="I3289" t="s">
        <v>3276</v>
      </c>
      <c r="J3289">
        <v>40.65</v>
      </c>
      <c r="K3289">
        <v>38.89</v>
      </c>
      <c r="L3289">
        <v>1968</v>
      </c>
      <c r="M3289" t="s">
        <v>2632</v>
      </c>
      <c r="N3289" t="s">
        <v>39</v>
      </c>
      <c r="O3289">
        <v>2003</v>
      </c>
      <c r="P3289">
        <v>2004</v>
      </c>
      <c r="Q3289" t="s">
        <v>2845</v>
      </c>
      <c r="R3289" t="s">
        <v>39</v>
      </c>
      <c r="S3289" t="s">
        <v>39</v>
      </c>
      <c r="T3289">
        <v>4</v>
      </c>
      <c r="U3289" t="s">
        <v>48</v>
      </c>
      <c r="V3289" s="6" t="s">
        <v>39</v>
      </c>
      <c r="W3289" s="6" t="s">
        <v>39</v>
      </c>
      <c r="X3289" s="6" t="s">
        <v>2803</v>
      </c>
      <c r="Y3289" s="6" t="s">
        <v>39</v>
      </c>
      <c r="Z3289" s="6" t="s">
        <v>2635</v>
      </c>
      <c r="AA3289" t="s">
        <v>39</v>
      </c>
      <c r="AB3289" t="s">
        <v>39</v>
      </c>
      <c r="AC3289" t="s">
        <v>39</v>
      </c>
      <c r="AD3289" t="s">
        <v>40</v>
      </c>
      <c r="AE3289" t="s">
        <v>39</v>
      </c>
      <c r="AF3289" t="s">
        <v>40</v>
      </c>
      <c r="AG3289" t="s">
        <v>39</v>
      </c>
      <c r="AH3289" t="s">
        <v>39</v>
      </c>
      <c r="AI3289" t="s">
        <v>39</v>
      </c>
      <c r="AJ3289" s="6" t="s">
        <v>43</v>
      </c>
      <c r="AK3289" s="19">
        <v>11.33</v>
      </c>
      <c r="AL3289" t="s">
        <v>136</v>
      </c>
      <c r="AM3289" s="19">
        <v>1.1499999999999999</v>
      </c>
      <c r="AN3289">
        <v>3</v>
      </c>
      <c r="AO3289">
        <v>100</v>
      </c>
      <c r="AP3289">
        <v>28</v>
      </c>
      <c r="AQ3289" t="s">
        <v>39</v>
      </c>
      <c r="AR3289" t="s">
        <v>2693</v>
      </c>
    </row>
    <row r="3290" spans="1:44" x14ac:dyDescent="0.35">
      <c r="A3290" t="s">
        <v>2187</v>
      </c>
      <c r="B3290" t="s">
        <v>2672</v>
      </c>
      <c r="C3290" t="s">
        <v>2592</v>
      </c>
      <c r="D3290" t="s">
        <v>915</v>
      </c>
      <c r="E3290" t="s">
        <v>1492</v>
      </c>
      <c r="F3290" t="s">
        <v>3065</v>
      </c>
      <c r="G3290" t="s">
        <v>42</v>
      </c>
      <c r="H3290" t="s">
        <v>40</v>
      </c>
      <c r="I3290" t="s">
        <v>3276</v>
      </c>
      <c r="J3290">
        <v>40.65</v>
      </c>
      <c r="K3290">
        <v>38.89</v>
      </c>
      <c r="L3290">
        <v>1968</v>
      </c>
      <c r="M3290" t="s">
        <v>2632</v>
      </c>
      <c r="N3290" t="s">
        <v>39</v>
      </c>
      <c r="O3290">
        <v>2003</v>
      </c>
      <c r="P3290">
        <v>2004</v>
      </c>
      <c r="Q3290" t="s">
        <v>2845</v>
      </c>
      <c r="R3290" t="s">
        <v>39</v>
      </c>
      <c r="S3290" t="s">
        <v>39</v>
      </c>
      <c r="T3290">
        <v>4</v>
      </c>
      <c r="U3290" t="s">
        <v>48</v>
      </c>
      <c r="V3290" s="6" t="s">
        <v>39</v>
      </c>
      <c r="W3290" s="6" t="s">
        <v>39</v>
      </c>
      <c r="X3290" s="6" t="s">
        <v>2803</v>
      </c>
      <c r="Y3290" s="6" t="s">
        <v>39</v>
      </c>
      <c r="Z3290" s="6" t="s">
        <v>2635</v>
      </c>
      <c r="AA3290" t="s">
        <v>39</v>
      </c>
      <c r="AB3290" t="s">
        <v>39</v>
      </c>
      <c r="AC3290" t="s">
        <v>39</v>
      </c>
      <c r="AD3290" t="s">
        <v>40</v>
      </c>
      <c r="AE3290" t="s">
        <v>39</v>
      </c>
      <c r="AF3290" t="s">
        <v>40</v>
      </c>
      <c r="AG3290" t="s">
        <v>39</v>
      </c>
      <c r="AH3290" t="s">
        <v>39</v>
      </c>
      <c r="AI3290" t="s">
        <v>39</v>
      </c>
      <c r="AJ3290" s="6" t="s">
        <v>43</v>
      </c>
      <c r="AK3290" s="19">
        <v>5.33</v>
      </c>
      <c r="AL3290" t="s">
        <v>136</v>
      </c>
      <c r="AM3290" s="19">
        <v>2.31</v>
      </c>
      <c r="AN3290">
        <v>3</v>
      </c>
      <c r="AO3290">
        <v>100</v>
      </c>
      <c r="AP3290">
        <v>28</v>
      </c>
      <c r="AQ3290" t="s">
        <v>39</v>
      </c>
      <c r="AR3290" t="s">
        <v>2693</v>
      </c>
    </row>
    <row r="3291" spans="1:44" x14ac:dyDescent="0.35">
      <c r="A3291" t="s">
        <v>2187</v>
      </c>
      <c r="B3291" t="s">
        <v>2672</v>
      </c>
      <c r="C3291" t="s">
        <v>2592</v>
      </c>
      <c r="D3291" t="s">
        <v>915</v>
      </c>
      <c r="E3291" t="s">
        <v>1492</v>
      </c>
      <c r="F3291" t="s">
        <v>3065</v>
      </c>
      <c r="G3291" t="s">
        <v>42</v>
      </c>
      <c r="H3291" t="s">
        <v>40</v>
      </c>
      <c r="I3291" t="s">
        <v>3277</v>
      </c>
      <c r="J3291">
        <v>40.700000000000003</v>
      </c>
      <c r="K3291">
        <v>38.909999999999997</v>
      </c>
      <c r="L3291">
        <v>1968</v>
      </c>
      <c r="M3291" t="s">
        <v>2632</v>
      </c>
      <c r="N3291" t="s">
        <v>39</v>
      </c>
      <c r="O3291">
        <v>2003</v>
      </c>
      <c r="P3291">
        <v>2004</v>
      </c>
      <c r="Q3291" t="s">
        <v>2845</v>
      </c>
      <c r="R3291" t="s">
        <v>39</v>
      </c>
      <c r="S3291" t="s">
        <v>39</v>
      </c>
      <c r="T3291">
        <v>4</v>
      </c>
      <c r="U3291" t="s">
        <v>48</v>
      </c>
      <c r="V3291" s="6" t="s">
        <v>39</v>
      </c>
      <c r="W3291" s="6" t="s">
        <v>39</v>
      </c>
      <c r="X3291" s="6" t="s">
        <v>2803</v>
      </c>
      <c r="Y3291" s="6" t="s">
        <v>39</v>
      </c>
      <c r="Z3291" s="6" t="s">
        <v>2635</v>
      </c>
      <c r="AA3291" t="s">
        <v>39</v>
      </c>
      <c r="AB3291" t="s">
        <v>39</v>
      </c>
      <c r="AC3291" t="s">
        <v>39</v>
      </c>
      <c r="AD3291" t="s">
        <v>40</v>
      </c>
      <c r="AE3291" t="s">
        <v>39</v>
      </c>
      <c r="AF3291" t="s">
        <v>40</v>
      </c>
      <c r="AG3291" t="s">
        <v>39</v>
      </c>
      <c r="AH3291" t="s">
        <v>39</v>
      </c>
      <c r="AI3291" t="s">
        <v>39</v>
      </c>
      <c r="AJ3291" s="6" t="s">
        <v>43</v>
      </c>
      <c r="AK3291" s="19">
        <v>7.33</v>
      </c>
      <c r="AL3291" t="s">
        <v>136</v>
      </c>
      <c r="AM3291" s="19">
        <v>4.16</v>
      </c>
      <c r="AN3291">
        <v>3</v>
      </c>
      <c r="AO3291">
        <v>100</v>
      </c>
      <c r="AP3291">
        <v>28</v>
      </c>
      <c r="AQ3291" t="s">
        <v>39</v>
      </c>
      <c r="AR3291" t="s">
        <v>2693</v>
      </c>
    </row>
    <row r="3292" spans="1:44" x14ac:dyDescent="0.35">
      <c r="A3292" t="s">
        <v>2187</v>
      </c>
      <c r="B3292" t="s">
        <v>2672</v>
      </c>
      <c r="C3292" t="s">
        <v>2592</v>
      </c>
      <c r="D3292" t="s">
        <v>915</v>
      </c>
      <c r="E3292" t="s">
        <v>1492</v>
      </c>
      <c r="F3292" t="s">
        <v>3065</v>
      </c>
      <c r="G3292" t="s">
        <v>42</v>
      </c>
      <c r="H3292" t="s">
        <v>40</v>
      </c>
      <c r="I3292" t="s">
        <v>3274</v>
      </c>
      <c r="J3292">
        <v>40.58</v>
      </c>
      <c r="K3292">
        <v>38.9</v>
      </c>
      <c r="L3292">
        <v>1968</v>
      </c>
      <c r="M3292" t="s">
        <v>2632</v>
      </c>
      <c r="N3292" t="s">
        <v>39</v>
      </c>
      <c r="O3292">
        <v>2003</v>
      </c>
      <c r="P3292">
        <v>2004</v>
      </c>
      <c r="Q3292" t="s">
        <v>2845</v>
      </c>
      <c r="R3292" t="s">
        <v>39</v>
      </c>
      <c r="S3292" t="s">
        <v>39</v>
      </c>
      <c r="T3292">
        <v>4</v>
      </c>
      <c r="U3292" t="s">
        <v>48</v>
      </c>
      <c r="V3292" s="6" t="s">
        <v>39</v>
      </c>
      <c r="W3292" s="6" t="s">
        <v>39</v>
      </c>
      <c r="X3292" s="6" t="s">
        <v>2803</v>
      </c>
      <c r="Y3292" s="6" t="s">
        <v>39</v>
      </c>
      <c r="Z3292" s="6" t="s">
        <v>2635</v>
      </c>
      <c r="AA3292" t="s">
        <v>39</v>
      </c>
      <c r="AB3292" t="s">
        <v>39</v>
      </c>
      <c r="AC3292" t="s">
        <v>39</v>
      </c>
      <c r="AD3292" t="s">
        <v>40</v>
      </c>
      <c r="AE3292" t="s">
        <v>39</v>
      </c>
      <c r="AF3292" t="s">
        <v>40</v>
      </c>
      <c r="AG3292" t="s">
        <v>39</v>
      </c>
      <c r="AH3292" t="s">
        <v>39</v>
      </c>
      <c r="AI3292" t="s">
        <v>39</v>
      </c>
      <c r="AJ3292" s="6" t="s">
        <v>43</v>
      </c>
      <c r="AK3292" s="19">
        <v>10.67</v>
      </c>
      <c r="AL3292" t="s">
        <v>136</v>
      </c>
      <c r="AM3292" s="19">
        <v>2.31</v>
      </c>
      <c r="AN3292">
        <v>3</v>
      </c>
      <c r="AO3292">
        <v>100</v>
      </c>
      <c r="AP3292">
        <v>28</v>
      </c>
      <c r="AQ3292" t="s">
        <v>39</v>
      </c>
      <c r="AR3292" t="s">
        <v>2693</v>
      </c>
    </row>
    <row r="3293" spans="1:44" x14ac:dyDescent="0.35">
      <c r="A3293" t="s">
        <v>2187</v>
      </c>
      <c r="B3293" t="s">
        <v>2672</v>
      </c>
      <c r="C3293" t="s">
        <v>2592</v>
      </c>
      <c r="D3293" t="s">
        <v>915</v>
      </c>
      <c r="E3293" t="s">
        <v>1492</v>
      </c>
      <c r="F3293" t="s">
        <v>3065</v>
      </c>
      <c r="G3293" t="s">
        <v>42</v>
      </c>
      <c r="H3293" t="s">
        <v>40</v>
      </c>
      <c r="I3293" t="s">
        <v>3274</v>
      </c>
      <c r="J3293">
        <v>40.58</v>
      </c>
      <c r="K3293">
        <v>38.9</v>
      </c>
      <c r="L3293">
        <v>1968</v>
      </c>
      <c r="M3293" t="s">
        <v>2632</v>
      </c>
      <c r="N3293" t="s">
        <v>39</v>
      </c>
      <c r="O3293">
        <v>2003</v>
      </c>
      <c r="P3293">
        <v>2004</v>
      </c>
      <c r="Q3293" t="s">
        <v>2845</v>
      </c>
      <c r="R3293" t="s">
        <v>39</v>
      </c>
      <c r="S3293" t="s">
        <v>39</v>
      </c>
      <c r="T3293">
        <v>4</v>
      </c>
      <c r="U3293" t="s">
        <v>48</v>
      </c>
      <c r="V3293" s="6" t="s">
        <v>39</v>
      </c>
      <c r="W3293" s="6" t="s">
        <v>39</v>
      </c>
      <c r="X3293" s="6" t="s">
        <v>2803</v>
      </c>
      <c r="Y3293" s="6" t="s">
        <v>39</v>
      </c>
      <c r="Z3293" s="6" t="s">
        <v>2635</v>
      </c>
      <c r="AA3293" t="s">
        <v>39</v>
      </c>
      <c r="AB3293" t="s">
        <v>39</v>
      </c>
      <c r="AC3293" t="s">
        <v>39</v>
      </c>
      <c r="AD3293" t="s">
        <v>40</v>
      </c>
      <c r="AE3293" t="s">
        <v>39</v>
      </c>
      <c r="AF3293" t="s">
        <v>40</v>
      </c>
      <c r="AG3293" t="s">
        <v>39</v>
      </c>
      <c r="AH3293" t="s">
        <v>39</v>
      </c>
      <c r="AI3293" t="s">
        <v>39</v>
      </c>
      <c r="AJ3293" s="6" t="s">
        <v>43</v>
      </c>
      <c r="AK3293" s="19">
        <v>9.33</v>
      </c>
      <c r="AL3293" t="s">
        <v>136</v>
      </c>
      <c r="AM3293" s="19">
        <v>4.16</v>
      </c>
      <c r="AN3293">
        <v>3</v>
      </c>
      <c r="AO3293">
        <v>100</v>
      </c>
      <c r="AP3293">
        <v>28</v>
      </c>
      <c r="AQ3293" t="s">
        <v>39</v>
      </c>
      <c r="AR3293" t="s">
        <v>2693</v>
      </c>
    </row>
    <row r="3294" spans="1:44" x14ac:dyDescent="0.35">
      <c r="A3294" t="s">
        <v>2187</v>
      </c>
      <c r="B3294" t="s">
        <v>2672</v>
      </c>
      <c r="C3294" t="s">
        <v>2592</v>
      </c>
      <c r="D3294" t="s">
        <v>915</v>
      </c>
      <c r="E3294" t="s">
        <v>1492</v>
      </c>
      <c r="F3294" t="s">
        <v>3065</v>
      </c>
      <c r="G3294" t="s">
        <v>42</v>
      </c>
      <c r="H3294" t="s">
        <v>40</v>
      </c>
      <c r="I3294" t="s">
        <v>3274</v>
      </c>
      <c r="J3294">
        <v>40.58</v>
      </c>
      <c r="K3294">
        <v>38.9</v>
      </c>
      <c r="L3294">
        <v>1968</v>
      </c>
      <c r="M3294" t="s">
        <v>2632</v>
      </c>
      <c r="N3294" t="s">
        <v>39</v>
      </c>
      <c r="O3294">
        <v>2003</v>
      </c>
      <c r="P3294">
        <v>2004</v>
      </c>
      <c r="Q3294" t="s">
        <v>2845</v>
      </c>
      <c r="R3294" t="s">
        <v>39</v>
      </c>
      <c r="S3294" t="s">
        <v>39</v>
      </c>
      <c r="T3294">
        <v>4</v>
      </c>
      <c r="U3294" t="s">
        <v>48</v>
      </c>
      <c r="V3294" s="6" t="s">
        <v>39</v>
      </c>
      <c r="W3294" s="6" t="s">
        <v>39</v>
      </c>
      <c r="X3294" s="6" t="s">
        <v>2803</v>
      </c>
      <c r="Y3294" s="6" t="s">
        <v>39</v>
      </c>
      <c r="Z3294" s="6" t="s">
        <v>2635</v>
      </c>
      <c r="AA3294" t="s">
        <v>39</v>
      </c>
      <c r="AB3294" t="s">
        <v>39</v>
      </c>
      <c r="AC3294" t="s">
        <v>39</v>
      </c>
      <c r="AD3294" t="s">
        <v>40</v>
      </c>
      <c r="AE3294" t="s">
        <v>39</v>
      </c>
      <c r="AF3294" t="s">
        <v>40</v>
      </c>
      <c r="AG3294" t="s">
        <v>39</v>
      </c>
      <c r="AH3294" t="s">
        <v>39</v>
      </c>
      <c r="AI3294" t="s">
        <v>39</v>
      </c>
      <c r="AJ3294" s="6" t="s">
        <v>43</v>
      </c>
      <c r="AK3294" s="19">
        <v>6.67</v>
      </c>
      <c r="AL3294" t="s">
        <v>136</v>
      </c>
      <c r="AM3294" s="19">
        <v>1.1499999999999999</v>
      </c>
      <c r="AN3294">
        <v>3</v>
      </c>
      <c r="AO3294">
        <v>100</v>
      </c>
      <c r="AP3294">
        <v>28</v>
      </c>
      <c r="AQ3294" t="s">
        <v>39</v>
      </c>
      <c r="AR3294" t="s">
        <v>2693</v>
      </c>
    </row>
    <row r="3295" spans="1:44" x14ac:dyDescent="0.35">
      <c r="A3295" t="s">
        <v>2187</v>
      </c>
      <c r="B3295" t="s">
        <v>2672</v>
      </c>
      <c r="C3295" t="s">
        <v>2592</v>
      </c>
      <c r="D3295" t="s">
        <v>915</v>
      </c>
      <c r="E3295" t="s">
        <v>1492</v>
      </c>
      <c r="F3295" t="s">
        <v>3065</v>
      </c>
      <c r="G3295" t="s">
        <v>42</v>
      </c>
      <c r="H3295" t="s">
        <v>40</v>
      </c>
      <c r="I3295" t="s">
        <v>3274</v>
      </c>
      <c r="J3295">
        <v>40.58</v>
      </c>
      <c r="K3295">
        <v>38.9</v>
      </c>
      <c r="L3295">
        <v>1968</v>
      </c>
      <c r="M3295" t="s">
        <v>2632</v>
      </c>
      <c r="N3295" t="s">
        <v>39</v>
      </c>
      <c r="O3295">
        <v>2003</v>
      </c>
      <c r="P3295">
        <v>2004</v>
      </c>
      <c r="Q3295" t="s">
        <v>2845</v>
      </c>
      <c r="R3295" t="s">
        <v>39</v>
      </c>
      <c r="S3295" t="s">
        <v>39</v>
      </c>
      <c r="T3295">
        <v>4</v>
      </c>
      <c r="U3295" t="s">
        <v>48</v>
      </c>
      <c r="V3295" s="6" t="s">
        <v>39</v>
      </c>
      <c r="W3295" s="6" t="s">
        <v>39</v>
      </c>
      <c r="X3295" s="6" t="s">
        <v>2803</v>
      </c>
      <c r="Y3295" s="6" t="s">
        <v>39</v>
      </c>
      <c r="Z3295" s="6" t="s">
        <v>2635</v>
      </c>
      <c r="AA3295" t="s">
        <v>39</v>
      </c>
      <c r="AB3295" t="s">
        <v>39</v>
      </c>
      <c r="AC3295" t="s">
        <v>39</v>
      </c>
      <c r="AD3295" t="s">
        <v>40</v>
      </c>
      <c r="AE3295" t="s">
        <v>39</v>
      </c>
      <c r="AF3295" t="s">
        <v>40</v>
      </c>
      <c r="AG3295" t="s">
        <v>39</v>
      </c>
      <c r="AH3295" t="s">
        <v>39</v>
      </c>
      <c r="AI3295" t="s">
        <v>39</v>
      </c>
      <c r="AJ3295" s="6" t="s">
        <v>43</v>
      </c>
      <c r="AK3295" s="19">
        <v>8.67</v>
      </c>
      <c r="AL3295" t="s">
        <v>136</v>
      </c>
      <c r="AM3295" s="19">
        <v>2.31</v>
      </c>
      <c r="AN3295">
        <v>3</v>
      </c>
      <c r="AO3295">
        <v>100</v>
      </c>
      <c r="AP3295">
        <v>28</v>
      </c>
      <c r="AQ3295" t="s">
        <v>39</v>
      </c>
      <c r="AR3295" t="s">
        <v>2693</v>
      </c>
    </row>
    <row r="3296" spans="1:44" x14ac:dyDescent="0.35">
      <c r="A3296" t="s">
        <v>2187</v>
      </c>
      <c r="B3296" t="s">
        <v>2672</v>
      </c>
      <c r="C3296" t="s">
        <v>2592</v>
      </c>
      <c r="D3296" t="s">
        <v>915</v>
      </c>
      <c r="E3296" t="s">
        <v>1492</v>
      </c>
      <c r="F3296" t="s">
        <v>3065</v>
      </c>
      <c r="G3296" t="s">
        <v>42</v>
      </c>
      <c r="H3296" t="s">
        <v>40</v>
      </c>
      <c r="I3296" t="s">
        <v>3274</v>
      </c>
      <c r="J3296">
        <v>40.58</v>
      </c>
      <c r="K3296">
        <v>38.9</v>
      </c>
      <c r="L3296">
        <v>1968</v>
      </c>
      <c r="M3296" t="s">
        <v>2632</v>
      </c>
      <c r="N3296" t="s">
        <v>39</v>
      </c>
      <c r="O3296">
        <v>2003</v>
      </c>
      <c r="P3296">
        <v>2004</v>
      </c>
      <c r="Q3296" t="s">
        <v>2845</v>
      </c>
      <c r="R3296" t="s">
        <v>39</v>
      </c>
      <c r="S3296" t="s">
        <v>39</v>
      </c>
      <c r="T3296">
        <v>4</v>
      </c>
      <c r="U3296" t="s">
        <v>48</v>
      </c>
      <c r="V3296" s="6" t="s">
        <v>39</v>
      </c>
      <c r="W3296" s="6" t="s">
        <v>39</v>
      </c>
      <c r="X3296" s="6" t="s">
        <v>2803</v>
      </c>
      <c r="Y3296" s="6" t="s">
        <v>39</v>
      </c>
      <c r="Z3296" s="6" t="s">
        <v>2635</v>
      </c>
      <c r="AA3296" t="s">
        <v>39</v>
      </c>
      <c r="AB3296" t="s">
        <v>39</v>
      </c>
      <c r="AC3296" t="s">
        <v>39</v>
      </c>
      <c r="AD3296" t="s">
        <v>40</v>
      </c>
      <c r="AE3296" t="s">
        <v>39</v>
      </c>
      <c r="AF3296" t="s">
        <v>40</v>
      </c>
      <c r="AG3296" t="s">
        <v>39</v>
      </c>
      <c r="AH3296" t="s">
        <v>39</v>
      </c>
      <c r="AI3296" t="s">
        <v>39</v>
      </c>
      <c r="AJ3296" s="6" t="s">
        <v>43</v>
      </c>
      <c r="AK3296" s="17">
        <v>24</v>
      </c>
      <c r="AL3296" t="s">
        <v>136</v>
      </c>
      <c r="AM3296" s="19">
        <v>14.42</v>
      </c>
      <c r="AN3296">
        <v>3</v>
      </c>
      <c r="AO3296">
        <v>100</v>
      </c>
      <c r="AP3296">
        <v>28</v>
      </c>
      <c r="AQ3296" t="s">
        <v>39</v>
      </c>
      <c r="AR3296" t="s">
        <v>2693</v>
      </c>
    </row>
    <row r="3297" spans="1:44" x14ac:dyDescent="0.35">
      <c r="A3297" t="s">
        <v>2187</v>
      </c>
      <c r="B3297" t="s">
        <v>2672</v>
      </c>
      <c r="C3297" t="s">
        <v>2592</v>
      </c>
      <c r="D3297" t="s">
        <v>915</v>
      </c>
      <c r="E3297" t="s">
        <v>1492</v>
      </c>
      <c r="F3297" t="s">
        <v>3065</v>
      </c>
      <c r="G3297" t="s">
        <v>42</v>
      </c>
      <c r="H3297" t="s">
        <v>40</v>
      </c>
      <c r="I3297" t="s">
        <v>3274</v>
      </c>
      <c r="J3297">
        <v>40.58</v>
      </c>
      <c r="K3297">
        <v>38.9</v>
      </c>
      <c r="L3297">
        <v>1968</v>
      </c>
      <c r="M3297" t="s">
        <v>2632</v>
      </c>
      <c r="N3297" t="s">
        <v>39</v>
      </c>
      <c r="O3297">
        <v>2003</v>
      </c>
      <c r="P3297">
        <v>2004</v>
      </c>
      <c r="Q3297" t="s">
        <v>2845</v>
      </c>
      <c r="R3297" t="s">
        <v>39</v>
      </c>
      <c r="S3297" t="s">
        <v>39</v>
      </c>
      <c r="T3297">
        <v>4</v>
      </c>
      <c r="U3297" t="s">
        <v>48</v>
      </c>
      <c r="V3297" s="6" t="s">
        <v>39</v>
      </c>
      <c r="W3297" s="6" t="s">
        <v>39</v>
      </c>
      <c r="X3297" s="6" t="s">
        <v>2803</v>
      </c>
      <c r="Y3297" s="6" t="s">
        <v>39</v>
      </c>
      <c r="Z3297" s="6" t="s">
        <v>2635</v>
      </c>
      <c r="AA3297" t="s">
        <v>39</v>
      </c>
      <c r="AB3297" t="s">
        <v>39</v>
      </c>
      <c r="AC3297" t="s">
        <v>39</v>
      </c>
      <c r="AD3297" t="s">
        <v>40</v>
      </c>
      <c r="AE3297" t="s">
        <v>39</v>
      </c>
      <c r="AF3297" t="s">
        <v>40</v>
      </c>
      <c r="AG3297" t="s">
        <v>39</v>
      </c>
      <c r="AH3297" t="s">
        <v>39</v>
      </c>
      <c r="AI3297" t="s">
        <v>39</v>
      </c>
      <c r="AJ3297" s="6" t="s">
        <v>43</v>
      </c>
      <c r="AK3297" s="19">
        <v>7.33</v>
      </c>
      <c r="AL3297" t="s">
        <v>136</v>
      </c>
      <c r="AM3297" s="19">
        <v>7.02</v>
      </c>
      <c r="AN3297">
        <v>3</v>
      </c>
      <c r="AO3297">
        <v>100</v>
      </c>
      <c r="AP3297">
        <v>28</v>
      </c>
      <c r="AQ3297" t="s">
        <v>39</v>
      </c>
      <c r="AR3297" t="s">
        <v>2693</v>
      </c>
    </row>
    <row r="3298" spans="1:44" x14ac:dyDescent="0.35">
      <c r="A3298" t="s">
        <v>2187</v>
      </c>
      <c r="B3298" t="s">
        <v>2672</v>
      </c>
      <c r="C3298" t="s">
        <v>2592</v>
      </c>
      <c r="D3298" t="s">
        <v>915</v>
      </c>
      <c r="E3298" t="s">
        <v>1492</v>
      </c>
      <c r="F3298" t="s">
        <v>3065</v>
      </c>
      <c r="G3298" t="s">
        <v>42</v>
      </c>
      <c r="H3298" t="s">
        <v>40</v>
      </c>
      <c r="I3298" t="s">
        <v>3274</v>
      </c>
      <c r="J3298">
        <v>40.58</v>
      </c>
      <c r="K3298">
        <v>38.9</v>
      </c>
      <c r="L3298">
        <v>1968</v>
      </c>
      <c r="M3298" t="s">
        <v>2632</v>
      </c>
      <c r="N3298" t="s">
        <v>39</v>
      </c>
      <c r="O3298">
        <v>2003</v>
      </c>
      <c r="P3298">
        <v>2004</v>
      </c>
      <c r="Q3298" t="s">
        <v>2845</v>
      </c>
      <c r="R3298" t="s">
        <v>39</v>
      </c>
      <c r="S3298" t="s">
        <v>39</v>
      </c>
      <c r="T3298">
        <v>4</v>
      </c>
      <c r="U3298" t="s">
        <v>48</v>
      </c>
      <c r="V3298" s="6" t="s">
        <v>39</v>
      </c>
      <c r="W3298" s="6" t="s">
        <v>39</v>
      </c>
      <c r="X3298" s="6" t="s">
        <v>2803</v>
      </c>
      <c r="Y3298" s="6" t="s">
        <v>39</v>
      </c>
      <c r="Z3298" s="6" t="s">
        <v>2635</v>
      </c>
      <c r="AA3298" t="s">
        <v>39</v>
      </c>
      <c r="AB3298" t="s">
        <v>39</v>
      </c>
      <c r="AC3298" t="s">
        <v>39</v>
      </c>
      <c r="AD3298" t="s">
        <v>40</v>
      </c>
      <c r="AE3298" t="s">
        <v>39</v>
      </c>
      <c r="AF3298" t="s">
        <v>40</v>
      </c>
      <c r="AG3298" t="s">
        <v>39</v>
      </c>
      <c r="AH3298" t="s">
        <v>39</v>
      </c>
      <c r="AI3298" t="s">
        <v>39</v>
      </c>
      <c r="AJ3298" s="6" t="s">
        <v>43</v>
      </c>
      <c r="AK3298" s="19">
        <v>0</v>
      </c>
      <c r="AL3298" t="s">
        <v>136</v>
      </c>
      <c r="AM3298" s="19">
        <v>0</v>
      </c>
      <c r="AN3298">
        <v>3</v>
      </c>
      <c r="AO3298">
        <v>100</v>
      </c>
      <c r="AP3298">
        <v>28</v>
      </c>
      <c r="AQ3298" t="s">
        <v>39</v>
      </c>
      <c r="AR3298" t="s">
        <v>2693</v>
      </c>
    </row>
    <row r="3299" spans="1:44" x14ac:dyDescent="0.35">
      <c r="A3299" t="s">
        <v>2187</v>
      </c>
      <c r="B3299" t="s">
        <v>2672</v>
      </c>
      <c r="C3299" t="s">
        <v>2592</v>
      </c>
      <c r="D3299" t="s">
        <v>915</v>
      </c>
      <c r="E3299" t="s">
        <v>1492</v>
      </c>
      <c r="F3299" t="s">
        <v>3065</v>
      </c>
      <c r="G3299" t="s">
        <v>42</v>
      </c>
      <c r="H3299" t="s">
        <v>40</v>
      </c>
      <c r="I3299" t="s">
        <v>3274</v>
      </c>
      <c r="J3299">
        <v>40.58</v>
      </c>
      <c r="K3299">
        <v>38.9</v>
      </c>
      <c r="L3299">
        <v>1968</v>
      </c>
      <c r="M3299" t="s">
        <v>2632</v>
      </c>
      <c r="N3299" t="s">
        <v>39</v>
      </c>
      <c r="O3299">
        <v>2003</v>
      </c>
      <c r="P3299">
        <v>2004</v>
      </c>
      <c r="Q3299" t="s">
        <v>2845</v>
      </c>
      <c r="R3299" t="s">
        <v>39</v>
      </c>
      <c r="S3299" t="s">
        <v>39</v>
      </c>
      <c r="T3299">
        <v>4</v>
      </c>
      <c r="U3299" t="s">
        <v>48</v>
      </c>
      <c r="V3299" s="6" t="s">
        <v>39</v>
      </c>
      <c r="W3299" s="6" t="s">
        <v>39</v>
      </c>
      <c r="X3299" s="6" t="s">
        <v>2803</v>
      </c>
      <c r="Y3299" s="6" t="s">
        <v>39</v>
      </c>
      <c r="Z3299" s="6" t="s">
        <v>2635</v>
      </c>
      <c r="AA3299" t="s">
        <v>39</v>
      </c>
      <c r="AB3299" t="s">
        <v>39</v>
      </c>
      <c r="AC3299" t="s">
        <v>39</v>
      </c>
      <c r="AD3299" t="s">
        <v>40</v>
      </c>
      <c r="AE3299" t="s">
        <v>39</v>
      </c>
      <c r="AF3299" t="s">
        <v>40</v>
      </c>
      <c r="AG3299" t="s">
        <v>39</v>
      </c>
      <c r="AH3299" t="s">
        <v>39</v>
      </c>
      <c r="AI3299" t="s">
        <v>39</v>
      </c>
      <c r="AJ3299" s="6" t="s">
        <v>43</v>
      </c>
      <c r="AK3299" s="19">
        <v>0</v>
      </c>
      <c r="AL3299" t="s">
        <v>136</v>
      </c>
      <c r="AM3299" s="19">
        <v>0</v>
      </c>
      <c r="AN3299">
        <v>3</v>
      </c>
      <c r="AO3299">
        <v>100</v>
      </c>
      <c r="AP3299">
        <v>28</v>
      </c>
      <c r="AQ3299" t="s">
        <v>39</v>
      </c>
      <c r="AR3299" t="s">
        <v>2693</v>
      </c>
    </row>
    <row r="3300" spans="1:44" x14ac:dyDescent="0.35">
      <c r="A3300" t="s">
        <v>2187</v>
      </c>
      <c r="B3300" t="s">
        <v>2672</v>
      </c>
      <c r="C3300" t="s">
        <v>2592</v>
      </c>
      <c r="D3300" t="s">
        <v>915</v>
      </c>
      <c r="E3300" t="s">
        <v>1492</v>
      </c>
      <c r="F3300" t="s">
        <v>3065</v>
      </c>
      <c r="G3300" t="s">
        <v>42</v>
      </c>
      <c r="H3300" t="s">
        <v>40</v>
      </c>
      <c r="I3300" t="s">
        <v>3274</v>
      </c>
      <c r="J3300">
        <v>40.58</v>
      </c>
      <c r="K3300">
        <v>38.9</v>
      </c>
      <c r="L3300">
        <v>1968</v>
      </c>
      <c r="M3300" t="s">
        <v>2632</v>
      </c>
      <c r="N3300" t="s">
        <v>39</v>
      </c>
      <c r="O3300">
        <v>2003</v>
      </c>
      <c r="P3300">
        <v>2004</v>
      </c>
      <c r="Q3300" t="s">
        <v>2845</v>
      </c>
      <c r="R3300" t="s">
        <v>39</v>
      </c>
      <c r="S3300" t="s">
        <v>39</v>
      </c>
      <c r="T3300">
        <v>4</v>
      </c>
      <c r="U3300" t="s">
        <v>48</v>
      </c>
      <c r="V3300" s="6" t="s">
        <v>39</v>
      </c>
      <c r="W3300" s="6" t="s">
        <v>39</v>
      </c>
      <c r="X3300" s="6" t="s">
        <v>2803</v>
      </c>
      <c r="Y3300" s="6" t="s">
        <v>39</v>
      </c>
      <c r="Z3300" s="6" t="s">
        <v>2635</v>
      </c>
      <c r="AA3300" t="s">
        <v>39</v>
      </c>
      <c r="AB3300" t="s">
        <v>39</v>
      </c>
      <c r="AC3300" t="s">
        <v>39</v>
      </c>
      <c r="AD3300" t="s">
        <v>40</v>
      </c>
      <c r="AE3300" t="s">
        <v>39</v>
      </c>
      <c r="AF3300" t="s">
        <v>40</v>
      </c>
      <c r="AG3300" t="s">
        <v>39</v>
      </c>
      <c r="AH3300" t="s">
        <v>39</v>
      </c>
      <c r="AI3300" t="s">
        <v>39</v>
      </c>
      <c r="AJ3300" s="6" t="s">
        <v>43</v>
      </c>
      <c r="AK3300" s="19">
        <v>0.67</v>
      </c>
      <c r="AL3300" t="s">
        <v>136</v>
      </c>
      <c r="AM3300" s="19">
        <v>1.55</v>
      </c>
      <c r="AN3300">
        <v>3</v>
      </c>
      <c r="AO3300">
        <v>100</v>
      </c>
      <c r="AP3300">
        <v>28</v>
      </c>
      <c r="AQ3300" t="s">
        <v>39</v>
      </c>
      <c r="AR3300" t="s">
        <v>2693</v>
      </c>
    </row>
    <row r="3301" spans="1:44" x14ac:dyDescent="0.35">
      <c r="A3301" t="s">
        <v>2187</v>
      </c>
      <c r="B3301" t="s">
        <v>2672</v>
      </c>
      <c r="C3301" t="s">
        <v>2592</v>
      </c>
      <c r="D3301" t="s">
        <v>915</v>
      </c>
      <c r="E3301" t="s">
        <v>1492</v>
      </c>
      <c r="F3301" t="s">
        <v>3065</v>
      </c>
      <c r="G3301" t="s">
        <v>42</v>
      </c>
      <c r="H3301" t="s">
        <v>40</v>
      </c>
      <c r="I3301" t="s">
        <v>3274</v>
      </c>
      <c r="J3301">
        <v>40.700000000000003</v>
      </c>
      <c r="K3301">
        <v>38.909999999999997</v>
      </c>
      <c r="L3301">
        <v>1968</v>
      </c>
      <c r="M3301" t="s">
        <v>2632</v>
      </c>
      <c r="N3301" t="s">
        <v>39</v>
      </c>
      <c r="O3301">
        <v>2003</v>
      </c>
      <c r="P3301">
        <v>2004</v>
      </c>
      <c r="Q3301" t="s">
        <v>2845</v>
      </c>
      <c r="R3301" t="s">
        <v>39</v>
      </c>
      <c r="S3301" t="s">
        <v>39</v>
      </c>
      <c r="T3301">
        <v>4</v>
      </c>
      <c r="U3301" t="s">
        <v>3278</v>
      </c>
      <c r="V3301" s="6" t="s">
        <v>39</v>
      </c>
      <c r="W3301" s="6" t="s">
        <v>39</v>
      </c>
      <c r="X3301" s="6" t="s">
        <v>2803</v>
      </c>
      <c r="Y3301" s="6" t="s">
        <v>39</v>
      </c>
      <c r="Z3301" s="6" t="s">
        <v>2635</v>
      </c>
      <c r="AA3301" t="s">
        <v>39</v>
      </c>
      <c r="AB3301" t="s">
        <v>39</v>
      </c>
      <c r="AC3301" t="s">
        <v>39</v>
      </c>
      <c r="AD3301" t="s">
        <v>40</v>
      </c>
      <c r="AE3301" t="s">
        <v>39</v>
      </c>
      <c r="AF3301" t="s">
        <v>42</v>
      </c>
      <c r="AG3301" t="s">
        <v>3279</v>
      </c>
      <c r="AH3301">
        <v>60</v>
      </c>
      <c r="AI3301" t="s">
        <v>39</v>
      </c>
      <c r="AJ3301" s="6" t="s">
        <v>43</v>
      </c>
      <c r="AK3301" s="19">
        <v>60.67</v>
      </c>
      <c r="AL3301" t="s">
        <v>136</v>
      </c>
      <c r="AM3301" s="19">
        <v>14.19</v>
      </c>
      <c r="AN3301">
        <v>3</v>
      </c>
      <c r="AO3301">
        <v>100</v>
      </c>
      <c r="AP3301">
        <v>28</v>
      </c>
      <c r="AQ3301" t="s">
        <v>39</v>
      </c>
      <c r="AR3301" t="s">
        <v>2693</v>
      </c>
    </row>
    <row r="3302" spans="1:44" x14ac:dyDescent="0.35">
      <c r="A3302" t="s">
        <v>2187</v>
      </c>
      <c r="B3302" t="s">
        <v>2672</v>
      </c>
      <c r="C3302" t="s">
        <v>2592</v>
      </c>
      <c r="D3302" t="s">
        <v>915</v>
      </c>
      <c r="E3302" t="s">
        <v>1492</v>
      </c>
      <c r="F3302" t="s">
        <v>3065</v>
      </c>
      <c r="G3302" t="s">
        <v>42</v>
      </c>
      <c r="H3302" t="s">
        <v>40</v>
      </c>
      <c r="I3302" t="s">
        <v>3274</v>
      </c>
      <c r="J3302">
        <v>40.700000000000003</v>
      </c>
      <c r="K3302">
        <v>38.909999999999997</v>
      </c>
      <c r="L3302">
        <v>1968</v>
      </c>
      <c r="M3302" t="s">
        <v>2632</v>
      </c>
      <c r="N3302" t="s">
        <v>39</v>
      </c>
      <c r="O3302">
        <v>2003</v>
      </c>
      <c r="P3302">
        <v>2004</v>
      </c>
      <c r="Q3302" t="s">
        <v>2845</v>
      </c>
      <c r="R3302" t="s">
        <v>39</v>
      </c>
      <c r="S3302" t="s">
        <v>39</v>
      </c>
      <c r="T3302">
        <v>4</v>
      </c>
      <c r="U3302" t="s">
        <v>3278</v>
      </c>
      <c r="V3302" s="6" t="s">
        <v>39</v>
      </c>
      <c r="W3302" s="6" t="s">
        <v>39</v>
      </c>
      <c r="X3302" s="6" t="s">
        <v>2803</v>
      </c>
      <c r="Y3302" s="6" t="s">
        <v>39</v>
      </c>
      <c r="Z3302" s="6" t="s">
        <v>2635</v>
      </c>
      <c r="AA3302" t="s">
        <v>39</v>
      </c>
      <c r="AB3302" t="s">
        <v>39</v>
      </c>
      <c r="AC3302" t="s">
        <v>39</v>
      </c>
      <c r="AD3302" t="s">
        <v>40</v>
      </c>
      <c r="AE3302" t="s">
        <v>39</v>
      </c>
      <c r="AF3302" t="s">
        <v>42</v>
      </c>
      <c r="AG3302" t="s">
        <v>3279</v>
      </c>
      <c r="AH3302">
        <v>60</v>
      </c>
      <c r="AI3302" t="s">
        <v>39</v>
      </c>
      <c r="AJ3302" s="6" t="s">
        <v>43</v>
      </c>
      <c r="AK3302" s="19">
        <v>12.67</v>
      </c>
      <c r="AL3302" t="s">
        <v>136</v>
      </c>
      <c r="AM3302" s="19">
        <v>4.16</v>
      </c>
      <c r="AN3302">
        <v>3</v>
      </c>
      <c r="AO3302">
        <v>100</v>
      </c>
      <c r="AP3302">
        <v>28</v>
      </c>
      <c r="AQ3302" t="s">
        <v>39</v>
      </c>
      <c r="AR3302" t="s">
        <v>2693</v>
      </c>
    </row>
    <row r="3303" spans="1:44" x14ac:dyDescent="0.35">
      <c r="A3303" t="s">
        <v>2187</v>
      </c>
      <c r="B3303" t="s">
        <v>2672</v>
      </c>
      <c r="C3303" t="s">
        <v>2592</v>
      </c>
      <c r="D3303" t="s">
        <v>915</v>
      </c>
      <c r="E3303" t="s">
        <v>1492</v>
      </c>
      <c r="F3303" t="s">
        <v>3065</v>
      </c>
      <c r="G3303" t="s">
        <v>42</v>
      </c>
      <c r="H3303" t="s">
        <v>40</v>
      </c>
      <c r="I3303" t="s">
        <v>3274</v>
      </c>
      <c r="J3303">
        <v>40.700000000000003</v>
      </c>
      <c r="K3303">
        <v>38.909999999999997</v>
      </c>
      <c r="L3303">
        <v>1968</v>
      </c>
      <c r="M3303" t="s">
        <v>2632</v>
      </c>
      <c r="N3303" t="s">
        <v>39</v>
      </c>
      <c r="O3303">
        <v>2003</v>
      </c>
      <c r="P3303">
        <v>2004</v>
      </c>
      <c r="Q3303" t="s">
        <v>2845</v>
      </c>
      <c r="R3303" t="s">
        <v>39</v>
      </c>
      <c r="S3303" t="s">
        <v>39</v>
      </c>
      <c r="T3303">
        <v>4</v>
      </c>
      <c r="U3303" t="s">
        <v>3278</v>
      </c>
      <c r="V3303" s="6" t="s">
        <v>39</v>
      </c>
      <c r="W3303" s="6" t="s">
        <v>39</v>
      </c>
      <c r="X3303" s="6" t="s">
        <v>2803</v>
      </c>
      <c r="Y3303" s="6" t="s">
        <v>39</v>
      </c>
      <c r="Z3303" s="6" t="s">
        <v>2635</v>
      </c>
      <c r="AA3303" t="s">
        <v>39</v>
      </c>
      <c r="AB3303" t="s">
        <v>39</v>
      </c>
      <c r="AC3303" t="s">
        <v>39</v>
      </c>
      <c r="AD3303" t="s">
        <v>40</v>
      </c>
      <c r="AE3303" t="s">
        <v>39</v>
      </c>
      <c r="AF3303" t="s">
        <v>42</v>
      </c>
      <c r="AG3303" t="s">
        <v>3279</v>
      </c>
      <c r="AH3303">
        <v>60</v>
      </c>
      <c r="AI3303" t="s">
        <v>39</v>
      </c>
      <c r="AJ3303" s="6" t="s">
        <v>43</v>
      </c>
      <c r="AK3303" s="19">
        <v>88.67</v>
      </c>
      <c r="AL3303" t="s">
        <v>136</v>
      </c>
      <c r="AM3303" s="19">
        <v>7.02</v>
      </c>
      <c r="AN3303">
        <v>3</v>
      </c>
      <c r="AO3303">
        <v>100</v>
      </c>
      <c r="AP3303">
        <v>28</v>
      </c>
      <c r="AQ3303" t="s">
        <v>39</v>
      </c>
      <c r="AR3303" t="s">
        <v>2693</v>
      </c>
    </row>
    <row r="3304" spans="1:44" x14ac:dyDescent="0.35">
      <c r="A3304" t="s">
        <v>2187</v>
      </c>
      <c r="B3304" t="s">
        <v>2672</v>
      </c>
      <c r="C3304" t="s">
        <v>2592</v>
      </c>
      <c r="D3304" t="s">
        <v>915</v>
      </c>
      <c r="E3304" t="s">
        <v>1492</v>
      </c>
      <c r="F3304" t="s">
        <v>3065</v>
      </c>
      <c r="G3304" t="s">
        <v>42</v>
      </c>
      <c r="H3304" t="s">
        <v>40</v>
      </c>
      <c r="I3304" t="s">
        <v>3274</v>
      </c>
      <c r="J3304">
        <v>40.700000000000003</v>
      </c>
      <c r="K3304">
        <v>38.909999999999997</v>
      </c>
      <c r="L3304">
        <v>1968</v>
      </c>
      <c r="M3304" t="s">
        <v>2632</v>
      </c>
      <c r="N3304" t="s">
        <v>39</v>
      </c>
      <c r="O3304">
        <v>2003</v>
      </c>
      <c r="P3304">
        <v>2004</v>
      </c>
      <c r="Q3304" t="s">
        <v>2845</v>
      </c>
      <c r="R3304" t="s">
        <v>39</v>
      </c>
      <c r="S3304" t="s">
        <v>39</v>
      </c>
      <c r="T3304">
        <v>4</v>
      </c>
      <c r="U3304" t="s">
        <v>3278</v>
      </c>
      <c r="V3304" s="6" t="s">
        <v>39</v>
      </c>
      <c r="W3304" s="6" t="s">
        <v>39</v>
      </c>
      <c r="X3304" s="6" t="s">
        <v>2803</v>
      </c>
      <c r="Y3304" s="6" t="s">
        <v>39</v>
      </c>
      <c r="Z3304" s="6" t="s">
        <v>2635</v>
      </c>
      <c r="AA3304" t="s">
        <v>39</v>
      </c>
      <c r="AB3304" t="s">
        <v>39</v>
      </c>
      <c r="AC3304" t="s">
        <v>39</v>
      </c>
      <c r="AD3304" t="s">
        <v>40</v>
      </c>
      <c r="AE3304" t="s">
        <v>39</v>
      </c>
      <c r="AF3304" t="s">
        <v>42</v>
      </c>
      <c r="AG3304" t="s">
        <v>3279</v>
      </c>
      <c r="AH3304">
        <v>60</v>
      </c>
      <c r="AI3304" t="s">
        <v>39</v>
      </c>
      <c r="AJ3304" s="6" t="s">
        <v>43</v>
      </c>
      <c r="AK3304" s="19">
        <v>14</v>
      </c>
      <c r="AL3304" t="s">
        <v>136</v>
      </c>
      <c r="AM3304" s="19">
        <v>2</v>
      </c>
      <c r="AN3304">
        <v>3</v>
      </c>
      <c r="AO3304">
        <v>100</v>
      </c>
      <c r="AP3304">
        <v>28</v>
      </c>
      <c r="AQ3304" t="s">
        <v>39</v>
      </c>
      <c r="AR3304" t="s">
        <v>2693</v>
      </c>
    </row>
    <row r="3305" spans="1:44" x14ac:dyDescent="0.35">
      <c r="A3305" t="s">
        <v>2187</v>
      </c>
      <c r="B3305" t="s">
        <v>2672</v>
      </c>
      <c r="C3305" t="s">
        <v>2592</v>
      </c>
      <c r="D3305" t="s">
        <v>915</v>
      </c>
      <c r="E3305" t="s">
        <v>1492</v>
      </c>
      <c r="F3305" t="s">
        <v>3065</v>
      </c>
      <c r="G3305" t="s">
        <v>42</v>
      </c>
      <c r="H3305" t="s">
        <v>40</v>
      </c>
      <c r="I3305" t="s">
        <v>3274</v>
      </c>
      <c r="J3305">
        <v>40.700000000000003</v>
      </c>
      <c r="K3305">
        <v>38.909999999999997</v>
      </c>
      <c r="L3305">
        <v>1968</v>
      </c>
      <c r="M3305" t="s">
        <v>2632</v>
      </c>
      <c r="N3305" t="s">
        <v>39</v>
      </c>
      <c r="O3305">
        <v>2003</v>
      </c>
      <c r="P3305">
        <v>2004</v>
      </c>
      <c r="Q3305" t="s">
        <v>2845</v>
      </c>
      <c r="R3305" t="s">
        <v>39</v>
      </c>
      <c r="S3305" t="s">
        <v>39</v>
      </c>
      <c r="T3305">
        <v>4</v>
      </c>
      <c r="U3305" t="s">
        <v>3278</v>
      </c>
      <c r="V3305" s="6" t="s">
        <v>39</v>
      </c>
      <c r="W3305" s="6" t="s">
        <v>39</v>
      </c>
      <c r="X3305" s="6" t="s">
        <v>2803</v>
      </c>
      <c r="Y3305" s="6" t="s">
        <v>39</v>
      </c>
      <c r="Z3305" s="6" t="s">
        <v>2635</v>
      </c>
      <c r="AA3305" t="s">
        <v>39</v>
      </c>
      <c r="AB3305" t="s">
        <v>39</v>
      </c>
      <c r="AC3305" t="s">
        <v>39</v>
      </c>
      <c r="AD3305" t="s">
        <v>40</v>
      </c>
      <c r="AE3305" t="s">
        <v>39</v>
      </c>
      <c r="AF3305" t="s">
        <v>42</v>
      </c>
      <c r="AG3305" t="s">
        <v>3279</v>
      </c>
      <c r="AH3305">
        <v>60</v>
      </c>
      <c r="AI3305" t="s">
        <v>39</v>
      </c>
      <c r="AJ3305" s="6" t="s">
        <v>43</v>
      </c>
      <c r="AK3305" s="19">
        <v>72.67</v>
      </c>
      <c r="AL3305" t="s">
        <v>136</v>
      </c>
      <c r="AM3305" s="19">
        <v>19.73</v>
      </c>
      <c r="AN3305">
        <v>3</v>
      </c>
      <c r="AO3305">
        <v>100</v>
      </c>
      <c r="AP3305">
        <v>28</v>
      </c>
      <c r="AQ3305" t="s">
        <v>39</v>
      </c>
      <c r="AR3305" t="s">
        <v>2693</v>
      </c>
    </row>
    <row r="3306" spans="1:44" x14ac:dyDescent="0.35">
      <c r="A3306" t="s">
        <v>2187</v>
      </c>
      <c r="B3306" t="s">
        <v>2672</v>
      </c>
      <c r="C3306" t="s">
        <v>2592</v>
      </c>
      <c r="D3306" t="s">
        <v>915</v>
      </c>
      <c r="E3306" t="s">
        <v>1492</v>
      </c>
      <c r="F3306" t="s">
        <v>3065</v>
      </c>
      <c r="G3306" t="s">
        <v>42</v>
      </c>
      <c r="H3306" t="s">
        <v>40</v>
      </c>
      <c r="I3306" t="s">
        <v>3274</v>
      </c>
      <c r="J3306">
        <v>40.700000000000003</v>
      </c>
      <c r="K3306">
        <v>38.909999999999997</v>
      </c>
      <c r="L3306">
        <v>1968</v>
      </c>
      <c r="M3306" t="s">
        <v>2632</v>
      </c>
      <c r="N3306" t="s">
        <v>39</v>
      </c>
      <c r="O3306">
        <v>2003</v>
      </c>
      <c r="P3306">
        <v>2004</v>
      </c>
      <c r="Q3306" t="s">
        <v>2845</v>
      </c>
      <c r="R3306" t="s">
        <v>39</v>
      </c>
      <c r="S3306" t="s">
        <v>39</v>
      </c>
      <c r="T3306">
        <v>4</v>
      </c>
      <c r="U3306" t="s">
        <v>3278</v>
      </c>
      <c r="V3306" s="6" t="s">
        <v>39</v>
      </c>
      <c r="W3306" s="6" t="s">
        <v>39</v>
      </c>
      <c r="X3306" s="6" t="s">
        <v>2803</v>
      </c>
      <c r="Y3306" s="6" t="s">
        <v>39</v>
      </c>
      <c r="Z3306" s="6" t="s">
        <v>2635</v>
      </c>
      <c r="AA3306" t="s">
        <v>39</v>
      </c>
      <c r="AB3306" t="s">
        <v>39</v>
      </c>
      <c r="AC3306" t="s">
        <v>39</v>
      </c>
      <c r="AD3306" t="s">
        <v>40</v>
      </c>
      <c r="AE3306" t="s">
        <v>39</v>
      </c>
      <c r="AF3306" t="s">
        <v>42</v>
      </c>
      <c r="AG3306" t="s">
        <v>3279</v>
      </c>
      <c r="AH3306">
        <v>60</v>
      </c>
      <c r="AI3306" t="s">
        <v>39</v>
      </c>
      <c r="AJ3306" s="6" t="s">
        <v>43</v>
      </c>
      <c r="AK3306">
        <v>52</v>
      </c>
      <c r="AL3306" t="s">
        <v>136</v>
      </c>
      <c r="AM3306" s="19">
        <v>10</v>
      </c>
      <c r="AN3306">
        <v>3</v>
      </c>
      <c r="AO3306">
        <v>100</v>
      </c>
      <c r="AP3306">
        <v>28</v>
      </c>
      <c r="AQ3306" t="s">
        <v>39</v>
      </c>
      <c r="AR3306" t="s">
        <v>2693</v>
      </c>
    </row>
    <row r="3307" spans="1:44" x14ac:dyDescent="0.35">
      <c r="A3307" t="s">
        <v>2187</v>
      </c>
      <c r="B3307" t="s">
        <v>2672</v>
      </c>
      <c r="C3307" t="s">
        <v>2592</v>
      </c>
      <c r="D3307" t="s">
        <v>915</v>
      </c>
      <c r="E3307" t="s">
        <v>1492</v>
      </c>
      <c r="F3307" t="s">
        <v>3065</v>
      </c>
      <c r="G3307" t="s">
        <v>42</v>
      </c>
      <c r="H3307" t="s">
        <v>40</v>
      </c>
      <c r="I3307" t="s">
        <v>3274</v>
      </c>
      <c r="J3307">
        <v>40.700000000000003</v>
      </c>
      <c r="K3307">
        <v>38.909999999999997</v>
      </c>
      <c r="L3307">
        <v>1968</v>
      </c>
      <c r="M3307" t="s">
        <v>2632</v>
      </c>
      <c r="N3307" t="s">
        <v>39</v>
      </c>
      <c r="O3307">
        <v>2003</v>
      </c>
      <c r="P3307">
        <v>2004</v>
      </c>
      <c r="Q3307" t="s">
        <v>2845</v>
      </c>
      <c r="R3307" t="s">
        <v>39</v>
      </c>
      <c r="S3307" t="s">
        <v>39</v>
      </c>
      <c r="T3307">
        <v>4</v>
      </c>
      <c r="U3307" t="s">
        <v>3278</v>
      </c>
      <c r="V3307" s="6" t="s">
        <v>39</v>
      </c>
      <c r="W3307" s="6" t="s">
        <v>39</v>
      </c>
      <c r="X3307" s="6" t="s">
        <v>2803</v>
      </c>
      <c r="Y3307" s="6" t="s">
        <v>39</v>
      </c>
      <c r="Z3307" s="6" t="s">
        <v>2635</v>
      </c>
      <c r="AA3307" t="s">
        <v>39</v>
      </c>
      <c r="AB3307" t="s">
        <v>39</v>
      </c>
      <c r="AC3307" t="s">
        <v>39</v>
      </c>
      <c r="AD3307" t="s">
        <v>40</v>
      </c>
      <c r="AE3307" t="s">
        <v>39</v>
      </c>
      <c r="AF3307" t="s">
        <v>42</v>
      </c>
      <c r="AG3307" t="s">
        <v>3279</v>
      </c>
      <c r="AH3307">
        <v>60</v>
      </c>
      <c r="AI3307" t="s">
        <v>39</v>
      </c>
      <c r="AJ3307" s="6" t="s">
        <v>43</v>
      </c>
      <c r="AK3307" s="19">
        <v>77.33</v>
      </c>
      <c r="AL3307" t="s">
        <v>136</v>
      </c>
      <c r="AM3307" s="19">
        <v>3.05</v>
      </c>
      <c r="AN3307">
        <v>3</v>
      </c>
      <c r="AO3307">
        <v>100</v>
      </c>
      <c r="AP3307">
        <v>28</v>
      </c>
      <c r="AQ3307" t="s">
        <v>39</v>
      </c>
      <c r="AR3307" t="s">
        <v>2693</v>
      </c>
    </row>
    <row r="3308" spans="1:44" x14ac:dyDescent="0.35">
      <c r="A3308" t="s">
        <v>2187</v>
      </c>
      <c r="B3308" t="s">
        <v>2672</v>
      </c>
      <c r="C3308" t="s">
        <v>2592</v>
      </c>
      <c r="D3308" t="s">
        <v>915</v>
      </c>
      <c r="E3308" t="s">
        <v>1492</v>
      </c>
      <c r="F3308" t="s">
        <v>3065</v>
      </c>
      <c r="G3308" t="s">
        <v>42</v>
      </c>
      <c r="H3308" t="s">
        <v>40</v>
      </c>
      <c r="I3308" t="s">
        <v>3274</v>
      </c>
      <c r="J3308">
        <v>40.700000000000003</v>
      </c>
      <c r="K3308">
        <v>38.909999999999997</v>
      </c>
      <c r="L3308">
        <v>1968</v>
      </c>
      <c r="M3308" t="s">
        <v>2632</v>
      </c>
      <c r="N3308" t="s">
        <v>39</v>
      </c>
      <c r="O3308">
        <v>2003</v>
      </c>
      <c r="P3308">
        <v>2004</v>
      </c>
      <c r="Q3308" t="s">
        <v>2845</v>
      </c>
      <c r="R3308" t="s">
        <v>39</v>
      </c>
      <c r="S3308" t="s">
        <v>39</v>
      </c>
      <c r="T3308">
        <v>4</v>
      </c>
      <c r="U3308" t="s">
        <v>3278</v>
      </c>
      <c r="V3308" s="6" t="s">
        <v>39</v>
      </c>
      <c r="W3308" s="6" t="s">
        <v>39</v>
      </c>
      <c r="X3308" s="6" t="s">
        <v>2803</v>
      </c>
      <c r="Y3308" s="6" t="s">
        <v>39</v>
      </c>
      <c r="Z3308" s="6" t="s">
        <v>2635</v>
      </c>
      <c r="AA3308" t="s">
        <v>39</v>
      </c>
      <c r="AB3308" t="s">
        <v>39</v>
      </c>
      <c r="AC3308" t="s">
        <v>39</v>
      </c>
      <c r="AD3308" t="s">
        <v>40</v>
      </c>
      <c r="AE3308" t="s">
        <v>39</v>
      </c>
      <c r="AF3308" t="s">
        <v>42</v>
      </c>
      <c r="AG3308" t="s">
        <v>3279</v>
      </c>
      <c r="AH3308">
        <v>60</v>
      </c>
      <c r="AI3308" t="s">
        <v>39</v>
      </c>
      <c r="AJ3308" s="6" t="s">
        <v>43</v>
      </c>
      <c r="AK3308" s="19">
        <v>37.33</v>
      </c>
      <c r="AL3308" t="s">
        <v>136</v>
      </c>
      <c r="AM3308" s="19">
        <v>4.16</v>
      </c>
      <c r="AN3308">
        <v>3</v>
      </c>
      <c r="AO3308">
        <v>100</v>
      </c>
      <c r="AP3308">
        <v>28</v>
      </c>
      <c r="AQ3308" t="s">
        <v>39</v>
      </c>
      <c r="AR3308" t="s">
        <v>2693</v>
      </c>
    </row>
    <row r="3309" spans="1:44" x14ac:dyDescent="0.35">
      <c r="A3309" t="s">
        <v>2187</v>
      </c>
      <c r="B3309" t="s">
        <v>2672</v>
      </c>
      <c r="C3309" t="s">
        <v>2592</v>
      </c>
      <c r="D3309" t="s">
        <v>915</v>
      </c>
      <c r="E3309" t="s">
        <v>1492</v>
      </c>
      <c r="F3309" t="s">
        <v>3065</v>
      </c>
      <c r="G3309" t="s">
        <v>42</v>
      </c>
      <c r="H3309" t="s">
        <v>40</v>
      </c>
      <c r="I3309" t="s">
        <v>3274</v>
      </c>
      <c r="J3309">
        <v>40.700000000000003</v>
      </c>
      <c r="K3309">
        <v>38.909999999999997</v>
      </c>
      <c r="L3309">
        <v>1968</v>
      </c>
      <c r="M3309" t="s">
        <v>2632</v>
      </c>
      <c r="N3309" t="s">
        <v>39</v>
      </c>
      <c r="O3309">
        <v>2003</v>
      </c>
      <c r="P3309">
        <v>2004</v>
      </c>
      <c r="Q3309" t="s">
        <v>2845</v>
      </c>
      <c r="R3309" t="s">
        <v>39</v>
      </c>
      <c r="S3309" t="s">
        <v>39</v>
      </c>
      <c r="T3309">
        <v>4</v>
      </c>
      <c r="U3309" t="s">
        <v>3278</v>
      </c>
      <c r="V3309" s="6" t="s">
        <v>39</v>
      </c>
      <c r="W3309" s="6" t="s">
        <v>39</v>
      </c>
      <c r="X3309" s="6" t="s">
        <v>2803</v>
      </c>
      <c r="Y3309" s="6" t="s">
        <v>39</v>
      </c>
      <c r="Z3309" s="6" t="s">
        <v>2635</v>
      </c>
      <c r="AA3309" t="s">
        <v>39</v>
      </c>
      <c r="AB3309" t="s">
        <v>39</v>
      </c>
      <c r="AC3309" t="s">
        <v>39</v>
      </c>
      <c r="AD3309" t="s">
        <v>40</v>
      </c>
      <c r="AE3309" t="s">
        <v>39</v>
      </c>
      <c r="AF3309" t="s">
        <v>42</v>
      </c>
      <c r="AG3309" t="s">
        <v>3279</v>
      </c>
      <c r="AH3309">
        <v>60</v>
      </c>
      <c r="AI3309" t="s">
        <v>39</v>
      </c>
      <c r="AJ3309" s="6" t="s">
        <v>43</v>
      </c>
      <c r="AK3309" s="19">
        <v>69.33</v>
      </c>
      <c r="AL3309" t="s">
        <v>136</v>
      </c>
      <c r="AM3309" s="19">
        <v>11.01</v>
      </c>
      <c r="AN3309">
        <v>3</v>
      </c>
      <c r="AO3309">
        <v>100</v>
      </c>
      <c r="AP3309">
        <v>28</v>
      </c>
      <c r="AQ3309" t="s">
        <v>39</v>
      </c>
      <c r="AR3309" t="s">
        <v>2693</v>
      </c>
    </row>
    <row r="3310" spans="1:44" x14ac:dyDescent="0.35">
      <c r="A3310" t="s">
        <v>2187</v>
      </c>
      <c r="B3310" t="s">
        <v>2672</v>
      </c>
      <c r="C3310" t="s">
        <v>2592</v>
      </c>
      <c r="D3310" t="s">
        <v>915</v>
      </c>
      <c r="E3310" t="s">
        <v>1492</v>
      </c>
      <c r="F3310" t="s">
        <v>3065</v>
      </c>
      <c r="G3310" t="s">
        <v>42</v>
      </c>
      <c r="H3310" t="s">
        <v>40</v>
      </c>
      <c r="I3310" t="s">
        <v>3274</v>
      </c>
      <c r="J3310">
        <v>40.700000000000003</v>
      </c>
      <c r="K3310">
        <v>38.909999999999997</v>
      </c>
      <c r="L3310">
        <v>1968</v>
      </c>
      <c r="M3310" t="s">
        <v>2632</v>
      </c>
      <c r="N3310" t="s">
        <v>39</v>
      </c>
      <c r="O3310">
        <v>2003</v>
      </c>
      <c r="P3310">
        <v>2004</v>
      </c>
      <c r="Q3310" t="s">
        <v>2845</v>
      </c>
      <c r="R3310" t="s">
        <v>39</v>
      </c>
      <c r="S3310" t="s">
        <v>39</v>
      </c>
      <c r="T3310">
        <v>4</v>
      </c>
      <c r="U3310" t="s">
        <v>3278</v>
      </c>
      <c r="V3310" s="6" t="s">
        <v>39</v>
      </c>
      <c r="W3310" s="6" t="s">
        <v>39</v>
      </c>
      <c r="X3310" s="6" t="s">
        <v>2803</v>
      </c>
      <c r="Y3310" s="6" t="s">
        <v>39</v>
      </c>
      <c r="Z3310" s="6" t="s">
        <v>2635</v>
      </c>
      <c r="AA3310" t="s">
        <v>39</v>
      </c>
      <c r="AB3310" t="s">
        <v>39</v>
      </c>
      <c r="AC3310" t="s">
        <v>39</v>
      </c>
      <c r="AD3310" t="s">
        <v>40</v>
      </c>
      <c r="AE3310" t="s">
        <v>39</v>
      </c>
      <c r="AF3310" t="s">
        <v>42</v>
      </c>
      <c r="AG3310" t="s">
        <v>3279</v>
      </c>
      <c r="AH3310">
        <v>60</v>
      </c>
      <c r="AI3310" t="s">
        <v>39</v>
      </c>
      <c r="AJ3310" s="6" t="s">
        <v>43</v>
      </c>
      <c r="AK3310" s="19">
        <v>34.67</v>
      </c>
      <c r="AL3310" t="s">
        <v>136</v>
      </c>
      <c r="AM3310" s="19">
        <v>7.57</v>
      </c>
      <c r="AN3310">
        <v>3</v>
      </c>
      <c r="AO3310">
        <v>100</v>
      </c>
      <c r="AP3310">
        <v>28</v>
      </c>
      <c r="AQ3310" t="s">
        <v>39</v>
      </c>
      <c r="AR3310" t="s">
        <v>2693</v>
      </c>
    </row>
    <row r="3311" spans="1:44" x14ac:dyDescent="0.35">
      <c r="A3311" t="s">
        <v>2187</v>
      </c>
      <c r="B3311" t="s">
        <v>2672</v>
      </c>
      <c r="C3311" t="s">
        <v>2592</v>
      </c>
      <c r="D3311" t="s">
        <v>915</v>
      </c>
      <c r="E3311" t="s">
        <v>1492</v>
      </c>
      <c r="F3311" t="s">
        <v>3065</v>
      </c>
      <c r="G3311" t="s">
        <v>42</v>
      </c>
      <c r="H3311" t="s">
        <v>40</v>
      </c>
      <c r="I3311" t="s">
        <v>3274</v>
      </c>
      <c r="J3311">
        <v>40.700000000000003</v>
      </c>
      <c r="K3311">
        <v>38.909999999999997</v>
      </c>
      <c r="L3311">
        <v>1968</v>
      </c>
      <c r="M3311" t="s">
        <v>2632</v>
      </c>
      <c r="N3311" t="s">
        <v>39</v>
      </c>
      <c r="O3311">
        <v>2003</v>
      </c>
      <c r="P3311">
        <v>2004</v>
      </c>
      <c r="Q3311" t="s">
        <v>2845</v>
      </c>
      <c r="R3311" t="s">
        <v>39</v>
      </c>
      <c r="S3311" t="s">
        <v>39</v>
      </c>
      <c r="T3311">
        <v>4</v>
      </c>
      <c r="U3311" t="s">
        <v>3278</v>
      </c>
      <c r="V3311" s="6" t="s">
        <v>39</v>
      </c>
      <c r="W3311" s="6" t="s">
        <v>39</v>
      </c>
      <c r="X3311" s="6" t="s">
        <v>2803</v>
      </c>
      <c r="Y3311" s="6" t="s">
        <v>39</v>
      </c>
      <c r="Z3311" s="6" t="s">
        <v>2635</v>
      </c>
      <c r="AA3311" t="s">
        <v>39</v>
      </c>
      <c r="AB3311" t="s">
        <v>39</v>
      </c>
      <c r="AC3311" t="s">
        <v>39</v>
      </c>
      <c r="AD3311" t="s">
        <v>40</v>
      </c>
      <c r="AE3311" t="s">
        <v>39</v>
      </c>
      <c r="AF3311" t="s">
        <v>42</v>
      </c>
      <c r="AG3311" t="s">
        <v>3279</v>
      </c>
      <c r="AH3311">
        <v>60</v>
      </c>
      <c r="AI3311" t="s">
        <v>39</v>
      </c>
      <c r="AJ3311" s="6" t="s">
        <v>43</v>
      </c>
      <c r="AK3311" s="19">
        <v>5.33</v>
      </c>
      <c r="AL3311" t="s">
        <v>136</v>
      </c>
      <c r="AM3311" s="19">
        <v>2.31</v>
      </c>
      <c r="AN3311">
        <v>3</v>
      </c>
      <c r="AO3311">
        <v>100</v>
      </c>
      <c r="AP3311">
        <v>28</v>
      </c>
      <c r="AQ3311" t="s">
        <v>39</v>
      </c>
      <c r="AR3311" t="s">
        <v>2693</v>
      </c>
    </row>
    <row r="3312" spans="1:44" x14ac:dyDescent="0.35">
      <c r="A3312" t="s">
        <v>2187</v>
      </c>
      <c r="B3312" t="s">
        <v>2672</v>
      </c>
      <c r="C3312" t="s">
        <v>2592</v>
      </c>
      <c r="D3312" t="s">
        <v>915</v>
      </c>
      <c r="E3312" t="s">
        <v>1492</v>
      </c>
      <c r="F3312" t="s">
        <v>3065</v>
      </c>
      <c r="G3312" t="s">
        <v>42</v>
      </c>
      <c r="H3312" t="s">
        <v>40</v>
      </c>
      <c r="I3312" t="s">
        <v>3274</v>
      </c>
      <c r="J3312">
        <v>40.700000000000003</v>
      </c>
      <c r="K3312">
        <v>38.909999999999997</v>
      </c>
      <c r="L3312">
        <v>1968</v>
      </c>
      <c r="M3312" t="s">
        <v>2632</v>
      </c>
      <c r="N3312" t="s">
        <v>39</v>
      </c>
      <c r="O3312">
        <v>2003</v>
      </c>
      <c r="P3312">
        <v>2004</v>
      </c>
      <c r="Q3312" t="s">
        <v>2845</v>
      </c>
      <c r="R3312" t="s">
        <v>39</v>
      </c>
      <c r="S3312" t="s">
        <v>39</v>
      </c>
      <c r="T3312">
        <v>4</v>
      </c>
      <c r="U3312" t="s">
        <v>3278</v>
      </c>
      <c r="V3312" s="6" t="s">
        <v>39</v>
      </c>
      <c r="W3312" s="6" t="s">
        <v>39</v>
      </c>
      <c r="X3312" s="6" t="s">
        <v>2803</v>
      </c>
      <c r="Y3312" s="6" t="s">
        <v>39</v>
      </c>
      <c r="Z3312" s="6" t="s">
        <v>2635</v>
      </c>
      <c r="AA3312" t="s">
        <v>39</v>
      </c>
      <c r="AB3312" t="s">
        <v>39</v>
      </c>
      <c r="AC3312" t="s">
        <v>39</v>
      </c>
      <c r="AD3312" t="s">
        <v>40</v>
      </c>
      <c r="AE3312" t="s">
        <v>39</v>
      </c>
      <c r="AF3312" t="s">
        <v>42</v>
      </c>
      <c r="AG3312" t="s">
        <v>3279</v>
      </c>
      <c r="AH3312">
        <v>60</v>
      </c>
      <c r="AI3312" t="s">
        <v>39</v>
      </c>
      <c r="AJ3312" s="6" t="s">
        <v>43</v>
      </c>
      <c r="AK3312" s="19">
        <v>0</v>
      </c>
      <c r="AL3312" t="s">
        <v>136</v>
      </c>
      <c r="AM3312" s="19">
        <v>0</v>
      </c>
      <c r="AN3312">
        <v>3</v>
      </c>
      <c r="AO3312">
        <v>100</v>
      </c>
      <c r="AP3312">
        <v>28</v>
      </c>
      <c r="AQ3312" t="s">
        <v>39</v>
      </c>
      <c r="AR3312" t="s">
        <v>2693</v>
      </c>
    </row>
    <row r="3313" spans="1:44" x14ac:dyDescent="0.35">
      <c r="A3313" t="s">
        <v>2187</v>
      </c>
      <c r="B3313" t="s">
        <v>2672</v>
      </c>
      <c r="C3313" t="s">
        <v>2592</v>
      </c>
      <c r="D3313" t="s">
        <v>915</v>
      </c>
      <c r="E3313" t="s">
        <v>1492</v>
      </c>
      <c r="F3313" t="s">
        <v>3065</v>
      </c>
      <c r="G3313" t="s">
        <v>42</v>
      </c>
      <c r="H3313" t="s">
        <v>40</v>
      </c>
      <c r="I3313" t="s">
        <v>3275</v>
      </c>
      <c r="J3313">
        <v>40.68</v>
      </c>
      <c r="K3313">
        <v>38.85</v>
      </c>
      <c r="L3313">
        <v>1968</v>
      </c>
      <c r="M3313" t="s">
        <v>2632</v>
      </c>
      <c r="N3313" t="s">
        <v>39</v>
      </c>
      <c r="O3313">
        <v>2003</v>
      </c>
      <c r="P3313">
        <v>2004</v>
      </c>
      <c r="Q3313" t="s">
        <v>2845</v>
      </c>
      <c r="R3313" t="s">
        <v>39</v>
      </c>
      <c r="S3313" t="s">
        <v>39</v>
      </c>
      <c r="T3313">
        <v>4</v>
      </c>
      <c r="U3313" t="s">
        <v>3278</v>
      </c>
      <c r="V3313" s="6" t="s">
        <v>39</v>
      </c>
      <c r="W3313" s="6" t="s">
        <v>39</v>
      </c>
      <c r="X3313" s="6" t="s">
        <v>2803</v>
      </c>
      <c r="Y3313" s="6" t="s">
        <v>39</v>
      </c>
      <c r="Z3313" s="6" t="s">
        <v>2635</v>
      </c>
      <c r="AA3313" t="s">
        <v>39</v>
      </c>
      <c r="AB3313" t="s">
        <v>39</v>
      </c>
      <c r="AC3313" t="s">
        <v>39</v>
      </c>
      <c r="AD3313" t="s">
        <v>40</v>
      </c>
      <c r="AE3313" t="s">
        <v>39</v>
      </c>
      <c r="AF3313" t="s">
        <v>42</v>
      </c>
      <c r="AG3313" t="s">
        <v>3279</v>
      </c>
      <c r="AH3313">
        <v>60</v>
      </c>
      <c r="AI3313" t="s">
        <v>39</v>
      </c>
      <c r="AJ3313" s="6" t="s">
        <v>43</v>
      </c>
      <c r="AK3313" s="19">
        <v>6</v>
      </c>
      <c r="AL3313" t="s">
        <v>136</v>
      </c>
      <c r="AM3313" s="19">
        <v>0</v>
      </c>
      <c r="AN3313">
        <v>3</v>
      </c>
      <c r="AO3313">
        <v>100</v>
      </c>
      <c r="AP3313">
        <v>28</v>
      </c>
      <c r="AQ3313" t="s">
        <v>39</v>
      </c>
      <c r="AR3313" t="s">
        <v>2693</v>
      </c>
    </row>
    <row r="3314" spans="1:44" x14ac:dyDescent="0.35">
      <c r="A3314" t="s">
        <v>2187</v>
      </c>
      <c r="B3314" t="s">
        <v>2672</v>
      </c>
      <c r="C3314" t="s">
        <v>2592</v>
      </c>
      <c r="D3314" t="s">
        <v>915</v>
      </c>
      <c r="E3314" t="s">
        <v>1492</v>
      </c>
      <c r="F3314" t="s">
        <v>3065</v>
      </c>
      <c r="G3314" t="s">
        <v>42</v>
      </c>
      <c r="H3314" t="s">
        <v>40</v>
      </c>
      <c r="I3314" t="s">
        <v>3275</v>
      </c>
      <c r="J3314">
        <v>40.68</v>
      </c>
      <c r="K3314">
        <v>38.85</v>
      </c>
      <c r="L3314">
        <v>1968</v>
      </c>
      <c r="M3314" t="s">
        <v>2632</v>
      </c>
      <c r="N3314" t="s">
        <v>39</v>
      </c>
      <c r="O3314">
        <v>2003</v>
      </c>
      <c r="P3314">
        <v>2004</v>
      </c>
      <c r="Q3314" t="s">
        <v>2845</v>
      </c>
      <c r="R3314" t="s">
        <v>39</v>
      </c>
      <c r="S3314" t="s">
        <v>39</v>
      </c>
      <c r="T3314">
        <v>4</v>
      </c>
      <c r="U3314" t="s">
        <v>3278</v>
      </c>
      <c r="V3314" s="6" t="s">
        <v>39</v>
      </c>
      <c r="W3314" s="6" t="s">
        <v>39</v>
      </c>
      <c r="X3314" s="6" t="s">
        <v>2803</v>
      </c>
      <c r="Y3314" s="6" t="s">
        <v>39</v>
      </c>
      <c r="Z3314" s="6" t="s">
        <v>2635</v>
      </c>
      <c r="AA3314" t="s">
        <v>39</v>
      </c>
      <c r="AB3314" t="s">
        <v>39</v>
      </c>
      <c r="AC3314" t="s">
        <v>39</v>
      </c>
      <c r="AD3314" t="s">
        <v>40</v>
      </c>
      <c r="AE3314" t="s">
        <v>39</v>
      </c>
      <c r="AF3314" t="s">
        <v>42</v>
      </c>
      <c r="AG3314" t="s">
        <v>3279</v>
      </c>
      <c r="AH3314">
        <v>60</v>
      </c>
      <c r="AI3314" t="s">
        <v>39</v>
      </c>
      <c r="AJ3314" s="6" t="s">
        <v>43</v>
      </c>
      <c r="AK3314" s="14">
        <v>0</v>
      </c>
      <c r="AL3314" t="s">
        <v>136</v>
      </c>
      <c r="AM3314" s="19">
        <v>0</v>
      </c>
      <c r="AN3314">
        <v>3</v>
      </c>
      <c r="AO3314">
        <v>100</v>
      </c>
      <c r="AP3314">
        <v>28</v>
      </c>
      <c r="AQ3314" t="s">
        <v>39</v>
      </c>
      <c r="AR3314" t="s">
        <v>2693</v>
      </c>
    </row>
    <row r="3315" spans="1:44" x14ac:dyDescent="0.35">
      <c r="A3315" t="s">
        <v>2187</v>
      </c>
      <c r="B3315" t="s">
        <v>2672</v>
      </c>
      <c r="C3315" t="s">
        <v>2592</v>
      </c>
      <c r="D3315" t="s">
        <v>915</v>
      </c>
      <c r="E3315" t="s">
        <v>1492</v>
      </c>
      <c r="F3315" t="s">
        <v>3065</v>
      </c>
      <c r="G3315" t="s">
        <v>42</v>
      </c>
      <c r="H3315" t="s">
        <v>40</v>
      </c>
      <c r="I3315" t="s">
        <v>3275</v>
      </c>
      <c r="J3315">
        <v>40.68</v>
      </c>
      <c r="K3315">
        <v>38.85</v>
      </c>
      <c r="L3315">
        <v>1968</v>
      </c>
      <c r="M3315" t="s">
        <v>2632</v>
      </c>
      <c r="N3315" t="s">
        <v>39</v>
      </c>
      <c r="O3315">
        <v>2003</v>
      </c>
      <c r="P3315">
        <v>2004</v>
      </c>
      <c r="Q3315" t="s">
        <v>2845</v>
      </c>
      <c r="R3315" t="s">
        <v>39</v>
      </c>
      <c r="S3315" t="s">
        <v>39</v>
      </c>
      <c r="T3315">
        <v>4</v>
      </c>
      <c r="U3315" t="s">
        <v>3278</v>
      </c>
      <c r="V3315" s="6" t="s">
        <v>39</v>
      </c>
      <c r="W3315" s="6" t="s">
        <v>39</v>
      </c>
      <c r="X3315" s="6" t="s">
        <v>2803</v>
      </c>
      <c r="Y3315" s="6" t="s">
        <v>39</v>
      </c>
      <c r="Z3315" s="6" t="s">
        <v>2635</v>
      </c>
      <c r="AA3315" t="s">
        <v>39</v>
      </c>
      <c r="AB3315" t="s">
        <v>39</v>
      </c>
      <c r="AC3315" t="s">
        <v>39</v>
      </c>
      <c r="AD3315" t="s">
        <v>40</v>
      </c>
      <c r="AE3315" t="s">
        <v>39</v>
      </c>
      <c r="AF3315" t="s">
        <v>42</v>
      </c>
      <c r="AG3315" t="s">
        <v>3279</v>
      </c>
      <c r="AH3315">
        <v>60</v>
      </c>
      <c r="AI3315" t="s">
        <v>39</v>
      </c>
      <c r="AJ3315" s="6" t="s">
        <v>43</v>
      </c>
      <c r="AK3315" s="14">
        <v>0</v>
      </c>
      <c r="AL3315" t="s">
        <v>136</v>
      </c>
      <c r="AM3315" s="19">
        <v>0</v>
      </c>
      <c r="AN3315">
        <v>3</v>
      </c>
      <c r="AO3315">
        <v>100</v>
      </c>
      <c r="AP3315">
        <v>28</v>
      </c>
      <c r="AQ3315" t="s">
        <v>39</v>
      </c>
      <c r="AR3315" t="s">
        <v>2693</v>
      </c>
    </row>
    <row r="3316" spans="1:44" x14ac:dyDescent="0.35">
      <c r="A3316" t="s">
        <v>2187</v>
      </c>
      <c r="B3316" t="s">
        <v>2672</v>
      </c>
      <c r="C3316" t="s">
        <v>2592</v>
      </c>
      <c r="D3316" t="s">
        <v>915</v>
      </c>
      <c r="E3316" t="s">
        <v>1492</v>
      </c>
      <c r="F3316" t="s">
        <v>3065</v>
      </c>
      <c r="G3316" t="s">
        <v>42</v>
      </c>
      <c r="H3316" t="s">
        <v>40</v>
      </c>
      <c r="I3316" t="s">
        <v>3275</v>
      </c>
      <c r="J3316">
        <v>40.68</v>
      </c>
      <c r="K3316">
        <v>38.85</v>
      </c>
      <c r="L3316">
        <v>1968</v>
      </c>
      <c r="M3316" t="s">
        <v>2632</v>
      </c>
      <c r="N3316" t="s">
        <v>39</v>
      </c>
      <c r="O3316">
        <v>2003</v>
      </c>
      <c r="P3316">
        <v>2004</v>
      </c>
      <c r="Q3316" t="s">
        <v>2845</v>
      </c>
      <c r="R3316" t="s">
        <v>39</v>
      </c>
      <c r="S3316" t="s">
        <v>39</v>
      </c>
      <c r="T3316">
        <v>4</v>
      </c>
      <c r="U3316" t="s">
        <v>3278</v>
      </c>
      <c r="V3316" s="6" t="s">
        <v>39</v>
      </c>
      <c r="W3316" s="6" t="s">
        <v>39</v>
      </c>
      <c r="X3316" s="6" t="s">
        <v>2803</v>
      </c>
      <c r="Y3316" s="6" t="s">
        <v>39</v>
      </c>
      <c r="Z3316" s="6" t="s">
        <v>2635</v>
      </c>
      <c r="AA3316" t="s">
        <v>39</v>
      </c>
      <c r="AB3316" t="s">
        <v>39</v>
      </c>
      <c r="AC3316" t="s">
        <v>39</v>
      </c>
      <c r="AD3316" t="s">
        <v>40</v>
      </c>
      <c r="AE3316" t="s">
        <v>39</v>
      </c>
      <c r="AF3316" t="s">
        <v>42</v>
      </c>
      <c r="AG3316" t="s">
        <v>3279</v>
      </c>
      <c r="AH3316">
        <v>60</v>
      </c>
      <c r="AI3316" t="s">
        <v>39</v>
      </c>
      <c r="AJ3316" s="6" t="s">
        <v>43</v>
      </c>
      <c r="AK3316" s="14">
        <v>0</v>
      </c>
      <c r="AL3316" t="s">
        <v>136</v>
      </c>
      <c r="AM3316" s="19">
        <v>0</v>
      </c>
      <c r="AN3316">
        <v>3</v>
      </c>
      <c r="AO3316">
        <v>100</v>
      </c>
      <c r="AP3316">
        <v>28</v>
      </c>
      <c r="AQ3316" t="s">
        <v>39</v>
      </c>
      <c r="AR3316" t="s">
        <v>2693</v>
      </c>
    </row>
    <row r="3317" spans="1:44" x14ac:dyDescent="0.35">
      <c r="A3317" t="s">
        <v>2187</v>
      </c>
      <c r="B3317" t="s">
        <v>2672</v>
      </c>
      <c r="C3317" t="s">
        <v>2592</v>
      </c>
      <c r="D3317" t="s">
        <v>915</v>
      </c>
      <c r="E3317" t="s">
        <v>1492</v>
      </c>
      <c r="F3317" t="s">
        <v>3065</v>
      </c>
      <c r="G3317" t="s">
        <v>42</v>
      </c>
      <c r="H3317" t="s">
        <v>40</v>
      </c>
      <c r="I3317" t="s">
        <v>3275</v>
      </c>
      <c r="J3317">
        <v>40.68</v>
      </c>
      <c r="K3317">
        <v>38.85</v>
      </c>
      <c r="L3317">
        <v>1968</v>
      </c>
      <c r="M3317" t="s">
        <v>2632</v>
      </c>
      <c r="N3317" t="s">
        <v>39</v>
      </c>
      <c r="O3317">
        <v>2003</v>
      </c>
      <c r="P3317">
        <v>2004</v>
      </c>
      <c r="Q3317" t="s">
        <v>2845</v>
      </c>
      <c r="R3317" t="s">
        <v>39</v>
      </c>
      <c r="S3317" t="s">
        <v>39</v>
      </c>
      <c r="T3317">
        <v>4</v>
      </c>
      <c r="U3317" t="s">
        <v>3278</v>
      </c>
      <c r="V3317" s="6" t="s">
        <v>39</v>
      </c>
      <c r="W3317" s="6" t="s">
        <v>39</v>
      </c>
      <c r="X3317" s="6" t="s">
        <v>2803</v>
      </c>
      <c r="Y3317" s="6" t="s">
        <v>39</v>
      </c>
      <c r="Z3317" s="6" t="s">
        <v>2635</v>
      </c>
      <c r="AA3317" t="s">
        <v>39</v>
      </c>
      <c r="AB3317" t="s">
        <v>39</v>
      </c>
      <c r="AC3317" t="s">
        <v>39</v>
      </c>
      <c r="AD3317" t="s">
        <v>40</v>
      </c>
      <c r="AE3317" t="s">
        <v>39</v>
      </c>
      <c r="AF3317" t="s">
        <v>42</v>
      </c>
      <c r="AG3317" t="s">
        <v>3279</v>
      </c>
      <c r="AH3317">
        <v>60</v>
      </c>
      <c r="AI3317" t="s">
        <v>39</v>
      </c>
      <c r="AJ3317" s="6" t="s">
        <v>43</v>
      </c>
      <c r="AK3317" s="14">
        <v>0.67</v>
      </c>
      <c r="AL3317" t="s">
        <v>136</v>
      </c>
      <c r="AM3317" s="19">
        <v>1.1499999999999999</v>
      </c>
      <c r="AN3317">
        <v>3</v>
      </c>
      <c r="AO3317">
        <v>100</v>
      </c>
      <c r="AP3317">
        <v>28</v>
      </c>
      <c r="AQ3317" t="s">
        <v>39</v>
      </c>
      <c r="AR3317" t="s">
        <v>2693</v>
      </c>
    </row>
    <row r="3318" spans="1:44" x14ac:dyDescent="0.35">
      <c r="A3318" t="s">
        <v>2187</v>
      </c>
      <c r="B3318" t="s">
        <v>2672</v>
      </c>
      <c r="C3318" t="s">
        <v>2592</v>
      </c>
      <c r="D3318" t="s">
        <v>915</v>
      </c>
      <c r="E3318" t="s">
        <v>1492</v>
      </c>
      <c r="F3318" t="s">
        <v>3065</v>
      </c>
      <c r="G3318" t="s">
        <v>42</v>
      </c>
      <c r="H3318" t="s">
        <v>40</v>
      </c>
      <c r="I3318" t="s">
        <v>3275</v>
      </c>
      <c r="J3318">
        <v>40.68</v>
      </c>
      <c r="K3318">
        <v>38.85</v>
      </c>
      <c r="L3318">
        <v>1968</v>
      </c>
      <c r="M3318" t="s">
        <v>2632</v>
      </c>
      <c r="N3318" t="s">
        <v>39</v>
      </c>
      <c r="O3318">
        <v>2003</v>
      </c>
      <c r="P3318">
        <v>2004</v>
      </c>
      <c r="Q3318" t="s">
        <v>2845</v>
      </c>
      <c r="R3318" t="s">
        <v>39</v>
      </c>
      <c r="S3318" t="s">
        <v>39</v>
      </c>
      <c r="T3318">
        <v>4</v>
      </c>
      <c r="U3318" t="s">
        <v>3278</v>
      </c>
      <c r="V3318" s="6" t="s">
        <v>39</v>
      </c>
      <c r="W3318" s="6" t="s">
        <v>39</v>
      </c>
      <c r="X3318" s="6" t="s">
        <v>2803</v>
      </c>
      <c r="Y3318" s="6" t="s">
        <v>39</v>
      </c>
      <c r="Z3318" s="6" t="s">
        <v>2635</v>
      </c>
      <c r="AA3318" t="s">
        <v>39</v>
      </c>
      <c r="AB3318" t="s">
        <v>39</v>
      </c>
      <c r="AC3318" t="s">
        <v>39</v>
      </c>
      <c r="AD3318" t="s">
        <v>40</v>
      </c>
      <c r="AE3318" t="s">
        <v>39</v>
      </c>
      <c r="AF3318" t="s">
        <v>42</v>
      </c>
      <c r="AG3318" t="s">
        <v>3279</v>
      </c>
      <c r="AH3318">
        <v>60</v>
      </c>
      <c r="AI3318" t="s">
        <v>39</v>
      </c>
      <c r="AJ3318" s="6" t="s">
        <v>43</v>
      </c>
      <c r="AK3318" s="14">
        <v>0.67</v>
      </c>
      <c r="AL3318" t="s">
        <v>136</v>
      </c>
      <c r="AM3318" s="19">
        <v>1.1499999999999999</v>
      </c>
      <c r="AN3318">
        <v>3</v>
      </c>
      <c r="AO3318">
        <v>100</v>
      </c>
      <c r="AP3318">
        <v>28</v>
      </c>
      <c r="AQ3318" t="s">
        <v>39</v>
      </c>
      <c r="AR3318" t="s">
        <v>2693</v>
      </c>
    </row>
    <row r="3319" spans="1:44" x14ac:dyDescent="0.35">
      <c r="A3319" t="s">
        <v>2187</v>
      </c>
      <c r="B3319" t="s">
        <v>2672</v>
      </c>
      <c r="C3319" t="s">
        <v>2592</v>
      </c>
      <c r="D3319" t="s">
        <v>915</v>
      </c>
      <c r="E3319" t="s">
        <v>1492</v>
      </c>
      <c r="F3319" t="s">
        <v>3065</v>
      </c>
      <c r="G3319" t="s">
        <v>42</v>
      </c>
      <c r="H3319" t="s">
        <v>40</v>
      </c>
      <c r="I3319" t="s">
        <v>3275</v>
      </c>
      <c r="J3319">
        <v>40.68</v>
      </c>
      <c r="K3319">
        <v>38.85</v>
      </c>
      <c r="L3319">
        <v>1968</v>
      </c>
      <c r="M3319" t="s">
        <v>2632</v>
      </c>
      <c r="N3319" t="s">
        <v>39</v>
      </c>
      <c r="O3319">
        <v>2003</v>
      </c>
      <c r="P3319">
        <v>2004</v>
      </c>
      <c r="Q3319" t="s">
        <v>2845</v>
      </c>
      <c r="R3319" t="s">
        <v>39</v>
      </c>
      <c r="S3319" t="s">
        <v>39</v>
      </c>
      <c r="T3319">
        <v>4</v>
      </c>
      <c r="U3319" t="s">
        <v>3278</v>
      </c>
      <c r="V3319" s="6" t="s">
        <v>39</v>
      </c>
      <c r="W3319" s="6" t="s">
        <v>39</v>
      </c>
      <c r="X3319" s="6" t="s">
        <v>2803</v>
      </c>
      <c r="Y3319" s="6" t="s">
        <v>39</v>
      </c>
      <c r="Z3319" s="6" t="s">
        <v>2635</v>
      </c>
      <c r="AA3319" t="s">
        <v>39</v>
      </c>
      <c r="AB3319" t="s">
        <v>39</v>
      </c>
      <c r="AC3319" t="s">
        <v>39</v>
      </c>
      <c r="AD3319" t="s">
        <v>40</v>
      </c>
      <c r="AE3319" t="s">
        <v>39</v>
      </c>
      <c r="AF3319" t="s">
        <v>42</v>
      </c>
      <c r="AG3319" t="s">
        <v>3279</v>
      </c>
      <c r="AH3319">
        <v>60</v>
      </c>
      <c r="AI3319" t="s">
        <v>39</v>
      </c>
      <c r="AJ3319" s="6" t="s">
        <v>43</v>
      </c>
      <c r="AK3319" s="14">
        <v>0</v>
      </c>
      <c r="AL3319" t="s">
        <v>136</v>
      </c>
      <c r="AM3319" s="19">
        <v>0</v>
      </c>
      <c r="AN3319">
        <v>3</v>
      </c>
      <c r="AO3319">
        <v>100</v>
      </c>
      <c r="AP3319">
        <v>28</v>
      </c>
      <c r="AQ3319" t="s">
        <v>39</v>
      </c>
      <c r="AR3319" t="s">
        <v>2693</v>
      </c>
    </row>
    <row r="3320" spans="1:44" x14ac:dyDescent="0.35">
      <c r="A3320" t="s">
        <v>2187</v>
      </c>
      <c r="B3320" t="s">
        <v>2672</v>
      </c>
      <c r="C3320" t="s">
        <v>2592</v>
      </c>
      <c r="D3320" t="s">
        <v>915</v>
      </c>
      <c r="E3320" t="s">
        <v>1492</v>
      </c>
      <c r="F3320" t="s">
        <v>3065</v>
      </c>
      <c r="G3320" t="s">
        <v>42</v>
      </c>
      <c r="H3320" t="s">
        <v>40</v>
      </c>
      <c r="I3320" t="s">
        <v>3275</v>
      </c>
      <c r="J3320">
        <v>40.68</v>
      </c>
      <c r="K3320">
        <v>38.85</v>
      </c>
      <c r="L3320">
        <v>1968</v>
      </c>
      <c r="M3320" t="s">
        <v>2632</v>
      </c>
      <c r="N3320" t="s">
        <v>39</v>
      </c>
      <c r="O3320">
        <v>2003</v>
      </c>
      <c r="P3320">
        <v>2004</v>
      </c>
      <c r="Q3320" t="s">
        <v>2845</v>
      </c>
      <c r="R3320" t="s">
        <v>39</v>
      </c>
      <c r="S3320" t="s">
        <v>39</v>
      </c>
      <c r="T3320">
        <v>4</v>
      </c>
      <c r="U3320" t="s">
        <v>3278</v>
      </c>
      <c r="V3320" s="6" t="s">
        <v>39</v>
      </c>
      <c r="W3320" s="6" t="s">
        <v>39</v>
      </c>
      <c r="X3320" s="6" t="s">
        <v>2803</v>
      </c>
      <c r="Y3320" s="6" t="s">
        <v>39</v>
      </c>
      <c r="Z3320" s="6" t="s">
        <v>2635</v>
      </c>
      <c r="AA3320" t="s">
        <v>39</v>
      </c>
      <c r="AB3320" t="s">
        <v>39</v>
      </c>
      <c r="AC3320" t="s">
        <v>39</v>
      </c>
      <c r="AD3320" t="s">
        <v>40</v>
      </c>
      <c r="AE3320" t="s">
        <v>39</v>
      </c>
      <c r="AF3320" t="s">
        <v>42</v>
      </c>
      <c r="AG3320" t="s">
        <v>3279</v>
      </c>
      <c r="AH3320">
        <v>60</v>
      </c>
      <c r="AI3320" t="s">
        <v>39</v>
      </c>
      <c r="AJ3320" s="6" t="s">
        <v>43</v>
      </c>
      <c r="AK3320" s="19">
        <v>4</v>
      </c>
      <c r="AL3320" t="s">
        <v>136</v>
      </c>
      <c r="AM3320" s="19">
        <v>3.46</v>
      </c>
      <c r="AN3320">
        <v>3</v>
      </c>
      <c r="AO3320">
        <v>100</v>
      </c>
      <c r="AP3320">
        <v>28</v>
      </c>
      <c r="AQ3320" t="s">
        <v>39</v>
      </c>
      <c r="AR3320" t="s">
        <v>2693</v>
      </c>
    </row>
    <row r="3321" spans="1:44" x14ac:dyDescent="0.35">
      <c r="A3321" t="s">
        <v>2187</v>
      </c>
      <c r="B3321" t="s">
        <v>2672</v>
      </c>
      <c r="C3321" t="s">
        <v>2592</v>
      </c>
      <c r="D3321" t="s">
        <v>915</v>
      </c>
      <c r="E3321" t="s">
        <v>1492</v>
      </c>
      <c r="F3321" t="s">
        <v>3065</v>
      </c>
      <c r="G3321" t="s">
        <v>42</v>
      </c>
      <c r="H3321" t="s">
        <v>40</v>
      </c>
      <c r="I3321" t="s">
        <v>3275</v>
      </c>
      <c r="J3321">
        <v>40.68</v>
      </c>
      <c r="K3321">
        <v>38.85</v>
      </c>
      <c r="L3321">
        <v>1968</v>
      </c>
      <c r="M3321" t="s">
        <v>2632</v>
      </c>
      <c r="N3321" t="s">
        <v>39</v>
      </c>
      <c r="O3321">
        <v>2003</v>
      </c>
      <c r="P3321">
        <v>2004</v>
      </c>
      <c r="Q3321" t="s">
        <v>2845</v>
      </c>
      <c r="R3321" t="s">
        <v>39</v>
      </c>
      <c r="S3321" t="s">
        <v>39</v>
      </c>
      <c r="T3321">
        <v>4</v>
      </c>
      <c r="U3321" t="s">
        <v>3278</v>
      </c>
      <c r="V3321" s="6" t="s">
        <v>39</v>
      </c>
      <c r="W3321" s="6" t="s">
        <v>39</v>
      </c>
      <c r="X3321" s="6" t="s">
        <v>2803</v>
      </c>
      <c r="Y3321" s="6" t="s">
        <v>39</v>
      </c>
      <c r="Z3321" s="6" t="s">
        <v>2635</v>
      </c>
      <c r="AA3321" t="s">
        <v>39</v>
      </c>
      <c r="AB3321" t="s">
        <v>39</v>
      </c>
      <c r="AC3321" t="s">
        <v>39</v>
      </c>
      <c r="AD3321" t="s">
        <v>40</v>
      </c>
      <c r="AE3321" t="s">
        <v>39</v>
      </c>
      <c r="AF3321" t="s">
        <v>42</v>
      </c>
      <c r="AG3321" t="s">
        <v>3279</v>
      </c>
      <c r="AH3321">
        <v>60</v>
      </c>
      <c r="AI3321" t="s">
        <v>39</v>
      </c>
      <c r="AJ3321" s="6" t="s">
        <v>43</v>
      </c>
      <c r="AK3321" s="19">
        <v>0</v>
      </c>
      <c r="AL3321" t="s">
        <v>136</v>
      </c>
      <c r="AM3321" s="19">
        <v>0</v>
      </c>
      <c r="AN3321">
        <v>3</v>
      </c>
      <c r="AO3321">
        <v>100</v>
      </c>
      <c r="AP3321">
        <v>28</v>
      </c>
      <c r="AQ3321" t="s">
        <v>39</v>
      </c>
      <c r="AR3321" t="s">
        <v>2693</v>
      </c>
    </row>
    <row r="3322" spans="1:44" x14ac:dyDescent="0.35">
      <c r="A3322" t="s">
        <v>2187</v>
      </c>
      <c r="B3322" t="s">
        <v>2672</v>
      </c>
      <c r="C3322" t="s">
        <v>2592</v>
      </c>
      <c r="D3322" t="s">
        <v>915</v>
      </c>
      <c r="E3322" t="s">
        <v>1492</v>
      </c>
      <c r="F3322" t="s">
        <v>3065</v>
      </c>
      <c r="G3322" t="s">
        <v>42</v>
      </c>
      <c r="H3322" t="s">
        <v>40</v>
      </c>
      <c r="I3322" t="s">
        <v>3275</v>
      </c>
      <c r="J3322">
        <v>40.68</v>
      </c>
      <c r="K3322">
        <v>38.85</v>
      </c>
      <c r="L3322">
        <v>1968</v>
      </c>
      <c r="M3322" t="s">
        <v>2632</v>
      </c>
      <c r="N3322" t="s">
        <v>39</v>
      </c>
      <c r="O3322">
        <v>2003</v>
      </c>
      <c r="P3322">
        <v>2004</v>
      </c>
      <c r="Q3322" t="s">
        <v>2845</v>
      </c>
      <c r="R3322" t="s">
        <v>39</v>
      </c>
      <c r="S3322" t="s">
        <v>39</v>
      </c>
      <c r="T3322">
        <v>4</v>
      </c>
      <c r="U3322" t="s">
        <v>3278</v>
      </c>
      <c r="V3322" s="6" t="s">
        <v>39</v>
      </c>
      <c r="W3322" s="6" t="s">
        <v>39</v>
      </c>
      <c r="X3322" s="6" t="s">
        <v>2803</v>
      </c>
      <c r="Y3322" s="6" t="s">
        <v>39</v>
      </c>
      <c r="Z3322" s="6" t="s">
        <v>2635</v>
      </c>
      <c r="AA3322" t="s">
        <v>39</v>
      </c>
      <c r="AB3322" t="s">
        <v>39</v>
      </c>
      <c r="AC3322" t="s">
        <v>39</v>
      </c>
      <c r="AD3322" t="s">
        <v>40</v>
      </c>
      <c r="AE3322" t="s">
        <v>39</v>
      </c>
      <c r="AF3322" t="s">
        <v>42</v>
      </c>
      <c r="AG3322" t="s">
        <v>3279</v>
      </c>
      <c r="AH3322">
        <v>60</v>
      </c>
      <c r="AI3322" t="s">
        <v>39</v>
      </c>
      <c r="AJ3322" s="6" t="s">
        <v>43</v>
      </c>
      <c r="AK3322" s="19">
        <v>19.329999999999998</v>
      </c>
      <c r="AL3322" t="s">
        <v>136</v>
      </c>
      <c r="AM3322" s="19">
        <v>2.31</v>
      </c>
      <c r="AN3322">
        <v>3</v>
      </c>
      <c r="AO3322">
        <v>100</v>
      </c>
      <c r="AP3322">
        <v>28</v>
      </c>
      <c r="AQ3322" t="s">
        <v>39</v>
      </c>
      <c r="AR3322" t="s">
        <v>2693</v>
      </c>
    </row>
    <row r="3323" spans="1:44" x14ac:dyDescent="0.35">
      <c r="A3323" t="s">
        <v>2187</v>
      </c>
      <c r="B3323" t="s">
        <v>2672</v>
      </c>
      <c r="C3323" t="s">
        <v>2592</v>
      </c>
      <c r="D3323" t="s">
        <v>915</v>
      </c>
      <c r="E3323" t="s">
        <v>1492</v>
      </c>
      <c r="F3323" t="s">
        <v>3065</v>
      </c>
      <c r="G3323" t="s">
        <v>42</v>
      </c>
      <c r="H3323" t="s">
        <v>40</v>
      </c>
      <c r="I3323" t="s">
        <v>3276</v>
      </c>
      <c r="J3323">
        <v>40.65</v>
      </c>
      <c r="K3323">
        <v>38.89</v>
      </c>
      <c r="L3323">
        <v>1968</v>
      </c>
      <c r="M3323" t="s">
        <v>2632</v>
      </c>
      <c r="N3323" t="s">
        <v>39</v>
      </c>
      <c r="O3323">
        <v>2003</v>
      </c>
      <c r="P3323">
        <v>2004</v>
      </c>
      <c r="Q3323" t="s">
        <v>2845</v>
      </c>
      <c r="R3323" t="s">
        <v>39</v>
      </c>
      <c r="S3323" t="s">
        <v>39</v>
      </c>
      <c r="T3323">
        <v>4</v>
      </c>
      <c r="U3323" t="s">
        <v>3278</v>
      </c>
      <c r="V3323" s="6" t="s">
        <v>39</v>
      </c>
      <c r="W3323" s="6" t="s">
        <v>39</v>
      </c>
      <c r="X3323" s="6" t="s">
        <v>2803</v>
      </c>
      <c r="Y3323" s="6" t="s">
        <v>39</v>
      </c>
      <c r="Z3323" s="6" t="s">
        <v>2635</v>
      </c>
      <c r="AA3323" t="s">
        <v>39</v>
      </c>
      <c r="AB3323" t="s">
        <v>39</v>
      </c>
      <c r="AC3323" t="s">
        <v>39</v>
      </c>
      <c r="AD3323" t="s">
        <v>40</v>
      </c>
      <c r="AE3323" t="s">
        <v>39</v>
      </c>
      <c r="AF3323" t="s">
        <v>42</v>
      </c>
      <c r="AG3323" t="s">
        <v>3279</v>
      </c>
      <c r="AH3323">
        <v>60</v>
      </c>
      <c r="AI3323" t="s">
        <v>39</v>
      </c>
      <c r="AJ3323" s="6" t="s">
        <v>43</v>
      </c>
      <c r="AK3323" s="19">
        <v>40</v>
      </c>
      <c r="AL3323" t="s">
        <v>136</v>
      </c>
      <c r="AM3323" s="19">
        <v>12.16</v>
      </c>
      <c r="AN3323">
        <v>3</v>
      </c>
      <c r="AO3323">
        <v>100</v>
      </c>
      <c r="AP3323">
        <v>28</v>
      </c>
      <c r="AQ3323" t="s">
        <v>39</v>
      </c>
      <c r="AR3323" t="s">
        <v>2693</v>
      </c>
    </row>
    <row r="3324" spans="1:44" x14ac:dyDescent="0.35">
      <c r="A3324" t="s">
        <v>2187</v>
      </c>
      <c r="B3324" t="s">
        <v>2672</v>
      </c>
      <c r="C3324" t="s">
        <v>2592</v>
      </c>
      <c r="D3324" t="s">
        <v>915</v>
      </c>
      <c r="E3324" t="s">
        <v>1492</v>
      </c>
      <c r="F3324" t="s">
        <v>3065</v>
      </c>
      <c r="G3324" t="s">
        <v>42</v>
      </c>
      <c r="H3324" t="s">
        <v>40</v>
      </c>
      <c r="I3324" t="s">
        <v>3276</v>
      </c>
      <c r="J3324">
        <v>40.65</v>
      </c>
      <c r="K3324">
        <v>38.89</v>
      </c>
      <c r="L3324">
        <v>1968</v>
      </c>
      <c r="M3324" t="s">
        <v>2632</v>
      </c>
      <c r="N3324" t="s">
        <v>39</v>
      </c>
      <c r="O3324">
        <v>2003</v>
      </c>
      <c r="P3324">
        <v>2004</v>
      </c>
      <c r="Q3324" t="s">
        <v>2845</v>
      </c>
      <c r="R3324" t="s">
        <v>39</v>
      </c>
      <c r="S3324" t="s">
        <v>39</v>
      </c>
      <c r="T3324">
        <v>4</v>
      </c>
      <c r="U3324" t="s">
        <v>3278</v>
      </c>
      <c r="V3324" s="6" t="s">
        <v>39</v>
      </c>
      <c r="W3324" s="6" t="s">
        <v>39</v>
      </c>
      <c r="X3324" s="6" t="s">
        <v>2803</v>
      </c>
      <c r="Y3324" s="6" t="s">
        <v>39</v>
      </c>
      <c r="Z3324" s="6" t="s">
        <v>2635</v>
      </c>
      <c r="AA3324" t="s">
        <v>39</v>
      </c>
      <c r="AB3324" t="s">
        <v>39</v>
      </c>
      <c r="AC3324" t="s">
        <v>39</v>
      </c>
      <c r="AD3324" t="s">
        <v>40</v>
      </c>
      <c r="AE3324" t="s">
        <v>39</v>
      </c>
      <c r="AF3324" t="s">
        <v>42</v>
      </c>
      <c r="AG3324" t="s">
        <v>3279</v>
      </c>
      <c r="AH3324">
        <v>60</v>
      </c>
      <c r="AI3324" t="s">
        <v>39</v>
      </c>
      <c r="AJ3324" s="6" t="s">
        <v>43</v>
      </c>
      <c r="AK3324" s="19">
        <v>13.33</v>
      </c>
      <c r="AL3324" t="s">
        <v>136</v>
      </c>
      <c r="AM3324" s="19">
        <v>2.31</v>
      </c>
      <c r="AN3324">
        <v>3</v>
      </c>
      <c r="AO3324">
        <v>100</v>
      </c>
      <c r="AP3324">
        <v>28</v>
      </c>
      <c r="AQ3324" t="s">
        <v>39</v>
      </c>
      <c r="AR3324" t="s">
        <v>2693</v>
      </c>
    </row>
    <row r="3325" spans="1:44" x14ac:dyDescent="0.35">
      <c r="A3325" t="s">
        <v>2187</v>
      </c>
      <c r="B3325" t="s">
        <v>2672</v>
      </c>
      <c r="C3325" t="s">
        <v>2592</v>
      </c>
      <c r="D3325" t="s">
        <v>915</v>
      </c>
      <c r="E3325" t="s">
        <v>1492</v>
      </c>
      <c r="F3325" t="s">
        <v>3065</v>
      </c>
      <c r="G3325" t="s">
        <v>42</v>
      </c>
      <c r="H3325" t="s">
        <v>40</v>
      </c>
      <c r="I3325" t="s">
        <v>3276</v>
      </c>
      <c r="J3325">
        <v>40.65</v>
      </c>
      <c r="K3325">
        <v>38.89</v>
      </c>
      <c r="L3325">
        <v>1968</v>
      </c>
      <c r="M3325" t="s">
        <v>2632</v>
      </c>
      <c r="N3325" t="s">
        <v>39</v>
      </c>
      <c r="O3325">
        <v>2003</v>
      </c>
      <c r="P3325">
        <v>2004</v>
      </c>
      <c r="Q3325" t="s">
        <v>2845</v>
      </c>
      <c r="R3325" t="s">
        <v>39</v>
      </c>
      <c r="S3325" t="s">
        <v>39</v>
      </c>
      <c r="T3325">
        <v>4</v>
      </c>
      <c r="U3325" t="s">
        <v>3278</v>
      </c>
      <c r="V3325" s="6" t="s">
        <v>39</v>
      </c>
      <c r="W3325" s="6" t="s">
        <v>39</v>
      </c>
      <c r="X3325" s="6" t="s">
        <v>2803</v>
      </c>
      <c r="Y3325" s="6" t="s">
        <v>39</v>
      </c>
      <c r="Z3325" s="6" t="s">
        <v>2635</v>
      </c>
      <c r="AA3325" t="s">
        <v>39</v>
      </c>
      <c r="AB3325" t="s">
        <v>39</v>
      </c>
      <c r="AC3325" t="s">
        <v>39</v>
      </c>
      <c r="AD3325" t="s">
        <v>40</v>
      </c>
      <c r="AE3325" t="s">
        <v>39</v>
      </c>
      <c r="AF3325" t="s">
        <v>42</v>
      </c>
      <c r="AG3325" t="s">
        <v>3279</v>
      </c>
      <c r="AH3325">
        <v>60</v>
      </c>
      <c r="AI3325" t="s">
        <v>39</v>
      </c>
      <c r="AJ3325" s="6" t="s">
        <v>43</v>
      </c>
      <c r="AK3325" s="19">
        <v>88</v>
      </c>
      <c r="AL3325" t="s">
        <v>136</v>
      </c>
      <c r="AM3325" s="19">
        <v>4</v>
      </c>
      <c r="AN3325">
        <v>3</v>
      </c>
      <c r="AO3325">
        <v>100</v>
      </c>
      <c r="AP3325">
        <v>28</v>
      </c>
      <c r="AQ3325" t="s">
        <v>39</v>
      </c>
      <c r="AR3325" t="s">
        <v>2693</v>
      </c>
    </row>
    <row r="3326" spans="1:44" x14ac:dyDescent="0.35">
      <c r="A3326" t="s">
        <v>2187</v>
      </c>
      <c r="B3326" t="s">
        <v>2672</v>
      </c>
      <c r="C3326" t="s">
        <v>2592</v>
      </c>
      <c r="D3326" t="s">
        <v>915</v>
      </c>
      <c r="E3326" t="s">
        <v>1492</v>
      </c>
      <c r="F3326" t="s">
        <v>3065</v>
      </c>
      <c r="G3326" t="s">
        <v>42</v>
      </c>
      <c r="H3326" t="s">
        <v>40</v>
      </c>
      <c r="I3326" t="s">
        <v>3276</v>
      </c>
      <c r="J3326">
        <v>40.65</v>
      </c>
      <c r="K3326">
        <v>38.89</v>
      </c>
      <c r="L3326">
        <v>1968</v>
      </c>
      <c r="M3326" t="s">
        <v>2632</v>
      </c>
      <c r="N3326" t="s">
        <v>39</v>
      </c>
      <c r="O3326">
        <v>2003</v>
      </c>
      <c r="P3326">
        <v>2004</v>
      </c>
      <c r="Q3326" t="s">
        <v>2845</v>
      </c>
      <c r="R3326" t="s">
        <v>39</v>
      </c>
      <c r="S3326" t="s">
        <v>39</v>
      </c>
      <c r="T3326">
        <v>4</v>
      </c>
      <c r="U3326" t="s">
        <v>3278</v>
      </c>
      <c r="V3326" s="6" t="s">
        <v>39</v>
      </c>
      <c r="W3326" s="6" t="s">
        <v>39</v>
      </c>
      <c r="X3326" s="6" t="s">
        <v>2803</v>
      </c>
      <c r="Y3326" s="6" t="s">
        <v>39</v>
      </c>
      <c r="Z3326" s="6" t="s">
        <v>2635</v>
      </c>
      <c r="AA3326" t="s">
        <v>39</v>
      </c>
      <c r="AB3326" t="s">
        <v>39</v>
      </c>
      <c r="AC3326" t="s">
        <v>39</v>
      </c>
      <c r="AD3326" t="s">
        <v>40</v>
      </c>
      <c r="AE3326" t="s">
        <v>39</v>
      </c>
      <c r="AF3326" t="s">
        <v>42</v>
      </c>
      <c r="AG3326" t="s">
        <v>3279</v>
      </c>
      <c r="AH3326">
        <v>60</v>
      </c>
      <c r="AI3326" t="s">
        <v>39</v>
      </c>
      <c r="AJ3326" s="6" t="s">
        <v>43</v>
      </c>
      <c r="AK3326" s="19">
        <v>2.67</v>
      </c>
      <c r="AL3326" t="s">
        <v>136</v>
      </c>
      <c r="AM3326" s="19">
        <v>3.05</v>
      </c>
      <c r="AN3326">
        <v>3</v>
      </c>
      <c r="AO3326">
        <v>100</v>
      </c>
      <c r="AP3326">
        <v>28</v>
      </c>
      <c r="AQ3326" t="s">
        <v>39</v>
      </c>
      <c r="AR3326" t="s">
        <v>2693</v>
      </c>
    </row>
    <row r="3327" spans="1:44" x14ac:dyDescent="0.35">
      <c r="A3327" t="s">
        <v>2187</v>
      </c>
      <c r="B3327" t="s">
        <v>2672</v>
      </c>
      <c r="C3327" t="s">
        <v>2592</v>
      </c>
      <c r="D3327" t="s">
        <v>915</v>
      </c>
      <c r="E3327" t="s">
        <v>1492</v>
      </c>
      <c r="F3327" t="s">
        <v>3065</v>
      </c>
      <c r="G3327" t="s">
        <v>42</v>
      </c>
      <c r="H3327" t="s">
        <v>40</v>
      </c>
      <c r="I3327" t="s">
        <v>3276</v>
      </c>
      <c r="J3327">
        <v>40.65</v>
      </c>
      <c r="K3327">
        <v>38.89</v>
      </c>
      <c r="L3327">
        <v>1968</v>
      </c>
      <c r="M3327" t="s">
        <v>2632</v>
      </c>
      <c r="N3327" t="s">
        <v>39</v>
      </c>
      <c r="O3327">
        <v>2003</v>
      </c>
      <c r="P3327">
        <v>2004</v>
      </c>
      <c r="Q3327" t="s">
        <v>2845</v>
      </c>
      <c r="R3327" t="s">
        <v>39</v>
      </c>
      <c r="S3327" t="s">
        <v>39</v>
      </c>
      <c r="T3327">
        <v>4</v>
      </c>
      <c r="U3327" t="s">
        <v>3278</v>
      </c>
      <c r="V3327" s="6" t="s">
        <v>39</v>
      </c>
      <c r="W3327" s="6" t="s">
        <v>39</v>
      </c>
      <c r="X3327" s="6" t="s">
        <v>2803</v>
      </c>
      <c r="Y3327" s="6" t="s">
        <v>39</v>
      </c>
      <c r="Z3327" s="6" t="s">
        <v>2635</v>
      </c>
      <c r="AA3327" t="s">
        <v>39</v>
      </c>
      <c r="AB3327" t="s">
        <v>39</v>
      </c>
      <c r="AC3327" t="s">
        <v>39</v>
      </c>
      <c r="AD3327" t="s">
        <v>40</v>
      </c>
      <c r="AE3327" t="s">
        <v>39</v>
      </c>
      <c r="AF3327" t="s">
        <v>42</v>
      </c>
      <c r="AG3327" t="s">
        <v>3279</v>
      </c>
      <c r="AH3327">
        <v>60</v>
      </c>
      <c r="AI3327" t="s">
        <v>39</v>
      </c>
      <c r="AJ3327" s="6" t="s">
        <v>43</v>
      </c>
      <c r="AK3327" s="19">
        <v>23.33</v>
      </c>
      <c r="AL3327" t="s">
        <v>136</v>
      </c>
      <c r="AM3327" s="19">
        <v>13.01</v>
      </c>
      <c r="AN3327">
        <v>3</v>
      </c>
      <c r="AO3327">
        <v>100</v>
      </c>
      <c r="AP3327">
        <v>28</v>
      </c>
      <c r="AQ3327" t="s">
        <v>39</v>
      </c>
      <c r="AR3327" t="s">
        <v>2693</v>
      </c>
    </row>
    <row r="3328" spans="1:44" x14ac:dyDescent="0.35">
      <c r="A3328" t="s">
        <v>2187</v>
      </c>
      <c r="B3328" t="s">
        <v>2672</v>
      </c>
      <c r="C3328" t="s">
        <v>2592</v>
      </c>
      <c r="D3328" t="s">
        <v>915</v>
      </c>
      <c r="E3328" t="s">
        <v>1492</v>
      </c>
      <c r="F3328" t="s">
        <v>3065</v>
      </c>
      <c r="G3328" t="s">
        <v>42</v>
      </c>
      <c r="H3328" t="s">
        <v>40</v>
      </c>
      <c r="I3328" t="s">
        <v>3276</v>
      </c>
      <c r="J3328">
        <v>40.65</v>
      </c>
      <c r="K3328">
        <v>38.89</v>
      </c>
      <c r="L3328">
        <v>1968</v>
      </c>
      <c r="M3328" t="s">
        <v>2632</v>
      </c>
      <c r="N3328" t="s">
        <v>39</v>
      </c>
      <c r="O3328">
        <v>2003</v>
      </c>
      <c r="P3328">
        <v>2004</v>
      </c>
      <c r="Q3328" t="s">
        <v>2845</v>
      </c>
      <c r="R3328" t="s">
        <v>39</v>
      </c>
      <c r="S3328" t="s">
        <v>39</v>
      </c>
      <c r="T3328">
        <v>4</v>
      </c>
      <c r="U3328" t="s">
        <v>3278</v>
      </c>
      <c r="V3328" s="6" t="s">
        <v>39</v>
      </c>
      <c r="W3328" s="6" t="s">
        <v>39</v>
      </c>
      <c r="X3328" s="6" t="s">
        <v>2803</v>
      </c>
      <c r="Y3328" s="6" t="s">
        <v>39</v>
      </c>
      <c r="Z3328" s="6" t="s">
        <v>2635</v>
      </c>
      <c r="AA3328" t="s">
        <v>39</v>
      </c>
      <c r="AB3328" t="s">
        <v>39</v>
      </c>
      <c r="AC3328" t="s">
        <v>39</v>
      </c>
      <c r="AD3328" t="s">
        <v>40</v>
      </c>
      <c r="AE3328" t="s">
        <v>39</v>
      </c>
      <c r="AF3328" t="s">
        <v>42</v>
      </c>
      <c r="AG3328" t="s">
        <v>3279</v>
      </c>
      <c r="AH3328">
        <v>60</v>
      </c>
      <c r="AI3328" t="s">
        <v>39</v>
      </c>
      <c r="AJ3328" s="6" t="s">
        <v>43</v>
      </c>
      <c r="AK3328" s="19">
        <v>23.33</v>
      </c>
      <c r="AL3328" t="s">
        <v>136</v>
      </c>
      <c r="AM3328" s="19">
        <v>6.11</v>
      </c>
      <c r="AN3328">
        <v>3</v>
      </c>
      <c r="AO3328">
        <v>100</v>
      </c>
      <c r="AP3328">
        <v>28</v>
      </c>
      <c r="AQ3328" t="s">
        <v>39</v>
      </c>
      <c r="AR3328" t="s">
        <v>2693</v>
      </c>
    </row>
    <row r="3329" spans="1:45" x14ac:dyDescent="0.35">
      <c r="A3329" t="s">
        <v>2187</v>
      </c>
      <c r="B3329" t="s">
        <v>2672</v>
      </c>
      <c r="C3329" t="s">
        <v>2592</v>
      </c>
      <c r="D3329" t="s">
        <v>915</v>
      </c>
      <c r="E3329" t="s">
        <v>1492</v>
      </c>
      <c r="F3329" t="s">
        <v>3065</v>
      </c>
      <c r="G3329" t="s">
        <v>42</v>
      </c>
      <c r="H3329" t="s">
        <v>40</v>
      </c>
      <c r="I3329" t="s">
        <v>3276</v>
      </c>
      <c r="J3329">
        <v>40.65</v>
      </c>
      <c r="K3329">
        <v>38.89</v>
      </c>
      <c r="L3329">
        <v>1968</v>
      </c>
      <c r="M3329" t="s">
        <v>2632</v>
      </c>
      <c r="N3329" t="s">
        <v>39</v>
      </c>
      <c r="O3329">
        <v>2003</v>
      </c>
      <c r="P3329">
        <v>2004</v>
      </c>
      <c r="Q3329" t="s">
        <v>2845</v>
      </c>
      <c r="R3329" t="s">
        <v>39</v>
      </c>
      <c r="S3329" t="s">
        <v>39</v>
      </c>
      <c r="T3329">
        <v>4</v>
      </c>
      <c r="U3329" t="s">
        <v>3278</v>
      </c>
      <c r="V3329" s="6" t="s">
        <v>39</v>
      </c>
      <c r="W3329" s="6" t="s">
        <v>39</v>
      </c>
      <c r="X3329" s="6" t="s">
        <v>2803</v>
      </c>
      <c r="Y3329" s="6" t="s">
        <v>39</v>
      </c>
      <c r="Z3329" s="6" t="s">
        <v>2635</v>
      </c>
      <c r="AA3329" t="s">
        <v>39</v>
      </c>
      <c r="AB3329" t="s">
        <v>39</v>
      </c>
      <c r="AC3329" t="s">
        <v>39</v>
      </c>
      <c r="AD3329" t="s">
        <v>40</v>
      </c>
      <c r="AE3329" t="s">
        <v>39</v>
      </c>
      <c r="AF3329" t="s">
        <v>42</v>
      </c>
      <c r="AG3329" t="s">
        <v>3279</v>
      </c>
      <c r="AH3329">
        <v>60</v>
      </c>
      <c r="AI3329" t="s">
        <v>39</v>
      </c>
      <c r="AJ3329" s="6" t="s">
        <v>43</v>
      </c>
      <c r="AK3329" s="19">
        <v>6</v>
      </c>
      <c r="AL3329" t="s">
        <v>136</v>
      </c>
      <c r="AM3329" s="19">
        <v>2</v>
      </c>
      <c r="AN3329">
        <v>3</v>
      </c>
      <c r="AO3329">
        <v>100</v>
      </c>
      <c r="AP3329">
        <v>28</v>
      </c>
      <c r="AQ3329" t="s">
        <v>39</v>
      </c>
      <c r="AR3329" t="s">
        <v>2693</v>
      </c>
    </row>
    <row r="3330" spans="1:45" x14ac:dyDescent="0.35">
      <c r="A3330" t="s">
        <v>2187</v>
      </c>
      <c r="B3330" t="s">
        <v>2672</v>
      </c>
      <c r="C3330" t="s">
        <v>2592</v>
      </c>
      <c r="D3330" t="s">
        <v>915</v>
      </c>
      <c r="E3330" t="s">
        <v>1492</v>
      </c>
      <c r="F3330" t="s">
        <v>3065</v>
      </c>
      <c r="G3330" t="s">
        <v>42</v>
      </c>
      <c r="H3330" t="s">
        <v>40</v>
      </c>
      <c r="I3330" t="s">
        <v>3276</v>
      </c>
      <c r="J3330">
        <v>40.65</v>
      </c>
      <c r="K3330">
        <v>38.89</v>
      </c>
      <c r="L3330">
        <v>1968</v>
      </c>
      <c r="M3330" t="s">
        <v>2632</v>
      </c>
      <c r="N3330" t="s">
        <v>39</v>
      </c>
      <c r="O3330">
        <v>2003</v>
      </c>
      <c r="P3330">
        <v>2004</v>
      </c>
      <c r="Q3330" t="s">
        <v>2845</v>
      </c>
      <c r="R3330" t="s">
        <v>39</v>
      </c>
      <c r="S3330" t="s">
        <v>39</v>
      </c>
      <c r="T3330">
        <v>4</v>
      </c>
      <c r="U3330" t="s">
        <v>3278</v>
      </c>
      <c r="V3330" s="6" t="s">
        <v>39</v>
      </c>
      <c r="W3330" s="6" t="s">
        <v>39</v>
      </c>
      <c r="X3330" s="6" t="s">
        <v>2803</v>
      </c>
      <c r="Y3330" s="6" t="s">
        <v>39</v>
      </c>
      <c r="Z3330" s="6" t="s">
        <v>2635</v>
      </c>
      <c r="AA3330" t="s">
        <v>39</v>
      </c>
      <c r="AB3330" t="s">
        <v>39</v>
      </c>
      <c r="AC3330" t="s">
        <v>39</v>
      </c>
      <c r="AD3330" t="s">
        <v>40</v>
      </c>
      <c r="AE3330" t="s">
        <v>39</v>
      </c>
      <c r="AF3330" t="s">
        <v>42</v>
      </c>
      <c r="AG3330" t="s">
        <v>3279</v>
      </c>
      <c r="AH3330">
        <v>60</v>
      </c>
      <c r="AI3330" t="s">
        <v>39</v>
      </c>
      <c r="AJ3330" s="6" t="s">
        <v>43</v>
      </c>
      <c r="AK3330" s="19">
        <v>15.33</v>
      </c>
      <c r="AL3330" t="s">
        <v>136</v>
      </c>
      <c r="AM3330" s="19">
        <v>12.71</v>
      </c>
      <c r="AN3330">
        <v>3</v>
      </c>
      <c r="AO3330">
        <v>100</v>
      </c>
      <c r="AP3330">
        <v>28</v>
      </c>
      <c r="AQ3330" t="s">
        <v>39</v>
      </c>
      <c r="AR3330" t="s">
        <v>2693</v>
      </c>
    </row>
    <row r="3331" spans="1:45" x14ac:dyDescent="0.35">
      <c r="A3331" t="s">
        <v>2187</v>
      </c>
      <c r="B3331" t="s">
        <v>2672</v>
      </c>
      <c r="C3331" t="s">
        <v>2592</v>
      </c>
      <c r="D3331" t="s">
        <v>915</v>
      </c>
      <c r="E3331" t="s">
        <v>1492</v>
      </c>
      <c r="F3331" t="s">
        <v>3065</v>
      </c>
      <c r="G3331" t="s">
        <v>42</v>
      </c>
      <c r="H3331" t="s">
        <v>40</v>
      </c>
      <c r="I3331" t="s">
        <v>3276</v>
      </c>
      <c r="J3331">
        <v>40.65</v>
      </c>
      <c r="K3331">
        <v>38.89</v>
      </c>
      <c r="L3331">
        <v>1968</v>
      </c>
      <c r="M3331" t="s">
        <v>2632</v>
      </c>
      <c r="N3331" t="s">
        <v>39</v>
      </c>
      <c r="O3331">
        <v>2003</v>
      </c>
      <c r="P3331">
        <v>2004</v>
      </c>
      <c r="Q3331" t="s">
        <v>2845</v>
      </c>
      <c r="R3331" t="s">
        <v>39</v>
      </c>
      <c r="S3331" t="s">
        <v>39</v>
      </c>
      <c r="T3331">
        <v>4</v>
      </c>
      <c r="U3331" t="s">
        <v>3278</v>
      </c>
      <c r="V3331" s="6" t="s">
        <v>39</v>
      </c>
      <c r="W3331" s="6" t="s">
        <v>39</v>
      </c>
      <c r="X3331" s="6" t="s">
        <v>2803</v>
      </c>
      <c r="Y3331" s="6" t="s">
        <v>39</v>
      </c>
      <c r="Z3331" s="6" t="s">
        <v>2635</v>
      </c>
      <c r="AA3331" t="s">
        <v>39</v>
      </c>
      <c r="AB3331" t="s">
        <v>39</v>
      </c>
      <c r="AC3331" t="s">
        <v>39</v>
      </c>
      <c r="AD3331" t="s">
        <v>40</v>
      </c>
      <c r="AE3331" t="s">
        <v>39</v>
      </c>
      <c r="AF3331" t="s">
        <v>42</v>
      </c>
      <c r="AG3331" t="s">
        <v>3279</v>
      </c>
      <c r="AH3331">
        <v>60</v>
      </c>
      <c r="AI3331" t="s">
        <v>39</v>
      </c>
      <c r="AJ3331" s="6" t="s">
        <v>43</v>
      </c>
      <c r="AK3331" s="19">
        <v>24</v>
      </c>
      <c r="AL3331" t="s">
        <v>136</v>
      </c>
      <c r="AM3331" s="19">
        <v>5.29</v>
      </c>
      <c r="AN3331">
        <v>3</v>
      </c>
      <c r="AO3331">
        <v>100</v>
      </c>
      <c r="AP3331">
        <v>28</v>
      </c>
      <c r="AQ3331" t="s">
        <v>39</v>
      </c>
      <c r="AR3331" t="s">
        <v>2693</v>
      </c>
    </row>
    <row r="3332" spans="1:45" x14ac:dyDescent="0.35">
      <c r="A3332" t="s">
        <v>2187</v>
      </c>
      <c r="B3332" t="s">
        <v>2672</v>
      </c>
      <c r="C3332" t="s">
        <v>2592</v>
      </c>
      <c r="D3332" t="s">
        <v>915</v>
      </c>
      <c r="E3332" t="s">
        <v>1492</v>
      </c>
      <c r="F3332" t="s">
        <v>3065</v>
      </c>
      <c r="G3332" t="s">
        <v>42</v>
      </c>
      <c r="H3332" t="s">
        <v>40</v>
      </c>
      <c r="I3332" t="s">
        <v>3277</v>
      </c>
      <c r="J3332">
        <v>40.700000000000003</v>
      </c>
      <c r="K3332">
        <v>38.909999999999997</v>
      </c>
      <c r="L3332">
        <v>1968</v>
      </c>
      <c r="M3332" t="s">
        <v>2632</v>
      </c>
      <c r="N3332" t="s">
        <v>39</v>
      </c>
      <c r="O3332">
        <v>2003</v>
      </c>
      <c r="P3332">
        <v>2004</v>
      </c>
      <c r="Q3332" t="s">
        <v>2845</v>
      </c>
      <c r="R3332" t="s">
        <v>39</v>
      </c>
      <c r="S3332" t="s">
        <v>39</v>
      </c>
      <c r="T3332">
        <v>4</v>
      </c>
      <c r="U3332" t="s">
        <v>3278</v>
      </c>
      <c r="V3332" s="6" t="s">
        <v>39</v>
      </c>
      <c r="W3332" s="6" t="s">
        <v>39</v>
      </c>
      <c r="X3332" s="6" t="s">
        <v>2803</v>
      </c>
      <c r="Y3332" s="6" t="s">
        <v>39</v>
      </c>
      <c r="Z3332" s="6" t="s">
        <v>2635</v>
      </c>
      <c r="AA3332" t="s">
        <v>39</v>
      </c>
      <c r="AB3332" t="s">
        <v>39</v>
      </c>
      <c r="AC3332" t="s">
        <v>39</v>
      </c>
      <c r="AD3332" t="s">
        <v>40</v>
      </c>
      <c r="AE3332" t="s">
        <v>39</v>
      </c>
      <c r="AF3332" t="s">
        <v>42</v>
      </c>
      <c r="AG3332" t="s">
        <v>3279</v>
      </c>
      <c r="AH3332">
        <v>60</v>
      </c>
      <c r="AI3332" t="s">
        <v>39</v>
      </c>
      <c r="AJ3332" s="6" t="s">
        <v>43</v>
      </c>
      <c r="AK3332" s="19">
        <v>10</v>
      </c>
      <c r="AL3332" t="s">
        <v>136</v>
      </c>
      <c r="AM3332" s="19">
        <v>2</v>
      </c>
      <c r="AN3332">
        <v>3</v>
      </c>
      <c r="AO3332">
        <v>100</v>
      </c>
      <c r="AP3332">
        <v>28</v>
      </c>
      <c r="AQ3332" t="s">
        <v>39</v>
      </c>
      <c r="AR3332" t="s">
        <v>2693</v>
      </c>
    </row>
    <row r="3333" spans="1:45" x14ac:dyDescent="0.35">
      <c r="A3333" t="s">
        <v>2187</v>
      </c>
      <c r="B3333" t="s">
        <v>2672</v>
      </c>
      <c r="C3333" t="s">
        <v>2592</v>
      </c>
      <c r="D3333" t="s">
        <v>915</v>
      </c>
      <c r="E3333" t="s">
        <v>1492</v>
      </c>
      <c r="F3333" t="s">
        <v>3065</v>
      </c>
      <c r="G3333" t="s">
        <v>42</v>
      </c>
      <c r="H3333" t="s">
        <v>40</v>
      </c>
      <c r="I3333" t="s">
        <v>3274</v>
      </c>
      <c r="J3333">
        <v>40.58</v>
      </c>
      <c r="K3333">
        <v>38.9</v>
      </c>
      <c r="L3333">
        <v>1968</v>
      </c>
      <c r="M3333" t="s">
        <v>2632</v>
      </c>
      <c r="N3333" t="s">
        <v>39</v>
      </c>
      <c r="O3333">
        <v>2003</v>
      </c>
      <c r="P3333">
        <v>2004</v>
      </c>
      <c r="Q3333" t="s">
        <v>2845</v>
      </c>
      <c r="R3333" t="s">
        <v>39</v>
      </c>
      <c r="S3333" t="s">
        <v>39</v>
      </c>
      <c r="T3333">
        <v>4</v>
      </c>
      <c r="U3333" t="s">
        <v>3278</v>
      </c>
      <c r="V3333" s="6" t="s">
        <v>39</v>
      </c>
      <c r="W3333" s="6" t="s">
        <v>39</v>
      </c>
      <c r="X3333" s="6" t="s">
        <v>2803</v>
      </c>
      <c r="Y3333" s="6" t="s">
        <v>39</v>
      </c>
      <c r="Z3333" s="6" t="s">
        <v>2635</v>
      </c>
      <c r="AA3333" t="s">
        <v>39</v>
      </c>
      <c r="AB3333" t="s">
        <v>39</v>
      </c>
      <c r="AC3333" t="s">
        <v>39</v>
      </c>
      <c r="AD3333" t="s">
        <v>40</v>
      </c>
      <c r="AE3333" t="s">
        <v>39</v>
      </c>
      <c r="AF3333" t="s">
        <v>42</v>
      </c>
      <c r="AG3333" t="s">
        <v>3279</v>
      </c>
      <c r="AH3333">
        <v>60</v>
      </c>
      <c r="AI3333" t="s">
        <v>39</v>
      </c>
      <c r="AJ3333" s="6" t="s">
        <v>43</v>
      </c>
      <c r="AK3333" s="19">
        <v>34.67</v>
      </c>
      <c r="AL3333" t="s">
        <v>136</v>
      </c>
      <c r="AM3333" s="19">
        <v>17.010000000000002</v>
      </c>
      <c r="AN3333">
        <v>3</v>
      </c>
      <c r="AO3333">
        <v>100</v>
      </c>
      <c r="AP3333">
        <v>28</v>
      </c>
      <c r="AQ3333" t="s">
        <v>39</v>
      </c>
      <c r="AR3333" t="s">
        <v>2693</v>
      </c>
    </row>
    <row r="3334" spans="1:45" x14ac:dyDescent="0.35">
      <c r="A3334" t="s">
        <v>2187</v>
      </c>
      <c r="B3334" t="s">
        <v>2672</v>
      </c>
      <c r="C3334" t="s">
        <v>2592</v>
      </c>
      <c r="D3334" t="s">
        <v>915</v>
      </c>
      <c r="E3334" t="s">
        <v>1492</v>
      </c>
      <c r="F3334" t="s">
        <v>3065</v>
      </c>
      <c r="G3334" t="s">
        <v>42</v>
      </c>
      <c r="H3334" t="s">
        <v>40</v>
      </c>
      <c r="I3334" t="s">
        <v>3274</v>
      </c>
      <c r="J3334">
        <v>40.58</v>
      </c>
      <c r="K3334">
        <v>38.9</v>
      </c>
      <c r="L3334">
        <v>1968</v>
      </c>
      <c r="M3334" t="s">
        <v>2632</v>
      </c>
      <c r="N3334" t="s">
        <v>39</v>
      </c>
      <c r="O3334">
        <v>2003</v>
      </c>
      <c r="P3334">
        <v>2004</v>
      </c>
      <c r="Q3334" t="s">
        <v>2845</v>
      </c>
      <c r="R3334" t="s">
        <v>39</v>
      </c>
      <c r="S3334" t="s">
        <v>39</v>
      </c>
      <c r="T3334">
        <v>4</v>
      </c>
      <c r="U3334" t="s">
        <v>3278</v>
      </c>
      <c r="V3334" s="6" t="s">
        <v>39</v>
      </c>
      <c r="W3334" s="6" t="s">
        <v>39</v>
      </c>
      <c r="X3334" s="6" t="s">
        <v>2803</v>
      </c>
      <c r="Y3334" s="6" t="s">
        <v>39</v>
      </c>
      <c r="Z3334" s="6" t="s">
        <v>2635</v>
      </c>
      <c r="AA3334" t="s">
        <v>39</v>
      </c>
      <c r="AB3334" t="s">
        <v>39</v>
      </c>
      <c r="AC3334" t="s">
        <v>39</v>
      </c>
      <c r="AD3334" t="s">
        <v>40</v>
      </c>
      <c r="AE3334" t="s">
        <v>39</v>
      </c>
      <c r="AF3334" t="s">
        <v>42</v>
      </c>
      <c r="AG3334" t="s">
        <v>3279</v>
      </c>
      <c r="AH3334">
        <v>60</v>
      </c>
      <c r="AI3334" t="s">
        <v>39</v>
      </c>
      <c r="AJ3334" s="6" t="s">
        <v>43</v>
      </c>
      <c r="AK3334" s="19">
        <v>32</v>
      </c>
      <c r="AL3334" t="s">
        <v>136</v>
      </c>
      <c r="AM3334" s="19">
        <v>7.21</v>
      </c>
      <c r="AN3334">
        <v>3</v>
      </c>
      <c r="AO3334">
        <v>100</v>
      </c>
      <c r="AP3334">
        <v>28</v>
      </c>
      <c r="AQ3334" t="s">
        <v>39</v>
      </c>
      <c r="AR3334" t="s">
        <v>2693</v>
      </c>
    </row>
    <row r="3335" spans="1:45" x14ac:dyDescent="0.35">
      <c r="A3335" t="s">
        <v>2187</v>
      </c>
      <c r="B3335" t="s">
        <v>2672</v>
      </c>
      <c r="C3335" t="s">
        <v>2592</v>
      </c>
      <c r="D3335" t="s">
        <v>915</v>
      </c>
      <c r="E3335" t="s">
        <v>1492</v>
      </c>
      <c r="F3335" t="s">
        <v>3065</v>
      </c>
      <c r="G3335" t="s">
        <v>42</v>
      </c>
      <c r="H3335" t="s">
        <v>40</v>
      </c>
      <c r="I3335" t="s">
        <v>3274</v>
      </c>
      <c r="J3335">
        <v>40.58</v>
      </c>
      <c r="K3335">
        <v>38.9</v>
      </c>
      <c r="L3335">
        <v>1968</v>
      </c>
      <c r="M3335" t="s">
        <v>2632</v>
      </c>
      <c r="N3335" t="s">
        <v>39</v>
      </c>
      <c r="O3335">
        <v>2003</v>
      </c>
      <c r="P3335">
        <v>2004</v>
      </c>
      <c r="Q3335" t="s">
        <v>2845</v>
      </c>
      <c r="R3335" t="s">
        <v>39</v>
      </c>
      <c r="S3335" t="s">
        <v>39</v>
      </c>
      <c r="T3335">
        <v>4</v>
      </c>
      <c r="U3335" t="s">
        <v>3278</v>
      </c>
      <c r="V3335" s="6" t="s">
        <v>39</v>
      </c>
      <c r="W3335" s="6" t="s">
        <v>39</v>
      </c>
      <c r="X3335" s="6" t="s">
        <v>2803</v>
      </c>
      <c r="Y3335" s="6" t="s">
        <v>39</v>
      </c>
      <c r="Z3335" s="6" t="s">
        <v>2635</v>
      </c>
      <c r="AA3335" t="s">
        <v>39</v>
      </c>
      <c r="AB3335" t="s">
        <v>39</v>
      </c>
      <c r="AC3335" t="s">
        <v>39</v>
      </c>
      <c r="AD3335" t="s">
        <v>40</v>
      </c>
      <c r="AE3335" t="s">
        <v>39</v>
      </c>
      <c r="AF3335" t="s">
        <v>42</v>
      </c>
      <c r="AG3335" t="s">
        <v>3279</v>
      </c>
      <c r="AH3335">
        <v>60</v>
      </c>
      <c r="AI3335" t="s">
        <v>39</v>
      </c>
      <c r="AJ3335" s="6" t="s">
        <v>43</v>
      </c>
      <c r="AK3335" s="19">
        <v>28.67</v>
      </c>
      <c r="AL3335" t="s">
        <v>136</v>
      </c>
      <c r="AM3335" s="19">
        <v>4.62</v>
      </c>
      <c r="AN3335">
        <v>3</v>
      </c>
      <c r="AO3335">
        <v>100</v>
      </c>
      <c r="AP3335">
        <v>28</v>
      </c>
      <c r="AQ3335" t="s">
        <v>39</v>
      </c>
      <c r="AR3335" t="s">
        <v>2693</v>
      </c>
    </row>
    <row r="3336" spans="1:45" x14ac:dyDescent="0.35">
      <c r="A3336" t="s">
        <v>2187</v>
      </c>
      <c r="B3336" t="s">
        <v>2672</v>
      </c>
      <c r="C3336" t="s">
        <v>2592</v>
      </c>
      <c r="D3336" t="s">
        <v>915</v>
      </c>
      <c r="E3336" t="s">
        <v>1492</v>
      </c>
      <c r="F3336" t="s">
        <v>3065</v>
      </c>
      <c r="G3336" t="s">
        <v>42</v>
      </c>
      <c r="H3336" t="s">
        <v>40</v>
      </c>
      <c r="I3336" t="s">
        <v>3274</v>
      </c>
      <c r="J3336">
        <v>40.58</v>
      </c>
      <c r="K3336">
        <v>38.9</v>
      </c>
      <c r="L3336">
        <v>1968</v>
      </c>
      <c r="M3336" t="s">
        <v>2632</v>
      </c>
      <c r="N3336" t="s">
        <v>39</v>
      </c>
      <c r="O3336">
        <v>2003</v>
      </c>
      <c r="P3336">
        <v>2004</v>
      </c>
      <c r="Q3336" t="s">
        <v>2845</v>
      </c>
      <c r="R3336" t="s">
        <v>39</v>
      </c>
      <c r="S3336" t="s">
        <v>39</v>
      </c>
      <c r="T3336">
        <v>4</v>
      </c>
      <c r="U3336" t="s">
        <v>3278</v>
      </c>
      <c r="V3336" s="6" t="s">
        <v>39</v>
      </c>
      <c r="W3336" s="6" t="s">
        <v>39</v>
      </c>
      <c r="X3336" s="6" t="s">
        <v>2803</v>
      </c>
      <c r="Y3336" s="6" t="s">
        <v>39</v>
      </c>
      <c r="Z3336" s="6" t="s">
        <v>2635</v>
      </c>
      <c r="AA3336" t="s">
        <v>39</v>
      </c>
      <c r="AB3336" t="s">
        <v>39</v>
      </c>
      <c r="AC3336" t="s">
        <v>39</v>
      </c>
      <c r="AD3336" t="s">
        <v>40</v>
      </c>
      <c r="AE3336" t="s">
        <v>39</v>
      </c>
      <c r="AF3336" t="s">
        <v>42</v>
      </c>
      <c r="AG3336" t="s">
        <v>3279</v>
      </c>
      <c r="AH3336">
        <v>60</v>
      </c>
      <c r="AI3336" t="s">
        <v>39</v>
      </c>
      <c r="AJ3336" s="6" t="s">
        <v>43</v>
      </c>
      <c r="AK3336" s="19">
        <v>0.67</v>
      </c>
      <c r="AL3336" t="s">
        <v>136</v>
      </c>
      <c r="AM3336" s="19">
        <v>1.1499999999999999</v>
      </c>
      <c r="AN3336">
        <v>3</v>
      </c>
      <c r="AO3336">
        <v>100</v>
      </c>
      <c r="AP3336">
        <v>28</v>
      </c>
      <c r="AQ3336" t="s">
        <v>39</v>
      </c>
      <c r="AR3336" t="s">
        <v>2693</v>
      </c>
    </row>
    <row r="3337" spans="1:45" x14ac:dyDescent="0.35">
      <c r="A3337" t="s">
        <v>2187</v>
      </c>
      <c r="B3337" t="s">
        <v>2672</v>
      </c>
      <c r="C3337" t="s">
        <v>2592</v>
      </c>
      <c r="D3337" t="s">
        <v>915</v>
      </c>
      <c r="E3337" t="s">
        <v>1492</v>
      </c>
      <c r="F3337" t="s">
        <v>3065</v>
      </c>
      <c r="G3337" t="s">
        <v>42</v>
      </c>
      <c r="H3337" t="s">
        <v>40</v>
      </c>
      <c r="I3337" t="s">
        <v>3274</v>
      </c>
      <c r="J3337">
        <v>40.58</v>
      </c>
      <c r="K3337">
        <v>38.9</v>
      </c>
      <c r="L3337">
        <v>1968</v>
      </c>
      <c r="M3337" t="s">
        <v>2632</v>
      </c>
      <c r="N3337" t="s">
        <v>39</v>
      </c>
      <c r="O3337">
        <v>2003</v>
      </c>
      <c r="P3337">
        <v>2004</v>
      </c>
      <c r="Q3337" t="s">
        <v>2845</v>
      </c>
      <c r="R3337" t="s">
        <v>39</v>
      </c>
      <c r="S3337" t="s">
        <v>39</v>
      </c>
      <c r="T3337">
        <v>4</v>
      </c>
      <c r="U3337" t="s">
        <v>3278</v>
      </c>
      <c r="V3337" s="6" t="s">
        <v>39</v>
      </c>
      <c r="W3337" s="6" t="s">
        <v>39</v>
      </c>
      <c r="X3337" s="6" t="s">
        <v>2803</v>
      </c>
      <c r="Y3337" s="6" t="s">
        <v>39</v>
      </c>
      <c r="Z3337" s="6" t="s">
        <v>2635</v>
      </c>
      <c r="AA3337" t="s">
        <v>39</v>
      </c>
      <c r="AB3337" t="s">
        <v>39</v>
      </c>
      <c r="AC3337" t="s">
        <v>39</v>
      </c>
      <c r="AD3337" t="s">
        <v>40</v>
      </c>
      <c r="AE3337" t="s">
        <v>39</v>
      </c>
      <c r="AF3337" t="s">
        <v>42</v>
      </c>
      <c r="AG3337" t="s">
        <v>3279</v>
      </c>
      <c r="AH3337">
        <v>60</v>
      </c>
      <c r="AI3337" t="s">
        <v>39</v>
      </c>
      <c r="AJ3337" s="6" t="s">
        <v>43</v>
      </c>
      <c r="AK3337" s="19">
        <v>42</v>
      </c>
      <c r="AL3337" t="s">
        <v>136</v>
      </c>
      <c r="AM3337" s="19">
        <v>7.21</v>
      </c>
      <c r="AN3337">
        <v>3</v>
      </c>
      <c r="AO3337">
        <v>100</v>
      </c>
      <c r="AP3337">
        <v>28</v>
      </c>
      <c r="AQ3337" t="s">
        <v>39</v>
      </c>
      <c r="AR3337" t="s">
        <v>2693</v>
      </c>
    </row>
    <row r="3338" spans="1:45" x14ac:dyDescent="0.35">
      <c r="A3338" t="s">
        <v>2187</v>
      </c>
      <c r="B3338" t="s">
        <v>2672</v>
      </c>
      <c r="C3338" t="s">
        <v>2592</v>
      </c>
      <c r="D3338" t="s">
        <v>915</v>
      </c>
      <c r="E3338" t="s">
        <v>1492</v>
      </c>
      <c r="F3338" t="s">
        <v>3065</v>
      </c>
      <c r="G3338" t="s">
        <v>42</v>
      </c>
      <c r="H3338" t="s">
        <v>40</v>
      </c>
      <c r="I3338" t="s">
        <v>3274</v>
      </c>
      <c r="J3338">
        <v>40.58</v>
      </c>
      <c r="K3338">
        <v>38.9</v>
      </c>
      <c r="L3338">
        <v>1968</v>
      </c>
      <c r="M3338" t="s">
        <v>2632</v>
      </c>
      <c r="N3338" t="s">
        <v>39</v>
      </c>
      <c r="O3338">
        <v>2003</v>
      </c>
      <c r="P3338">
        <v>2004</v>
      </c>
      <c r="Q3338" t="s">
        <v>2845</v>
      </c>
      <c r="R3338" t="s">
        <v>39</v>
      </c>
      <c r="S3338" t="s">
        <v>39</v>
      </c>
      <c r="T3338">
        <v>4</v>
      </c>
      <c r="U3338" t="s">
        <v>3278</v>
      </c>
      <c r="V3338" s="6" t="s">
        <v>39</v>
      </c>
      <c r="W3338" s="6" t="s">
        <v>39</v>
      </c>
      <c r="X3338" s="6" t="s">
        <v>2803</v>
      </c>
      <c r="Y3338" s="6" t="s">
        <v>39</v>
      </c>
      <c r="Z3338" s="6" t="s">
        <v>2635</v>
      </c>
      <c r="AA3338" t="s">
        <v>39</v>
      </c>
      <c r="AB3338" t="s">
        <v>39</v>
      </c>
      <c r="AC3338" t="s">
        <v>39</v>
      </c>
      <c r="AD3338" t="s">
        <v>40</v>
      </c>
      <c r="AE3338" t="s">
        <v>39</v>
      </c>
      <c r="AF3338" t="s">
        <v>42</v>
      </c>
      <c r="AG3338" t="s">
        <v>3279</v>
      </c>
      <c r="AH3338">
        <v>60</v>
      </c>
      <c r="AI3338" t="s">
        <v>39</v>
      </c>
      <c r="AJ3338" s="6" t="s">
        <v>43</v>
      </c>
      <c r="AK3338" s="19">
        <v>15.33</v>
      </c>
      <c r="AL3338" t="s">
        <v>136</v>
      </c>
      <c r="AM3338" s="19">
        <v>5.03</v>
      </c>
      <c r="AN3338">
        <v>3</v>
      </c>
      <c r="AO3338">
        <v>100</v>
      </c>
      <c r="AP3338">
        <v>28</v>
      </c>
      <c r="AQ3338" t="s">
        <v>39</v>
      </c>
      <c r="AR3338" t="s">
        <v>2693</v>
      </c>
    </row>
    <row r="3339" spans="1:45" x14ac:dyDescent="0.35">
      <c r="A3339" t="s">
        <v>2187</v>
      </c>
      <c r="B3339" t="s">
        <v>2672</v>
      </c>
      <c r="C3339" t="s">
        <v>2592</v>
      </c>
      <c r="D3339" t="s">
        <v>915</v>
      </c>
      <c r="E3339" t="s">
        <v>1492</v>
      </c>
      <c r="F3339" t="s">
        <v>3065</v>
      </c>
      <c r="G3339" t="s">
        <v>42</v>
      </c>
      <c r="H3339" t="s">
        <v>40</v>
      </c>
      <c r="I3339" t="s">
        <v>3274</v>
      </c>
      <c r="J3339">
        <v>40.58</v>
      </c>
      <c r="K3339">
        <v>38.9</v>
      </c>
      <c r="L3339">
        <v>1968</v>
      </c>
      <c r="M3339" t="s">
        <v>2632</v>
      </c>
      <c r="N3339" t="s">
        <v>39</v>
      </c>
      <c r="O3339">
        <v>2003</v>
      </c>
      <c r="P3339">
        <v>2004</v>
      </c>
      <c r="Q3339" t="s">
        <v>2845</v>
      </c>
      <c r="R3339" t="s">
        <v>39</v>
      </c>
      <c r="S3339" t="s">
        <v>39</v>
      </c>
      <c r="T3339">
        <v>4</v>
      </c>
      <c r="U3339" t="s">
        <v>3278</v>
      </c>
      <c r="V3339" s="6" t="s">
        <v>39</v>
      </c>
      <c r="W3339" s="6" t="s">
        <v>39</v>
      </c>
      <c r="X3339" s="6" t="s">
        <v>2803</v>
      </c>
      <c r="Y3339" s="6" t="s">
        <v>39</v>
      </c>
      <c r="Z3339" s="6" t="s">
        <v>2635</v>
      </c>
      <c r="AA3339" t="s">
        <v>39</v>
      </c>
      <c r="AB3339" t="s">
        <v>39</v>
      </c>
      <c r="AC3339" t="s">
        <v>39</v>
      </c>
      <c r="AD3339" t="s">
        <v>40</v>
      </c>
      <c r="AE3339" t="s">
        <v>39</v>
      </c>
      <c r="AF3339" t="s">
        <v>42</v>
      </c>
      <c r="AG3339" t="s">
        <v>3279</v>
      </c>
      <c r="AH3339">
        <v>60</v>
      </c>
      <c r="AI3339" t="s">
        <v>39</v>
      </c>
      <c r="AJ3339" s="6" t="s">
        <v>43</v>
      </c>
      <c r="AK3339" s="19">
        <v>3.33</v>
      </c>
      <c r="AL3339" t="s">
        <v>136</v>
      </c>
      <c r="AM3339" s="19">
        <v>1.1499999999999999</v>
      </c>
      <c r="AN3339">
        <v>3</v>
      </c>
      <c r="AO3339">
        <v>100</v>
      </c>
      <c r="AP3339">
        <v>28</v>
      </c>
      <c r="AQ3339" t="s">
        <v>39</v>
      </c>
      <c r="AR3339" t="s">
        <v>2693</v>
      </c>
    </row>
    <row r="3340" spans="1:45" x14ac:dyDescent="0.35">
      <c r="A3340" t="s">
        <v>2187</v>
      </c>
      <c r="B3340" t="s">
        <v>2672</v>
      </c>
      <c r="C3340" t="s">
        <v>2592</v>
      </c>
      <c r="D3340" t="s">
        <v>915</v>
      </c>
      <c r="E3340" t="s">
        <v>1492</v>
      </c>
      <c r="F3340" t="s">
        <v>3065</v>
      </c>
      <c r="G3340" t="s">
        <v>42</v>
      </c>
      <c r="H3340" t="s">
        <v>40</v>
      </c>
      <c r="I3340" t="s">
        <v>3274</v>
      </c>
      <c r="J3340">
        <v>40.58</v>
      </c>
      <c r="K3340">
        <v>38.9</v>
      </c>
      <c r="L3340">
        <v>1968</v>
      </c>
      <c r="M3340" t="s">
        <v>2632</v>
      </c>
      <c r="N3340" t="s">
        <v>39</v>
      </c>
      <c r="O3340">
        <v>2003</v>
      </c>
      <c r="P3340">
        <v>2004</v>
      </c>
      <c r="Q3340" t="s">
        <v>2845</v>
      </c>
      <c r="R3340" t="s">
        <v>39</v>
      </c>
      <c r="S3340" t="s">
        <v>39</v>
      </c>
      <c r="T3340">
        <v>4</v>
      </c>
      <c r="U3340" t="s">
        <v>3278</v>
      </c>
      <c r="V3340" s="6" t="s">
        <v>39</v>
      </c>
      <c r="W3340" s="6" t="s">
        <v>39</v>
      </c>
      <c r="X3340" s="6" t="s">
        <v>2803</v>
      </c>
      <c r="Y3340" s="6" t="s">
        <v>39</v>
      </c>
      <c r="Z3340" s="6" t="s">
        <v>2635</v>
      </c>
      <c r="AA3340" t="s">
        <v>39</v>
      </c>
      <c r="AB3340" t="s">
        <v>39</v>
      </c>
      <c r="AC3340" t="s">
        <v>39</v>
      </c>
      <c r="AD3340" t="s">
        <v>40</v>
      </c>
      <c r="AE3340" t="s">
        <v>39</v>
      </c>
      <c r="AF3340" t="s">
        <v>42</v>
      </c>
      <c r="AG3340" t="s">
        <v>3279</v>
      </c>
      <c r="AH3340">
        <v>60</v>
      </c>
      <c r="AI3340" t="s">
        <v>39</v>
      </c>
      <c r="AJ3340" s="6" t="s">
        <v>43</v>
      </c>
      <c r="AK3340" s="19">
        <v>6.67</v>
      </c>
      <c r="AL3340" t="s">
        <v>136</v>
      </c>
      <c r="AM3340" s="19">
        <v>4.16</v>
      </c>
      <c r="AN3340">
        <v>3</v>
      </c>
      <c r="AO3340">
        <v>100</v>
      </c>
      <c r="AP3340">
        <v>28</v>
      </c>
      <c r="AQ3340" t="s">
        <v>39</v>
      </c>
      <c r="AR3340" t="s">
        <v>2693</v>
      </c>
    </row>
    <row r="3341" spans="1:45" x14ac:dyDescent="0.35">
      <c r="A3341" t="s">
        <v>2187</v>
      </c>
      <c r="B3341" t="s">
        <v>2672</v>
      </c>
      <c r="C3341" t="s">
        <v>2592</v>
      </c>
      <c r="D3341" t="s">
        <v>915</v>
      </c>
      <c r="E3341" t="s">
        <v>1492</v>
      </c>
      <c r="F3341" t="s">
        <v>3065</v>
      </c>
      <c r="G3341" t="s">
        <v>42</v>
      </c>
      <c r="H3341" t="s">
        <v>40</v>
      </c>
      <c r="I3341" t="s">
        <v>3274</v>
      </c>
      <c r="J3341">
        <v>40.58</v>
      </c>
      <c r="K3341">
        <v>38.9</v>
      </c>
      <c r="L3341">
        <v>1968</v>
      </c>
      <c r="M3341" t="s">
        <v>2632</v>
      </c>
      <c r="N3341" t="s">
        <v>39</v>
      </c>
      <c r="O3341">
        <v>2003</v>
      </c>
      <c r="P3341">
        <v>2004</v>
      </c>
      <c r="Q3341" t="s">
        <v>2845</v>
      </c>
      <c r="R3341" t="s">
        <v>39</v>
      </c>
      <c r="S3341" t="s">
        <v>39</v>
      </c>
      <c r="T3341">
        <v>4</v>
      </c>
      <c r="U3341" t="s">
        <v>3278</v>
      </c>
      <c r="V3341" s="6" t="s">
        <v>39</v>
      </c>
      <c r="W3341" s="6" t="s">
        <v>39</v>
      </c>
      <c r="X3341" s="6" t="s">
        <v>2803</v>
      </c>
      <c r="Y3341" s="6" t="s">
        <v>39</v>
      </c>
      <c r="Z3341" s="6" t="s">
        <v>2635</v>
      </c>
      <c r="AA3341" t="s">
        <v>39</v>
      </c>
      <c r="AB3341" t="s">
        <v>39</v>
      </c>
      <c r="AC3341" t="s">
        <v>39</v>
      </c>
      <c r="AD3341" t="s">
        <v>40</v>
      </c>
      <c r="AE3341" t="s">
        <v>39</v>
      </c>
      <c r="AF3341" t="s">
        <v>42</v>
      </c>
      <c r="AG3341" t="s">
        <v>3279</v>
      </c>
      <c r="AH3341">
        <v>60</v>
      </c>
      <c r="AI3341" t="s">
        <v>39</v>
      </c>
      <c r="AJ3341" s="6" t="s">
        <v>43</v>
      </c>
      <c r="AK3341" s="19">
        <v>1.33</v>
      </c>
      <c r="AL3341" t="s">
        <v>136</v>
      </c>
      <c r="AM3341" s="19">
        <v>1.55</v>
      </c>
      <c r="AN3341">
        <v>3</v>
      </c>
      <c r="AO3341">
        <v>100</v>
      </c>
      <c r="AP3341">
        <v>28</v>
      </c>
      <c r="AQ3341" t="s">
        <v>39</v>
      </c>
      <c r="AR3341" t="s">
        <v>2693</v>
      </c>
    </row>
    <row r="3342" spans="1:45" x14ac:dyDescent="0.35">
      <c r="A3342" t="s">
        <v>2187</v>
      </c>
      <c r="B3342" t="s">
        <v>2672</v>
      </c>
      <c r="C3342" t="s">
        <v>2592</v>
      </c>
      <c r="D3342" t="s">
        <v>915</v>
      </c>
      <c r="E3342" t="s">
        <v>1492</v>
      </c>
      <c r="F3342" t="s">
        <v>3065</v>
      </c>
      <c r="G3342" t="s">
        <v>42</v>
      </c>
      <c r="H3342" t="s">
        <v>40</v>
      </c>
      <c r="I3342" t="s">
        <v>3274</v>
      </c>
      <c r="J3342">
        <v>40.700000000000003</v>
      </c>
      <c r="K3342">
        <v>38.909999999999997</v>
      </c>
      <c r="L3342">
        <v>1968</v>
      </c>
      <c r="M3342" t="s">
        <v>2632</v>
      </c>
      <c r="N3342" t="s">
        <v>39</v>
      </c>
      <c r="O3342">
        <v>2003</v>
      </c>
      <c r="P3342">
        <v>2004</v>
      </c>
      <c r="Q3342" t="s">
        <v>2845</v>
      </c>
      <c r="R3342" t="s">
        <v>39</v>
      </c>
      <c r="S3342" t="s">
        <v>39</v>
      </c>
      <c r="T3342">
        <v>4</v>
      </c>
      <c r="U3342" t="s">
        <v>3280</v>
      </c>
      <c r="V3342" s="6" t="s">
        <v>39</v>
      </c>
      <c r="W3342" s="6" t="s">
        <v>39</v>
      </c>
      <c r="X3342" s="6" t="s">
        <v>2803</v>
      </c>
      <c r="Y3342" s="6" t="s">
        <v>39</v>
      </c>
      <c r="Z3342" s="6" t="s">
        <v>2635</v>
      </c>
      <c r="AA3342" t="s">
        <v>39</v>
      </c>
      <c r="AB3342" t="s">
        <v>39</v>
      </c>
      <c r="AC3342" t="s">
        <v>39</v>
      </c>
      <c r="AD3342" t="s">
        <v>40</v>
      </c>
      <c r="AE3342" t="s">
        <v>39</v>
      </c>
      <c r="AF3342" t="s">
        <v>40</v>
      </c>
      <c r="AG3342" t="s">
        <v>39</v>
      </c>
      <c r="AH3342" t="s">
        <v>39</v>
      </c>
      <c r="AI3342" t="s">
        <v>39</v>
      </c>
      <c r="AJ3342" s="6" t="s">
        <v>43</v>
      </c>
      <c r="AK3342" s="19">
        <v>16</v>
      </c>
      <c r="AL3342" t="s">
        <v>136</v>
      </c>
      <c r="AM3342" s="19">
        <v>2</v>
      </c>
      <c r="AN3342">
        <v>3</v>
      </c>
      <c r="AO3342">
        <v>100</v>
      </c>
      <c r="AP3342">
        <v>28</v>
      </c>
      <c r="AQ3342" t="s">
        <v>39</v>
      </c>
      <c r="AR3342" t="s">
        <v>2693</v>
      </c>
      <c r="AS3342" t="s">
        <v>3281</v>
      </c>
    </row>
    <row r="3343" spans="1:45" x14ac:dyDescent="0.35">
      <c r="A3343" t="s">
        <v>2187</v>
      </c>
      <c r="B3343" t="s">
        <v>2672</v>
      </c>
      <c r="C3343" t="s">
        <v>2592</v>
      </c>
      <c r="D3343" t="s">
        <v>915</v>
      </c>
      <c r="E3343" t="s">
        <v>1492</v>
      </c>
      <c r="F3343" t="s">
        <v>3065</v>
      </c>
      <c r="G3343" t="s">
        <v>42</v>
      </c>
      <c r="H3343" t="s">
        <v>40</v>
      </c>
      <c r="I3343" t="s">
        <v>3274</v>
      </c>
      <c r="J3343">
        <v>40.700000000000003</v>
      </c>
      <c r="K3343">
        <v>38.909999999999997</v>
      </c>
      <c r="L3343">
        <v>1968</v>
      </c>
      <c r="M3343" t="s">
        <v>2632</v>
      </c>
      <c r="N3343" t="s">
        <v>39</v>
      </c>
      <c r="O3343">
        <v>2003</v>
      </c>
      <c r="P3343">
        <v>2004</v>
      </c>
      <c r="Q3343" t="s">
        <v>2845</v>
      </c>
      <c r="R3343" t="s">
        <v>39</v>
      </c>
      <c r="S3343" t="s">
        <v>39</v>
      </c>
      <c r="T3343">
        <v>4</v>
      </c>
      <c r="U3343" t="s">
        <v>3280</v>
      </c>
      <c r="V3343" s="6" t="s">
        <v>39</v>
      </c>
      <c r="W3343" s="6" t="s">
        <v>39</v>
      </c>
      <c r="X3343" s="6" t="s">
        <v>2803</v>
      </c>
      <c r="Y3343" s="6" t="s">
        <v>39</v>
      </c>
      <c r="Z3343" s="6" t="s">
        <v>2635</v>
      </c>
      <c r="AA3343" t="s">
        <v>39</v>
      </c>
      <c r="AB3343" t="s">
        <v>39</v>
      </c>
      <c r="AC3343" t="s">
        <v>39</v>
      </c>
      <c r="AD3343" t="s">
        <v>40</v>
      </c>
      <c r="AE3343" t="s">
        <v>39</v>
      </c>
      <c r="AF3343" t="s">
        <v>40</v>
      </c>
      <c r="AG3343" t="s">
        <v>39</v>
      </c>
      <c r="AH3343" t="s">
        <v>39</v>
      </c>
      <c r="AI3343" t="s">
        <v>39</v>
      </c>
      <c r="AJ3343" s="6" t="s">
        <v>43</v>
      </c>
      <c r="AK3343" s="19">
        <v>16.670000000000002</v>
      </c>
      <c r="AL3343" t="s">
        <v>136</v>
      </c>
      <c r="AM3343" s="19">
        <v>13.31</v>
      </c>
      <c r="AN3343">
        <v>3</v>
      </c>
      <c r="AO3343">
        <v>100</v>
      </c>
      <c r="AP3343">
        <v>28</v>
      </c>
      <c r="AQ3343" t="s">
        <v>39</v>
      </c>
      <c r="AR3343" t="s">
        <v>2693</v>
      </c>
      <c r="AS3343" t="s">
        <v>3281</v>
      </c>
    </row>
    <row r="3344" spans="1:45" x14ac:dyDescent="0.35">
      <c r="A3344" t="s">
        <v>2187</v>
      </c>
      <c r="B3344" t="s">
        <v>2672</v>
      </c>
      <c r="C3344" t="s">
        <v>2592</v>
      </c>
      <c r="D3344" t="s">
        <v>915</v>
      </c>
      <c r="E3344" t="s">
        <v>1492</v>
      </c>
      <c r="F3344" t="s">
        <v>3065</v>
      </c>
      <c r="G3344" t="s">
        <v>42</v>
      </c>
      <c r="H3344" t="s">
        <v>40</v>
      </c>
      <c r="I3344" t="s">
        <v>3274</v>
      </c>
      <c r="J3344">
        <v>40.700000000000003</v>
      </c>
      <c r="K3344">
        <v>38.909999999999997</v>
      </c>
      <c r="L3344">
        <v>1968</v>
      </c>
      <c r="M3344" t="s">
        <v>2632</v>
      </c>
      <c r="N3344" t="s">
        <v>39</v>
      </c>
      <c r="O3344">
        <v>2003</v>
      </c>
      <c r="P3344">
        <v>2004</v>
      </c>
      <c r="Q3344" t="s">
        <v>2845</v>
      </c>
      <c r="R3344" t="s">
        <v>39</v>
      </c>
      <c r="S3344" t="s">
        <v>39</v>
      </c>
      <c r="T3344">
        <v>4</v>
      </c>
      <c r="U3344" t="s">
        <v>3280</v>
      </c>
      <c r="V3344" s="6" t="s">
        <v>39</v>
      </c>
      <c r="W3344" s="6" t="s">
        <v>39</v>
      </c>
      <c r="X3344" s="6" t="s">
        <v>2803</v>
      </c>
      <c r="Y3344" s="6" t="s">
        <v>39</v>
      </c>
      <c r="Z3344" s="6" t="s">
        <v>2635</v>
      </c>
      <c r="AA3344" t="s">
        <v>39</v>
      </c>
      <c r="AB3344" t="s">
        <v>39</v>
      </c>
      <c r="AC3344" t="s">
        <v>39</v>
      </c>
      <c r="AD3344" t="s">
        <v>40</v>
      </c>
      <c r="AE3344" t="s">
        <v>39</v>
      </c>
      <c r="AF3344" t="s">
        <v>40</v>
      </c>
      <c r="AG3344" t="s">
        <v>39</v>
      </c>
      <c r="AH3344" t="s">
        <v>39</v>
      </c>
      <c r="AI3344" t="s">
        <v>39</v>
      </c>
      <c r="AJ3344" s="6" t="s">
        <v>43</v>
      </c>
      <c r="AK3344" s="19">
        <v>82</v>
      </c>
      <c r="AL3344" t="s">
        <v>136</v>
      </c>
      <c r="AM3344" s="19">
        <v>10.58</v>
      </c>
      <c r="AN3344">
        <v>3</v>
      </c>
      <c r="AO3344">
        <v>100</v>
      </c>
      <c r="AP3344">
        <v>28</v>
      </c>
      <c r="AQ3344" t="s">
        <v>39</v>
      </c>
      <c r="AR3344" t="s">
        <v>2693</v>
      </c>
      <c r="AS3344" t="s">
        <v>3281</v>
      </c>
    </row>
    <row r="3345" spans="1:45" x14ac:dyDescent="0.35">
      <c r="A3345" t="s">
        <v>2187</v>
      </c>
      <c r="B3345" t="s">
        <v>2672</v>
      </c>
      <c r="C3345" t="s">
        <v>2592</v>
      </c>
      <c r="D3345" t="s">
        <v>915</v>
      </c>
      <c r="E3345" t="s">
        <v>1492</v>
      </c>
      <c r="F3345" t="s">
        <v>3065</v>
      </c>
      <c r="G3345" t="s">
        <v>42</v>
      </c>
      <c r="H3345" t="s">
        <v>40</v>
      </c>
      <c r="I3345" t="s">
        <v>3274</v>
      </c>
      <c r="J3345">
        <v>40.700000000000003</v>
      </c>
      <c r="K3345">
        <v>38.909999999999997</v>
      </c>
      <c r="L3345">
        <v>1968</v>
      </c>
      <c r="M3345" t="s">
        <v>2632</v>
      </c>
      <c r="N3345" t="s">
        <v>39</v>
      </c>
      <c r="O3345">
        <v>2003</v>
      </c>
      <c r="P3345">
        <v>2004</v>
      </c>
      <c r="Q3345" t="s">
        <v>2845</v>
      </c>
      <c r="R3345" t="s">
        <v>39</v>
      </c>
      <c r="S3345" t="s">
        <v>39</v>
      </c>
      <c r="T3345">
        <v>4</v>
      </c>
      <c r="U3345" t="s">
        <v>3280</v>
      </c>
      <c r="V3345" s="6" t="s">
        <v>39</v>
      </c>
      <c r="W3345" s="6" t="s">
        <v>39</v>
      </c>
      <c r="X3345" s="6" t="s">
        <v>2803</v>
      </c>
      <c r="Y3345" s="6" t="s">
        <v>39</v>
      </c>
      <c r="Z3345" s="6" t="s">
        <v>2635</v>
      </c>
      <c r="AA3345" t="s">
        <v>39</v>
      </c>
      <c r="AB3345" t="s">
        <v>39</v>
      </c>
      <c r="AC3345" t="s">
        <v>39</v>
      </c>
      <c r="AD3345" t="s">
        <v>40</v>
      </c>
      <c r="AE3345" t="s">
        <v>39</v>
      </c>
      <c r="AF3345" t="s">
        <v>40</v>
      </c>
      <c r="AG3345" t="s">
        <v>39</v>
      </c>
      <c r="AH3345" t="s">
        <v>39</v>
      </c>
      <c r="AI3345" t="s">
        <v>39</v>
      </c>
      <c r="AJ3345" s="6" t="s">
        <v>43</v>
      </c>
      <c r="AK3345" s="19">
        <v>0.67</v>
      </c>
      <c r="AL3345" t="s">
        <v>136</v>
      </c>
      <c r="AM3345" s="19">
        <v>1.1499999999999999</v>
      </c>
      <c r="AN3345">
        <v>3</v>
      </c>
      <c r="AO3345">
        <v>100</v>
      </c>
      <c r="AP3345">
        <v>28</v>
      </c>
      <c r="AQ3345" t="s">
        <v>39</v>
      </c>
      <c r="AR3345" t="s">
        <v>2693</v>
      </c>
      <c r="AS3345" t="s">
        <v>3281</v>
      </c>
    </row>
    <row r="3346" spans="1:45" x14ac:dyDescent="0.35">
      <c r="A3346" t="s">
        <v>2187</v>
      </c>
      <c r="B3346" t="s">
        <v>2672</v>
      </c>
      <c r="C3346" t="s">
        <v>2592</v>
      </c>
      <c r="D3346" t="s">
        <v>915</v>
      </c>
      <c r="E3346" t="s">
        <v>1492</v>
      </c>
      <c r="F3346" t="s">
        <v>3065</v>
      </c>
      <c r="G3346" t="s">
        <v>42</v>
      </c>
      <c r="H3346" t="s">
        <v>40</v>
      </c>
      <c r="I3346" t="s">
        <v>3274</v>
      </c>
      <c r="J3346">
        <v>40.700000000000003</v>
      </c>
      <c r="K3346">
        <v>38.909999999999997</v>
      </c>
      <c r="L3346">
        <v>1968</v>
      </c>
      <c r="M3346" t="s">
        <v>2632</v>
      </c>
      <c r="N3346" t="s">
        <v>39</v>
      </c>
      <c r="O3346">
        <v>2003</v>
      </c>
      <c r="P3346">
        <v>2004</v>
      </c>
      <c r="Q3346" t="s">
        <v>2845</v>
      </c>
      <c r="R3346" t="s">
        <v>39</v>
      </c>
      <c r="S3346" t="s">
        <v>39</v>
      </c>
      <c r="T3346">
        <v>4</v>
      </c>
      <c r="U3346" t="s">
        <v>3280</v>
      </c>
      <c r="V3346" s="6" t="s">
        <v>39</v>
      </c>
      <c r="W3346" s="6" t="s">
        <v>39</v>
      </c>
      <c r="X3346" s="6" t="s">
        <v>2803</v>
      </c>
      <c r="Y3346" s="6" t="s">
        <v>39</v>
      </c>
      <c r="Z3346" s="6" t="s">
        <v>2635</v>
      </c>
      <c r="AA3346" t="s">
        <v>39</v>
      </c>
      <c r="AB3346" t="s">
        <v>39</v>
      </c>
      <c r="AC3346" t="s">
        <v>39</v>
      </c>
      <c r="AD3346" t="s">
        <v>40</v>
      </c>
      <c r="AE3346" t="s">
        <v>39</v>
      </c>
      <c r="AF3346" t="s">
        <v>40</v>
      </c>
      <c r="AG3346" t="s">
        <v>39</v>
      </c>
      <c r="AH3346" t="s">
        <v>39</v>
      </c>
      <c r="AI3346" t="s">
        <v>39</v>
      </c>
      <c r="AJ3346" s="6" t="s">
        <v>43</v>
      </c>
      <c r="AK3346" s="19">
        <v>57.33</v>
      </c>
      <c r="AL3346" t="s">
        <v>136</v>
      </c>
      <c r="AM3346" s="19">
        <v>4.62</v>
      </c>
      <c r="AN3346">
        <v>3</v>
      </c>
      <c r="AO3346">
        <v>100</v>
      </c>
      <c r="AP3346">
        <v>28</v>
      </c>
      <c r="AQ3346" t="s">
        <v>39</v>
      </c>
      <c r="AR3346" t="s">
        <v>2693</v>
      </c>
      <c r="AS3346" t="s">
        <v>3281</v>
      </c>
    </row>
    <row r="3347" spans="1:45" x14ac:dyDescent="0.35">
      <c r="A3347" t="s">
        <v>2187</v>
      </c>
      <c r="B3347" t="s">
        <v>2672</v>
      </c>
      <c r="C3347" t="s">
        <v>2592</v>
      </c>
      <c r="D3347" t="s">
        <v>915</v>
      </c>
      <c r="E3347" t="s">
        <v>1492</v>
      </c>
      <c r="F3347" t="s">
        <v>3065</v>
      </c>
      <c r="G3347" t="s">
        <v>42</v>
      </c>
      <c r="H3347" t="s">
        <v>40</v>
      </c>
      <c r="I3347" t="s">
        <v>3274</v>
      </c>
      <c r="J3347">
        <v>40.700000000000003</v>
      </c>
      <c r="K3347">
        <v>38.909999999999997</v>
      </c>
      <c r="L3347">
        <v>1968</v>
      </c>
      <c r="M3347" t="s">
        <v>2632</v>
      </c>
      <c r="N3347" t="s">
        <v>39</v>
      </c>
      <c r="O3347">
        <v>2003</v>
      </c>
      <c r="P3347">
        <v>2004</v>
      </c>
      <c r="Q3347" t="s">
        <v>2845</v>
      </c>
      <c r="R3347" t="s">
        <v>39</v>
      </c>
      <c r="S3347" t="s">
        <v>39</v>
      </c>
      <c r="T3347">
        <v>4</v>
      </c>
      <c r="U3347" t="s">
        <v>3280</v>
      </c>
      <c r="V3347" s="6" t="s">
        <v>39</v>
      </c>
      <c r="W3347" s="6" t="s">
        <v>39</v>
      </c>
      <c r="X3347" s="6" t="s">
        <v>2803</v>
      </c>
      <c r="Y3347" s="6" t="s">
        <v>39</v>
      </c>
      <c r="Z3347" s="6" t="s">
        <v>2635</v>
      </c>
      <c r="AA3347" t="s">
        <v>39</v>
      </c>
      <c r="AB3347" t="s">
        <v>39</v>
      </c>
      <c r="AC3347" t="s">
        <v>39</v>
      </c>
      <c r="AD3347" t="s">
        <v>40</v>
      </c>
      <c r="AE3347" t="s">
        <v>39</v>
      </c>
      <c r="AF3347" t="s">
        <v>40</v>
      </c>
      <c r="AG3347" t="s">
        <v>39</v>
      </c>
      <c r="AH3347" t="s">
        <v>39</v>
      </c>
      <c r="AI3347" t="s">
        <v>39</v>
      </c>
      <c r="AJ3347" s="6" t="s">
        <v>43</v>
      </c>
      <c r="AK3347" s="19">
        <v>22.67</v>
      </c>
      <c r="AL3347" t="s">
        <v>136</v>
      </c>
      <c r="AM3347" s="19">
        <v>6.43</v>
      </c>
      <c r="AN3347">
        <v>3</v>
      </c>
      <c r="AO3347">
        <v>100</v>
      </c>
      <c r="AP3347">
        <v>28</v>
      </c>
      <c r="AQ3347" t="s">
        <v>39</v>
      </c>
      <c r="AR3347" t="s">
        <v>2693</v>
      </c>
      <c r="AS3347" t="s">
        <v>3281</v>
      </c>
    </row>
    <row r="3348" spans="1:45" x14ac:dyDescent="0.35">
      <c r="A3348" t="s">
        <v>2187</v>
      </c>
      <c r="B3348" t="s">
        <v>2672</v>
      </c>
      <c r="C3348" t="s">
        <v>2592</v>
      </c>
      <c r="D3348" t="s">
        <v>915</v>
      </c>
      <c r="E3348" t="s">
        <v>1492</v>
      </c>
      <c r="F3348" t="s">
        <v>3065</v>
      </c>
      <c r="G3348" t="s">
        <v>42</v>
      </c>
      <c r="H3348" t="s">
        <v>40</v>
      </c>
      <c r="I3348" t="s">
        <v>3274</v>
      </c>
      <c r="J3348">
        <v>40.700000000000003</v>
      </c>
      <c r="K3348">
        <v>38.909999999999997</v>
      </c>
      <c r="L3348">
        <v>1968</v>
      </c>
      <c r="M3348" t="s">
        <v>2632</v>
      </c>
      <c r="N3348" t="s">
        <v>39</v>
      </c>
      <c r="O3348">
        <v>2003</v>
      </c>
      <c r="P3348">
        <v>2004</v>
      </c>
      <c r="Q3348" t="s">
        <v>2845</v>
      </c>
      <c r="R3348" t="s">
        <v>39</v>
      </c>
      <c r="S3348" t="s">
        <v>39</v>
      </c>
      <c r="T3348">
        <v>4</v>
      </c>
      <c r="U3348" t="s">
        <v>3280</v>
      </c>
      <c r="V3348" s="6" t="s">
        <v>39</v>
      </c>
      <c r="W3348" s="6" t="s">
        <v>39</v>
      </c>
      <c r="X3348" s="6" t="s">
        <v>2803</v>
      </c>
      <c r="Y3348" s="6" t="s">
        <v>39</v>
      </c>
      <c r="Z3348" s="6" t="s">
        <v>2635</v>
      </c>
      <c r="AA3348" t="s">
        <v>39</v>
      </c>
      <c r="AB3348" t="s">
        <v>39</v>
      </c>
      <c r="AC3348" t="s">
        <v>39</v>
      </c>
      <c r="AD3348" t="s">
        <v>40</v>
      </c>
      <c r="AE3348" t="s">
        <v>39</v>
      </c>
      <c r="AF3348" t="s">
        <v>40</v>
      </c>
      <c r="AG3348" t="s">
        <v>39</v>
      </c>
      <c r="AH3348" t="s">
        <v>39</v>
      </c>
      <c r="AI3348" t="s">
        <v>39</v>
      </c>
      <c r="AJ3348" s="6" t="s">
        <v>43</v>
      </c>
      <c r="AK3348" s="19">
        <v>68.67</v>
      </c>
      <c r="AL3348" t="s">
        <v>136</v>
      </c>
      <c r="AM3348" s="19">
        <v>18.48</v>
      </c>
      <c r="AN3348">
        <v>3</v>
      </c>
      <c r="AO3348">
        <v>100</v>
      </c>
      <c r="AP3348">
        <v>28</v>
      </c>
      <c r="AQ3348" t="s">
        <v>39</v>
      </c>
      <c r="AR3348" t="s">
        <v>2693</v>
      </c>
      <c r="AS3348" t="s">
        <v>3281</v>
      </c>
    </row>
    <row r="3349" spans="1:45" x14ac:dyDescent="0.35">
      <c r="A3349" t="s">
        <v>2187</v>
      </c>
      <c r="B3349" t="s">
        <v>2672</v>
      </c>
      <c r="C3349" t="s">
        <v>2592</v>
      </c>
      <c r="D3349" t="s">
        <v>915</v>
      </c>
      <c r="E3349" t="s">
        <v>1492</v>
      </c>
      <c r="F3349" t="s">
        <v>3065</v>
      </c>
      <c r="G3349" t="s">
        <v>42</v>
      </c>
      <c r="H3349" t="s">
        <v>40</v>
      </c>
      <c r="I3349" t="s">
        <v>3274</v>
      </c>
      <c r="J3349">
        <v>40.700000000000003</v>
      </c>
      <c r="K3349">
        <v>38.909999999999997</v>
      </c>
      <c r="L3349">
        <v>1968</v>
      </c>
      <c r="M3349" t="s">
        <v>2632</v>
      </c>
      <c r="N3349" t="s">
        <v>39</v>
      </c>
      <c r="O3349">
        <v>2003</v>
      </c>
      <c r="P3349">
        <v>2004</v>
      </c>
      <c r="Q3349" t="s">
        <v>2845</v>
      </c>
      <c r="R3349" t="s">
        <v>39</v>
      </c>
      <c r="S3349" t="s">
        <v>39</v>
      </c>
      <c r="T3349">
        <v>4</v>
      </c>
      <c r="U3349" t="s">
        <v>3280</v>
      </c>
      <c r="V3349" s="6" t="s">
        <v>39</v>
      </c>
      <c r="W3349" s="6" t="s">
        <v>39</v>
      </c>
      <c r="X3349" s="6" t="s">
        <v>2803</v>
      </c>
      <c r="Y3349" s="6" t="s">
        <v>39</v>
      </c>
      <c r="Z3349" s="6" t="s">
        <v>2635</v>
      </c>
      <c r="AA3349" t="s">
        <v>39</v>
      </c>
      <c r="AB3349" t="s">
        <v>39</v>
      </c>
      <c r="AC3349" t="s">
        <v>39</v>
      </c>
      <c r="AD3349" t="s">
        <v>40</v>
      </c>
      <c r="AE3349" t="s">
        <v>39</v>
      </c>
      <c r="AF3349" t="s">
        <v>40</v>
      </c>
      <c r="AG3349" t="s">
        <v>39</v>
      </c>
      <c r="AH3349" t="s">
        <v>39</v>
      </c>
      <c r="AI3349" t="s">
        <v>39</v>
      </c>
      <c r="AJ3349" s="6" t="s">
        <v>43</v>
      </c>
      <c r="AK3349" s="19">
        <v>30</v>
      </c>
      <c r="AL3349" t="s">
        <v>136</v>
      </c>
      <c r="AM3349" s="19">
        <v>4</v>
      </c>
      <c r="AN3349">
        <v>3</v>
      </c>
      <c r="AO3349">
        <v>100</v>
      </c>
      <c r="AP3349">
        <v>28</v>
      </c>
      <c r="AQ3349" t="s">
        <v>39</v>
      </c>
      <c r="AR3349" t="s">
        <v>2693</v>
      </c>
      <c r="AS3349" t="s">
        <v>3281</v>
      </c>
    </row>
    <row r="3350" spans="1:45" x14ac:dyDescent="0.35">
      <c r="A3350" t="s">
        <v>2187</v>
      </c>
      <c r="B3350" t="s">
        <v>2672</v>
      </c>
      <c r="C3350" t="s">
        <v>2592</v>
      </c>
      <c r="D3350" t="s">
        <v>915</v>
      </c>
      <c r="E3350" t="s">
        <v>1492</v>
      </c>
      <c r="F3350" t="s">
        <v>3065</v>
      </c>
      <c r="G3350" t="s">
        <v>42</v>
      </c>
      <c r="H3350" t="s">
        <v>40</v>
      </c>
      <c r="I3350" t="s">
        <v>3274</v>
      </c>
      <c r="J3350">
        <v>40.700000000000003</v>
      </c>
      <c r="K3350">
        <v>38.909999999999997</v>
      </c>
      <c r="L3350">
        <v>1968</v>
      </c>
      <c r="M3350" t="s">
        <v>2632</v>
      </c>
      <c r="N3350" t="s">
        <v>39</v>
      </c>
      <c r="O3350">
        <v>2003</v>
      </c>
      <c r="P3350">
        <v>2004</v>
      </c>
      <c r="Q3350" t="s">
        <v>2845</v>
      </c>
      <c r="R3350" t="s">
        <v>39</v>
      </c>
      <c r="S3350" t="s">
        <v>39</v>
      </c>
      <c r="T3350">
        <v>4</v>
      </c>
      <c r="U3350" t="s">
        <v>3280</v>
      </c>
      <c r="V3350" s="6" t="s">
        <v>39</v>
      </c>
      <c r="W3350" s="6" t="s">
        <v>39</v>
      </c>
      <c r="X3350" s="6" t="s">
        <v>2803</v>
      </c>
      <c r="Y3350" s="6" t="s">
        <v>39</v>
      </c>
      <c r="Z3350" s="6" t="s">
        <v>2635</v>
      </c>
      <c r="AA3350" t="s">
        <v>39</v>
      </c>
      <c r="AB3350" t="s">
        <v>39</v>
      </c>
      <c r="AC3350" t="s">
        <v>39</v>
      </c>
      <c r="AD3350" t="s">
        <v>40</v>
      </c>
      <c r="AE3350" t="s">
        <v>39</v>
      </c>
      <c r="AF3350" t="s">
        <v>40</v>
      </c>
      <c r="AG3350" t="s">
        <v>39</v>
      </c>
      <c r="AH3350" t="s">
        <v>39</v>
      </c>
      <c r="AI3350" t="s">
        <v>39</v>
      </c>
      <c r="AJ3350" s="6" t="s">
        <v>43</v>
      </c>
      <c r="AK3350" s="19">
        <v>59.33</v>
      </c>
      <c r="AL3350" t="s">
        <v>136</v>
      </c>
      <c r="AM3350" s="19">
        <v>26.03</v>
      </c>
      <c r="AN3350">
        <v>3</v>
      </c>
      <c r="AO3350">
        <v>100</v>
      </c>
      <c r="AP3350">
        <v>28</v>
      </c>
      <c r="AQ3350" t="s">
        <v>39</v>
      </c>
      <c r="AR3350" t="s">
        <v>2693</v>
      </c>
      <c r="AS3350" t="s">
        <v>3281</v>
      </c>
    </row>
    <row r="3351" spans="1:45" x14ac:dyDescent="0.35">
      <c r="A3351" t="s">
        <v>2187</v>
      </c>
      <c r="B3351" t="s">
        <v>2672</v>
      </c>
      <c r="C3351" t="s">
        <v>2592</v>
      </c>
      <c r="D3351" t="s">
        <v>915</v>
      </c>
      <c r="E3351" t="s">
        <v>1492</v>
      </c>
      <c r="F3351" t="s">
        <v>3065</v>
      </c>
      <c r="G3351" t="s">
        <v>42</v>
      </c>
      <c r="H3351" t="s">
        <v>40</v>
      </c>
      <c r="I3351" t="s">
        <v>3274</v>
      </c>
      <c r="J3351">
        <v>40.700000000000003</v>
      </c>
      <c r="K3351">
        <v>38.909999999999997</v>
      </c>
      <c r="L3351">
        <v>1968</v>
      </c>
      <c r="M3351" t="s">
        <v>2632</v>
      </c>
      <c r="N3351" t="s">
        <v>39</v>
      </c>
      <c r="O3351">
        <v>2003</v>
      </c>
      <c r="P3351">
        <v>2004</v>
      </c>
      <c r="Q3351" t="s">
        <v>2845</v>
      </c>
      <c r="R3351" t="s">
        <v>39</v>
      </c>
      <c r="S3351" t="s">
        <v>39</v>
      </c>
      <c r="T3351">
        <v>4</v>
      </c>
      <c r="U3351" t="s">
        <v>3280</v>
      </c>
      <c r="V3351" s="6" t="s">
        <v>39</v>
      </c>
      <c r="W3351" s="6" t="s">
        <v>39</v>
      </c>
      <c r="X3351" s="6" t="s">
        <v>2803</v>
      </c>
      <c r="Y3351" s="6" t="s">
        <v>39</v>
      </c>
      <c r="Z3351" s="6" t="s">
        <v>2635</v>
      </c>
      <c r="AA3351" t="s">
        <v>39</v>
      </c>
      <c r="AB3351" t="s">
        <v>39</v>
      </c>
      <c r="AC3351" t="s">
        <v>39</v>
      </c>
      <c r="AD3351" t="s">
        <v>40</v>
      </c>
      <c r="AE3351" t="s">
        <v>39</v>
      </c>
      <c r="AF3351" t="s">
        <v>40</v>
      </c>
      <c r="AG3351" t="s">
        <v>39</v>
      </c>
      <c r="AH3351" t="s">
        <v>39</v>
      </c>
      <c r="AI3351" t="s">
        <v>39</v>
      </c>
      <c r="AJ3351" s="6" t="s">
        <v>43</v>
      </c>
      <c r="AK3351" s="19">
        <v>20</v>
      </c>
      <c r="AL3351" t="s">
        <v>136</v>
      </c>
      <c r="AM3351" s="19">
        <v>5.29</v>
      </c>
      <c r="AN3351">
        <v>3</v>
      </c>
      <c r="AO3351">
        <v>100</v>
      </c>
      <c r="AP3351">
        <v>28</v>
      </c>
      <c r="AQ3351" t="s">
        <v>39</v>
      </c>
      <c r="AR3351" t="s">
        <v>2693</v>
      </c>
      <c r="AS3351" t="s">
        <v>3281</v>
      </c>
    </row>
    <row r="3352" spans="1:45" x14ac:dyDescent="0.35">
      <c r="A3352" t="s">
        <v>2187</v>
      </c>
      <c r="B3352" t="s">
        <v>2672</v>
      </c>
      <c r="C3352" t="s">
        <v>2592</v>
      </c>
      <c r="D3352" t="s">
        <v>915</v>
      </c>
      <c r="E3352" t="s">
        <v>1492</v>
      </c>
      <c r="F3352" t="s">
        <v>3065</v>
      </c>
      <c r="G3352" t="s">
        <v>42</v>
      </c>
      <c r="H3352" t="s">
        <v>40</v>
      </c>
      <c r="I3352" t="s">
        <v>3274</v>
      </c>
      <c r="J3352">
        <v>40.700000000000003</v>
      </c>
      <c r="K3352">
        <v>38.909999999999997</v>
      </c>
      <c r="L3352">
        <v>1968</v>
      </c>
      <c r="M3352" t="s">
        <v>2632</v>
      </c>
      <c r="N3352" t="s">
        <v>39</v>
      </c>
      <c r="O3352">
        <v>2003</v>
      </c>
      <c r="P3352">
        <v>2004</v>
      </c>
      <c r="Q3352" t="s">
        <v>2845</v>
      </c>
      <c r="R3352" t="s">
        <v>39</v>
      </c>
      <c r="S3352" t="s">
        <v>39</v>
      </c>
      <c r="T3352">
        <v>4</v>
      </c>
      <c r="U3352" t="s">
        <v>3280</v>
      </c>
      <c r="V3352" s="6" t="s">
        <v>39</v>
      </c>
      <c r="W3352" s="6" t="s">
        <v>39</v>
      </c>
      <c r="X3352" s="6" t="s">
        <v>2803</v>
      </c>
      <c r="Y3352" s="6" t="s">
        <v>39</v>
      </c>
      <c r="Z3352" s="6" t="s">
        <v>2635</v>
      </c>
      <c r="AA3352" t="s">
        <v>39</v>
      </c>
      <c r="AB3352" t="s">
        <v>39</v>
      </c>
      <c r="AC3352" t="s">
        <v>39</v>
      </c>
      <c r="AD3352" t="s">
        <v>40</v>
      </c>
      <c r="AE3352" t="s">
        <v>39</v>
      </c>
      <c r="AF3352" t="s">
        <v>40</v>
      </c>
      <c r="AG3352" t="s">
        <v>39</v>
      </c>
      <c r="AH3352" t="s">
        <v>39</v>
      </c>
      <c r="AI3352" t="s">
        <v>39</v>
      </c>
      <c r="AJ3352" s="6" t="s">
        <v>43</v>
      </c>
      <c r="AK3352" s="19">
        <v>4.67</v>
      </c>
      <c r="AL3352" t="s">
        <v>136</v>
      </c>
      <c r="AM3352" s="19">
        <v>1.1499999999999999</v>
      </c>
      <c r="AN3352">
        <v>3</v>
      </c>
      <c r="AO3352">
        <v>100</v>
      </c>
      <c r="AP3352">
        <v>28</v>
      </c>
      <c r="AQ3352" t="s">
        <v>39</v>
      </c>
      <c r="AR3352" t="s">
        <v>2693</v>
      </c>
      <c r="AS3352" t="s">
        <v>3281</v>
      </c>
    </row>
    <row r="3353" spans="1:45" x14ac:dyDescent="0.35">
      <c r="A3353" t="s">
        <v>2187</v>
      </c>
      <c r="B3353" t="s">
        <v>2672</v>
      </c>
      <c r="C3353" t="s">
        <v>2592</v>
      </c>
      <c r="D3353" t="s">
        <v>915</v>
      </c>
      <c r="E3353" t="s">
        <v>1492</v>
      </c>
      <c r="F3353" t="s">
        <v>3065</v>
      </c>
      <c r="G3353" t="s">
        <v>42</v>
      </c>
      <c r="H3353" t="s">
        <v>40</v>
      </c>
      <c r="I3353" t="s">
        <v>3274</v>
      </c>
      <c r="J3353">
        <v>40.700000000000003</v>
      </c>
      <c r="K3353">
        <v>38.909999999999997</v>
      </c>
      <c r="L3353">
        <v>1968</v>
      </c>
      <c r="M3353" t="s">
        <v>2632</v>
      </c>
      <c r="N3353" t="s">
        <v>39</v>
      </c>
      <c r="O3353">
        <v>2003</v>
      </c>
      <c r="P3353">
        <v>2004</v>
      </c>
      <c r="Q3353" t="s">
        <v>2845</v>
      </c>
      <c r="R3353" t="s">
        <v>39</v>
      </c>
      <c r="S3353" t="s">
        <v>39</v>
      </c>
      <c r="T3353">
        <v>4</v>
      </c>
      <c r="U3353" t="s">
        <v>3280</v>
      </c>
      <c r="V3353" s="6" t="s">
        <v>39</v>
      </c>
      <c r="W3353" s="6" t="s">
        <v>39</v>
      </c>
      <c r="X3353" s="6" t="s">
        <v>2803</v>
      </c>
      <c r="Y3353" s="6" t="s">
        <v>39</v>
      </c>
      <c r="Z3353" s="6" t="s">
        <v>2635</v>
      </c>
      <c r="AA3353" t="s">
        <v>39</v>
      </c>
      <c r="AB3353" t="s">
        <v>39</v>
      </c>
      <c r="AC3353" t="s">
        <v>39</v>
      </c>
      <c r="AD3353" t="s">
        <v>40</v>
      </c>
      <c r="AE3353" t="s">
        <v>39</v>
      </c>
      <c r="AF3353" t="s">
        <v>40</v>
      </c>
      <c r="AG3353" t="s">
        <v>39</v>
      </c>
      <c r="AH3353" t="s">
        <v>39</v>
      </c>
      <c r="AI3353" t="s">
        <v>39</v>
      </c>
      <c r="AJ3353" s="6" t="s">
        <v>43</v>
      </c>
      <c r="AK3353" s="19">
        <v>4.67</v>
      </c>
      <c r="AL3353" t="s">
        <v>136</v>
      </c>
      <c r="AM3353" s="19">
        <v>1.1499999999999999</v>
      </c>
      <c r="AN3353">
        <v>3</v>
      </c>
      <c r="AO3353">
        <v>100</v>
      </c>
      <c r="AP3353">
        <v>28</v>
      </c>
      <c r="AQ3353" t="s">
        <v>39</v>
      </c>
      <c r="AR3353" t="s">
        <v>2693</v>
      </c>
      <c r="AS3353" t="s">
        <v>3281</v>
      </c>
    </row>
    <row r="3354" spans="1:45" x14ac:dyDescent="0.35">
      <c r="A3354" t="s">
        <v>2187</v>
      </c>
      <c r="B3354" t="s">
        <v>2672</v>
      </c>
      <c r="C3354" t="s">
        <v>2592</v>
      </c>
      <c r="D3354" t="s">
        <v>915</v>
      </c>
      <c r="E3354" t="s">
        <v>1492</v>
      </c>
      <c r="F3354" t="s">
        <v>3065</v>
      </c>
      <c r="G3354" t="s">
        <v>42</v>
      </c>
      <c r="H3354" t="s">
        <v>40</v>
      </c>
      <c r="I3354" t="s">
        <v>3275</v>
      </c>
      <c r="J3354">
        <v>40.68</v>
      </c>
      <c r="K3354">
        <v>38.85</v>
      </c>
      <c r="L3354">
        <v>1968</v>
      </c>
      <c r="M3354" t="s">
        <v>2632</v>
      </c>
      <c r="N3354" t="s">
        <v>39</v>
      </c>
      <c r="O3354">
        <v>2003</v>
      </c>
      <c r="P3354">
        <v>2004</v>
      </c>
      <c r="Q3354" t="s">
        <v>2845</v>
      </c>
      <c r="R3354" t="s">
        <v>39</v>
      </c>
      <c r="S3354" t="s">
        <v>39</v>
      </c>
      <c r="T3354">
        <v>4</v>
      </c>
      <c r="U3354" t="s">
        <v>3280</v>
      </c>
      <c r="V3354" s="6" t="s">
        <v>39</v>
      </c>
      <c r="W3354" s="6" t="s">
        <v>39</v>
      </c>
      <c r="X3354" s="6" t="s">
        <v>2803</v>
      </c>
      <c r="Y3354" s="6" t="s">
        <v>39</v>
      </c>
      <c r="Z3354" s="6" t="s">
        <v>2635</v>
      </c>
      <c r="AA3354" t="s">
        <v>39</v>
      </c>
      <c r="AB3354" t="s">
        <v>39</v>
      </c>
      <c r="AC3354" t="s">
        <v>39</v>
      </c>
      <c r="AD3354" t="s">
        <v>40</v>
      </c>
      <c r="AE3354" t="s">
        <v>39</v>
      </c>
      <c r="AF3354" t="s">
        <v>40</v>
      </c>
      <c r="AG3354" t="s">
        <v>39</v>
      </c>
      <c r="AH3354" t="s">
        <v>39</v>
      </c>
      <c r="AI3354" t="s">
        <v>39</v>
      </c>
      <c r="AJ3354" s="6" t="s">
        <v>43</v>
      </c>
      <c r="AK3354" s="19">
        <v>12.67</v>
      </c>
      <c r="AL3354" t="s">
        <v>136</v>
      </c>
      <c r="AM3354" s="19">
        <v>1.1499999999999999</v>
      </c>
      <c r="AN3354">
        <v>3</v>
      </c>
      <c r="AO3354">
        <v>100</v>
      </c>
      <c r="AP3354">
        <v>28</v>
      </c>
      <c r="AQ3354" t="s">
        <v>39</v>
      </c>
      <c r="AR3354" t="s">
        <v>2693</v>
      </c>
      <c r="AS3354" t="s">
        <v>3281</v>
      </c>
    </row>
    <row r="3355" spans="1:45" x14ac:dyDescent="0.35">
      <c r="A3355" t="s">
        <v>2187</v>
      </c>
      <c r="B3355" t="s">
        <v>2672</v>
      </c>
      <c r="C3355" t="s">
        <v>2592</v>
      </c>
      <c r="D3355" t="s">
        <v>915</v>
      </c>
      <c r="E3355" t="s">
        <v>1492</v>
      </c>
      <c r="F3355" t="s">
        <v>3065</v>
      </c>
      <c r="G3355" t="s">
        <v>42</v>
      </c>
      <c r="H3355" t="s">
        <v>40</v>
      </c>
      <c r="I3355" t="s">
        <v>3275</v>
      </c>
      <c r="J3355">
        <v>40.68</v>
      </c>
      <c r="K3355">
        <v>38.85</v>
      </c>
      <c r="L3355">
        <v>1968</v>
      </c>
      <c r="M3355" t="s">
        <v>2632</v>
      </c>
      <c r="N3355" t="s">
        <v>39</v>
      </c>
      <c r="O3355">
        <v>2003</v>
      </c>
      <c r="P3355">
        <v>2004</v>
      </c>
      <c r="Q3355" t="s">
        <v>2845</v>
      </c>
      <c r="R3355" t="s">
        <v>39</v>
      </c>
      <c r="S3355" t="s">
        <v>39</v>
      </c>
      <c r="T3355">
        <v>4</v>
      </c>
      <c r="U3355" t="s">
        <v>3280</v>
      </c>
      <c r="V3355" s="6" t="s">
        <v>39</v>
      </c>
      <c r="W3355" s="6" t="s">
        <v>39</v>
      </c>
      <c r="X3355" s="6" t="s">
        <v>2803</v>
      </c>
      <c r="Y3355" s="6" t="s">
        <v>39</v>
      </c>
      <c r="Z3355" s="6" t="s">
        <v>2635</v>
      </c>
      <c r="AA3355" t="s">
        <v>39</v>
      </c>
      <c r="AB3355" t="s">
        <v>39</v>
      </c>
      <c r="AC3355" t="s">
        <v>39</v>
      </c>
      <c r="AD3355" t="s">
        <v>40</v>
      </c>
      <c r="AE3355" t="s">
        <v>39</v>
      </c>
      <c r="AF3355" t="s">
        <v>40</v>
      </c>
      <c r="AG3355" t="s">
        <v>39</v>
      </c>
      <c r="AH3355" t="s">
        <v>39</v>
      </c>
      <c r="AI3355" t="s">
        <v>39</v>
      </c>
      <c r="AJ3355" s="6" t="s">
        <v>43</v>
      </c>
      <c r="AK3355" s="19">
        <v>3.33</v>
      </c>
      <c r="AL3355" t="s">
        <v>136</v>
      </c>
      <c r="AM3355" s="19">
        <v>1.1499999999999999</v>
      </c>
      <c r="AN3355">
        <v>3</v>
      </c>
      <c r="AO3355">
        <v>100</v>
      </c>
      <c r="AP3355">
        <v>28</v>
      </c>
      <c r="AQ3355" t="s">
        <v>39</v>
      </c>
      <c r="AR3355" t="s">
        <v>2693</v>
      </c>
      <c r="AS3355" t="s">
        <v>3281</v>
      </c>
    </row>
    <row r="3356" spans="1:45" x14ac:dyDescent="0.35">
      <c r="A3356" t="s">
        <v>2187</v>
      </c>
      <c r="B3356" t="s">
        <v>2672</v>
      </c>
      <c r="C3356" t="s">
        <v>2592</v>
      </c>
      <c r="D3356" t="s">
        <v>915</v>
      </c>
      <c r="E3356" t="s">
        <v>1492</v>
      </c>
      <c r="F3356" t="s">
        <v>3065</v>
      </c>
      <c r="G3356" t="s">
        <v>42</v>
      </c>
      <c r="H3356" t="s">
        <v>40</v>
      </c>
      <c r="I3356" t="s">
        <v>3275</v>
      </c>
      <c r="J3356">
        <v>40.68</v>
      </c>
      <c r="K3356">
        <v>38.85</v>
      </c>
      <c r="L3356">
        <v>1968</v>
      </c>
      <c r="M3356" t="s">
        <v>2632</v>
      </c>
      <c r="N3356" t="s">
        <v>39</v>
      </c>
      <c r="O3356">
        <v>2003</v>
      </c>
      <c r="P3356">
        <v>2004</v>
      </c>
      <c r="Q3356" t="s">
        <v>2845</v>
      </c>
      <c r="R3356" t="s">
        <v>39</v>
      </c>
      <c r="S3356" t="s">
        <v>39</v>
      </c>
      <c r="T3356">
        <v>4</v>
      </c>
      <c r="U3356" t="s">
        <v>3280</v>
      </c>
      <c r="V3356" s="6" t="s">
        <v>39</v>
      </c>
      <c r="W3356" s="6" t="s">
        <v>39</v>
      </c>
      <c r="X3356" s="6" t="s">
        <v>2803</v>
      </c>
      <c r="Y3356" s="6" t="s">
        <v>39</v>
      </c>
      <c r="Z3356" s="6" t="s">
        <v>2635</v>
      </c>
      <c r="AA3356" t="s">
        <v>39</v>
      </c>
      <c r="AB3356" t="s">
        <v>39</v>
      </c>
      <c r="AC3356" t="s">
        <v>39</v>
      </c>
      <c r="AD3356" t="s">
        <v>40</v>
      </c>
      <c r="AE3356" t="s">
        <v>39</v>
      </c>
      <c r="AF3356" t="s">
        <v>40</v>
      </c>
      <c r="AG3356" t="s">
        <v>39</v>
      </c>
      <c r="AH3356" t="s">
        <v>39</v>
      </c>
      <c r="AI3356" t="s">
        <v>39</v>
      </c>
      <c r="AJ3356" s="6" t="s">
        <v>43</v>
      </c>
      <c r="AK3356" s="19">
        <v>0</v>
      </c>
      <c r="AL3356" t="s">
        <v>136</v>
      </c>
      <c r="AM3356" s="19">
        <v>0</v>
      </c>
      <c r="AN3356">
        <v>3</v>
      </c>
      <c r="AO3356">
        <v>100</v>
      </c>
      <c r="AP3356">
        <v>28</v>
      </c>
      <c r="AQ3356" t="s">
        <v>39</v>
      </c>
      <c r="AR3356" t="s">
        <v>2693</v>
      </c>
      <c r="AS3356" t="s">
        <v>3281</v>
      </c>
    </row>
    <row r="3357" spans="1:45" x14ac:dyDescent="0.35">
      <c r="A3357" t="s">
        <v>2187</v>
      </c>
      <c r="B3357" t="s">
        <v>2672</v>
      </c>
      <c r="C3357" t="s">
        <v>2592</v>
      </c>
      <c r="D3357" t="s">
        <v>915</v>
      </c>
      <c r="E3357" t="s">
        <v>1492</v>
      </c>
      <c r="F3357" t="s">
        <v>3065</v>
      </c>
      <c r="G3357" t="s">
        <v>42</v>
      </c>
      <c r="H3357" t="s">
        <v>40</v>
      </c>
      <c r="I3357" t="s">
        <v>3275</v>
      </c>
      <c r="J3357">
        <v>40.68</v>
      </c>
      <c r="K3357">
        <v>38.85</v>
      </c>
      <c r="L3357">
        <v>1968</v>
      </c>
      <c r="M3357" t="s">
        <v>2632</v>
      </c>
      <c r="N3357" t="s">
        <v>39</v>
      </c>
      <c r="O3357">
        <v>2003</v>
      </c>
      <c r="P3357">
        <v>2004</v>
      </c>
      <c r="Q3357" t="s">
        <v>2845</v>
      </c>
      <c r="R3357" t="s">
        <v>39</v>
      </c>
      <c r="S3357" t="s">
        <v>39</v>
      </c>
      <c r="T3357">
        <v>4</v>
      </c>
      <c r="U3357" t="s">
        <v>3280</v>
      </c>
      <c r="V3357" s="6" t="s">
        <v>39</v>
      </c>
      <c r="W3357" s="6" t="s">
        <v>39</v>
      </c>
      <c r="X3357" s="6" t="s">
        <v>2803</v>
      </c>
      <c r="Y3357" s="6" t="s">
        <v>39</v>
      </c>
      <c r="Z3357" s="6" t="s">
        <v>2635</v>
      </c>
      <c r="AA3357" t="s">
        <v>39</v>
      </c>
      <c r="AB3357" t="s">
        <v>39</v>
      </c>
      <c r="AC3357" t="s">
        <v>39</v>
      </c>
      <c r="AD3357" t="s">
        <v>40</v>
      </c>
      <c r="AE3357" t="s">
        <v>39</v>
      </c>
      <c r="AF3357" t="s">
        <v>40</v>
      </c>
      <c r="AG3357" t="s">
        <v>39</v>
      </c>
      <c r="AH3357" t="s">
        <v>39</v>
      </c>
      <c r="AI3357" t="s">
        <v>39</v>
      </c>
      <c r="AJ3357" s="6" t="s">
        <v>43</v>
      </c>
      <c r="AK3357" s="19">
        <v>0</v>
      </c>
      <c r="AL3357" t="s">
        <v>136</v>
      </c>
      <c r="AM3357" s="19">
        <v>0</v>
      </c>
      <c r="AN3357">
        <v>3</v>
      </c>
      <c r="AO3357">
        <v>100</v>
      </c>
      <c r="AP3357">
        <v>28</v>
      </c>
      <c r="AQ3357" t="s">
        <v>39</v>
      </c>
      <c r="AR3357" t="s">
        <v>2693</v>
      </c>
      <c r="AS3357" t="s">
        <v>3281</v>
      </c>
    </row>
    <row r="3358" spans="1:45" x14ac:dyDescent="0.35">
      <c r="A3358" t="s">
        <v>2187</v>
      </c>
      <c r="B3358" t="s">
        <v>2672</v>
      </c>
      <c r="C3358" t="s">
        <v>2592</v>
      </c>
      <c r="D3358" t="s">
        <v>915</v>
      </c>
      <c r="E3358" t="s">
        <v>1492</v>
      </c>
      <c r="F3358" t="s">
        <v>3065</v>
      </c>
      <c r="G3358" t="s">
        <v>42</v>
      </c>
      <c r="H3358" t="s">
        <v>40</v>
      </c>
      <c r="I3358" t="s">
        <v>3275</v>
      </c>
      <c r="J3358">
        <v>40.68</v>
      </c>
      <c r="K3358">
        <v>38.85</v>
      </c>
      <c r="L3358">
        <v>1968</v>
      </c>
      <c r="M3358" t="s">
        <v>2632</v>
      </c>
      <c r="N3358" t="s">
        <v>39</v>
      </c>
      <c r="O3358">
        <v>2003</v>
      </c>
      <c r="P3358">
        <v>2004</v>
      </c>
      <c r="Q3358" t="s">
        <v>2845</v>
      </c>
      <c r="R3358" t="s">
        <v>39</v>
      </c>
      <c r="S3358" t="s">
        <v>39</v>
      </c>
      <c r="T3358">
        <v>4</v>
      </c>
      <c r="U3358" t="s">
        <v>3280</v>
      </c>
      <c r="V3358" s="6" t="s">
        <v>39</v>
      </c>
      <c r="W3358" s="6" t="s">
        <v>39</v>
      </c>
      <c r="X3358" s="6" t="s">
        <v>2803</v>
      </c>
      <c r="Y3358" s="6" t="s">
        <v>39</v>
      </c>
      <c r="Z3358" s="6" t="s">
        <v>2635</v>
      </c>
      <c r="AA3358" t="s">
        <v>39</v>
      </c>
      <c r="AB3358" t="s">
        <v>39</v>
      </c>
      <c r="AC3358" t="s">
        <v>39</v>
      </c>
      <c r="AD3358" t="s">
        <v>40</v>
      </c>
      <c r="AE3358" t="s">
        <v>39</v>
      </c>
      <c r="AF3358" t="s">
        <v>40</v>
      </c>
      <c r="AG3358" t="s">
        <v>39</v>
      </c>
      <c r="AH3358" t="s">
        <v>39</v>
      </c>
      <c r="AI3358" t="s">
        <v>39</v>
      </c>
      <c r="AJ3358" s="6" t="s">
        <v>43</v>
      </c>
      <c r="AK3358" s="19">
        <v>3.33</v>
      </c>
      <c r="AL3358" t="s">
        <v>136</v>
      </c>
      <c r="AM3358" s="19">
        <v>3.05</v>
      </c>
      <c r="AN3358">
        <v>3</v>
      </c>
      <c r="AO3358">
        <v>100</v>
      </c>
      <c r="AP3358">
        <v>28</v>
      </c>
      <c r="AQ3358" t="s">
        <v>39</v>
      </c>
      <c r="AR3358" t="s">
        <v>2693</v>
      </c>
      <c r="AS3358" t="s">
        <v>3281</v>
      </c>
    </row>
    <row r="3359" spans="1:45" x14ac:dyDescent="0.35">
      <c r="A3359" t="s">
        <v>2187</v>
      </c>
      <c r="B3359" t="s">
        <v>2672</v>
      </c>
      <c r="C3359" t="s">
        <v>2592</v>
      </c>
      <c r="D3359" t="s">
        <v>915</v>
      </c>
      <c r="E3359" t="s">
        <v>1492</v>
      </c>
      <c r="F3359" t="s">
        <v>3065</v>
      </c>
      <c r="G3359" t="s">
        <v>42</v>
      </c>
      <c r="H3359" t="s">
        <v>40</v>
      </c>
      <c r="I3359" t="s">
        <v>3275</v>
      </c>
      <c r="J3359">
        <v>40.68</v>
      </c>
      <c r="K3359">
        <v>38.85</v>
      </c>
      <c r="L3359">
        <v>1968</v>
      </c>
      <c r="M3359" t="s">
        <v>2632</v>
      </c>
      <c r="N3359" t="s">
        <v>39</v>
      </c>
      <c r="O3359">
        <v>2003</v>
      </c>
      <c r="P3359">
        <v>2004</v>
      </c>
      <c r="Q3359" t="s">
        <v>2845</v>
      </c>
      <c r="R3359" t="s">
        <v>39</v>
      </c>
      <c r="S3359" t="s">
        <v>39</v>
      </c>
      <c r="T3359">
        <v>4</v>
      </c>
      <c r="U3359" t="s">
        <v>3280</v>
      </c>
      <c r="V3359" s="6" t="s">
        <v>39</v>
      </c>
      <c r="W3359" s="6" t="s">
        <v>39</v>
      </c>
      <c r="X3359" s="6" t="s">
        <v>2803</v>
      </c>
      <c r="Y3359" s="6" t="s">
        <v>39</v>
      </c>
      <c r="Z3359" s="6" t="s">
        <v>2635</v>
      </c>
      <c r="AA3359" t="s">
        <v>39</v>
      </c>
      <c r="AB3359" t="s">
        <v>39</v>
      </c>
      <c r="AC3359" t="s">
        <v>39</v>
      </c>
      <c r="AD3359" t="s">
        <v>40</v>
      </c>
      <c r="AE3359" t="s">
        <v>39</v>
      </c>
      <c r="AF3359" t="s">
        <v>40</v>
      </c>
      <c r="AG3359" t="s">
        <v>39</v>
      </c>
      <c r="AH3359" t="s">
        <v>39</v>
      </c>
      <c r="AI3359" t="s">
        <v>39</v>
      </c>
      <c r="AJ3359" s="6" t="s">
        <v>43</v>
      </c>
      <c r="AK3359" s="19">
        <v>8</v>
      </c>
      <c r="AL3359" t="s">
        <v>136</v>
      </c>
      <c r="AM3359" s="19">
        <v>2</v>
      </c>
      <c r="AN3359">
        <v>3</v>
      </c>
      <c r="AO3359">
        <v>100</v>
      </c>
      <c r="AP3359">
        <v>28</v>
      </c>
      <c r="AQ3359" t="s">
        <v>39</v>
      </c>
      <c r="AR3359" t="s">
        <v>2693</v>
      </c>
      <c r="AS3359" t="s">
        <v>3281</v>
      </c>
    </row>
    <row r="3360" spans="1:45" x14ac:dyDescent="0.35">
      <c r="A3360" t="s">
        <v>2187</v>
      </c>
      <c r="B3360" t="s">
        <v>2672</v>
      </c>
      <c r="C3360" t="s">
        <v>2592</v>
      </c>
      <c r="D3360" t="s">
        <v>915</v>
      </c>
      <c r="E3360" t="s">
        <v>1492</v>
      </c>
      <c r="F3360" t="s">
        <v>3065</v>
      </c>
      <c r="G3360" t="s">
        <v>42</v>
      </c>
      <c r="H3360" t="s">
        <v>40</v>
      </c>
      <c r="I3360" t="s">
        <v>3275</v>
      </c>
      <c r="J3360">
        <v>40.68</v>
      </c>
      <c r="K3360">
        <v>38.85</v>
      </c>
      <c r="L3360">
        <v>1968</v>
      </c>
      <c r="M3360" t="s">
        <v>2632</v>
      </c>
      <c r="N3360" t="s">
        <v>39</v>
      </c>
      <c r="O3360">
        <v>2003</v>
      </c>
      <c r="P3360">
        <v>2004</v>
      </c>
      <c r="Q3360" t="s">
        <v>2845</v>
      </c>
      <c r="R3360" t="s">
        <v>39</v>
      </c>
      <c r="S3360" t="s">
        <v>39</v>
      </c>
      <c r="T3360">
        <v>4</v>
      </c>
      <c r="U3360" t="s">
        <v>3280</v>
      </c>
      <c r="V3360" s="6" t="s">
        <v>39</v>
      </c>
      <c r="W3360" s="6" t="s">
        <v>39</v>
      </c>
      <c r="X3360" s="6" t="s">
        <v>2803</v>
      </c>
      <c r="Y3360" s="6" t="s">
        <v>39</v>
      </c>
      <c r="Z3360" s="6" t="s">
        <v>2635</v>
      </c>
      <c r="AA3360" t="s">
        <v>39</v>
      </c>
      <c r="AB3360" t="s">
        <v>39</v>
      </c>
      <c r="AC3360" t="s">
        <v>39</v>
      </c>
      <c r="AD3360" t="s">
        <v>40</v>
      </c>
      <c r="AE3360" t="s">
        <v>39</v>
      </c>
      <c r="AF3360" t="s">
        <v>40</v>
      </c>
      <c r="AG3360" t="s">
        <v>39</v>
      </c>
      <c r="AH3360" t="s">
        <v>39</v>
      </c>
      <c r="AI3360" t="s">
        <v>39</v>
      </c>
      <c r="AJ3360" s="6" t="s">
        <v>43</v>
      </c>
      <c r="AK3360" s="19">
        <v>0</v>
      </c>
      <c r="AL3360" t="s">
        <v>136</v>
      </c>
      <c r="AM3360" s="19">
        <v>0</v>
      </c>
      <c r="AN3360">
        <v>3</v>
      </c>
      <c r="AO3360">
        <v>100</v>
      </c>
      <c r="AP3360">
        <v>28</v>
      </c>
      <c r="AQ3360" t="s">
        <v>39</v>
      </c>
      <c r="AR3360" t="s">
        <v>2693</v>
      </c>
      <c r="AS3360" t="s">
        <v>3281</v>
      </c>
    </row>
    <row r="3361" spans="1:45" x14ac:dyDescent="0.35">
      <c r="A3361" t="s">
        <v>2187</v>
      </c>
      <c r="B3361" t="s">
        <v>2672</v>
      </c>
      <c r="C3361" t="s">
        <v>2592</v>
      </c>
      <c r="D3361" t="s">
        <v>915</v>
      </c>
      <c r="E3361" t="s">
        <v>1492</v>
      </c>
      <c r="F3361" t="s">
        <v>3065</v>
      </c>
      <c r="G3361" t="s">
        <v>42</v>
      </c>
      <c r="H3361" t="s">
        <v>40</v>
      </c>
      <c r="I3361" t="s">
        <v>3275</v>
      </c>
      <c r="J3361">
        <v>40.68</v>
      </c>
      <c r="K3361">
        <v>38.85</v>
      </c>
      <c r="L3361">
        <v>1968</v>
      </c>
      <c r="M3361" t="s">
        <v>2632</v>
      </c>
      <c r="N3361" t="s">
        <v>39</v>
      </c>
      <c r="O3361">
        <v>2003</v>
      </c>
      <c r="P3361">
        <v>2004</v>
      </c>
      <c r="Q3361" t="s">
        <v>2845</v>
      </c>
      <c r="R3361" t="s">
        <v>39</v>
      </c>
      <c r="S3361" t="s">
        <v>39</v>
      </c>
      <c r="T3361">
        <v>4</v>
      </c>
      <c r="U3361" t="s">
        <v>3280</v>
      </c>
      <c r="V3361" s="6" t="s">
        <v>39</v>
      </c>
      <c r="W3361" s="6" t="s">
        <v>39</v>
      </c>
      <c r="X3361" s="6" t="s">
        <v>2803</v>
      </c>
      <c r="Y3361" s="6" t="s">
        <v>39</v>
      </c>
      <c r="Z3361" s="6" t="s">
        <v>2635</v>
      </c>
      <c r="AA3361" t="s">
        <v>39</v>
      </c>
      <c r="AB3361" t="s">
        <v>39</v>
      </c>
      <c r="AC3361" t="s">
        <v>39</v>
      </c>
      <c r="AD3361" t="s">
        <v>40</v>
      </c>
      <c r="AE3361" t="s">
        <v>39</v>
      </c>
      <c r="AF3361" t="s">
        <v>40</v>
      </c>
      <c r="AG3361" t="s">
        <v>39</v>
      </c>
      <c r="AH3361" t="s">
        <v>39</v>
      </c>
      <c r="AI3361" t="s">
        <v>39</v>
      </c>
      <c r="AJ3361" s="6" t="s">
        <v>43</v>
      </c>
      <c r="AK3361" s="19">
        <v>11.33</v>
      </c>
      <c r="AL3361" t="s">
        <v>136</v>
      </c>
      <c r="AM3361" s="19">
        <v>5.77</v>
      </c>
      <c r="AN3361">
        <v>3</v>
      </c>
      <c r="AO3361">
        <v>100</v>
      </c>
      <c r="AP3361">
        <v>28</v>
      </c>
      <c r="AQ3361" t="s">
        <v>39</v>
      </c>
      <c r="AR3361" t="s">
        <v>2693</v>
      </c>
      <c r="AS3361" t="s">
        <v>3281</v>
      </c>
    </row>
    <row r="3362" spans="1:45" x14ac:dyDescent="0.35">
      <c r="A3362" t="s">
        <v>2187</v>
      </c>
      <c r="B3362" t="s">
        <v>2672</v>
      </c>
      <c r="C3362" t="s">
        <v>2592</v>
      </c>
      <c r="D3362" t="s">
        <v>915</v>
      </c>
      <c r="E3362" t="s">
        <v>1492</v>
      </c>
      <c r="F3362" t="s">
        <v>3065</v>
      </c>
      <c r="G3362" t="s">
        <v>42</v>
      </c>
      <c r="H3362" t="s">
        <v>40</v>
      </c>
      <c r="I3362" t="s">
        <v>3275</v>
      </c>
      <c r="J3362">
        <v>40.68</v>
      </c>
      <c r="K3362">
        <v>38.85</v>
      </c>
      <c r="L3362">
        <v>1968</v>
      </c>
      <c r="M3362" t="s">
        <v>2632</v>
      </c>
      <c r="N3362" t="s">
        <v>39</v>
      </c>
      <c r="O3362">
        <v>2003</v>
      </c>
      <c r="P3362">
        <v>2004</v>
      </c>
      <c r="Q3362" t="s">
        <v>2845</v>
      </c>
      <c r="R3362" t="s">
        <v>39</v>
      </c>
      <c r="S3362" t="s">
        <v>39</v>
      </c>
      <c r="T3362">
        <v>4</v>
      </c>
      <c r="U3362" t="s">
        <v>3280</v>
      </c>
      <c r="V3362" s="6" t="s">
        <v>39</v>
      </c>
      <c r="W3362" s="6" t="s">
        <v>39</v>
      </c>
      <c r="X3362" s="6" t="s">
        <v>2803</v>
      </c>
      <c r="Y3362" s="6" t="s">
        <v>39</v>
      </c>
      <c r="Z3362" s="6" t="s">
        <v>2635</v>
      </c>
      <c r="AA3362" t="s">
        <v>39</v>
      </c>
      <c r="AB3362" t="s">
        <v>39</v>
      </c>
      <c r="AC3362" t="s">
        <v>39</v>
      </c>
      <c r="AD3362" t="s">
        <v>40</v>
      </c>
      <c r="AE3362" t="s">
        <v>39</v>
      </c>
      <c r="AF3362" t="s">
        <v>40</v>
      </c>
      <c r="AG3362" t="s">
        <v>39</v>
      </c>
      <c r="AH3362" t="s">
        <v>39</v>
      </c>
      <c r="AI3362" t="s">
        <v>39</v>
      </c>
      <c r="AJ3362" s="6" t="s">
        <v>43</v>
      </c>
      <c r="AK3362" s="19">
        <v>0</v>
      </c>
      <c r="AL3362" t="s">
        <v>136</v>
      </c>
      <c r="AM3362" s="19">
        <v>0</v>
      </c>
      <c r="AN3362">
        <v>3</v>
      </c>
      <c r="AO3362">
        <v>100</v>
      </c>
      <c r="AP3362">
        <v>28</v>
      </c>
      <c r="AQ3362" t="s">
        <v>39</v>
      </c>
      <c r="AR3362" t="s">
        <v>2693</v>
      </c>
      <c r="AS3362" t="s">
        <v>3281</v>
      </c>
    </row>
    <row r="3363" spans="1:45" x14ac:dyDescent="0.35">
      <c r="A3363" t="s">
        <v>2187</v>
      </c>
      <c r="B3363" t="s">
        <v>2672</v>
      </c>
      <c r="C3363" t="s">
        <v>2592</v>
      </c>
      <c r="D3363" t="s">
        <v>915</v>
      </c>
      <c r="E3363" t="s">
        <v>1492</v>
      </c>
      <c r="F3363" t="s">
        <v>3065</v>
      </c>
      <c r="G3363" t="s">
        <v>42</v>
      </c>
      <c r="H3363" t="s">
        <v>40</v>
      </c>
      <c r="I3363" t="s">
        <v>3275</v>
      </c>
      <c r="J3363">
        <v>40.68</v>
      </c>
      <c r="K3363">
        <v>38.85</v>
      </c>
      <c r="L3363">
        <v>1968</v>
      </c>
      <c r="M3363" t="s">
        <v>2632</v>
      </c>
      <c r="N3363" t="s">
        <v>39</v>
      </c>
      <c r="O3363">
        <v>2003</v>
      </c>
      <c r="P3363">
        <v>2004</v>
      </c>
      <c r="Q3363" t="s">
        <v>2845</v>
      </c>
      <c r="R3363" t="s">
        <v>39</v>
      </c>
      <c r="S3363" t="s">
        <v>39</v>
      </c>
      <c r="T3363">
        <v>4</v>
      </c>
      <c r="U3363" t="s">
        <v>3280</v>
      </c>
      <c r="V3363" s="6" t="s">
        <v>39</v>
      </c>
      <c r="W3363" s="6" t="s">
        <v>39</v>
      </c>
      <c r="X3363" s="6" t="s">
        <v>2803</v>
      </c>
      <c r="Y3363" s="6" t="s">
        <v>39</v>
      </c>
      <c r="Z3363" s="6" t="s">
        <v>2635</v>
      </c>
      <c r="AA3363" t="s">
        <v>39</v>
      </c>
      <c r="AB3363" t="s">
        <v>39</v>
      </c>
      <c r="AC3363" t="s">
        <v>39</v>
      </c>
      <c r="AD3363" t="s">
        <v>40</v>
      </c>
      <c r="AE3363" t="s">
        <v>39</v>
      </c>
      <c r="AF3363" t="s">
        <v>40</v>
      </c>
      <c r="AG3363" t="s">
        <v>39</v>
      </c>
      <c r="AH3363" t="s">
        <v>39</v>
      </c>
      <c r="AI3363" t="s">
        <v>39</v>
      </c>
      <c r="AJ3363" s="6" t="s">
        <v>43</v>
      </c>
      <c r="AK3363" s="19">
        <v>8.67</v>
      </c>
      <c r="AL3363" t="s">
        <v>136</v>
      </c>
      <c r="AM3363" s="19">
        <v>4.16</v>
      </c>
      <c r="AN3363">
        <v>3</v>
      </c>
      <c r="AO3363">
        <v>100</v>
      </c>
      <c r="AP3363">
        <v>28</v>
      </c>
      <c r="AQ3363" t="s">
        <v>39</v>
      </c>
      <c r="AR3363" t="s">
        <v>2693</v>
      </c>
      <c r="AS3363" t="s">
        <v>3281</v>
      </c>
    </row>
    <row r="3364" spans="1:45" x14ac:dyDescent="0.35">
      <c r="A3364" t="s">
        <v>2187</v>
      </c>
      <c r="B3364" t="s">
        <v>2672</v>
      </c>
      <c r="C3364" t="s">
        <v>2592</v>
      </c>
      <c r="D3364" t="s">
        <v>915</v>
      </c>
      <c r="E3364" t="s">
        <v>1492</v>
      </c>
      <c r="F3364" t="s">
        <v>3065</v>
      </c>
      <c r="G3364" t="s">
        <v>42</v>
      </c>
      <c r="H3364" t="s">
        <v>40</v>
      </c>
      <c r="I3364" t="s">
        <v>3276</v>
      </c>
      <c r="J3364">
        <v>40.65</v>
      </c>
      <c r="K3364">
        <v>38.89</v>
      </c>
      <c r="L3364">
        <v>1968</v>
      </c>
      <c r="M3364" t="s">
        <v>2632</v>
      </c>
      <c r="N3364" t="s">
        <v>39</v>
      </c>
      <c r="O3364">
        <v>2003</v>
      </c>
      <c r="P3364">
        <v>2004</v>
      </c>
      <c r="Q3364" t="s">
        <v>2845</v>
      </c>
      <c r="R3364" t="s">
        <v>39</v>
      </c>
      <c r="S3364" t="s">
        <v>39</v>
      </c>
      <c r="T3364">
        <v>4</v>
      </c>
      <c r="U3364" t="s">
        <v>3280</v>
      </c>
      <c r="V3364" s="6" t="s">
        <v>39</v>
      </c>
      <c r="W3364" s="6" t="s">
        <v>39</v>
      </c>
      <c r="X3364" s="6" t="s">
        <v>2803</v>
      </c>
      <c r="Y3364" s="6" t="s">
        <v>39</v>
      </c>
      <c r="Z3364" s="6" t="s">
        <v>2635</v>
      </c>
      <c r="AA3364" t="s">
        <v>39</v>
      </c>
      <c r="AB3364" t="s">
        <v>39</v>
      </c>
      <c r="AC3364" t="s">
        <v>39</v>
      </c>
      <c r="AD3364" t="s">
        <v>40</v>
      </c>
      <c r="AE3364" t="s">
        <v>39</v>
      </c>
      <c r="AF3364" t="s">
        <v>40</v>
      </c>
      <c r="AG3364" t="s">
        <v>39</v>
      </c>
      <c r="AH3364" t="s">
        <v>39</v>
      </c>
      <c r="AI3364" t="s">
        <v>39</v>
      </c>
      <c r="AJ3364" s="6" t="s">
        <v>43</v>
      </c>
      <c r="AK3364" s="19">
        <v>29.33</v>
      </c>
      <c r="AL3364" t="s">
        <v>136</v>
      </c>
      <c r="AM3364" s="19">
        <v>9.02</v>
      </c>
      <c r="AN3364">
        <v>3</v>
      </c>
      <c r="AO3364">
        <v>100</v>
      </c>
      <c r="AP3364">
        <v>28</v>
      </c>
      <c r="AQ3364" t="s">
        <v>39</v>
      </c>
      <c r="AR3364" t="s">
        <v>2693</v>
      </c>
      <c r="AS3364" t="s">
        <v>3281</v>
      </c>
    </row>
    <row r="3365" spans="1:45" x14ac:dyDescent="0.35">
      <c r="A3365" t="s">
        <v>2187</v>
      </c>
      <c r="B3365" t="s">
        <v>2672</v>
      </c>
      <c r="C3365" t="s">
        <v>2592</v>
      </c>
      <c r="D3365" t="s">
        <v>915</v>
      </c>
      <c r="E3365" t="s">
        <v>1492</v>
      </c>
      <c r="F3365" t="s">
        <v>3065</v>
      </c>
      <c r="G3365" t="s">
        <v>42</v>
      </c>
      <c r="H3365" t="s">
        <v>40</v>
      </c>
      <c r="I3365" t="s">
        <v>3276</v>
      </c>
      <c r="J3365">
        <v>40.65</v>
      </c>
      <c r="K3365">
        <v>38.89</v>
      </c>
      <c r="L3365">
        <v>1968</v>
      </c>
      <c r="M3365" t="s">
        <v>2632</v>
      </c>
      <c r="N3365" t="s">
        <v>39</v>
      </c>
      <c r="O3365">
        <v>2003</v>
      </c>
      <c r="P3365">
        <v>2004</v>
      </c>
      <c r="Q3365" t="s">
        <v>2845</v>
      </c>
      <c r="R3365" t="s">
        <v>39</v>
      </c>
      <c r="S3365" t="s">
        <v>39</v>
      </c>
      <c r="T3365">
        <v>4</v>
      </c>
      <c r="U3365" t="s">
        <v>3280</v>
      </c>
      <c r="V3365" s="6" t="s">
        <v>39</v>
      </c>
      <c r="W3365" s="6" t="s">
        <v>39</v>
      </c>
      <c r="X3365" s="6" t="s">
        <v>2803</v>
      </c>
      <c r="Y3365" s="6" t="s">
        <v>39</v>
      </c>
      <c r="Z3365" s="6" t="s">
        <v>2635</v>
      </c>
      <c r="AA3365" t="s">
        <v>39</v>
      </c>
      <c r="AB3365" t="s">
        <v>39</v>
      </c>
      <c r="AC3365" t="s">
        <v>39</v>
      </c>
      <c r="AD3365" t="s">
        <v>40</v>
      </c>
      <c r="AE3365" t="s">
        <v>39</v>
      </c>
      <c r="AF3365" t="s">
        <v>40</v>
      </c>
      <c r="AG3365" t="s">
        <v>39</v>
      </c>
      <c r="AH3365" t="s">
        <v>39</v>
      </c>
      <c r="AI3365" t="s">
        <v>39</v>
      </c>
      <c r="AJ3365" s="6" t="s">
        <v>43</v>
      </c>
      <c r="AK3365" s="19">
        <v>6</v>
      </c>
      <c r="AL3365" t="s">
        <v>136</v>
      </c>
      <c r="AM3365" s="19">
        <v>4</v>
      </c>
      <c r="AN3365">
        <v>3</v>
      </c>
      <c r="AO3365">
        <v>100</v>
      </c>
      <c r="AP3365">
        <v>28</v>
      </c>
      <c r="AQ3365" t="s">
        <v>39</v>
      </c>
      <c r="AR3365" t="s">
        <v>2693</v>
      </c>
      <c r="AS3365" t="s">
        <v>3281</v>
      </c>
    </row>
    <row r="3366" spans="1:45" x14ac:dyDescent="0.35">
      <c r="A3366" t="s">
        <v>2187</v>
      </c>
      <c r="B3366" t="s">
        <v>2672</v>
      </c>
      <c r="C3366" t="s">
        <v>2592</v>
      </c>
      <c r="D3366" t="s">
        <v>915</v>
      </c>
      <c r="E3366" t="s">
        <v>1492</v>
      </c>
      <c r="F3366" t="s">
        <v>3065</v>
      </c>
      <c r="G3366" t="s">
        <v>42</v>
      </c>
      <c r="H3366" t="s">
        <v>40</v>
      </c>
      <c r="I3366" t="s">
        <v>3276</v>
      </c>
      <c r="J3366">
        <v>40.65</v>
      </c>
      <c r="K3366">
        <v>38.89</v>
      </c>
      <c r="L3366">
        <v>1968</v>
      </c>
      <c r="M3366" t="s">
        <v>2632</v>
      </c>
      <c r="N3366" t="s">
        <v>39</v>
      </c>
      <c r="O3366">
        <v>2003</v>
      </c>
      <c r="P3366">
        <v>2004</v>
      </c>
      <c r="Q3366" t="s">
        <v>2845</v>
      </c>
      <c r="R3366" t="s">
        <v>39</v>
      </c>
      <c r="S3366" t="s">
        <v>39</v>
      </c>
      <c r="T3366">
        <v>4</v>
      </c>
      <c r="U3366" t="s">
        <v>3280</v>
      </c>
      <c r="V3366" s="6" t="s">
        <v>39</v>
      </c>
      <c r="W3366" s="6" t="s">
        <v>39</v>
      </c>
      <c r="X3366" s="6" t="s">
        <v>2803</v>
      </c>
      <c r="Y3366" s="6" t="s">
        <v>39</v>
      </c>
      <c r="Z3366" s="6" t="s">
        <v>2635</v>
      </c>
      <c r="AA3366" t="s">
        <v>39</v>
      </c>
      <c r="AB3366" t="s">
        <v>39</v>
      </c>
      <c r="AC3366" t="s">
        <v>39</v>
      </c>
      <c r="AD3366" t="s">
        <v>40</v>
      </c>
      <c r="AE3366" t="s">
        <v>39</v>
      </c>
      <c r="AF3366" t="s">
        <v>40</v>
      </c>
      <c r="AG3366" t="s">
        <v>39</v>
      </c>
      <c r="AH3366" t="s">
        <v>39</v>
      </c>
      <c r="AI3366" t="s">
        <v>39</v>
      </c>
      <c r="AJ3366" s="6" t="s">
        <v>43</v>
      </c>
      <c r="AK3366" s="19">
        <v>86.67</v>
      </c>
      <c r="AL3366" t="s">
        <v>136</v>
      </c>
      <c r="AM3366" s="19">
        <v>11.37</v>
      </c>
      <c r="AN3366">
        <v>3</v>
      </c>
      <c r="AO3366">
        <v>100</v>
      </c>
      <c r="AP3366">
        <v>28</v>
      </c>
      <c r="AQ3366" t="s">
        <v>39</v>
      </c>
      <c r="AR3366" t="s">
        <v>2693</v>
      </c>
      <c r="AS3366" t="s">
        <v>3281</v>
      </c>
    </row>
    <row r="3367" spans="1:45" x14ac:dyDescent="0.35">
      <c r="A3367" t="s">
        <v>2187</v>
      </c>
      <c r="B3367" t="s">
        <v>2672</v>
      </c>
      <c r="C3367" t="s">
        <v>2592</v>
      </c>
      <c r="D3367" t="s">
        <v>915</v>
      </c>
      <c r="E3367" t="s">
        <v>1492</v>
      </c>
      <c r="F3367" t="s">
        <v>3065</v>
      </c>
      <c r="G3367" t="s">
        <v>42</v>
      </c>
      <c r="H3367" t="s">
        <v>40</v>
      </c>
      <c r="I3367" t="s">
        <v>3276</v>
      </c>
      <c r="J3367">
        <v>40.65</v>
      </c>
      <c r="K3367">
        <v>38.89</v>
      </c>
      <c r="L3367">
        <v>1968</v>
      </c>
      <c r="M3367" t="s">
        <v>2632</v>
      </c>
      <c r="N3367" t="s">
        <v>39</v>
      </c>
      <c r="O3367">
        <v>2003</v>
      </c>
      <c r="P3367">
        <v>2004</v>
      </c>
      <c r="Q3367" t="s">
        <v>2845</v>
      </c>
      <c r="R3367" t="s">
        <v>39</v>
      </c>
      <c r="S3367" t="s">
        <v>39</v>
      </c>
      <c r="T3367">
        <v>4</v>
      </c>
      <c r="U3367" t="s">
        <v>3280</v>
      </c>
      <c r="V3367" s="6" t="s">
        <v>39</v>
      </c>
      <c r="W3367" s="6" t="s">
        <v>39</v>
      </c>
      <c r="X3367" s="6" t="s">
        <v>2803</v>
      </c>
      <c r="Y3367" s="6" t="s">
        <v>39</v>
      </c>
      <c r="Z3367" s="6" t="s">
        <v>2635</v>
      </c>
      <c r="AA3367" t="s">
        <v>39</v>
      </c>
      <c r="AB3367" t="s">
        <v>39</v>
      </c>
      <c r="AC3367" t="s">
        <v>39</v>
      </c>
      <c r="AD3367" t="s">
        <v>40</v>
      </c>
      <c r="AE3367" t="s">
        <v>39</v>
      </c>
      <c r="AF3367" t="s">
        <v>40</v>
      </c>
      <c r="AG3367" t="s">
        <v>39</v>
      </c>
      <c r="AH3367" t="s">
        <v>39</v>
      </c>
      <c r="AI3367" t="s">
        <v>39</v>
      </c>
      <c r="AJ3367" s="6" t="s">
        <v>43</v>
      </c>
      <c r="AK3367" s="19">
        <v>10.67</v>
      </c>
      <c r="AL3367" t="s">
        <v>136</v>
      </c>
      <c r="AM3367" s="19">
        <v>5.03</v>
      </c>
      <c r="AN3367">
        <v>3</v>
      </c>
      <c r="AO3367">
        <v>100</v>
      </c>
      <c r="AP3367">
        <v>28</v>
      </c>
      <c r="AQ3367" t="s">
        <v>39</v>
      </c>
      <c r="AR3367" t="s">
        <v>2693</v>
      </c>
      <c r="AS3367" t="s">
        <v>3281</v>
      </c>
    </row>
    <row r="3368" spans="1:45" x14ac:dyDescent="0.35">
      <c r="A3368" t="s">
        <v>2187</v>
      </c>
      <c r="B3368" t="s">
        <v>2672</v>
      </c>
      <c r="C3368" t="s">
        <v>2592</v>
      </c>
      <c r="D3368" t="s">
        <v>915</v>
      </c>
      <c r="E3368" t="s">
        <v>1492</v>
      </c>
      <c r="F3368" t="s">
        <v>3065</v>
      </c>
      <c r="G3368" t="s">
        <v>42</v>
      </c>
      <c r="H3368" t="s">
        <v>40</v>
      </c>
      <c r="I3368" t="s">
        <v>3276</v>
      </c>
      <c r="J3368">
        <v>40.65</v>
      </c>
      <c r="K3368">
        <v>38.89</v>
      </c>
      <c r="L3368">
        <v>1968</v>
      </c>
      <c r="M3368" t="s">
        <v>2632</v>
      </c>
      <c r="N3368" t="s">
        <v>39</v>
      </c>
      <c r="O3368">
        <v>2003</v>
      </c>
      <c r="P3368">
        <v>2004</v>
      </c>
      <c r="Q3368" t="s">
        <v>2845</v>
      </c>
      <c r="R3368" t="s">
        <v>39</v>
      </c>
      <c r="S3368" t="s">
        <v>39</v>
      </c>
      <c r="T3368">
        <v>4</v>
      </c>
      <c r="U3368" t="s">
        <v>3280</v>
      </c>
      <c r="V3368" s="6" t="s">
        <v>39</v>
      </c>
      <c r="W3368" s="6" t="s">
        <v>39</v>
      </c>
      <c r="X3368" s="6" t="s">
        <v>2803</v>
      </c>
      <c r="Y3368" s="6" t="s">
        <v>39</v>
      </c>
      <c r="Z3368" s="6" t="s">
        <v>2635</v>
      </c>
      <c r="AA3368" t="s">
        <v>39</v>
      </c>
      <c r="AB3368" t="s">
        <v>39</v>
      </c>
      <c r="AC3368" t="s">
        <v>39</v>
      </c>
      <c r="AD3368" t="s">
        <v>40</v>
      </c>
      <c r="AE3368" t="s">
        <v>39</v>
      </c>
      <c r="AF3368" t="s">
        <v>40</v>
      </c>
      <c r="AG3368" t="s">
        <v>39</v>
      </c>
      <c r="AH3368" t="s">
        <v>39</v>
      </c>
      <c r="AI3368" t="s">
        <v>39</v>
      </c>
      <c r="AJ3368" s="6" t="s">
        <v>43</v>
      </c>
      <c r="AK3368" s="19">
        <v>28</v>
      </c>
      <c r="AL3368" t="s">
        <v>136</v>
      </c>
      <c r="AM3368" s="19">
        <v>2</v>
      </c>
      <c r="AN3368">
        <v>3</v>
      </c>
      <c r="AO3368">
        <v>100</v>
      </c>
      <c r="AP3368">
        <v>28</v>
      </c>
      <c r="AQ3368" t="s">
        <v>39</v>
      </c>
      <c r="AR3368" t="s">
        <v>2693</v>
      </c>
      <c r="AS3368" t="s">
        <v>3281</v>
      </c>
    </row>
    <row r="3369" spans="1:45" x14ac:dyDescent="0.35">
      <c r="A3369" t="s">
        <v>2187</v>
      </c>
      <c r="B3369" t="s">
        <v>2672</v>
      </c>
      <c r="C3369" t="s">
        <v>2592</v>
      </c>
      <c r="D3369" t="s">
        <v>915</v>
      </c>
      <c r="E3369" t="s">
        <v>1492</v>
      </c>
      <c r="F3369" t="s">
        <v>3065</v>
      </c>
      <c r="G3369" t="s">
        <v>42</v>
      </c>
      <c r="H3369" t="s">
        <v>40</v>
      </c>
      <c r="I3369" t="s">
        <v>3276</v>
      </c>
      <c r="J3369">
        <v>40.65</v>
      </c>
      <c r="K3369">
        <v>38.89</v>
      </c>
      <c r="L3369">
        <v>1968</v>
      </c>
      <c r="M3369" t="s">
        <v>2632</v>
      </c>
      <c r="N3369" t="s">
        <v>39</v>
      </c>
      <c r="O3369">
        <v>2003</v>
      </c>
      <c r="P3369">
        <v>2004</v>
      </c>
      <c r="Q3369" t="s">
        <v>2845</v>
      </c>
      <c r="R3369" t="s">
        <v>39</v>
      </c>
      <c r="S3369" t="s">
        <v>39</v>
      </c>
      <c r="T3369">
        <v>4</v>
      </c>
      <c r="U3369" t="s">
        <v>3280</v>
      </c>
      <c r="V3369" s="6" t="s">
        <v>39</v>
      </c>
      <c r="W3369" s="6" t="s">
        <v>39</v>
      </c>
      <c r="X3369" s="6" t="s">
        <v>2803</v>
      </c>
      <c r="Y3369" s="6" t="s">
        <v>39</v>
      </c>
      <c r="Z3369" s="6" t="s">
        <v>2635</v>
      </c>
      <c r="AA3369" t="s">
        <v>39</v>
      </c>
      <c r="AB3369" t="s">
        <v>39</v>
      </c>
      <c r="AC3369" t="s">
        <v>39</v>
      </c>
      <c r="AD3369" t="s">
        <v>40</v>
      </c>
      <c r="AE3369" t="s">
        <v>39</v>
      </c>
      <c r="AF3369" t="s">
        <v>40</v>
      </c>
      <c r="AG3369" t="s">
        <v>39</v>
      </c>
      <c r="AH3369" t="s">
        <v>39</v>
      </c>
      <c r="AI3369" t="s">
        <v>39</v>
      </c>
      <c r="AJ3369" s="6" t="s">
        <v>43</v>
      </c>
      <c r="AK3369" s="19">
        <v>34</v>
      </c>
      <c r="AL3369" t="s">
        <v>136</v>
      </c>
      <c r="AM3369" s="19">
        <v>11.13</v>
      </c>
      <c r="AN3369">
        <v>3</v>
      </c>
      <c r="AO3369">
        <v>100</v>
      </c>
      <c r="AP3369">
        <v>28</v>
      </c>
      <c r="AQ3369" t="s">
        <v>39</v>
      </c>
      <c r="AR3369" t="s">
        <v>2693</v>
      </c>
      <c r="AS3369" t="s">
        <v>3281</v>
      </c>
    </row>
    <row r="3370" spans="1:45" x14ac:dyDescent="0.35">
      <c r="A3370" t="s">
        <v>2187</v>
      </c>
      <c r="B3370" t="s">
        <v>2672</v>
      </c>
      <c r="C3370" t="s">
        <v>2592</v>
      </c>
      <c r="D3370" t="s">
        <v>915</v>
      </c>
      <c r="E3370" t="s">
        <v>1492</v>
      </c>
      <c r="F3370" t="s">
        <v>3065</v>
      </c>
      <c r="G3370" t="s">
        <v>42</v>
      </c>
      <c r="H3370" t="s">
        <v>40</v>
      </c>
      <c r="I3370" t="s">
        <v>3276</v>
      </c>
      <c r="J3370">
        <v>40.65</v>
      </c>
      <c r="K3370">
        <v>38.89</v>
      </c>
      <c r="L3370">
        <v>1968</v>
      </c>
      <c r="M3370" t="s">
        <v>2632</v>
      </c>
      <c r="N3370" t="s">
        <v>39</v>
      </c>
      <c r="O3370">
        <v>2003</v>
      </c>
      <c r="P3370">
        <v>2004</v>
      </c>
      <c r="Q3370" t="s">
        <v>2845</v>
      </c>
      <c r="R3370" t="s">
        <v>39</v>
      </c>
      <c r="S3370" t="s">
        <v>39</v>
      </c>
      <c r="T3370">
        <v>4</v>
      </c>
      <c r="U3370" t="s">
        <v>3280</v>
      </c>
      <c r="V3370" s="6" t="s">
        <v>39</v>
      </c>
      <c r="W3370" s="6" t="s">
        <v>39</v>
      </c>
      <c r="X3370" s="6" t="s">
        <v>2803</v>
      </c>
      <c r="Y3370" s="6" t="s">
        <v>39</v>
      </c>
      <c r="Z3370" s="6" t="s">
        <v>2635</v>
      </c>
      <c r="AA3370" t="s">
        <v>39</v>
      </c>
      <c r="AB3370" t="s">
        <v>39</v>
      </c>
      <c r="AC3370" t="s">
        <v>39</v>
      </c>
      <c r="AD3370" t="s">
        <v>40</v>
      </c>
      <c r="AE3370" t="s">
        <v>39</v>
      </c>
      <c r="AF3370" t="s">
        <v>40</v>
      </c>
      <c r="AG3370" t="s">
        <v>39</v>
      </c>
      <c r="AH3370" t="s">
        <v>39</v>
      </c>
      <c r="AI3370" t="s">
        <v>39</v>
      </c>
      <c r="AJ3370" s="6" t="s">
        <v>43</v>
      </c>
      <c r="AK3370" s="19">
        <v>5.33</v>
      </c>
      <c r="AL3370" t="s">
        <v>136</v>
      </c>
      <c r="AM3370" s="19">
        <v>1.1499999999999999</v>
      </c>
      <c r="AN3370">
        <v>3</v>
      </c>
      <c r="AO3370">
        <v>100</v>
      </c>
      <c r="AP3370">
        <v>28</v>
      </c>
      <c r="AQ3370" t="s">
        <v>39</v>
      </c>
      <c r="AR3370" t="s">
        <v>2693</v>
      </c>
      <c r="AS3370" t="s">
        <v>3281</v>
      </c>
    </row>
    <row r="3371" spans="1:45" x14ac:dyDescent="0.35">
      <c r="A3371" t="s">
        <v>2187</v>
      </c>
      <c r="B3371" t="s">
        <v>2672</v>
      </c>
      <c r="C3371" t="s">
        <v>2592</v>
      </c>
      <c r="D3371" t="s">
        <v>915</v>
      </c>
      <c r="E3371" t="s">
        <v>1492</v>
      </c>
      <c r="F3371" t="s">
        <v>3065</v>
      </c>
      <c r="G3371" t="s">
        <v>42</v>
      </c>
      <c r="H3371" t="s">
        <v>40</v>
      </c>
      <c r="I3371" t="s">
        <v>3276</v>
      </c>
      <c r="J3371">
        <v>40.65</v>
      </c>
      <c r="K3371">
        <v>38.89</v>
      </c>
      <c r="L3371">
        <v>1968</v>
      </c>
      <c r="M3371" t="s">
        <v>2632</v>
      </c>
      <c r="N3371" t="s">
        <v>39</v>
      </c>
      <c r="O3371">
        <v>2003</v>
      </c>
      <c r="P3371">
        <v>2004</v>
      </c>
      <c r="Q3371" t="s">
        <v>2845</v>
      </c>
      <c r="R3371" t="s">
        <v>39</v>
      </c>
      <c r="S3371" t="s">
        <v>39</v>
      </c>
      <c r="T3371">
        <v>4</v>
      </c>
      <c r="U3371" t="s">
        <v>3280</v>
      </c>
      <c r="V3371" s="6" t="s">
        <v>39</v>
      </c>
      <c r="W3371" s="6" t="s">
        <v>39</v>
      </c>
      <c r="X3371" s="6" t="s">
        <v>2803</v>
      </c>
      <c r="Y3371" s="6" t="s">
        <v>39</v>
      </c>
      <c r="Z3371" s="6" t="s">
        <v>2635</v>
      </c>
      <c r="AA3371" t="s">
        <v>39</v>
      </c>
      <c r="AB3371" t="s">
        <v>39</v>
      </c>
      <c r="AC3371" t="s">
        <v>39</v>
      </c>
      <c r="AD3371" t="s">
        <v>40</v>
      </c>
      <c r="AE3371" t="s">
        <v>39</v>
      </c>
      <c r="AF3371" t="s">
        <v>40</v>
      </c>
      <c r="AG3371" t="s">
        <v>39</v>
      </c>
      <c r="AH3371" t="s">
        <v>39</v>
      </c>
      <c r="AI3371" t="s">
        <v>39</v>
      </c>
      <c r="AJ3371" s="6" t="s">
        <v>43</v>
      </c>
      <c r="AK3371" s="19">
        <v>14</v>
      </c>
      <c r="AL3371" t="s">
        <v>136</v>
      </c>
      <c r="AM3371" s="19">
        <v>2</v>
      </c>
      <c r="AN3371">
        <v>3</v>
      </c>
      <c r="AO3371">
        <v>100</v>
      </c>
      <c r="AP3371">
        <v>28</v>
      </c>
      <c r="AQ3371" t="s">
        <v>39</v>
      </c>
      <c r="AR3371" t="s">
        <v>2693</v>
      </c>
      <c r="AS3371" t="s">
        <v>3281</v>
      </c>
    </row>
    <row r="3372" spans="1:45" x14ac:dyDescent="0.35">
      <c r="A3372" t="s">
        <v>2187</v>
      </c>
      <c r="B3372" t="s">
        <v>2672</v>
      </c>
      <c r="C3372" t="s">
        <v>2592</v>
      </c>
      <c r="D3372" t="s">
        <v>915</v>
      </c>
      <c r="E3372" t="s">
        <v>1492</v>
      </c>
      <c r="F3372" t="s">
        <v>3065</v>
      </c>
      <c r="G3372" t="s">
        <v>42</v>
      </c>
      <c r="H3372" t="s">
        <v>40</v>
      </c>
      <c r="I3372" t="s">
        <v>3276</v>
      </c>
      <c r="J3372">
        <v>40.65</v>
      </c>
      <c r="K3372">
        <v>38.89</v>
      </c>
      <c r="L3372">
        <v>1968</v>
      </c>
      <c r="M3372" t="s">
        <v>2632</v>
      </c>
      <c r="N3372" t="s">
        <v>39</v>
      </c>
      <c r="O3372">
        <v>2003</v>
      </c>
      <c r="P3372">
        <v>2004</v>
      </c>
      <c r="Q3372" t="s">
        <v>2845</v>
      </c>
      <c r="R3372" t="s">
        <v>39</v>
      </c>
      <c r="S3372" t="s">
        <v>39</v>
      </c>
      <c r="T3372">
        <v>4</v>
      </c>
      <c r="U3372" t="s">
        <v>3280</v>
      </c>
      <c r="V3372" s="6" t="s">
        <v>39</v>
      </c>
      <c r="W3372" s="6" t="s">
        <v>39</v>
      </c>
      <c r="X3372" s="6" t="s">
        <v>2803</v>
      </c>
      <c r="Y3372" s="6" t="s">
        <v>39</v>
      </c>
      <c r="Z3372" s="6" t="s">
        <v>2635</v>
      </c>
      <c r="AA3372" t="s">
        <v>39</v>
      </c>
      <c r="AB3372" t="s">
        <v>39</v>
      </c>
      <c r="AC3372" t="s">
        <v>39</v>
      </c>
      <c r="AD3372" t="s">
        <v>40</v>
      </c>
      <c r="AE3372" t="s">
        <v>39</v>
      </c>
      <c r="AF3372" t="s">
        <v>40</v>
      </c>
      <c r="AG3372" t="s">
        <v>39</v>
      </c>
      <c r="AH3372" t="s">
        <v>39</v>
      </c>
      <c r="AI3372" t="s">
        <v>39</v>
      </c>
      <c r="AJ3372" s="6" t="s">
        <v>43</v>
      </c>
      <c r="AK3372" s="19">
        <v>22.67</v>
      </c>
      <c r="AL3372" t="s">
        <v>136</v>
      </c>
      <c r="AM3372" s="19">
        <v>3.05</v>
      </c>
      <c r="AN3372">
        <v>3</v>
      </c>
      <c r="AO3372">
        <v>100</v>
      </c>
      <c r="AP3372">
        <v>28</v>
      </c>
      <c r="AQ3372" t="s">
        <v>39</v>
      </c>
      <c r="AR3372" t="s">
        <v>2693</v>
      </c>
      <c r="AS3372" t="s">
        <v>3281</v>
      </c>
    </row>
    <row r="3373" spans="1:45" x14ac:dyDescent="0.35">
      <c r="A3373" t="s">
        <v>2187</v>
      </c>
      <c r="B3373" t="s">
        <v>2672</v>
      </c>
      <c r="C3373" t="s">
        <v>2592</v>
      </c>
      <c r="D3373" t="s">
        <v>915</v>
      </c>
      <c r="E3373" t="s">
        <v>1492</v>
      </c>
      <c r="F3373" t="s">
        <v>3065</v>
      </c>
      <c r="G3373" t="s">
        <v>42</v>
      </c>
      <c r="H3373" t="s">
        <v>40</v>
      </c>
      <c r="I3373" t="s">
        <v>3277</v>
      </c>
      <c r="J3373">
        <v>40.700000000000003</v>
      </c>
      <c r="K3373">
        <v>38.909999999999997</v>
      </c>
      <c r="L3373">
        <v>1968</v>
      </c>
      <c r="M3373" t="s">
        <v>2632</v>
      </c>
      <c r="N3373" t="s">
        <v>39</v>
      </c>
      <c r="O3373">
        <v>2003</v>
      </c>
      <c r="P3373">
        <v>2004</v>
      </c>
      <c r="Q3373" t="s">
        <v>2845</v>
      </c>
      <c r="R3373" t="s">
        <v>39</v>
      </c>
      <c r="S3373" t="s">
        <v>39</v>
      </c>
      <c r="T3373">
        <v>4</v>
      </c>
      <c r="U3373" t="s">
        <v>3280</v>
      </c>
      <c r="V3373" s="6" t="s">
        <v>39</v>
      </c>
      <c r="W3373" s="6" t="s">
        <v>39</v>
      </c>
      <c r="X3373" s="6" t="s">
        <v>2803</v>
      </c>
      <c r="Y3373" s="6" t="s">
        <v>39</v>
      </c>
      <c r="Z3373" s="6" t="s">
        <v>2635</v>
      </c>
      <c r="AA3373" t="s">
        <v>39</v>
      </c>
      <c r="AB3373" t="s">
        <v>39</v>
      </c>
      <c r="AC3373" t="s">
        <v>39</v>
      </c>
      <c r="AD3373" t="s">
        <v>40</v>
      </c>
      <c r="AE3373" t="s">
        <v>39</v>
      </c>
      <c r="AF3373" t="s">
        <v>40</v>
      </c>
      <c r="AG3373" t="s">
        <v>39</v>
      </c>
      <c r="AH3373" t="s">
        <v>39</v>
      </c>
      <c r="AI3373" t="s">
        <v>39</v>
      </c>
      <c r="AJ3373" s="6" t="s">
        <v>43</v>
      </c>
      <c r="AK3373" s="19">
        <v>16.670000000000002</v>
      </c>
      <c r="AL3373" t="s">
        <v>136</v>
      </c>
      <c r="AM3373" s="19">
        <v>5.03</v>
      </c>
      <c r="AN3373">
        <v>3</v>
      </c>
      <c r="AO3373">
        <v>100</v>
      </c>
      <c r="AP3373">
        <v>28</v>
      </c>
      <c r="AQ3373" t="s">
        <v>39</v>
      </c>
      <c r="AR3373" t="s">
        <v>2693</v>
      </c>
      <c r="AS3373" t="s">
        <v>3281</v>
      </c>
    </row>
    <row r="3374" spans="1:45" x14ac:dyDescent="0.35">
      <c r="A3374" t="s">
        <v>2187</v>
      </c>
      <c r="B3374" t="s">
        <v>2672</v>
      </c>
      <c r="C3374" t="s">
        <v>2592</v>
      </c>
      <c r="D3374" t="s">
        <v>915</v>
      </c>
      <c r="E3374" t="s">
        <v>1492</v>
      </c>
      <c r="F3374" t="s">
        <v>3065</v>
      </c>
      <c r="G3374" t="s">
        <v>42</v>
      </c>
      <c r="H3374" t="s">
        <v>40</v>
      </c>
      <c r="I3374" t="s">
        <v>3274</v>
      </c>
      <c r="J3374">
        <v>40.58</v>
      </c>
      <c r="K3374">
        <v>38.9</v>
      </c>
      <c r="L3374">
        <v>1968</v>
      </c>
      <c r="M3374" t="s">
        <v>2632</v>
      </c>
      <c r="N3374" t="s">
        <v>39</v>
      </c>
      <c r="O3374">
        <v>2003</v>
      </c>
      <c r="P3374">
        <v>2004</v>
      </c>
      <c r="Q3374" t="s">
        <v>2845</v>
      </c>
      <c r="R3374" t="s">
        <v>39</v>
      </c>
      <c r="S3374" t="s">
        <v>39</v>
      </c>
      <c r="T3374">
        <v>4</v>
      </c>
      <c r="U3374" t="s">
        <v>3280</v>
      </c>
      <c r="V3374" s="6" t="s">
        <v>39</v>
      </c>
      <c r="W3374" s="6" t="s">
        <v>39</v>
      </c>
      <c r="X3374" s="6" t="s">
        <v>2803</v>
      </c>
      <c r="Y3374" s="6" t="s">
        <v>39</v>
      </c>
      <c r="Z3374" s="6" t="s">
        <v>2635</v>
      </c>
      <c r="AA3374" t="s">
        <v>39</v>
      </c>
      <c r="AB3374" t="s">
        <v>39</v>
      </c>
      <c r="AC3374" t="s">
        <v>39</v>
      </c>
      <c r="AD3374" t="s">
        <v>40</v>
      </c>
      <c r="AE3374" t="s">
        <v>39</v>
      </c>
      <c r="AF3374" t="s">
        <v>40</v>
      </c>
      <c r="AG3374" t="s">
        <v>39</v>
      </c>
      <c r="AH3374" t="s">
        <v>39</v>
      </c>
      <c r="AI3374" t="s">
        <v>39</v>
      </c>
      <c r="AJ3374" s="6" t="s">
        <v>43</v>
      </c>
      <c r="AK3374" s="19">
        <v>16.670000000000002</v>
      </c>
      <c r="AL3374" t="s">
        <v>136</v>
      </c>
      <c r="AM3374" s="19">
        <v>7.57</v>
      </c>
      <c r="AN3374">
        <v>3</v>
      </c>
      <c r="AO3374">
        <v>100</v>
      </c>
      <c r="AP3374">
        <v>28</v>
      </c>
      <c r="AQ3374" t="s">
        <v>39</v>
      </c>
      <c r="AR3374" t="s">
        <v>2693</v>
      </c>
      <c r="AS3374" t="s">
        <v>3281</v>
      </c>
    </row>
    <row r="3375" spans="1:45" x14ac:dyDescent="0.35">
      <c r="A3375" t="s">
        <v>2187</v>
      </c>
      <c r="B3375" t="s">
        <v>2672</v>
      </c>
      <c r="C3375" t="s">
        <v>2592</v>
      </c>
      <c r="D3375" t="s">
        <v>915</v>
      </c>
      <c r="E3375" t="s">
        <v>1492</v>
      </c>
      <c r="F3375" t="s">
        <v>3065</v>
      </c>
      <c r="G3375" t="s">
        <v>42</v>
      </c>
      <c r="H3375" t="s">
        <v>40</v>
      </c>
      <c r="I3375" t="s">
        <v>3274</v>
      </c>
      <c r="J3375">
        <v>40.58</v>
      </c>
      <c r="K3375">
        <v>38.9</v>
      </c>
      <c r="L3375">
        <v>1968</v>
      </c>
      <c r="M3375" t="s">
        <v>2632</v>
      </c>
      <c r="N3375" t="s">
        <v>39</v>
      </c>
      <c r="O3375">
        <v>2003</v>
      </c>
      <c r="P3375">
        <v>2004</v>
      </c>
      <c r="Q3375" t="s">
        <v>2845</v>
      </c>
      <c r="R3375" t="s">
        <v>39</v>
      </c>
      <c r="S3375" t="s">
        <v>39</v>
      </c>
      <c r="T3375">
        <v>4</v>
      </c>
      <c r="U3375" t="s">
        <v>3280</v>
      </c>
      <c r="V3375" s="6" t="s">
        <v>39</v>
      </c>
      <c r="W3375" s="6" t="s">
        <v>39</v>
      </c>
      <c r="X3375" s="6" t="s">
        <v>2803</v>
      </c>
      <c r="Y3375" s="6" t="s">
        <v>39</v>
      </c>
      <c r="Z3375" s="6" t="s">
        <v>2635</v>
      </c>
      <c r="AA3375" t="s">
        <v>39</v>
      </c>
      <c r="AB3375" t="s">
        <v>39</v>
      </c>
      <c r="AC3375" t="s">
        <v>39</v>
      </c>
      <c r="AD3375" t="s">
        <v>40</v>
      </c>
      <c r="AE3375" t="s">
        <v>39</v>
      </c>
      <c r="AF3375" t="s">
        <v>40</v>
      </c>
      <c r="AG3375" t="s">
        <v>39</v>
      </c>
      <c r="AH3375" t="s">
        <v>39</v>
      </c>
      <c r="AI3375" t="s">
        <v>39</v>
      </c>
      <c r="AJ3375" s="6" t="s">
        <v>43</v>
      </c>
      <c r="AK3375" s="19">
        <v>14</v>
      </c>
      <c r="AL3375" t="s">
        <v>136</v>
      </c>
      <c r="AM3375" s="19">
        <v>2</v>
      </c>
      <c r="AN3375">
        <v>3</v>
      </c>
      <c r="AO3375">
        <v>100</v>
      </c>
      <c r="AP3375">
        <v>28</v>
      </c>
      <c r="AQ3375" t="s">
        <v>39</v>
      </c>
      <c r="AR3375" t="s">
        <v>2693</v>
      </c>
      <c r="AS3375" t="s">
        <v>3281</v>
      </c>
    </row>
    <row r="3376" spans="1:45" x14ac:dyDescent="0.35">
      <c r="A3376" t="s">
        <v>2187</v>
      </c>
      <c r="B3376" t="s">
        <v>2672</v>
      </c>
      <c r="C3376" t="s">
        <v>2592</v>
      </c>
      <c r="D3376" t="s">
        <v>915</v>
      </c>
      <c r="E3376" t="s">
        <v>1492</v>
      </c>
      <c r="F3376" t="s">
        <v>3065</v>
      </c>
      <c r="G3376" t="s">
        <v>42</v>
      </c>
      <c r="H3376" t="s">
        <v>40</v>
      </c>
      <c r="I3376" t="s">
        <v>3274</v>
      </c>
      <c r="J3376">
        <v>40.58</v>
      </c>
      <c r="K3376">
        <v>38.9</v>
      </c>
      <c r="L3376">
        <v>1968</v>
      </c>
      <c r="M3376" t="s">
        <v>2632</v>
      </c>
      <c r="N3376" t="s">
        <v>39</v>
      </c>
      <c r="O3376">
        <v>2003</v>
      </c>
      <c r="P3376">
        <v>2004</v>
      </c>
      <c r="Q3376" t="s">
        <v>2845</v>
      </c>
      <c r="R3376" t="s">
        <v>39</v>
      </c>
      <c r="S3376" t="s">
        <v>39</v>
      </c>
      <c r="T3376">
        <v>4</v>
      </c>
      <c r="U3376" t="s">
        <v>3280</v>
      </c>
      <c r="V3376" s="6" t="s">
        <v>39</v>
      </c>
      <c r="W3376" s="6" t="s">
        <v>39</v>
      </c>
      <c r="X3376" s="6" t="s">
        <v>2803</v>
      </c>
      <c r="Y3376" s="6" t="s">
        <v>39</v>
      </c>
      <c r="Z3376" s="6" t="s">
        <v>2635</v>
      </c>
      <c r="AA3376" t="s">
        <v>39</v>
      </c>
      <c r="AB3376" t="s">
        <v>39</v>
      </c>
      <c r="AC3376" t="s">
        <v>39</v>
      </c>
      <c r="AD3376" t="s">
        <v>40</v>
      </c>
      <c r="AE3376" t="s">
        <v>39</v>
      </c>
      <c r="AF3376" t="s">
        <v>40</v>
      </c>
      <c r="AG3376" t="s">
        <v>39</v>
      </c>
      <c r="AH3376" t="s">
        <v>39</v>
      </c>
      <c r="AI3376" t="s">
        <v>39</v>
      </c>
      <c r="AJ3376" s="6" t="s">
        <v>43</v>
      </c>
      <c r="AK3376" s="19">
        <v>23.33</v>
      </c>
      <c r="AL3376" t="s">
        <v>136</v>
      </c>
      <c r="AM3376" s="19">
        <v>4.16</v>
      </c>
      <c r="AN3376">
        <v>3</v>
      </c>
      <c r="AO3376">
        <v>100</v>
      </c>
      <c r="AP3376">
        <v>28</v>
      </c>
      <c r="AQ3376" t="s">
        <v>39</v>
      </c>
      <c r="AR3376" t="s">
        <v>2693</v>
      </c>
      <c r="AS3376" t="s">
        <v>3281</v>
      </c>
    </row>
    <row r="3377" spans="1:45" x14ac:dyDescent="0.35">
      <c r="A3377" t="s">
        <v>2187</v>
      </c>
      <c r="B3377" t="s">
        <v>2672</v>
      </c>
      <c r="C3377" t="s">
        <v>2592</v>
      </c>
      <c r="D3377" t="s">
        <v>915</v>
      </c>
      <c r="E3377" t="s">
        <v>1492</v>
      </c>
      <c r="F3377" t="s">
        <v>3065</v>
      </c>
      <c r="G3377" t="s">
        <v>42</v>
      </c>
      <c r="H3377" t="s">
        <v>40</v>
      </c>
      <c r="I3377" t="s">
        <v>3274</v>
      </c>
      <c r="J3377">
        <v>40.58</v>
      </c>
      <c r="K3377">
        <v>38.9</v>
      </c>
      <c r="L3377">
        <v>1968</v>
      </c>
      <c r="M3377" t="s">
        <v>2632</v>
      </c>
      <c r="N3377" t="s">
        <v>39</v>
      </c>
      <c r="O3377">
        <v>2003</v>
      </c>
      <c r="P3377">
        <v>2004</v>
      </c>
      <c r="Q3377" t="s">
        <v>2845</v>
      </c>
      <c r="R3377" t="s">
        <v>39</v>
      </c>
      <c r="S3377" t="s">
        <v>39</v>
      </c>
      <c r="T3377">
        <v>4</v>
      </c>
      <c r="U3377" t="s">
        <v>3280</v>
      </c>
      <c r="V3377" s="6" t="s">
        <v>39</v>
      </c>
      <c r="W3377" s="6" t="s">
        <v>39</v>
      </c>
      <c r="X3377" s="6" t="s">
        <v>2803</v>
      </c>
      <c r="Y3377" s="6" t="s">
        <v>39</v>
      </c>
      <c r="Z3377" s="6" t="s">
        <v>2635</v>
      </c>
      <c r="AA3377" t="s">
        <v>39</v>
      </c>
      <c r="AB3377" t="s">
        <v>39</v>
      </c>
      <c r="AC3377" t="s">
        <v>39</v>
      </c>
      <c r="AD3377" t="s">
        <v>40</v>
      </c>
      <c r="AE3377" t="s">
        <v>39</v>
      </c>
      <c r="AF3377" t="s">
        <v>40</v>
      </c>
      <c r="AG3377" t="s">
        <v>39</v>
      </c>
      <c r="AH3377" t="s">
        <v>39</v>
      </c>
      <c r="AI3377" t="s">
        <v>39</v>
      </c>
      <c r="AJ3377" s="6" t="s">
        <v>43</v>
      </c>
      <c r="AK3377" s="19">
        <v>0</v>
      </c>
      <c r="AL3377" t="s">
        <v>136</v>
      </c>
      <c r="AM3377" s="19">
        <v>0</v>
      </c>
      <c r="AN3377">
        <v>3</v>
      </c>
      <c r="AO3377">
        <v>100</v>
      </c>
      <c r="AP3377">
        <v>28</v>
      </c>
      <c r="AQ3377" t="s">
        <v>39</v>
      </c>
      <c r="AR3377" t="s">
        <v>2693</v>
      </c>
      <c r="AS3377" t="s">
        <v>3281</v>
      </c>
    </row>
    <row r="3378" spans="1:45" x14ac:dyDescent="0.35">
      <c r="A3378" t="s">
        <v>2187</v>
      </c>
      <c r="B3378" t="s">
        <v>2672</v>
      </c>
      <c r="C3378" t="s">
        <v>2592</v>
      </c>
      <c r="D3378" t="s">
        <v>915</v>
      </c>
      <c r="E3378" t="s">
        <v>1492</v>
      </c>
      <c r="F3378" t="s">
        <v>3065</v>
      </c>
      <c r="G3378" t="s">
        <v>42</v>
      </c>
      <c r="H3378" t="s">
        <v>40</v>
      </c>
      <c r="I3378" t="s">
        <v>3274</v>
      </c>
      <c r="J3378">
        <v>40.58</v>
      </c>
      <c r="K3378">
        <v>38.9</v>
      </c>
      <c r="L3378">
        <v>1968</v>
      </c>
      <c r="M3378" t="s">
        <v>2632</v>
      </c>
      <c r="N3378" t="s">
        <v>39</v>
      </c>
      <c r="O3378">
        <v>2003</v>
      </c>
      <c r="P3378">
        <v>2004</v>
      </c>
      <c r="Q3378" t="s">
        <v>2845</v>
      </c>
      <c r="R3378" t="s">
        <v>39</v>
      </c>
      <c r="S3378" t="s">
        <v>39</v>
      </c>
      <c r="T3378">
        <v>4</v>
      </c>
      <c r="U3378" t="s">
        <v>3280</v>
      </c>
      <c r="V3378" s="6" t="s">
        <v>39</v>
      </c>
      <c r="W3378" s="6" t="s">
        <v>39</v>
      </c>
      <c r="X3378" s="6" t="s">
        <v>2803</v>
      </c>
      <c r="Y3378" s="6" t="s">
        <v>39</v>
      </c>
      <c r="Z3378" s="6" t="s">
        <v>2635</v>
      </c>
      <c r="AA3378" t="s">
        <v>39</v>
      </c>
      <c r="AB3378" t="s">
        <v>39</v>
      </c>
      <c r="AC3378" t="s">
        <v>39</v>
      </c>
      <c r="AD3378" t="s">
        <v>40</v>
      </c>
      <c r="AE3378" t="s">
        <v>39</v>
      </c>
      <c r="AF3378" t="s">
        <v>40</v>
      </c>
      <c r="AG3378" t="s">
        <v>39</v>
      </c>
      <c r="AH3378" t="s">
        <v>39</v>
      </c>
      <c r="AI3378" t="s">
        <v>39</v>
      </c>
      <c r="AJ3378" s="6" t="s">
        <v>43</v>
      </c>
      <c r="AK3378" s="19">
        <v>22</v>
      </c>
      <c r="AL3378" t="s">
        <v>136</v>
      </c>
      <c r="AM3378" s="19">
        <v>5.29</v>
      </c>
      <c r="AN3378">
        <v>3</v>
      </c>
      <c r="AO3378">
        <v>100</v>
      </c>
      <c r="AP3378">
        <v>28</v>
      </c>
      <c r="AQ3378" t="s">
        <v>39</v>
      </c>
      <c r="AR3378" t="s">
        <v>2693</v>
      </c>
      <c r="AS3378" t="s">
        <v>3281</v>
      </c>
    </row>
    <row r="3379" spans="1:45" x14ac:dyDescent="0.35">
      <c r="A3379" t="s">
        <v>2187</v>
      </c>
      <c r="B3379" t="s">
        <v>2672</v>
      </c>
      <c r="C3379" t="s">
        <v>2592</v>
      </c>
      <c r="D3379" t="s">
        <v>915</v>
      </c>
      <c r="E3379" t="s">
        <v>1492</v>
      </c>
      <c r="F3379" t="s">
        <v>3065</v>
      </c>
      <c r="G3379" t="s">
        <v>42</v>
      </c>
      <c r="H3379" t="s">
        <v>40</v>
      </c>
      <c r="I3379" t="s">
        <v>3274</v>
      </c>
      <c r="J3379">
        <v>40.58</v>
      </c>
      <c r="K3379">
        <v>38.9</v>
      </c>
      <c r="L3379">
        <v>1968</v>
      </c>
      <c r="M3379" t="s">
        <v>2632</v>
      </c>
      <c r="N3379" t="s">
        <v>39</v>
      </c>
      <c r="O3379">
        <v>2003</v>
      </c>
      <c r="P3379">
        <v>2004</v>
      </c>
      <c r="Q3379" t="s">
        <v>2845</v>
      </c>
      <c r="R3379" t="s">
        <v>39</v>
      </c>
      <c r="S3379" t="s">
        <v>39</v>
      </c>
      <c r="T3379">
        <v>4</v>
      </c>
      <c r="U3379" t="s">
        <v>3280</v>
      </c>
      <c r="V3379" s="6" t="s">
        <v>39</v>
      </c>
      <c r="W3379" s="6" t="s">
        <v>39</v>
      </c>
      <c r="X3379" s="6" t="s">
        <v>2803</v>
      </c>
      <c r="Y3379" s="6" t="s">
        <v>39</v>
      </c>
      <c r="Z3379" s="6" t="s">
        <v>2635</v>
      </c>
      <c r="AA3379" t="s">
        <v>39</v>
      </c>
      <c r="AB3379" t="s">
        <v>39</v>
      </c>
      <c r="AC3379" t="s">
        <v>39</v>
      </c>
      <c r="AD3379" t="s">
        <v>40</v>
      </c>
      <c r="AE3379" t="s">
        <v>39</v>
      </c>
      <c r="AF3379" t="s">
        <v>40</v>
      </c>
      <c r="AG3379" t="s">
        <v>39</v>
      </c>
      <c r="AH3379" t="s">
        <v>39</v>
      </c>
      <c r="AI3379" t="s">
        <v>39</v>
      </c>
      <c r="AJ3379" s="6" t="s">
        <v>43</v>
      </c>
      <c r="AK3379" s="19">
        <v>7.33</v>
      </c>
      <c r="AL3379" t="s">
        <v>136</v>
      </c>
      <c r="AM3379" s="19">
        <v>5.03</v>
      </c>
      <c r="AN3379">
        <v>3</v>
      </c>
      <c r="AO3379">
        <v>100</v>
      </c>
      <c r="AP3379">
        <v>28</v>
      </c>
      <c r="AQ3379" t="s">
        <v>39</v>
      </c>
      <c r="AR3379" t="s">
        <v>2693</v>
      </c>
      <c r="AS3379" t="s">
        <v>3281</v>
      </c>
    </row>
    <row r="3380" spans="1:45" x14ac:dyDescent="0.35">
      <c r="A3380" t="s">
        <v>2187</v>
      </c>
      <c r="B3380" t="s">
        <v>2672</v>
      </c>
      <c r="C3380" t="s">
        <v>2592</v>
      </c>
      <c r="D3380" t="s">
        <v>915</v>
      </c>
      <c r="E3380" t="s">
        <v>1492</v>
      </c>
      <c r="F3380" t="s">
        <v>3065</v>
      </c>
      <c r="G3380" t="s">
        <v>42</v>
      </c>
      <c r="H3380" t="s">
        <v>40</v>
      </c>
      <c r="I3380" t="s">
        <v>3274</v>
      </c>
      <c r="J3380">
        <v>40.58</v>
      </c>
      <c r="K3380">
        <v>38.9</v>
      </c>
      <c r="L3380">
        <v>1968</v>
      </c>
      <c r="M3380" t="s">
        <v>2632</v>
      </c>
      <c r="N3380" t="s">
        <v>39</v>
      </c>
      <c r="O3380">
        <v>2003</v>
      </c>
      <c r="P3380">
        <v>2004</v>
      </c>
      <c r="Q3380" t="s">
        <v>2845</v>
      </c>
      <c r="R3380" t="s">
        <v>39</v>
      </c>
      <c r="S3380" t="s">
        <v>39</v>
      </c>
      <c r="T3380">
        <v>4</v>
      </c>
      <c r="U3380" t="s">
        <v>3280</v>
      </c>
      <c r="V3380" s="6" t="s">
        <v>39</v>
      </c>
      <c r="W3380" s="6" t="s">
        <v>39</v>
      </c>
      <c r="X3380" s="6" t="s">
        <v>2803</v>
      </c>
      <c r="Y3380" s="6" t="s">
        <v>39</v>
      </c>
      <c r="Z3380" s="6" t="s">
        <v>2635</v>
      </c>
      <c r="AA3380" t="s">
        <v>39</v>
      </c>
      <c r="AB3380" t="s">
        <v>39</v>
      </c>
      <c r="AC3380" t="s">
        <v>39</v>
      </c>
      <c r="AD3380" t="s">
        <v>40</v>
      </c>
      <c r="AE3380" t="s">
        <v>39</v>
      </c>
      <c r="AF3380" t="s">
        <v>40</v>
      </c>
      <c r="AG3380" t="s">
        <v>39</v>
      </c>
      <c r="AH3380" t="s">
        <v>39</v>
      </c>
      <c r="AI3380" t="s">
        <v>39</v>
      </c>
      <c r="AJ3380" s="6" t="s">
        <v>43</v>
      </c>
      <c r="AK3380" s="19">
        <v>0</v>
      </c>
      <c r="AL3380" t="s">
        <v>136</v>
      </c>
      <c r="AM3380" s="19">
        <v>0</v>
      </c>
      <c r="AN3380">
        <v>3</v>
      </c>
      <c r="AO3380">
        <v>100</v>
      </c>
      <c r="AP3380">
        <v>28</v>
      </c>
      <c r="AQ3380" t="s">
        <v>39</v>
      </c>
      <c r="AR3380" t="s">
        <v>2693</v>
      </c>
      <c r="AS3380" t="s">
        <v>3281</v>
      </c>
    </row>
    <row r="3381" spans="1:45" x14ac:dyDescent="0.35">
      <c r="A3381" t="s">
        <v>2187</v>
      </c>
      <c r="B3381" t="s">
        <v>2672</v>
      </c>
      <c r="C3381" t="s">
        <v>2592</v>
      </c>
      <c r="D3381" t="s">
        <v>915</v>
      </c>
      <c r="E3381" t="s">
        <v>1492</v>
      </c>
      <c r="F3381" t="s">
        <v>3065</v>
      </c>
      <c r="G3381" t="s">
        <v>42</v>
      </c>
      <c r="H3381" t="s">
        <v>40</v>
      </c>
      <c r="I3381" t="s">
        <v>3274</v>
      </c>
      <c r="J3381">
        <v>40.58</v>
      </c>
      <c r="K3381">
        <v>38.9</v>
      </c>
      <c r="L3381">
        <v>1968</v>
      </c>
      <c r="M3381" t="s">
        <v>2632</v>
      </c>
      <c r="N3381" t="s">
        <v>39</v>
      </c>
      <c r="O3381">
        <v>2003</v>
      </c>
      <c r="P3381">
        <v>2004</v>
      </c>
      <c r="Q3381" t="s">
        <v>2845</v>
      </c>
      <c r="R3381" t="s">
        <v>39</v>
      </c>
      <c r="S3381" t="s">
        <v>39</v>
      </c>
      <c r="T3381">
        <v>4</v>
      </c>
      <c r="U3381" t="s">
        <v>3280</v>
      </c>
      <c r="V3381" s="6" t="s">
        <v>39</v>
      </c>
      <c r="W3381" s="6" t="s">
        <v>39</v>
      </c>
      <c r="X3381" s="6" t="s">
        <v>2803</v>
      </c>
      <c r="Y3381" s="6" t="s">
        <v>39</v>
      </c>
      <c r="Z3381" s="6" t="s">
        <v>2635</v>
      </c>
      <c r="AA3381" t="s">
        <v>39</v>
      </c>
      <c r="AB3381" t="s">
        <v>39</v>
      </c>
      <c r="AC3381" t="s">
        <v>39</v>
      </c>
      <c r="AD3381" t="s">
        <v>40</v>
      </c>
      <c r="AE3381" t="s">
        <v>39</v>
      </c>
      <c r="AF3381" t="s">
        <v>40</v>
      </c>
      <c r="AG3381" t="s">
        <v>39</v>
      </c>
      <c r="AH3381" t="s">
        <v>39</v>
      </c>
      <c r="AI3381" t="s">
        <v>39</v>
      </c>
      <c r="AJ3381" s="6" t="s">
        <v>43</v>
      </c>
      <c r="AK3381" s="19">
        <v>7.33</v>
      </c>
      <c r="AL3381" t="s">
        <v>136</v>
      </c>
      <c r="AM3381" s="19">
        <v>4.62</v>
      </c>
      <c r="AN3381">
        <v>3</v>
      </c>
      <c r="AO3381">
        <v>100</v>
      </c>
      <c r="AP3381">
        <v>28</v>
      </c>
      <c r="AQ3381" t="s">
        <v>39</v>
      </c>
      <c r="AR3381" t="s">
        <v>2693</v>
      </c>
      <c r="AS3381" t="s">
        <v>3281</v>
      </c>
    </row>
    <row r="3382" spans="1:45" x14ac:dyDescent="0.35">
      <c r="A3382" t="s">
        <v>2187</v>
      </c>
      <c r="B3382" t="s">
        <v>2672</v>
      </c>
      <c r="C3382" t="s">
        <v>2592</v>
      </c>
      <c r="D3382" t="s">
        <v>915</v>
      </c>
      <c r="E3382" t="s">
        <v>1492</v>
      </c>
      <c r="F3382" t="s">
        <v>3065</v>
      </c>
      <c r="G3382" t="s">
        <v>42</v>
      </c>
      <c r="H3382" t="s">
        <v>40</v>
      </c>
      <c r="I3382" t="s">
        <v>3274</v>
      </c>
      <c r="J3382">
        <v>40.58</v>
      </c>
      <c r="K3382">
        <v>38.9</v>
      </c>
      <c r="L3382">
        <v>1968</v>
      </c>
      <c r="M3382" t="s">
        <v>2632</v>
      </c>
      <c r="N3382" t="s">
        <v>39</v>
      </c>
      <c r="O3382">
        <v>2003</v>
      </c>
      <c r="P3382">
        <v>2004</v>
      </c>
      <c r="Q3382" t="s">
        <v>2845</v>
      </c>
      <c r="R3382" t="s">
        <v>39</v>
      </c>
      <c r="S3382" t="s">
        <v>39</v>
      </c>
      <c r="T3382">
        <v>4</v>
      </c>
      <c r="U3382" t="s">
        <v>3280</v>
      </c>
      <c r="V3382" s="6" t="s">
        <v>39</v>
      </c>
      <c r="W3382" s="6" t="s">
        <v>39</v>
      </c>
      <c r="X3382" s="6" t="s">
        <v>2803</v>
      </c>
      <c r="Y3382" s="6" t="s">
        <v>39</v>
      </c>
      <c r="Z3382" s="6" t="s">
        <v>2635</v>
      </c>
      <c r="AA3382" t="s">
        <v>39</v>
      </c>
      <c r="AB3382" t="s">
        <v>39</v>
      </c>
      <c r="AC3382" t="s">
        <v>39</v>
      </c>
      <c r="AD3382" t="s">
        <v>40</v>
      </c>
      <c r="AE3382" t="s">
        <v>39</v>
      </c>
      <c r="AF3382" t="s">
        <v>40</v>
      </c>
      <c r="AG3382" t="s">
        <v>39</v>
      </c>
      <c r="AH3382" t="s">
        <v>39</v>
      </c>
      <c r="AI3382" t="s">
        <v>39</v>
      </c>
      <c r="AJ3382" s="6" t="s">
        <v>43</v>
      </c>
      <c r="AK3382" s="19">
        <v>8</v>
      </c>
      <c r="AL3382" t="s">
        <v>136</v>
      </c>
      <c r="AM3382" s="19">
        <v>2</v>
      </c>
      <c r="AN3382">
        <v>3</v>
      </c>
      <c r="AO3382">
        <v>100</v>
      </c>
      <c r="AP3382">
        <v>28</v>
      </c>
      <c r="AQ3382" t="s">
        <v>39</v>
      </c>
      <c r="AR3382" t="s">
        <v>2693</v>
      </c>
      <c r="AS3382" t="s">
        <v>3281</v>
      </c>
    </row>
    <row r="3383" spans="1:45" x14ac:dyDescent="0.35">
      <c r="A3383" t="s">
        <v>2187</v>
      </c>
      <c r="B3383" t="s">
        <v>2672</v>
      </c>
      <c r="C3383" t="s">
        <v>2592</v>
      </c>
      <c r="D3383" t="s">
        <v>915</v>
      </c>
      <c r="E3383" t="s">
        <v>1492</v>
      </c>
      <c r="F3383" t="s">
        <v>3065</v>
      </c>
      <c r="G3383" t="s">
        <v>42</v>
      </c>
      <c r="H3383" t="s">
        <v>40</v>
      </c>
      <c r="I3383" t="s">
        <v>3274</v>
      </c>
      <c r="J3383">
        <v>40.700000000000003</v>
      </c>
      <c r="K3383">
        <v>38.909999999999997</v>
      </c>
      <c r="L3383">
        <v>1968</v>
      </c>
      <c r="M3383" t="s">
        <v>2632</v>
      </c>
      <c r="N3383" t="s">
        <v>39</v>
      </c>
      <c r="O3383">
        <v>2003</v>
      </c>
      <c r="P3383">
        <v>2004</v>
      </c>
      <c r="Q3383" t="s">
        <v>2845</v>
      </c>
      <c r="R3383" t="s">
        <v>39</v>
      </c>
      <c r="S3383" t="s">
        <v>39</v>
      </c>
      <c r="T3383">
        <v>4</v>
      </c>
      <c r="U3383" t="s">
        <v>48</v>
      </c>
      <c r="V3383" s="6" t="s">
        <v>39</v>
      </c>
      <c r="W3383" s="6" t="s">
        <v>39</v>
      </c>
      <c r="X3383" s="6" t="s">
        <v>2803</v>
      </c>
      <c r="Y3383" s="6" t="s">
        <v>39</v>
      </c>
      <c r="Z3383" s="6" t="s">
        <v>2635</v>
      </c>
      <c r="AA3383" t="s">
        <v>39</v>
      </c>
      <c r="AB3383" t="s">
        <v>39</v>
      </c>
      <c r="AC3383" t="s">
        <v>39</v>
      </c>
      <c r="AD3383" t="s">
        <v>40</v>
      </c>
      <c r="AE3383" t="s">
        <v>39</v>
      </c>
      <c r="AF3383" t="s">
        <v>40</v>
      </c>
      <c r="AG3383" t="s">
        <v>39</v>
      </c>
      <c r="AH3383" t="s">
        <v>39</v>
      </c>
      <c r="AI3383" t="s">
        <v>39</v>
      </c>
      <c r="AJ3383" s="6" t="s">
        <v>3129</v>
      </c>
      <c r="AK3383" s="19">
        <v>13.42</v>
      </c>
      <c r="AL3383" t="s">
        <v>136</v>
      </c>
      <c r="AM3383">
        <v>1.01</v>
      </c>
      <c r="AN3383">
        <v>3</v>
      </c>
      <c r="AO3383">
        <v>100</v>
      </c>
      <c r="AP3383">
        <v>28</v>
      </c>
      <c r="AQ3383" t="s">
        <v>39</v>
      </c>
      <c r="AR3383" t="s">
        <v>2921</v>
      </c>
    </row>
    <row r="3384" spans="1:45" x14ac:dyDescent="0.35">
      <c r="A3384" t="s">
        <v>2187</v>
      </c>
      <c r="B3384" t="s">
        <v>2672</v>
      </c>
      <c r="C3384" t="s">
        <v>2592</v>
      </c>
      <c r="D3384" t="s">
        <v>915</v>
      </c>
      <c r="E3384" t="s">
        <v>1492</v>
      </c>
      <c r="F3384" t="s">
        <v>3065</v>
      </c>
      <c r="G3384" t="s">
        <v>42</v>
      </c>
      <c r="H3384" t="s">
        <v>40</v>
      </c>
      <c r="I3384" t="s">
        <v>3274</v>
      </c>
      <c r="J3384">
        <v>40.700000000000003</v>
      </c>
      <c r="K3384">
        <v>38.909999999999997</v>
      </c>
      <c r="L3384">
        <v>1968</v>
      </c>
      <c r="M3384" t="s">
        <v>2632</v>
      </c>
      <c r="N3384" t="s">
        <v>39</v>
      </c>
      <c r="O3384">
        <v>2003</v>
      </c>
      <c r="P3384">
        <v>2004</v>
      </c>
      <c r="Q3384" t="s">
        <v>2845</v>
      </c>
      <c r="R3384" t="s">
        <v>39</v>
      </c>
      <c r="S3384" t="s">
        <v>39</v>
      </c>
      <c r="T3384">
        <v>4</v>
      </c>
      <c r="U3384" t="s">
        <v>48</v>
      </c>
      <c r="V3384" s="6" t="s">
        <v>39</v>
      </c>
      <c r="W3384" s="6" t="s">
        <v>39</v>
      </c>
      <c r="X3384" s="6" t="s">
        <v>2803</v>
      </c>
      <c r="Y3384" s="6" t="s">
        <v>39</v>
      </c>
      <c r="Z3384" s="6" t="s">
        <v>2635</v>
      </c>
      <c r="AA3384" t="s">
        <v>39</v>
      </c>
      <c r="AB3384" t="s">
        <v>39</v>
      </c>
      <c r="AC3384" t="s">
        <v>39</v>
      </c>
      <c r="AD3384" t="s">
        <v>40</v>
      </c>
      <c r="AE3384" t="s">
        <v>39</v>
      </c>
      <c r="AF3384" t="s">
        <v>40</v>
      </c>
      <c r="AG3384" t="s">
        <v>39</v>
      </c>
      <c r="AH3384" t="s">
        <v>39</v>
      </c>
      <c r="AI3384" t="s">
        <v>39</v>
      </c>
      <c r="AJ3384" s="6" t="s">
        <v>3129</v>
      </c>
      <c r="AK3384" s="19">
        <v>0</v>
      </c>
      <c r="AL3384" t="s">
        <v>136</v>
      </c>
      <c r="AM3384">
        <v>0</v>
      </c>
      <c r="AN3384">
        <v>3</v>
      </c>
      <c r="AO3384">
        <v>100</v>
      </c>
      <c r="AP3384">
        <v>28</v>
      </c>
      <c r="AQ3384" t="s">
        <v>39</v>
      </c>
      <c r="AR3384" t="s">
        <v>2921</v>
      </c>
    </row>
    <row r="3385" spans="1:45" x14ac:dyDescent="0.35">
      <c r="A3385" t="s">
        <v>2187</v>
      </c>
      <c r="B3385" t="s">
        <v>2672</v>
      </c>
      <c r="C3385" t="s">
        <v>2592</v>
      </c>
      <c r="D3385" t="s">
        <v>915</v>
      </c>
      <c r="E3385" t="s">
        <v>1492</v>
      </c>
      <c r="F3385" t="s">
        <v>3065</v>
      </c>
      <c r="G3385" t="s">
        <v>42</v>
      </c>
      <c r="H3385" t="s">
        <v>40</v>
      </c>
      <c r="I3385" t="s">
        <v>3274</v>
      </c>
      <c r="J3385">
        <v>40.700000000000003</v>
      </c>
      <c r="K3385">
        <v>38.909999999999997</v>
      </c>
      <c r="L3385">
        <v>1968</v>
      </c>
      <c r="M3385" t="s">
        <v>2632</v>
      </c>
      <c r="N3385" t="s">
        <v>39</v>
      </c>
      <c r="O3385">
        <v>2003</v>
      </c>
      <c r="P3385">
        <v>2004</v>
      </c>
      <c r="Q3385" t="s">
        <v>2845</v>
      </c>
      <c r="R3385" t="s">
        <v>39</v>
      </c>
      <c r="S3385" t="s">
        <v>39</v>
      </c>
      <c r="T3385">
        <v>4</v>
      </c>
      <c r="U3385" t="s">
        <v>48</v>
      </c>
      <c r="V3385" s="6" t="s">
        <v>39</v>
      </c>
      <c r="W3385" s="6" t="s">
        <v>39</v>
      </c>
      <c r="X3385" s="6" t="s">
        <v>2803</v>
      </c>
      <c r="Y3385" s="6" t="s">
        <v>39</v>
      </c>
      <c r="Z3385" s="6" t="s">
        <v>2635</v>
      </c>
      <c r="AA3385" t="s">
        <v>39</v>
      </c>
      <c r="AB3385" t="s">
        <v>39</v>
      </c>
      <c r="AC3385" t="s">
        <v>39</v>
      </c>
      <c r="AD3385" t="s">
        <v>40</v>
      </c>
      <c r="AE3385" t="s">
        <v>39</v>
      </c>
      <c r="AF3385" t="s">
        <v>40</v>
      </c>
      <c r="AG3385" t="s">
        <v>39</v>
      </c>
      <c r="AH3385" t="s">
        <v>39</v>
      </c>
      <c r="AI3385" t="s">
        <v>39</v>
      </c>
      <c r="AJ3385" s="6" t="s">
        <v>3129</v>
      </c>
      <c r="AK3385" s="19">
        <v>11.57</v>
      </c>
      <c r="AL3385" t="s">
        <v>136</v>
      </c>
      <c r="AM3385">
        <v>0.46</v>
      </c>
      <c r="AN3385">
        <v>3</v>
      </c>
      <c r="AO3385">
        <v>100</v>
      </c>
      <c r="AP3385">
        <v>28</v>
      </c>
      <c r="AQ3385" t="s">
        <v>39</v>
      </c>
      <c r="AR3385" t="s">
        <v>2921</v>
      </c>
    </row>
    <row r="3386" spans="1:45" x14ac:dyDescent="0.35">
      <c r="A3386" t="s">
        <v>2187</v>
      </c>
      <c r="B3386" t="s">
        <v>2672</v>
      </c>
      <c r="C3386" t="s">
        <v>2592</v>
      </c>
      <c r="D3386" t="s">
        <v>915</v>
      </c>
      <c r="E3386" t="s">
        <v>1492</v>
      </c>
      <c r="F3386" t="s">
        <v>3065</v>
      </c>
      <c r="G3386" t="s">
        <v>42</v>
      </c>
      <c r="H3386" t="s">
        <v>40</v>
      </c>
      <c r="I3386" t="s">
        <v>3274</v>
      </c>
      <c r="J3386">
        <v>40.700000000000003</v>
      </c>
      <c r="K3386">
        <v>38.909999999999997</v>
      </c>
      <c r="L3386">
        <v>1968</v>
      </c>
      <c r="M3386" t="s">
        <v>2632</v>
      </c>
      <c r="N3386" t="s">
        <v>39</v>
      </c>
      <c r="O3386">
        <v>2003</v>
      </c>
      <c r="P3386">
        <v>2004</v>
      </c>
      <c r="Q3386" t="s">
        <v>2845</v>
      </c>
      <c r="R3386" t="s">
        <v>39</v>
      </c>
      <c r="S3386" t="s">
        <v>39</v>
      </c>
      <c r="T3386">
        <v>4</v>
      </c>
      <c r="U3386" t="s">
        <v>48</v>
      </c>
      <c r="V3386" s="6" t="s">
        <v>39</v>
      </c>
      <c r="W3386" s="6" t="s">
        <v>39</v>
      </c>
      <c r="X3386" s="6" t="s">
        <v>2803</v>
      </c>
      <c r="Y3386" s="6" t="s">
        <v>39</v>
      </c>
      <c r="Z3386" s="6" t="s">
        <v>2635</v>
      </c>
      <c r="AA3386" t="s">
        <v>39</v>
      </c>
      <c r="AB3386" t="s">
        <v>39</v>
      </c>
      <c r="AC3386" t="s">
        <v>39</v>
      </c>
      <c r="AD3386" t="s">
        <v>40</v>
      </c>
      <c r="AE3386" t="s">
        <v>39</v>
      </c>
      <c r="AF3386" t="s">
        <v>40</v>
      </c>
      <c r="AG3386" t="s">
        <v>39</v>
      </c>
      <c r="AH3386" t="s">
        <v>39</v>
      </c>
      <c r="AI3386" t="s">
        <v>39</v>
      </c>
      <c r="AJ3386" s="6" t="s">
        <v>3129</v>
      </c>
      <c r="AK3386" s="19">
        <v>0</v>
      </c>
      <c r="AL3386" t="s">
        <v>136</v>
      </c>
      <c r="AM3386">
        <v>0</v>
      </c>
      <c r="AN3386">
        <v>3</v>
      </c>
      <c r="AO3386">
        <v>100</v>
      </c>
      <c r="AP3386">
        <v>28</v>
      </c>
      <c r="AQ3386" t="s">
        <v>39</v>
      </c>
      <c r="AR3386" t="s">
        <v>2921</v>
      </c>
    </row>
    <row r="3387" spans="1:45" x14ac:dyDescent="0.35">
      <c r="A3387" t="s">
        <v>2187</v>
      </c>
      <c r="B3387" t="s">
        <v>2672</v>
      </c>
      <c r="C3387" t="s">
        <v>2592</v>
      </c>
      <c r="D3387" t="s">
        <v>915</v>
      </c>
      <c r="E3387" t="s">
        <v>1492</v>
      </c>
      <c r="F3387" t="s">
        <v>3065</v>
      </c>
      <c r="G3387" t="s">
        <v>42</v>
      </c>
      <c r="H3387" t="s">
        <v>40</v>
      </c>
      <c r="I3387" t="s">
        <v>3274</v>
      </c>
      <c r="J3387">
        <v>40.700000000000003</v>
      </c>
      <c r="K3387">
        <v>38.909999999999997</v>
      </c>
      <c r="L3387">
        <v>1968</v>
      </c>
      <c r="M3387" t="s">
        <v>2632</v>
      </c>
      <c r="N3387" t="s">
        <v>39</v>
      </c>
      <c r="O3387">
        <v>2003</v>
      </c>
      <c r="P3387">
        <v>2004</v>
      </c>
      <c r="Q3387" t="s">
        <v>2845</v>
      </c>
      <c r="R3387" t="s">
        <v>39</v>
      </c>
      <c r="S3387" t="s">
        <v>39</v>
      </c>
      <c r="T3387">
        <v>4</v>
      </c>
      <c r="U3387" t="s">
        <v>48</v>
      </c>
      <c r="V3387" s="6" t="s">
        <v>39</v>
      </c>
      <c r="W3387" s="6" t="s">
        <v>39</v>
      </c>
      <c r="X3387" s="6" t="s">
        <v>2803</v>
      </c>
      <c r="Y3387" s="6" t="s">
        <v>39</v>
      </c>
      <c r="Z3387" s="6" t="s">
        <v>2635</v>
      </c>
      <c r="AA3387" t="s">
        <v>39</v>
      </c>
      <c r="AB3387" t="s">
        <v>39</v>
      </c>
      <c r="AC3387" t="s">
        <v>39</v>
      </c>
      <c r="AD3387" t="s">
        <v>40</v>
      </c>
      <c r="AE3387" t="s">
        <v>39</v>
      </c>
      <c r="AF3387" t="s">
        <v>40</v>
      </c>
      <c r="AG3387" t="s">
        <v>39</v>
      </c>
      <c r="AH3387" t="s">
        <v>39</v>
      </c>
      <c r="AI3387" t="s">
        <v>39</v>
      </c>
      <c r="AJ3387" s="6" t="s">
        <v>3129</v>
      </c>
      <c r="AK3387" s="19">
        <v>19.11</v>
      </c>
      <c r="AL3387" t="s">
        <v>136</v>
      </c>
      <c r="AM3387">
        <v>1.86</v>
      </c>
      <c r="AN3387">
        <v>3</v>
      </c>
      <c r="AO3387">
        <v>100</v>
      </c>
      <c r="AP3387">
        <v>28</v>
      </c>
      <c r="AQ3387" t="s">
        <v>39</v>
      </c>
      <c r="AR3387" t="s">
        <v>2921</v>
      </c>
    </row>
    <row r="3388" spans="1:45" x14ac:dyDescent="0.35">
      <c r="A3388" t="s">
        <v>2187</v>
      </c>
      <c r="B3388" t="s">
        <v>2672</v>
      </c>
      <c r="C3388" t="s">
        <v>2592</v>
      </c>
      <c r="D3388" t="s">
        <v>915</v>
      </c>
      <c r="E3388" t="s">
        <v>1492</v>
      </c>
      <c r="F3388" t="s">
        <v>3065</v>
      </c>
      <c r="G3388" t="s">
        <v>42</v>
      </c>
      <c r="H3388" t="s">
        <v>40</v>
      </c>
      <c r="I3388" t="s">
        <v>3274</v>
      </c>
      <c r="J3388">
        <v>40.700000000000003</v>
      </c>
      <c r="K3388">
        <v>38.909999999999997</v>
      </c>
      <c r="L3388">
        <v>1968</v>
      </c>
      <c r="M3388" t="s">
        <v>2632</v>
      </c>
      <c r="N3388" t="s">
        <v>39</v>
      </c>
      <c r="O3388">
        <v>2003</v>
      </c>
      <c r="P3388">
        <v>2004</v>
      </c>
      <c r="Q3388" t="s">
        <v>2845</v>
      </c>
      <c r="R3388" t="s">
        <v>39</v>
      </c>
      <c r="S3388" t="s">
        <v>39</v>
      </c>
      <c r="T3388">
        <v>4</v>
      </c>
      <c r="U3388" t="s">
        <v>48</v>
      </c>
      <c r="V3388" s="6" t="s">
        <v>39</v>
      </c>
      <c r="W3388" s="6" t="s">
        <v>39</v>
      </c>
      <c r="X3388" s="6" t="s">
        <v>2803</v>
      </c>
      <c r="Y3388" s="6" t="s">
        <v>39</v>
      </c>
      <c r="Z3388" s="6" t="s">
        <v>2635</v>
      </c>
      <c r="AA3388" t="s">
        <v>39</v>
      </c>
      <c r="AB3388" t="s">
        <v>39</v>
      </c>
      <c r="AC3388" t="s">
        <v>39</v>
      </c>
      <c r="AD3388" t="s">
        <v>40</v>
      </c>
      <c r="AE3388" t="s">
        <v>39</v>
      </c>
      <c r="AF3388" t="s">
        <v>40</v>
      </c>
      <c r="AG3388" t="s">
        <v>39</v>
      </c>
      <c r="AH3388" t="s">
        <v>39</v>
      </c>
      <c r="AI3388" t="s">
        <v>39</v>
      </c>
      <c r="AJ3388" s="6" t="s">
        <v>3129</v>
      </c>
      <c r="AK3388" s="19">
        <v>15.28</v>
      </c>
      <c r="AL3388" t="s">
        <v>136</v>
      </c>
      <c r="AM3388">
        <v>1.92</v>
      </c>
      <c r="AN3388">
        <v>3</v>
      </c>
      <c r="AO3388">
        <v>100</v>
      </c>
      <c r="AP3388">
        <v>28</v>
      </c>
      <c r="AQ3388" t="s">
        <v>39</v>
      </c>
      <c r="AR3388" t="s">
        <v>2921</v>
      </c>
    </row>
    <row r="3389" spans="1:45" x14ac:dyDescent="0.35">
      <c r="A3389" t="s">
        <v>2187</v>
      </c>
      <c r="B3389" t="s">
        <v>2672</v>
      </c>
      <c r="C3389" t="s">
        <v>2592</v>
      </c>
      <c r="D3389" t="s">
        <v>915</v>
      </c>
      <c r="E3389" t="s">
        <v>1492</v>
      </c>
      <c r="F3389" t="s">
        <v>3065</v>
      </c>
      <c r="G3389" t="s">
        <v>42</v>
      </c>
      <c r="H3389" t="s">
        <v>40</v>
      </c>
      <c r="I3389" t="s">
        <v>3274</v>
      </c>
      <c r="J3389">
        <v>40.700000000000003</v>
      </c>
      <c r="K3389">
        <v>38.909999999999997</v>
      </c>
      <c r="L3389">
        <v>1968</v>
      </c>
      <c r="M3389" t="s">
        <v>2632</v>
      </c>
      <c r="N3389" t="s">
        <v>39</v>
      </c>
      <c r="O3389">
        <v>2003</v>
      </c>
      <c r="P3389">
        <v>2004</v>
      </c>
      <c r="Q3389" t="s">
        <v>2845</v>
      </c>
      <c r="R3389" t="s">
        <v>39</v>
      </c>
      <c r="S3389" t="s">
        <v>39</v>
      </c>
      <c r="T3389">
        <v>4</v>
      </c>
      <c r="U3389" t="s">
        <v>48</v>
      </c>
      <c r="V3389" s="6" t="s">
        <v>39</v>
      </c>
      <c r="W3389" s="6" t="s">
        <v>39</v>
      </c>
      <c r="X3389" s="6" t="s">
        <v>2803</v>
      </c>
      <c r="Y3389" s="6" t="s">
        <v>39</v>
      </c>
      <c r="Z3389" s="6" t="s">
        <v>2635</v>
      </c>
      <c r="AA3389" t="s">
        <v>39</v>
      </c>
      <c r="AB3389" t="s">
        <v>39</v>
      </c>
      <c r="AC3389" t="s">
        <v>39</v>
      </c>
      <c r="AD3389" t="s">
        <v>40</v>
      </c>
      <c r="AE3389" t="s">
        <v>39</v>
      </c>
      <c r="AF3389" t="s">
        <v>40</v>
      </c>
      <c r="AG3389" t="s">
        <v>39</v>
      </c>
      <c r="AH3389" t="s">
        <v>39</v>
      </c>
      <c r="AI3389" t="s">
        <v>39</v>
      </c>
      <c r="AJ3389" s="6" t="s">
        <v>3129</v>
      </c>
      <c r="AK3389" s="19">
        <v>17.059999999999999</v>
      </c>
      <c r="AL3389" t="s">
        <v>136</v>
      </c>
      <c r="AM3389">
        <v>1.6</v>
      </c>
      <c r="AN3389">
        <v>3</v>
      </c>
      <c r="AO3389">
        <v>100</v>
      </c>
      <c r="AP3389">
        <v>28</v>
      </c>
      <c r="AQ3389" t="s">
        <v>39</v>
      </c>
      <c r="AR3389" t="s">
        <v>2921</v>
      </c>
    </row>
    <row r="3390" spans="1:45" x14ac:dyDescent="0.35">
      <c r="A3390" t="s">
        <v>2187</v>
      </c>
      <c r="B3390" t="s">
        <v>2672</v>
      </c>
      <c r="C3390" t="s">
        <v>2592</v>
      </c>
      <c r="D3390" t="s">
        <v>915</v>
      </c>
      <c r="E3390" t="s">
        <v>1492</v>
      </c>
      <c r="F3390" t="s">
        <v>3065</v>
      </c>
      <c r="G3390" t="s">
        <v>42</v>
      </c>
      <c r="H3390" t="s">
        <v>40</v>
      </c>
      <c r="I3390" t="s">
        <v>3274</v>
      </c>
      <c r="J3390">
        <v>40.700000000000003</v>
      </c>
      <c r="K3390">
        <v>38.909999999999997</v>
      </c>
      <c r="L3390">
        <v>1968</v>
      </c>
      <c r="M3390" t="s">
        <v>2632</v>
      </c>
      <c r="N3390" t="s">
        <v>39</v>
      </c>
      <c r="O3390">
        <v>2003</v>
      </c>
      <c r="P3390">
        <v>2004</v>
      </c>
      <c r="Q3390" t="s">
        <v>2845</v>
      </c>
      <c r="R3390" t="s">
        <v>39</v>
      </c>
      <c r="S3390" t="s">
        <v>39</v>
      </c>
      <c r="T3390">
        <v>4</v>
      </c>
      <c r="U3390" t="s">
        <v>48</v>
      </c>
      <c r="V3390" s="6" t="s">
        <v>39</v>
      </c>
      <c r="W3390" s="6" t="s">
        <v>39</v>
      </c>
      <c r="X3390" s="6" t="s">
        <v>2803</v>
      </c>
      <c r="Y3390" s="6" t="s">
        <v>39</v>
      </c>
      <c r="Z3390" s="6" t="s">
        <v>2635</v>
      </c>
      <c r="AA3390" t="s">
        <v>39</v>
      </c>
      <c r="AB3390" t="s">
        <v>39</v>
      </c>
      <c r="AC3390" t="s">
        <v>39</v>
      </c>
      <c r="AD3390" t="s">
        <v>40</v>
      </c>
      <c r="AE3390" t="s">
        <v>39</v>
      </c>
      <c r="AF3390" t="s">
        <v>40</v>
      </c>
      <c r="AG3390" t="s">
        <v>39</v>
      </c>
      <c r="AH3390" t="s">
        <v>39</v>
      </c>
      <c r="AI3390" t="s">
        <v>39</v>
      </c>
      <c r="AJ3390" s="6" t="s">
        <v>3129</v>
      </c>
      <c r="AK3390" s="19">
        <v>16.559999999999999</v>
      </c>
      <c r="AL3390" t="s">
        <v>136</v>
      </c>
      <c r="AM3390">
        <v>14.35</v>
      </c>
      <c r="AN3390">
        <v>3</v>
      </c>
      <c r="AO3390">
        <v>100</v>
      </c>
      <c r="AP3390">
        <v>28</v>
      </c>
      <c r="AQ3390" t="s">
        <v>39</v>
      </c>
      <c r="AR3390" t="s">
        <v>2921</v>
      </c>
    </row>
    <row r="3391" spans="1:45" x14ac:dyDescent="0.35">
      <c r="A3391" t="s">
        <v>2187</v>
      </c>
      <c r="B3391" t="s">
        <v>2672</v>
      </c>
      <c r="C3391" t="s">
        <v>2592</v>
      </c>
      <c r="D3391" t="s">
        <v>915</v>
      </c>
      <c r="E3391" t="s">
        <v>1492</v>
      </c>
      <c r="F3391" t="s">
        <v>3065</v>
      </c>
      <c r="G3391" t="s">
        <v>42</v>
      </c>
      <c r="H3391" t="s">
        <v>40</v>
      </c>
      <c r="I3391" t="s">
        <v>3274</v>
      </c>
      <c r="J3391">
        <v>40.700000000000003</v>
      </c>
      <c r="K3391">
        <v>38.909999999999997</v>
      </c>
      <c r="L3391">
        <v>1968</v>
      </c>
      <c r="M3391" t="s">
        <v>2632</v>
      </c>
      <c r="N3391" t="s">
        <v>39</v>
      </c>
      <c r="O3391">
        <v>2003</v>
      </c>
      <c r="P3391">
        <v>2004</v>
      </c>
      <c r="Q3391" t="s">
        <v>2845</v>
      </c>
      <c r="R3391" t="s">
        <v>39</v>
      </c>
      <c r="S3391" t="s">
        <v>39</v>
      </c>
      <c r="T3391">
        <v>4</v>
      </c>
      <c r="U3391" t="s">
        <v>48</v>
      </c>
      <c r="V3391" s="6" t="s">
        <v>39</v>
      </c>
      <c r="W3391" s="6" t="s">
        <v>39</v>
      </c>
      <c r="X3391" s="6" t="s">
        <v>2803</v>
      </c>
      <c r="Y3391" s="6" t="s">
        <v>39</v>
      </c>
      <c r="Z3391" s="6" t="s">
        <v>2635</v>
      </c>
      <c r="AA3391" t="s">
        <v>39</v>
      </c>
      <c r="AB3391" t="s">
        <v>39</v>
      </c>
      <c r="AC3391" t="s">
        <v>39</v>
      </c>
      <c r="AD3391" t="s">
        <v>40</v>
      </c>
      <c r="AE3391" t="s">
        <v>39</v>
      </c>
      <c r="AF3391" t="s">
        <v>40</v>
      </c>
      <c r="AG3391" t="s">
        <v>39</v>
      </c>
      <c r="AH3391" t="s">
        <v>39</v>
      </c>
      <c r="AI3391" t="s">
        <v>39</v>
      </c>
      <c r="AJ3391" s="6" t="s">
        <v>3129</v>
      </c>
      <c r="AK3391" s="19">
        <v>19.29</v>
      </c>
      <c r="AL3391" t="s">
        <v>136</v>
      </c>
      <c r="AM3391">
        <v>2.7</v>
      </c>
      <c r="AN3391">
        <v>3</v>
      </c>
      <c r="AO3391">
        <v>100</v>
      </c>
      <c r="AP3391">
        <v>28</v>
      </c>
      <c r="AQ3391" t="s">
        <v>39</v>
      </c>
      <c r="AR3391" t="s">
        <v>2921</v>
      </c>
    </row>
    <row r="3392" spans="1:45" x14ac:dyDescent="0.35">
      <c r="A3392" t="s">
        <v>2187</v>
      </c>
      <c r="B3392" t="s">
        <v>2672</v>
      </c>
      <c r="C3392" t="s">
        <v>2592</v>
      </c>
      <c r="D3392" t="s">
        <v>915</v>
      </c>
      <c r="E3392" t="s">
        <v>1492</v>
      </c>
      <c r="F3392" t="s">
        <v>3065</v>
      </c>
      <c r="G3392" t="s">
        <v>42</v>
      </c>
      <c r="H3392" t="s">
        <v>40</v>
      </c>
      <c r="I3392" t="s">
        <v>3274</v>
      </c>
      <c r="J3392">
        <v>40.700000000000003</v>
      </c>
      <c r="K3392">
        <v>38.909999999999997</v>
      </c>
      <c r="L3392">
        <v>1968</v>
      </c>
      <c r="M3392" t="s">
        <v>2632</v>
      </c>
      <c r="N3392" t="s">
        <v>39</v>
      </c>
      <c r="O3392">
        <v>2003</v>
      </c>
      <c r="P3392">
        <v>2004</v>
      </c>
      <c r="Q3392" t="s">
        <v>2845</v>
      </c>
      <c r="R3392" t="s">
        <v>39</v>
      </c>
      <c r="S3392" t="s">
        <v>39</v>
      </c>
      <c r="T3392">
        <v>4</v>
      </c>
      <c r="U3392" t="s">
        <v>48</v>
      </c>
      <c r="V3392" s="6" t="s">
        <v>39</v>
      </c>
      <c r="W3392" s="6" t="s">
        <v>39</v>
      </c>
      <c r="X3392" s="6" t="s">
        <v>2803</v>
      </c>
      <c r="Y3392" s="6" t="s">
        <v>39</v>
      </c>
      <c r="Z3392" s="6" t="s">
        <v>2635</v>
      </c>
      <c r="AA3392" t="s">
        <v>39</v>
      </c>
      <c r="AB3392" t="s">
        <v>39</v>
      </c>
      <c r="AC3392" t="s">
        <v>39</v>
      </c>
      <c r="AD3392" t="s">
        <v>40</v>
      </c>
      <c r="AE3392" t="s">
        <v>39</v>
      </c>
      <c r="AF3392" t="s">
        <v>40</v>
      </c>
      <c r="AG3392" t="s">
        <v>39</v>
      </c>
      <c r="AH3392" t="s">
        <v>39</v>
      </c>
      <c r="AI3392" t="s">
        <v>39</v>
      </c>
      <c r="AJ3392" s="6" t="s">
        <v>3129</v>
      </c>
      <c r="AK3392" s="19">
        <v>16.8</v>
      </c>
      <c r="AL3392" t="s">
        <v>136</v>
      </c>
      <c r="AM3392">
        <v>1.68</v>
      </c>
      <c r="AN3392">
        <v>3</v>
      </c>
      <c r="AO3392">
        <v>100</v>
      </c>
      <c r="AP3392">
        <v>28</v>
      </c>
      <c r="AQ3392" t="s">
        <v>39</v>
      </c>
      <c r="AR3392" t="s">
        <v>2921</v>
      </c>
    </row>
    <row r="3393" spans="1:44" x14ac:dyDescent="0.35">
      <c r="A3393" t="s">
        <v>2187</v>
      </c>
      <c r="B3393" t="s">
        <v>2672</v>
      </c>
      <c r="C3393" t="s">
        <v>2592</v>
      </c>
      <c r="D3393" t="s">
        <v>915</v>
      </c>
      <c r="E3393" t="s">
        <v>1492</v>
      </c>
      <c r="F3393" t="s">
        <v>3065</v>
      </c>
      <c r="G3393" t="s">
        <v>42</v>
      </c>
      <c r="H3393" t="s">
        <v>40</v>
      </c>
      <c r="I3393" t="s">
        <v>3274</v>
      </c>
      <c r="J3393">
        <v>40.700000000000003</v>
      </c>
      <c r="K3393">
        <v>38.909999999999997</v>
      </c>
      <c r="L3393">
        <v>1968</v>
      </c>
      <c r="M3393" t="s">
        <v>2632</v>
      </c>
      <c r="N3393" t="s">
        <v>39</v>
      </c>
      <c r="O3393">
        <v>2003</v>
      </c>
      <c r="P3393">
        <v>2004</v>
      </c>
      <c r="Q3393" t="s">
        <v>2845</v>
      </c>
      <c r="R3393" t="s">
        <v>39</v>
      </c>
      <c r="S3393" t="s">
        <v>39</v>
      </c>
      <c r="T3393">
        <v>4</v>
      </c>
      <c r="U3393" t="s">
        <v>48</v>
      </c>
      <c r="V3393" s="6" t="s">
        <v>39</v>
      </c>
      <c r="W3393" s="6" t="s">
        <v>39</v>
      </c>
      <c r="X3393" s="6" t="s">
        <v>2803</v>
      </c>
      <c r="Y3393" s="6" t="s">
        <v>39</v>
      </c>
      <c r="Z3393" s="6" t="s">
        <v>2635</v>
      </c>
      <c r="AA3393" t="s">
        <v>39</v>
      </c>
      <c r="AB3393" t="s">
        <v>39</v>
      </c>
      <c r="AC3393" t="s">
        <v>39</v>
      </c>
      <c r="AD3393" t="s">
        <v>40</v>
      </c>
      <c r="AE3393" t="s">
        <v>39</v>
      </c>
      <c r="AF3393" t="s">
        <v>40</v>
      </c>
      <c r="AG3393" t="s">
        <v>39</v>
      </c>
      <c r="AH3393" t="s">
        <v>39</v>
      </c>
      <c r="AI3393" t="s">
        <v>39</v>
      </c>
      <c r="AJ3393" s="6" t="s">
        <v>3129</v>
      </c>
      <c r="AK3393" s="19">
        <v>0</v>
      </c>
      <c r="AL3393" t="s">
        <v>136</v>
      </c>
      <c r="AM3393">
        <v>0</v>
      </c>
      <c r="AN3393">
        <v>3</v>
      </c>
      <c r="AO3393">
        <v>100</v>
      </c>
      <c r="AP3393">
        <v>28</v>
      </c>
      <c r="AQ3393" t="s">
        <v>39</v>
      </c>
      <c r="AR3393" t="s">
        <v>2921</v>
      </c>
    </row>
    <row r="3394" spans="1:44" x14ac:dyDescent="0.35">
      <c r="A3394" t="s">
        <v>2187</v>
      </c>
      <c r="B3394" t="s">
        <v>2672</v>
      </c>
      <c r="C3394" t="s">
        <v>2592</v>
      </c>
      <c r="D3394" t="s">
        <v>915</v>
      </c>
      <c r="E3394" t="s">
        <v>1492</v>
      </c>
      <c r="F3394" t="s">
        <v>3065</v>
      </c>
      <c r="G3394" t="s">
        <v>42</v>
      </c>
      <c r="H3394" t="s">
        <v>40</v>
      </c>
      <c r="I3394" t="s">
        <v>3274</v>
      </c>
      <c r="J3394">
        <v>40.700000000000003</v>
      </c>
      <c r="K3394">
        <v>38.909999999999997</v>
      </c>
      <c r="L3394">
        <v>1968</v>
      </c>
      <c r="M3394" t="s">
        <v>2632</v>
      </c>
      <c r="N3394" t="s">
        <v>39</v>
      </c>
      <c r="O3394">
        <v>2003</v>
      </c>
      <c r="P3394">
        <v>2004</v>
      </c>
      <c r="Q3394" t="s">
        <v>2845</v>
      </c>
      <c r="R3394" t="s">
        <v>39</v>
      </c>
      <c r="S3394" t="s">
        <v>39</v>
      </c>
      <c r="T3394">
        <v>4</v>
      </c>
      <c r="U3394" t="s">
        <v>48</v>
      </c>
      <c r="V3394" s="6" t="s">
        <v>39</v>
      </c>
      <c r="W3394" s="6" t="s">
        <v>39</v>
      </c>
      <c r="X3394" s="6" t="s">
        <v>2803</v>
      </c>
      <c r="Y3394" s="6" t="s">
        <v>39</v>
      </c>
      <c r="Z3394" s="6" t="s">
        <v>2635</v>
      </c>
      <c r="AA3394" t="s">
        <v>39</v>
      </c>
      <c r="AB3394" t="s">
        <v>39</v>
      </c>
      <c r="AC3394" t="s">
        <v>39</v>
      </c>
      <c r="AD3394" t="s">
        <v>40</v>
      </c>
      <c r="AE3394" t="s">
        <v>39</v>
      </c>
      <c r="AF3394" t="s">
        <v>40</v>
      </c>
      <c r="AG3394" t="s">
        <v>39</v>
      </c>
      <c r="AH3394" t="s">
        <v>39</v>
      </c>
      <c r="AI3394" t="s">
        <v>39</v>
      </c>
      <c r="AJ3394" s="6" t="s">
        <v>3129</v>
      </c>
      <c r="AK3394" s="19">
        <v>25.27</v>
      </c>
      <c r="AL3394" t="s">
        <v>136</v>
      </c>
      <c r="AM3394">
        <v>2.42</v>
      </c>
      <c r="AN3394">
        <v>3</v>
      </c>
      <c r="AO3394">
        <v>100</v>
      </c>
      <c r="AP3394">
        <v>28</v>
      </c>
      <c r="AQ3394" t="s">
        <v>39</v>
      </c>
      <c r="AR3394" t="s">
        <v>2921</v>
      </c>
    </row>
    <row r="3395" spans="1:44" x14ac:dyDescent="0.35">
      <c r="A3395" t="s">
        <v>2187</v>
      </c>
      <c r="B3395" t="s">
        <v>2672</v>
      </c>
      <c r="C3395" t="s">
        <v>2592</v>
      </c>
      <c r="D3395" t="s">
        <v>915</v>
      </c>
      <c r="E3395" t="s">
        <v>1492</v>
      </c>
      <c r="F3395" t="s">
        <v>3065</v>
      </c>
      <c r="G3395" t="s">
        <v>42</v>
      </c>
      <c r="H3395" t="s">
        <v>40</v>
      </c>
      <c r="I3395" t="s">
        <v>3275</v>
      </c>
      <c r="J3395">
        <v>40.68</v>
      </c>
      <c r="K3395">
        <v>38.85</v>
      </c>
      <c r="L3395">
        <v>1968</v>
      </c>
      <c r="M3395" t="s">
        <v>2632</v>
      </c>
      <c r="N3395" t="s">
        <v>39</v>
      </c>
      <c r="O3395">
        <v>2003</v>
      </c>
      <c r="P3395">
        <v>2004</v>
      </c>
      <c r="Q3395" t="s">
        <v>2845</v>
      </c>
      <c r="R3395" t="s">
        <v>39</v>
      </c>
      <c r="S3395" t="s">
        <v>39</v>
      </c>
      <c r="T3395">
        <v>4</v>
      </c>
      <c r="U3395" t="s">
        <v>48</v>
      </c>
      <c r="V3395" s="6" t="s">
        <v>39</v>
      </c>
      <c r="W3395" s="6" t="s">
        <v>39</v>
      </c>
      <c r="X3395" s="6" t="s">
        <v>2803</v>
      </c>
      <c r="Y3395" s="6" t="s">
        <v>39</v>
      </c>
      <c r="Z3395" s="6" t="s">
        <v>2635</v>
      </c>
      <c r="AA3395" t="s">
        <v>39</v>
      </c>
      <c r="AB3395" t="s">
        <v>39</v>
      </c>
      <c r="AC3395" t="s">
        <v>39</v>
      </c>
      <c r="AD3395" t="s">
        <v>40</v>
      </c>
      <c r="AE3395" t="s">
        <v>39</v>
      </c>
      <c r="AF3395" t="s">
        <v>40</v>
      </c>
      <c r="AG3395" t="s">
        <v>39</v>
      </c>
      <c r="AH3395" t="s">
        <v>39</v>
      </c>
      <c r="AI3395" t="s">
        <v>39</v>
      </c>
      <c r="AJ3395" s="6" t="s">
        <v>3129</v>
      </c>
      <c r="AK3395" s="19">
        <v>0</v>
      </c>
      <c r="AL3395" t="s">
        <v>136</v>
      </c>
      <c r="AM3395" s="19">
        <v>0</v>
      </c>
      <c r="AN3395">
        <v>3</v>
      </c>
      <c r="AO3395">
        <v>100</v>
      </c>
      <c r="AP3395">
        <v>28</v>
      </c>
      <c r="AQ3395" t="s">
        <v>39</v>
      </c>
      <c r="AR3395" t="s">
        <v>2921</v>
      </c>
    </row>
    <row r="3396" spans="1:44" x14ac:dyDescent="0.35">
      <c r="A3396" t="s">
        <v>2187</v>
      </c>
      <c r="B3396" t="s">
        <v>2672</v>
      </c>
      <c r="C3396" t="s">
        <v>2592</v>
      </c>
      <c r="D3396" t="s">
        <v>915</v>
      </c>
      <c r="E3396" t="s">
        <v>1492</v>
      </c>
      <c r="F3396" t="s">
        <v>3065</v>
      </c>
      <c r="G3396" t="s">
        <v>42</v>
      </c>
      <c r="H3396" t="s">
        <v>40</v>
      </c>
      <c r="I3396" t="s">
        <v>3275</v>
      </c>
      <c r="J3396">
        <v>40.68</v>
      </c>
      <c r="K3396">
        <v>38.85</v>
      </c>
      <c r="L3396">
        <v>1968</v>
      </c>
      <c r="M3396" t="s">
        <v>2632</v>
      </c>
      <c r="N3396" t="s">
        <v>39</v>
      </c>
      <c r="O3396">
        <v>2003</v>
      </c>
      <c r="P3396">
        <v>2004</v>
      </c>
      <c r="Q3396" t="s">
        <v>2845</v>
      </c>
      <c r="R3396" t="s">
        <v>39</v>
      </c>
      <c r="S3396" t="s">
        <v>39</v>
      </c>
      <c r="T3396">
        <v>4</v>
      </c>
      <c r="U3396" t="s">
        <v>48</v>
      </c>
      <c r="V3396" s="6" t="s">
        <v>39</v>
      </c>
      <c r="W3396" s="6" t="s">
        <v>39</v>
      </c>
      <c r="X3396" s="6" t="s">
        <v>2803</v>
      </c>
      <c r="Y3396" s="6" t="s">
        <v>39</v>
      </c>
      <c r="Z3396" s="6" t="s">
        <v>2635</v>
      </c>
      <c r="AA3396" t="s">
        <v>39</v>
      </c>
      <c r="AB3396" t="s">
        <v>39</v>
      </c>
      <c r="AC3396" t="s">
        <v>39</v>
      </c>
      <c r="AD3396" t="s">
        <v>40</v>
      </c>
      <c r="AE3396" t="s">
        <v>39</v>
      </c>
      <c r="AF3396" t="s">
        <v>40</v>
      </c>
      <c r="AG3396" t="s">
        <v>39</v>
      </c>
      <c r="AH3396" t="s">
        <v>39</v>
      </c>
      <c r="AI3396" t="s">
        <v>39</v>
      </c>
      <c r="AJ3396" s="6" t="s">
        <v>3129</v>
      </c>
      <c r="AK3396" s="19">
        <v>0</v>
      </c>
      <c r="AL3396" t="s">
        <v>136</v>
      </c>
      <c r="AM3396" s="19">
        <v>0</v>
      </c>
      <c r="AN3396">
        <v>3</v>
      </c>
      <c r="AO3396">
        <v>100</v>
      </c>
      <c r="AP3396">
        <v>28</v>
      </c>
      <c r="AQ3396" t="s">
        <v>39</v>
      </c>
      <c r="AR3396" t="s">
        <v>2921</v>
      </c>
    </row>
    <row r="3397" spans="1:44" x14ac:dyDescent="0.35">
      <c r="A3397" t="s">
        <v>2187</v>
      </c>
      <c r="B3397" t="s">
        <v>2672</v>
      </c>
      <c r="C3397" t="s">
        <v>2592</v>
      </c>
      <c r="D3397" t="s">
        <v>915</v>
      </c>
      <c r="E3397" t="s">
        <v>1492</v>
      </c>
      <c r="F3397" t="s">
        <v>3065</v>
      </c>
      <c r="G3397" t="s">
        <v>42</v>
      </c>
      <c r="H3397" t="s">
        <v>40</v>
      </c>
      <c r="I3397" t="s">
        <v>3275</v>
      </c>
      <c r="J3397">
        <v>40.68</v>
      </c>
      <c r="K3397">
        <v>38.85</v>
      </c>
      <c r="L3397">
        <v>1968</v>
      </c>
      <c r="M3397" t="s">
        <v>2632</v>
      </c>
      <c r="N3397" t="s">
        <v>39</v>
      </c>
      <c r="O3397">
        <v>2003</v>
      </c>
      <c r="P3397">
        <v>2004</v>
      </c>
      <c r="Q3397" t="s">
        <v>2845</v>
      </c>
      <c r="R3397" t="s">
        <v>39</v>
      </c>
      <c r="S3397" t="s">
        <v>39</v>
      </c>
      <c r="T3397">
        <v>4</v>
      </c>
      <c r="U3397" t="s">
        <v>48</v>
      </c>
      <c r="V3397" s="6" t="s">
        <v>39</v>
      </c>
      <c r="W3397" s="6" t="s">
        <v>39</v>
      </c>
      <c r="X3397" s="6" t="s">
        <v>2803</v>
      </c>
      <c r="Y3397" s="6" t="s">
        <v>39</v>
      </c>
      <c r="Z3397" s="6" t="s">
        <v>2635</v>
      </c>
      <c r="AA3397" t="s">
        <v>39</v>
      </c>
      <c r="AB3397" t="s">
        <v>39</v>
      </c>
      <c r="AC3397" t="s">
        <v>39</v>
      </c>
      <c r="AD3397" t="s">
        <v>40</v>
      </c>
      <c r="AE3397" t="s">
        <v>39</v>
      </c>
      <c r="AF3397" t="s">
        <v>40</v>
      </c>
      <c r="AG3397" t="s">
        <v>39</v>
      </c>
      <c r="AH3397" t="s">
        <v>39</v>
      </c>
      <c r="AI3397" t="s">
        <v>39</v>
      </c>
      <c r="AJ3397" s="6" t="s">
        <v>3129</v>
      </c>
      <c r="AK3397" s="19">
        <v>0</v>
      </c>
      <c r="AL3397" t="s">
        <v>136</v>
      </c>
      <c r="AM3397" s="19">
        <v>0</v>
      </c>
      <c r="AN3397">
        <v>3</v>
      </c>
      <c r="AO3397">
        <v>100</v>
      </c>
      <c r="AP3397">
        <v>28</v>
      </c>
      <c r="AQ3397" t="s">
        <v>39</v>
      </c>
      <c r="AR3397" t="s">
        <v>2921</v>
      </c>
    </row>
    <row r="3398" spans="1:44" x14ac:dyDescent="0.35">
      <c r="A3398" t="s">
        <v>2187</v>
      </c>
      <c r="B3398" t="s">
        <v>2672</v>
      </c>
      <c r="C3398" t="s">
        <v>2592</v>
      </c>
      <c r="D3398" t="s">
        <v>915</v>
      </c>
      <c r="E3398" t="s">
        <v>1492</v>
      </c>
      <c r="F3398" t="s">
        <v>3065</v>
      </c>
      <c r="G3398" t="s">
        <v>42</v>
      </c>
      <c r="H3398" t="s">
        <v>40</v>
      </c>
      <c r="I3398" t="s">
        <v>3275</v>
      </c>
      <c r="J3398">
        <v>40.68</v>
      </c>
      <c r="K3398">
        <v>38.85</v>
      </c>
      <c r="L3398">
        <v>1968</v>
      </c>
      <c r="M3398" t="s">
        <v>2632</v>
      </c>
      <c r="N3398" t="s">
        <v>39</v>
      </c>
      <c r="O3398">
        <v>2003</v>
      </c>
      <c r="P3398">
        <v>2004</v>
      </c>
      <c r="Q3398" t="s">
        <v>2845</v>
      </c>
      <c r="R3398" t="s">
        <v>39</v>
      </c>
      <c r="S3398" t="s">
        <v>39</v>
      </c>
      <c r="T3398">
        <v>4</v>
      </c>
      <c r="U3398" t="s">
        <v>48</v>
      </c>
      <c r="V3398" s="6" t="s">
        <v>39</v>
      </c>
      <c r="W3398" s="6" t="s">
        <v>39</v>
      </c>
      <c r="X3398" s="6" t="s">
        <v>2803</v>
      </c>
      <c r="Y3398" s="6" t="s">
        <v>39</v>
      </c>
      <c r="Z3398" s="6" t="s">
        <v>2635</v>
      </c>
      <c r="AA3398" t="s">
        <v>39</v>
      </c>
      <c r="AB3398" t="s">
        <v>39</v>
      </c>
      <c r="AC3398" t="s">
        <v>39</v>
      </c>
      <c r="AD3398" t="s">
        <v>40</v>
      </c>
      <c r="AE3398" t="s">
        <v>39</v>
      </c>
      <c r="AF3398" t="s">
        <v>40</v>
      </c>
      <c r="AG3398" t="s">
        <v>39</v>
      </c>
      <c r="AH3398" t="s">
        <v>39</v>
      </c>
      <c r="AI3398" t="s">
        <v>39</v>
      </c>
      <c r="AJ3398" s="6" t="s">
        <v>3129</v>
      </c>
      <c r="AK3398" s="19">
        <v>0</v>
      </c>
      <c r="AL3398" t="s">
        <v>136</v>
      </c>
      <c r="AM3398" s="19">
        <v>0</v>
      </c>
      <c r="AN3398">
        <v>3</v>
      </c>
      <c r="AO3398">
        <v>100</v>
      </c>
      <c r="AP3398">
        <v>28</v>
      </c>
      <c r="AQ3398" t="s">
        <v>39</v>
      </c>
      <c r="AR3398" t="s">
        <v>2921</v>
      </c>
    </row>
    <row r="3399" spans="1:44" x14ac:dyDescent="0.35">
      <c r="A3399" t="s">
        <v>2187</v>
      </c>
      <c r="B3399" t="s">
        <v>2672</v>
      </c>
      <c r="C3399" t="s">
        <v>2592</v>
      </c>
      <c r="D3399" t="s">
        <v>915</v>
      </c>
      <c r="E3399" t="s">
        <v>1492</v>
      </c>
      <c r="F3399" t="s">
        <v>3065</v>
      </c>
      <c r="G3399" t="s">
        <v>42</v>
      </c>
      <c r="H3399" t="s">
        <v>40</v>
      </c>
      <c r="I3399" t="s">
        <v>3275</v>
      </c>
      <c r="J3399">
        <v>40.68</v>
      </c>
      <c r="K3399">
        <v>38.85</v>
      </c>
      <c r="L3399">
        <v>1968</v>
      </c>
      <c r="M3399" t="s">
        <v>2632</v>
      </c>
      <c r="N3399" t="s">
        <v>39</v>
      </c>
      <c r="O3399">
        <v>2003</v>
      </c>
      <c r="P3399">
        <v>2004</v>
      </c>
      <c r="Q3399" t="s">
        <v>2845</v>
      </c>
      <c r="R3399" t="s">
        <v>39</v>
      </c>
      <c r="S3399" t="s">
        <v>39</v>
      </c>
      <c r="T3399">
        <v>4</v>
      </c>
      <c r="U3399" t="s">
        <v>48</v>
      </c>
      <c r="V3399" s="6" t="s">
        <v>39</v>
      </c>
      <c r="W3399" s="6" t="s">
        <v>39</v>
      </c>
      <c r="X3399" s="6" t="s">
        <v>2803</v>
      </c>
      <c r="Y3399" s="6" t="s">
        <v>39</v>
      </c>
      <c r="Z3399" s="6" t="s">
        <v>2635</v>
      </c>
      <c r="AA3399" t="s">
        <v>39</v>
      </c>
      <c r="AB3399" t="s">
        <v>39</v>
      </c>
      <c r="AC3399" t="s">
        <v>39</v>
      </c>
      <c r="AD3399" t="s">
        <v>40</v>
      </c>
      <c r="AE3399" t="s">
        <v>39</v>
      </c>
      <c r="AF3399" t="s">
        <v>40</v>
      </c>
      <c r="AG3399" t="s">
        <v>39</v>
      </c>
      <c r="AH3399" t="s">
        <v>39</v>
      </c>
      <c r="AI3399" t="s">
        <v>39</v>
      </c>
      <c r="AJ3399" s="6" t="s">
        <v>3129</v>
      </c>
      <c r="AK3399" s="19">
        <v>0</v>
      </c>
      <c r="AL3399" t="s">
        <v>136</v>
      </c>
      <c r="AM3399" s="19">
        <v>0</v>
      </c>
      <c r="AN3399">
        <v>3</v>
      </c>
      <c r="AO3399">
        <v>100</v>
      </c>
      <c r="AP3399">
        <v>28</v>
      </c>
      <c r="AQ3399" t="s">
        <v>39</v>
      </c>
      <c r="AR3399" t="s">
        <v>2921</v>
      </c>
    </row>
    <row r="3400" spans="1:44" x14ac:dyDescent="0.35">
      <c r="A3400" t="s">
        <v>2187</v>
      </c>
      <c r="B3400" t="s">
        <v>2672</v>
      </c>
      <c r="C3400" t="s">
        <v>2592</v>
      </c>
      <c r="D3400" t="s">
        <v>915</v>
      </c>
      <c r="E3400" t="s">
        <v>1492</v>
      </c>
      <c r="F3400" t="s">
        <v>3065</v>
      </c>
      <c r="G3400" t="s">
        <v>42</v>
      </c>
      <c r="H3400" t="s">
        <v>40</v>
      </c>
      <c r="I3400" t="s">
        <v>3275</v>
      </c>
      <c r="J3400">
        <v>40.68</v>
      </c>
      <c r="K3400">
        <v>38.85</v>
      </c>
      <c r="L3400">
        <v>1968</v>
      </c>
      <c r="M3400" t="s">
        <v>2632</v>
      </c>
      <c r="N3400" t="s">
        <v>39</v>
      </c>
      <c r="O3400">
        <v>2003</v>
      </c>
      <c r="P3400">
        <v>2004</v>
      </c>
      <c r="Q3400" t="s">
        <v>2845</v>
      </c>
      <c r="R3400" t="s">
        <v>39</v>
      </c>
      <c r="S3400" t="s">
        <v>39</v>
      </c>
      <c r="T3400">
        <v>4</v>
      </c>
      <c r="U3400" t="s">
        <v>48</v>
      </c>
      <c r="V3400" s="6" t="s">
        <v>39</v>
      </c>
      <c r="W3400" s="6" t="s">
        <v>39</v>
      </c>
      <c r="X3400" s="6" t="s">
        <v>2803</v>
      </c>
      <c r="Y3400" s="6" t="s">
        <v>39</v>
      </c>
      <c r="Z3400" s="6" t="s">
        <v>2635</v>
      </c>
      <c r="AA3400" t="s">
        <v>39</v>
      </c>
      <c r="AB3400" t="s">
        <v>39</v>
      </c>
      <c r="AC3400" t="s">
        <v>39</v>
      </c>
      <c r="AD3400" t="s">
        <v>40</v>
      </c>
      <c r="AE3400" t="s">
        <v>39</v>
      </c>
      <c r="AF3400" t="s">
        <v>40</v>
      </c>
      <c r="AG3400" t="s">
        <v>39</v>
      </c>
      <c r="AH3400" t="s">
        <v>39</v>
      </c>
      <c r="AI3400" t="s">
        <v>39</v>
      </c>
      <c r="AJ3400" s="6" t="s">
        <v>3129</v>
      </c>
      <c r="AK3400" s="19">
        <v>0</v>
      </c>
      <c r="AL3400" t="s">
        <v>136</v>
      </c>
      <c r="AM3400" s="19">
        <v>0</v>
      </c>
      <c r="AN3400">
        <v>3</v>
      </c>
      <c r="AO3400">
        <v>100</v>
      </c>
      <c r="AP3400">
        <v>28</v>
      </c>
      <c r="AQ3400" t="s">
        <v>39</v>
      </c>
      <c r="AR3400" t="s">
        <v>2921</v>
      </c>
    </row>
    <row r="3401" spans="1:44" x14ac:dyDescent="0.35">
      <c r="A3401" t="s">
        <v>2187</v>
      </c>
      <c r="B3401" t="s">
        <v>2672</v>
      </c>
      <c r="C3401" t="s">
        <v>2592</v>
      </c>
      <c r="D3401" t="s">
        <v>915</v>
      </c>
      <c r="E3401" t="s">
        <v>1492</v>
      </c>
      <c r="F3401" t="s">
        <v>3065</v>
      </c>
      <c r="G3401" t="s">
        <v>42</v>
      </c>
      <c r="H3401" t="s">
        <v>40</v>
      </c>
      <c r="I3401" t="s">
        <v>3275</v>
      </c>
      <c r="J3401">
        <v>40.68</v>
      </c>
      <c r="K3401">
        <v>38.85</v>
      </c>
      <c r="L3401">
        <v>1968</v>
      </c>
      <c r="M3401" t="s">
        <v>2632</v>
      </c>
      <c r="N3401" t="s">
        <v>39</v>
      </c>
      <c r="O3401">
        <v>2003</v>
      </c>
      <c r="P3401">
        <v>2004</v>
      </c>
      <c r="Q3401" t="s">
        <v>2845</v>
      </c>
      <c r="R3401" t="s">
        <v>39</v>
      </c>
      <c r="S3401" t="s">
        <v>39</v>
      </c>
      <c r="T3401">
        <v>4</v>
      </c>
      <c r="U3401" t="s">
        <v>48</v>
      </c>
      <c r="V3401" s="6" t="s">
        <v>39</v>
      </c>
      <c r="W3401" s="6" t="s">
        <v>39</v>
      </c>
      <c r="X3401" s="6" t="s">
        <v>2803</v>
      </c>
      <c r="Y3401" s="6" t="s">
        <v>39</v>
      </c>
      <c r="Z3401" s="6" t="s">
        <v>2635</v>
      </c>
      <c r="AA3401" t="s">
        <v>39</v>
      </c>
      <c r="AB3401" t="s">
        <v>39</v>
      </c>
      <c r="AC3401" t="s">
        <v>39</v>
      </c>
      <c r="AD3401" t="s">
        <v>40</v>
      </c>
      <c r="AE3401" t="s">
        <v>39</v>
      </c>
      <c r="AF3401" t="s">
        <v>40</v>
      </c>
      <c r="AG3401" t="s">
        <v>39</v>
      </c>
      <c r="AH3401" t="s">
        <v>39</v>
      </c>
      <c r="AI3401" t="s">
        <v>39</v>
      </c>
      <c r="AJ3401" s="6" t="s">
        <v>3129</v>
      </c>
      <c r="AK3401" s="19">
        <v>0</v>
      </c>
      <c r="AL3401" t="s">
        <v>136</v>
      </c>
      <c r="AM3401" s="19">
        <v>0</v>
      </c>
      <c r="AN3401">
        <v>3</v>
      </c>
      <c r="AO3401">
        <v>100</v>
      </c>
      <c r="AP3401">
        <v>28</v>
      </c>
      <c r="AQ3401" t="s">
        <v>39</v>
      </c>
      <c r="AR3401" t="s">
        <v>2921</v>
      </c>
    </row>
    <row r="3402" spans="1:44" x14ac:dyDescent="0.35">
      <c r="A3402" t="s">
        <v>2187</v>
      </c>
      <c r="B3402" t="s">
        <v>2672</v>
      </c>
      <c r="C3402" t="s">
        <v>2592</v>
      </c>
      <c r="D3402" t="s">
        <v>915</v>
      </c>
      <c r="E3402" t="s">
        <v>1492</v>
      </c>
      <c r="F3402" t="s">
        <v>3065</v>
      </c>
      <c r="G3402" t="s">
        <v>42</v>
      </c>
      <c r="H3402" t="s">
        <v>40</v>
      </c>
      <c r="I3402" t="s">
        <v>3275</v>
      </c>
      <c r="J3402">
        <v>40.68</v>
      </c>
      <c r="K3402">
        <v>38.85</v>
      </c>
      <c r="L3402">
        <v>1968</v>
      </c>
      <c r="M3402" t="s">
        <v>2632</v>
      </c>
      <c r="N3402" t="s">
        <v>39</v>
      </c>
      <c r="O3402">
        <v>2003</v>
      </c>
      <c r="P3402">
        <v>2004</v>
      </c>
      <c r="Q3402" t="s">
        <v>2845</v>
      </c>
      <c r="R3402" t="s">
        <v>39</v>
      </c>
      <c r="S3402" t="s">
        <v>39</v>
      </c>
      <c r="T3402">
        <v>4</v>
      </c>
      <c r="U3402" t="s">
        <v>48</v>
      </c>
      <c r="V3402" s="6" t="s">
        <v>39</v>
      </c>
      <c r="W3402" s="6" t="s">
        <v>39</v>
      </c>
      <c r="X3402" s="6" t="s">
        <v>2803</v>
      </c>
      <c r="Y3402" s="6" t="s">
        <v>39</v>
      </c>
      <c r="Z3402" s="6" t="s">
        <v>2635</v>
      </c>
      <c r="AA3402" t="s">
        <v>39</v>
      </c>
      <c r="AB3402" t="s">
        <v>39</v>
      </c>
      <c r="AC3402" t="s">
        <v>39</v>
      </c>
      <c r="AD3402" t="s">
        <v>40</v>
      </c>
      <c r="AE3402" t="s">
        <v>39</v>
      </c>
      <c r="AF3402" t="s">
        <v>40</v>
      </c>
      <c r="AG3402" t="s">
        <v>39</v>
      </c>
      <c r="AH3402" t="s">
        <v>39</v>
      </c>
      <c r="AI3402" t="s">
        <v>39</v>
      </c>
      <c r="AJ3402" s="6" t="s">
        <v>3129</v>
      </c>
      <c r="AK3402" s="19">
        <v>11.66</v>
      </c>
      <c r="AL3402" t="s">
        <v>136</v>
      </c>
      <c r="AM3402" s="19">
        <v>10.69</v>
      </c>
      <c r="AN3402">
        <v>3</v>
      </c>
      <c r="AO3402">
        <v>100</v>
      </c>
      <c r="AP3402">
        <v>28</v>
      </c>
      <c r="AQ3402" t="s">
        <v>39</v>
      </c>
      <c r="AR3402" t="s">
        <v>2921</v>
      </c>
    </row>
    <row r="3403" spans="1:44" x14ac:dyDescent="0.35">
      <c r="A3403" t="s">
        <v>2187</v>
      </c>
      <c r="B3403" t="s">
        <v>2672</v>
      </c>
      <c r="C3403" t="s">
        <v>2592</v>
      </c>
      <c r="D3403" t="s">
        <v>915</v>
      </c>
      <c r="E3403" t="s">
        <v>1492</v>
      </c>
      <c r="F3403" t="s">
        <v>3065</v>
      </c>
      <c r="G3403" t="s">
        <v>42</v>
      </c>
      <c r="H3403" t="s">
        <v>40</v>
      </c>
      <c r="I3403" t="s">
        <v>3275</v>
      </c>
      <c r="J3403">
        <v>40.68</v>
      </c>
      <c r="K3403">
        <v>38.85</v>
      </c>
      <c r="L3403">
        <v>1968</v>
      </c>
      <c r="M3403" t="s">
        <v>2632</v>
      </c>
      <c r="N3403" t="s">
        <v>39</v>
      </c>
      <c r="O3403">
        <v>2003</v>
      </c>
      <c r="P3403">
        <v>2004</v>
      </c>
      <c r="Q3403" t="s">
        <v>2845</v>
      </c>
      <c r="R3403" t="s">
        <v>39</v>
      </c>
      <c r="S3403" t="s">
        <v>39</v>
      </c>
      <c r="T3403">
        <v>4</v>
      </c>
      <c r="U3403" t="s">
        <v>48</v>
      </c>
      <c r="V3403" s="6" t="s">
        <v>39</v>
      </c>
      <c r="W3403" s="6" t="s">
        <v>39</v>
      </c>
      <c r="X3403" s="6" t="s">
        <v>2803</v>
      </c>
      <c r="Y3403" s="6" t="s">
        <v>39</v>
      </c>
      <c r="Z3403" s="6" t="s">
        <v>2635</v>
      </c>
      <c r="AA3403" t="s">
        <v>39</v>
      </c>
      <c r="AB3403" t="s">
        <v>39</v>
      </c>
      <c r="AC3403" t="s">
        <v>39</v>
      </c>
      <c r="AD3403" t="s">
        <v>40</v>
      </c>
      <c r="AE3403" t="s">
        <v>39</v>
      </c>
      <c r="AF3403" t="s">
        <v>40</v>
      </c>
      <c r="AG3403" t="s">
        <v>39</v>
      </c>
      <c r="AH3403" t="s">
        <v>39</v>
      </c>
      <c r="AI3403" t="s">
        <v>39</v>
      </c>
      <c r="AJ3403" s="6" t="s">
        <v>3129</v>
      </c>
      <c r="AK3403" s="19">
        <v>0</v>
      </c>
      <c r="AL3403" t="s">
        <v>136</v>
      </c>
      <c r="AM3403" s="19">
        <v>0</v>
      </c>
      <c r="AN3403">
        <v>3</v>
      </c>
      <c r="AO3403">
        <v>100</v>
      </c>
      <c r="AP3403">
        <v>28</v>
      </c>
      <c r="AQ3403" t="s">
        <v>39</v>
      </c>
      <c r="AR3403" t="s">
        <v>2921</v>
      </c>
    </row>
    <row r="3404" spans="1:44" x14ac:dyDescent="0.35">
      <c r="A3404" t="s">
        <v>2187</v>
      </c>
      <c r="B3404" t="s">
        <v>2672</v>
      </c>
      <c r="C3404" t="s">
        <v>2592</v>
      </c>
      <c r="D3404" t="s">
        <v>915</v>
      </c>
      <c r="E3404" t="s">
        <v>1492</v>
      </c>
      <c r="F3404" t="s">
        <v>3065</v>
      </c>
      <c r="G3404" t="s">
        <v>42</v>
      </c>
      <c r="H3404" t="s">
        <v>40</v>
      </c>
      <c r="I3404" t="s">
        <v>3275</v>
      </c>
      <c r="J3404">
        <v>40.68</v>
      </c>
      <c r="K3404">
        <v>38.85</v>
      </c>
      <c r="L3404">
        <v>1968</v>
      </c>
      <c r="M3404" t="s">
        <v>2632</v>
      </c>
      <c r="N3404" t="s">
        <v>39</v>
      </c>
      <c r="O3404">
        <v>2003</v>
      </c>
      <c r="P3404">
        <v>2004</v>
      </c>
      <c r="Q3404" t="s">
        <v>2845</v>
      </c>
      <c r="R3404" t="s">
        <v>39</v>
      </c>
      <c r="S3404" t="s">
        <v>39</v>
      </c>
      <c r="T3404">
        <v>4</v>
      </c>
      <c r="U3404" t="s">
        <v>48</v>
      </c>
      <c r="V3404" s="6" t="s">
        <v>39</v>
      </c>
      <c r="W3404" s="6" t="s">
        <v>39</v>
      </c>
      <c r="X3404" s="6" t="s">
        <v>2803</v>
      </c>
      <c r="Y3404" s="6" t="s">
        <v>39</v>
      </c>
      <c r="Z3404" s="6" t="s">
        <v>2635</v>
      </c>
      <c r="AA3404" t="s">
        <v>39</v>
      </c>
      <c r="AB3404" t="s">
        <v>39</v>
      </c>
      <c r="AC3404" t="s">
        <v>39</v>
      </c>
      <c r="AD3404" t="s">
        <v>40</v>
      </c>
      <c r="AE3404" t="s">
        <v>39</v>
      </c>
      <c r="AF3404" t="s">
        <v>40</v>
      </c>
      <c r="AG3404" t="s">
        <v>39</v>
      </c>
      <c r="AH3404" t="s">
        <v>39</v>
      </c>
      <c r="AI3404" t="s">
        <v>39</v>
      </c>
      <c r="AJ3404" s="6" t="s">
        <v>3129</v>
      </c>
      <c r="AK3404" s="19">
        <v>12.05</v>
      </c>
      <c r="AL3404" t="s">
        <v>136</v>
      </c>
      <c r="AM3404" s="19">
        <v>10.45</v>
      </c>
      <c r="AN3404">
        <v>3</v>
      </c>
      <c r="AO3404">
        <v>100</v>
      </c>
      <c r="AP3404">
        <v>28</v>
      </c>
      <c r="AQ3404" t="s">
        <v>39</v>
      </c>
      <c r="AR3404" t="s">
        <v>2921</v>
      </c>
    </row>
    <row r="3405" spans="1:44" x14ac:dyDescent="0.35">
      <c r="A3405" t="s">
        <v>2187</v>
      </c>
      <c r="B3405" t="s">
        <v>2672</v>
      </c>
      <c r="C3405" t="s">
        <v>2592</v>
      </c>
      <c r="D3405" t="s">
        <v>915</v>
      </c>
      <c r="E3405" t="s">
        <v>1492</v>
      </c>
      <c r="F3405" t="s">
        <v>3065</v>
      </c>
      <c r="G3405" t="s">
        <v>42</v>
      </c>
      <c r="H3405" t="s">
        <v>40</v>
      </c>
      <c r="I3405" t="s">
        <v>3276</v>
      </c>
      <c r="J3405">
        <v>40.65</v>
      </c>
      <c r="K3405">
        <v>38.89</v>
      </c>
      <c r="L3405">
        <v>1968</v>
      </c>
      <c r="M3405" t="s">
        <v>2632</v>
      </c>
      <c r="N3405" t="s">
        <v>39</v>
      </c>
      <c r="O3405">
        <v>2003</v>
      </c>
      <c r="P3405">
        <v>2004</v>
      </c>
      <c r="Q3405" t="s">
        <v>2845</v>
      </c>
      <c r="R3405" t="s">
        <v>39</v>
      </c>
      <c r="S3405" t="s">
        <v>39</v>
      </c>
      <c r="T3405">
        <v>4</v>
      </c>
      <c r="U3405" t="s">
        <v>48</v>
      </c>
      <c r="V3405" s="6" t="s">
        <v>39</v>
      </c>
      <c r="W3405" s="6" t="s">
        <v>39</v>
      </c>
      <c r="X3405" s="6" t="s">
        <v>2803</v>
      </c>
      <c r="Y3405" s="6" t="s">
        <v>39</v>
      </c>
      <c r="Z3405" s="6" t="s">
        <v>2635</v>
      </c>
      <c r="AA3405" t="s">
        <v>39</v>
      </c>
      <c r="AB3405" t="s">
        <v>39</v>
      </c>
      <c r="AC3405" t="s">
        <v>39</v>
      </c>
      <c r="AD3405" t="s">
        <v>40</v>
      </c>
      <c r="AE3405" t="s">
        <v>39</v>
      </c>
      <c r="AF3405" t="s">
        <v>40</v>
      </c>
      <c r="AG3405" t="s">
        <v>39</v>
      </c>
      <c r="AH3405" t="s">
        <v>39</v>
      </c>
      <c r="AI3405" t="s">
        <v>39</v>
      </c>
      <c r="AJ3405" s="6" t="s">
        <v>3129</v>
      </c>
      <c r="AK3405" s="19">
        <v>12.28</v>
      </c>
      <c r="AL3405" t="s">
        <v>136</v>
      </c>
      <c r="AM3405" s="19">
        <v>0.66</v>
      </c>
      <c r="AN3405">
        <v>3</v>
      </c>
      <c r="AO3405">
        <v>100</v>
      </c>
      <c r="AP3405">
        <v>28</v>
      </c>
      <c r="AQ3405" t="s">
        <v>39</v>
      </c>
      <c r="AR3405" t="s">
        <v>2921</v>
      </c>
    </row>
    <row r="3406" spans="1:44" x14ac:dyDescent="0.35">
      <c r="A3406" t="s">
        <v>2187</v>
      </c>
      <c r="B3406" t="s">
        <v>2672</v>
      </c>
      <c r="C3406" t="s">
        <v>2592</v>
      </c>
      <c r="D3406" t="s">
        <v>915</v>
      </c>
      <c r="E3406" t="s">
        <v>1492</v>
      </c>
      <c r="F3406" t="s">
        <v>3065</v>
      </c>
      <c r="G3406" t="s">
        <v>42</v>
      </c>
      <c r="H3406" t="s">
        <v>40</v>
      </c>
      <c r="I3406" t="s">
        <v>3276</v>
      </c>
      <c r="J3406">
        <v>40.65</v>
      </c>
      <c r="K3406">
        <v>38.89</v>
      </c>
      <c r="L3406">
        <v>1968</v>
      </c>
      <c r="M3406" t="s">
        <v>2632</v>
      </c>
      <c r="N3406" t="s">
        <v>39</v>
      </c>
      <c r="O3406">
        <v>2003</v>
      </c>
      <c r="P3406">
        <v>2004</v>
      </c>
      <c r="Q3406" t="s">
        <v>2845</v>
      </c>
      <c r="R3406" t="s">
        <v>39</v>
      </c>
      <c r="S3406" t="s">
        <v>39</v>
      </c>
      <c r="T3406">
        <v>4</v>
      </c>
      <c r="U3406" t="s">
        <v>48</v>
      </c>
      <c r="V3406" s="6" t="s">
        <v>39</v>
      </c>
      <c r="W3406" s="6" t="s">
        <v>39</v>
      </c>
      <c r="X3406" s="6" t="s">
        <v>2803</v>
      </c>
      <c r="Y3406" s="6" t="s">
        <v>39</v>
      </c>
      <c r="Z3406" s="6" t="s">
        <v>2635</v>
      </c>
      <c r="AA3406" t="s">
        <v>39</v>
      </c>
      <c r="AB3406" t="s">
        <v>39</v>
      </c>
      <c r="AC3406" t="s">
        <v>39</v>
      </c>
      <c r="AD3406" t="s">
        <v>40</v>
      </c>
      <c r="AE3406" t="s">
        <v>39</v>
      </c>
      <c r="AF3406" t="s">
        <v>40</v>
      </c>
      <c r="AG3406" t="s">
        <v>39</v>
      </c>
      <c r="AH3406" t="s">
        <v>39</v>
      </c>
      <c r="AI3406" t="s">
        <v>39</v>
      </c>
      <c r="AJ3406" s="6" t="s">
        <v>3129</v>
      </c>
      <c r="AK3406" s="19">
        <v>20.36</v>
      </c>
      <c r="AL3406" t="s">
        <v>136</v>
      </c>
      <c r="AM3406" s="20">
        <v>1.19</v>
      </c>
      <c r="AN3406">
        <v>3</v>
      </c>
      <c r="AO3406">
        <v>100</v>
      </c>
      <c r="AP3406">
        <v>28</v>
      </c>
      <c r="AQ3406" t="s">
        <v>39</v>
      </c>
      <c r="AR3406" t="s">
        <v>2921</v>
      </c>
    </row>
    <row r="3407" spans="1:44" x14ac:dyDescent="0.35">
      <c r="A3407" t="s">
        <v>2187</v>
      </c>
      <c r="B3407" t="s">
        <v>2672</v>
      </c>
      <c r="C3407" t="s">
        <v>2592</v>
      </c>
      <c r="D3407" t="s">
        <v>915</v>
      </c>
      <c r="E3407" t="s">
        <v>1492</v>
      </c>
      <c r="F3407" t="s">
        <v>3065</v>
      </c>
      <c r="G3407" t="s">
        <v>42</v>
      </c>
      <c r="H3407" t="s">
        <v>40</v>
      </c>
      <c r="I3407" t="s">
        <v>3276</v>
      </c>
      <c r="J3407">
        <v>40.65</v>
      </c>
      <c r="K3407">
        <v>38.89</v>
      </c>
      <c r="L3407">
        <v>1968</v>
      </c>
      <c r="M3407" t="s">
        <v>2632</v>
      </c>
      <c r="N3407" t="s">
        <v>39</v>
      </c>
      <c r="O3407">
        <v>2003</v>
      </c>
      <c r="P3407">
        <v>2004</v>
      </c>
      <c r="Q3407" t="s">
        <v>2845</v>
      </c>
      <c r="R3407" t="s">
        <v>39</v>
      </c>
      <c r="S3407" t="s">
        <v>39</v>
      </c>
      <c r="T3407">
        <v>4</v>
      </c>
      <c r="U3407" t="s">
        <v>48</v>
      </c>
      <c r="V3407" s="6" t="s">
        <v>39</v>
      </c>
      <c r="W3407" s="6" t="s">
        <v>39</v>
      </c>
      <c r="X3407" s="6" t="s">
        <v>2803</v>
      </c>
      <c r="Y3407" s="6" t="s">
        <v>39</v>
      </c>
      <c r="Z3407" s="6" t="s">
        <v>2635</v>
      </c>
      <c r="AA3407" t="s">
        <v>39</v>
      </c>
      <c r="AB3407" t="s">
        <v>39</v>
      </c>
      <c r="AC3407" t="s">
        <v>39</v>
      </c>
      <c r="AD3407" t="s">
        <v>40</v>
      </c>
      <c r="AE3407" t="s">
        <v>39</v>
      </c>
      <c r="AF3407" t="s">
        <v>40</v>
      </c>
      <c r="AG3407" t="s">
        <v>39</v>
      </c>
      <c r="AH3407" t="s">
        <v>39</v>
      </c>
      <c r="AI3407" t="s">
        <v>39</v>
      </c>
      <c r="AJ3407" s="6" t="s">
        <v>3129</v>
      </c>
      <c r="AK3407" s="19">
        <v>11.73</v>
      </c>
      <c r="AL3407" t="s">
        <v>136</v>
      </c>
      <c r="AM3407" s="19">
        <v>1.24</v>
      </c>
      <c r="AN3407">
        <v>3</v>
      </c>
      <c r="AO3407">
        <v>100</v>
      </c>
      <c r="AP3407">
        <v>28</v>
      </c>
      <c r="AQ3407" t="s">
        <v>39</v>
      </c>
      <c r="AR3407" t="s">
        <v>2921</v>
      </c>
    </row>
    <row r="3408" spans="1:44" x14ac:dyDescent="0.35">
      <c r="A3408" t="s">
        <v>2187</v>
      </c>
      <c r="B3408" t="s">
        <v>2672</v>
      </c>
      <c r="C3408" t="s">
        <v>2592</v>
      </c>
      <c r="D3408" t="s">
        <v>915</v>
      </c>
      <c r="E3408" t="s">
        <v>1492</v>
      </c>
      <c r="F3408" t="s">
        <v>3065</v>
      </c>
      <c r="G3408" t="s">
        <v>42</v>
      </c>
      <c r="H3408" t="s">
        <v>40</v>
      </c>
      <c r="I3408" t="s">
        <v>3276</v>
      </c>
      <c r="J3408">
        <v>40.65</v>
      </c>
      <c r="K3408">
        <v>38.89</v>
      </c>
      <c r="L3408">
        <v>1968</v>
      </c>
      <c r="M3408" t="s">
        <v>2632</v>
      </c>
      <c r="N3408" t="s">
        <v>39</v>
      </c>
      <c r="O3408">
        <v>2003</v>
      </c>
      <c r="P3408">
        <v>2004</v>
      </c>
      <c r="Q3408" t="s">
        <v>2845</v>
      </c>
      <c r="R3408" t="s">
        <v>39</v>
      </c>
      <c r="S3408" t="s">
        <v>39</v>
      </c>
      <c r="T3408">
        <v>4</v>
      </c>
      <c r="U3408" t="s">
        <v>48</v>
      </c>
      <c r="V3408" s="6" t="s">
        <v>39</v>
      </c>
      <c r="W3408" s="6" t="s">
        <v>39</v>
      </c>
      <c r="X3408" s="6" t="s">
        <v>2803</v>
      </c>
      <c r="Y3408" s="6" t="s">
        <v>39</v>
      </c>
      <c r="Z3408" s="6" t="s">
        <v>2635</v>
      </c>
      <c r="AA3408" t="s">
        <v>39</v>
      </c>
      <c r="AB3408" t="s">
        <v>39</v>
      </c>
      <c r="AC3408" t="s">
        <v>39</v>
      </c>
      <c r="AD3408" t="s">
        <v>40</v>
      </c>
      <c r="AE3408" t="s">
        <v>39</v>
      </c>
      <c r="AF3408" t="s">
        <v>40</v>
      </c>
      <c r="AG3408" t="s">
        <v>39</v>
      </c>
      <c r="AH3408" t="s">
        <v>39</v>
      </c>
      <c r="AI3408" t="s">
        <v>39</v>
      </c>
      <c r="AJ3408" s="6" t="s">
        <v>3129</v>
      </c>
      <c r="AK3408" s="19">
        <v>24.2</v>
      </c>
      <c r="AL3408" t="s">
        <v>136</v>
      </c>
      <c r="AM3408" s="19">
        <v>1.27</v>
      </c>
      <c r="AN3408">
        <v>3</v>
      </c>
      <c r="AO3408">
        <v>100</v>
      </c>
      <c r="AP3408">
        <v>28</v>
      </c>
      <c r="AQ3408" t="s">
        <v>39</v>
      </c>
      <c r="AR3408" t="s">
        <v>2921</v>
      </c>
    </row>
    <row r="3409" spans="1:44" x14ac:dyDescent="0.35">
      <c r="A3409" t="s">
        <v>2187</v>
      </c>
      <c r="B3409" t="s">
        <v>2672</v>
      </c>
      <c r="C3409" t="s">
        <v>2592</v>
      </c>
      <c r="D3409" t="s">
        <v>915</v>
      </c>
      <c r="E3409" t="s">
        <v>1492</v>
      </c>
      <c r="F3409" t="s">
        <v>3065</v>
      </c>
      <c r="G3409" t="s">
        <v>42</v>
      </c>
      <c r="H3409" t="s">
        <v>40</v>
      </c>
      <c r="I3409" t="s">
        <v>3276</v>
      </c>
      <c r="J3409">
        <v>40.65</v>
      </c>
      <c r="K3409">
        <v>38.89</v>
      </c>
      <c r="L3409">
        <v>1968</v>
      </c>
      <c r="M3409" t="s">
        <v>2632</v>
      </c>
      <c r="N3409" t="s">
        <v>39</v>
      </c>
      <c r="O3409">
        <v>2003</v>
      </c>
      <c r="P3409">
        <v>2004</v>
      </c>
      <c r="Q3409" t="s">
        <v>2845</v>
      </c>
      <c r="R3409" t="s">
        <v>39</v>
      </c>
      <c r="S3409" t="s">
        <v>39</v>
      </c>
      <c r="T3409">
        <v>4</v>
      </c>
      <c r="U3409" t="s">
        <v>48</v>
      </c>
      <c r="V3409" s="6" t="s">
        <v>39</v>
      </c>
      <c r="W3409" s="6" t="s">
        <v>39</v>
      </c>
      <c r="X3409" s="6" t="s">
        <v>2803</v>
      </c>
      <c r="Y3409" s="6" t="s">
        <v>39</v>
      </c>
      <c r="Z3409" s="6" t="s">
        <v>2635</v>
      </c>
      <c r="AA3409" t="s">
        <v>39</v>
      </c>
      <c r="AB3409" t="s">
        <v>39</v>
      </c>
      <c r="AC3409" t="s">
        <v>39</v>
      </c>
      <c r="AD3409" t="s">
        <v>40</v>
      </c>
      <c r="AE3409" t="s">
        <v>39</v>
      </c>
      <c r="AF3409" t="s">
        <v>40</v>
      </c>
      <c r="AG3409" t="s">
        <v>39</v>
      </c>
      <c r="AH3409" t="s">
        <v>39</v>
      </c>
      <c r="AI3409" t="s">
        <v>39</v>
      </c>
      <c r="AJ3409" s="6" t="s">
        <v>3129</v>
      </c>
      <c r="AK3409" s="19">
        <v>19.829999999999998</v>
      </c>
      <c r="AL3409" t="s">
        <v>136</v>
      </c>
      <c r="AM3409" s="19">
        <v>1.1599999999999999</v>
      </c>
      <c r="AN3409">
        <v>3</v>
      </c>
      <c r="AO3409">
        <v>100</v>
      </c>
      <c r="AP3409">
        <v>28</v>
      </c>
      <c r="AQ3409" t="s">
        <v>39</v>
      </c>
      <c r="AR3409" t="s">
        <v>2921</v>
      </c>
    </row>
    <row r="3410" spans="1:44" x14ac:dyDescent="0.35">
      <c r="A3410" t="s">
        <v>2187</v>
      </c>
      <c r="B3410" t="s">
        <v>2672</v>
      </c>
      <c r="C3410" t="s">
        <v>2592</v>
      </c>
      <c r="D3410" t="s">
        <v>915</v>
      </c>
      <c r="E3410" t="s">
        <v>1492</v>
      </c>
      <c r="F3410" t="s">
        <v>3065</v>
      </c>
      <c r="G3410" t="s">
        <v>42</v>
      </c>
      <c r="H3410" t="s">
        <v>40</v>
      </c>
      <c r="I3410" t="s">
        <v>3276</v>
      </c>
      <c r="J3410">
        <v>40.65</v>
      </c>
      <c r="K3410">
        <v>38.89</v>
      </c>
      <c r="L3410">
        <v>1968</v>
      </c>
      <c r="M3410" t="s">
        <v>2632</v>
      </c>
      <c r="N3410" t="s">
        <v>39</v>
      </c>
      <c r="O3410">
        <v>2003</v>
      </c>
      <c r="P3410">
        <v>2004</v>
      </c>
      <c r="Q3410" t="s">
        <v>2845</v>
      </c>
      <c r="R3410" t="s">
        <v>39</v>
      </c>
      <c r="S3410" t="s">
        <v>39</v>
      </c>
      <c r="T3410">
        <v>4</v>
      </c>
      <c r="U3410" t="s">
        <v>48</v>
      </c>
      <c r="V3410" s="6" t="s">
        <v>39</v>
      </c>
      <c r="W3410" s="6" t="s">
        <v>39</v>
      </c>
      <c r="X3410" s="6" t="s">
        <v>2803</v>
      </c>
      <c r="Y3410" s="6" t="s">
        <v>39</v>
      </c>
      <c r="Z3410" s="6" t="s">
        <v>2635</v>
      </c>
      <c r="AA3410" t="s">
        <v>39</v>
      </c>
      <c r="AB3410" t="s">
        <v>39</v>
      </c>
      <c r="AC3410" t="s">
        <v>39</v>
      </c>
      <c r="AD3410" t="s">
        <v>40</v>
      </c>
      <c r="AE3410" t="s">
        <v>39</v>
      </c>
      <c r="AF3410" t="s">
        <v>40</v>
      </c>
      <c r="AG3410" t="s">
        <v>39</v>
      </c>
      <c r="AH3410" t="s">
        <v>39</v>
      </c>
      <c r="AI3410" t="s">
        <v>39</v>
      </c>
      <c r="AJ3410" s="6" t="s">
        <v>3129</v>
      </c>
      <c r="AK3410" s="19">
        <v>18.989999999999998</v>
      </c>
      <c r="AL3410" t="s">
        <v>136</v>
      </c>
      <c r="AM3410" s="19">
        <v>4</v>
      </c>
      <c r="AN3410">
        <v>3</v>
      </c>
      <c r="AO3410">
        <v>100</v>
      </c>
      <c r="AP3410">
        <v>28</v>
      </c>
      <c r="AQ3410" t="s">
        <v>39</v>
      </c>
      <c r="AR3410" t="s">
        <v>2921</v>
      </c>
    </row>
    <row r="3411" spans="1:44" x14ac:dyDescent="0.35">
      <c r="A3411" t="s">
        <v>2187</v>
      </c>
      <c r="B3411" t="s">
        <v>2672</v>
      </c>
      <c r="C3411" t="s">
        <v>2592</v>
      </c>
      <c r="D3411" t="s">
        <v>915</v>
      </c>
      <c r="E3411" t="s">
        <v>1492</v>
      </c>
      <c r="F3411" t="s">
        <v>3065</v>
      </c>
      <c r="G3411" t="s">
        <v>42</v>
      </c>
      <c r="H3411" t="s">
        <v>40</v>
      </c>
      <c r="I3411" t="s">
        <v>3276</v>
      </c>
      <c r="J3411">
        <v>40.65</v>
      </c>
      <c r="K3411">
        <v>38.89</v>
      </c>
      <c r="L3411">
        <v>1968</v>
      </c>
      <c r="M3411" t="s">
        <v>2632</v>
      </c>
      <c r="N3411" t="s">
        <v>39</v>
      </c>
      <c r="O3411">
        <v>2003</v>
      </c>
      <c r="P3411">
        <v>2004</v>
      </c>
      <c r="Q3411" t="s">
        <v>2845</v>
      </c>
      <c r="R3411" t="s">
        <v>39</v>
      </c>
      <c r="S3411" t="s">
        <v>39</v>
      </c>
      <c r="T3411">
        <v>4</v>
      </c>
      <c r="U3411" t="s">
        <v>48</v>
      </c>
      <c r="V3411" s="6" t="s">
        <v>39</v>
      </c>
      <c r="W3411" s="6" t="s">
        <v>39</v>
      </c>
      <c r="X3411" s="6" t="s">
        <v>2803</v>
      </c>
      <c r="Y3411" s="6" t="s">
        <v>39</v>
      </c>
      <c r="Z3411" s="6" t="s">
        <v>2635</v>
      </c>
      <c r="AA3411" t="s">
        <v>39</v>
      </c>
      <c r="AB3411" t="s">
        <v>39</v>
      </c>
      <c r="AC3411" t="s">
        <v>39</v>
      </c>
      <c r="AD3411" t="s">
        <v>40</v>
      </c>
      <c r="AE3411" t="s">
        <v>39</v>
      </c>
      <c r="AF3411" t="s">
        <v>40</v>
      </c>
      <c r="AG3411" t="s">
        <v>39</v>
      </c>
      <c r="AH3411" t="s">
        <v>39</v>
      </c>
      <c r="AI3411" t="s">
        <v>39</v>
      </c>
      <c r="AJ3411" s="6" t="s">
        <v>3129</v>
      </c>
      <c r="AK3411" s="19">
        <v>0</v>
      </c>
      <c r="AL3411" t="s">
        <v>136</v>
      </c>
      <c r="AM3411" s="19">
        <v>0</v>
      </c>
      <c r="AN3411">
        <v>3</v>
      </c>
      <c r="AO3411">
        <v>100</v>
      </c>
      <c r="AP3411">
        <v>28</v>
      </c>
      <c r="AQ3411" t="s">
        <v>39</v>
      </c>
      <c r="AR3411" t="s">
        <v>2921</v>
      </c>
    </row>
    <row r="3412" spans="1:44" x14ac:dyDescent="0.35">
      <c r="A3412" t="s">
        <v>2187</v>
      </c>
      <c r="B3412" t="s">
        <v>2672</v>
      </c>
      <c r="C3412" t="s">
        <v>2592</v>
      </c>
      <c r="D3412" t="s">
        <v>915</v>
      </c>
      <c r="E3412" t="s">
        <v>1492</v>
      </c>
      <c r="F3412" t="s">
        <v>3065</v>
      </c>
      <c r="G3412" t="s">
        <v>42</v>
      </c>
      <c r="H3412" t="s">
        <v>40</v>
      </c>
      <c r="I3412" t="s">
        <v>3276</v>
      </c>
      <c r="J3412">
        <v>40.65</v>
      </c>
      <c r="K3412">
        <v>38.89</v>
      </c>
      <c r="L3412">
        <v>1968</v>
      </c>
      <c r="M3412" t="s">
        <v>2632</v>
      </c>
      <c r="N3412" t="s">
        <v>39</v>
      </c>
      <c r="O3412">
        <v>2003</v>
      </c>
      <c r="P3412">
        <v>2004</v>
      </c>
      <c r="Q3412" t="s">
        <v>2845</v>
      </c>
      <c r="R3412" t="s">
        <v>39</v>
      </c>
      <c r="S3412" t="s">
        <v>39</v>
      </c>
      <c r="T3412">
        <v>4</v>
      </c>
      <c r="U3412" t="s">
        <v>48</v>
      </c>
      <c r="V3412" s="6" t="s">
        <v>39</v>
      </c>
      <c r="W3412" s="6" t="s">
        <v>39</v>
      </c>
      <c r="X3412" s="6" t="s">
        <v>2803</v>
      </c>
      <c r="Y3412" s="6" t="s">
        <v>39</v>
      </c>
      <c r="Z3412" s="6" t="s">
        <v>2635</v>
      </c>
      <c r="AA3412" t="s">
        <v>39</v>
      </c>
      <c r="AB3412" t="s">
        <v>39</v>
      </c>
      <c r="AC3412" t="s">
        <v>39</v>
      </c>
      <c r="AD3412" t="s">
        <v>40</v>
      </c>
      <c r="AE3412" t="s">
        <v>39</v>
      </c>
      <c r="AF3412" t="s">
        <v>40</v>
      </c>
      <c r="AG3412" t="s">
        <v>39</v>
      </c>
      <c r="AH3412" t="s">
        <v>39</v>
      </c>
      <c r="AI3412" t="s">
        <v>39</v>
      </c>
      <c r="AJ3412" s="6" t="s">
        <v>3129</v>
      </c>
      <c r="AK3412" s="19">
        <v>13.53</v>
      </c>
      <c r="AL3412" t="s">
        <v>136</v>
      </c>
      <c r="AM3412" s="19">
        <v>1.41</v>
      </c>
      <c r="AN3412">
        <v>3</v>
      </c>
      <c r="AO3412">
        <v>100</v>
      </c>
      <c r="AP3412">
        <v>28</v>
      </c>
      <c r="AQ3412" t="s">
        <v>39</v>
      </c>
      <c r="AR3412" t="s">
        <v>2921</v>
      </c>
    </row>
    <row r="3413" spans="1:44" x14ac:dyDescent="0.35">
      <c r="A3413" t="s">
        <v>2187</v>
      </c>
      <c r="B3413" t="s">
        <v>2672</v>
      </c>
      <c r="C3413" t="s">
        <v>2592</v>
      </c>
      <c r="D3413" t="s">
        <v>915</v>
      </c>
      <c r="E3413" t="s">
        <v>1492</v>
      </c>
      <c r="F3413" t="s">
        <v>3065</v>
      </c>
      <c r="G3413" t="s">
        <v>42</v>
      </c>
      <c r="H3413" t="s">
        <v>40</v>
      </c>
      <c r="I3413" t="s">
        <v>3276</v>
      </c>
      <c r="J3413">
        <v>40.65</v>
      </c>
      <c r="K3413">
        <v>38.89</v>
      </c>
      <c r="L3413">
        <v>1968</v>
      </c>
      <c r="M3413" t="s">
        <v>2632</v>
      </c>
      <c r="N3413" t="s">
        <v>39</v>
      </c>
      <c r="O3413">
        <v>2003</v>
      </c>
      <c r="P3413">
        <v>2004</v>
      </c>
      <c r="Q3413" t="s">
        <v>2845</v>
      </c>
      <c r="R3413" t="s">
        <v>39</v>
      </c>
      <c r="S3413" t="s">
        <v>39</v>
      </c>
      <c r="T3413">
        <v>4</v>
      </c>
      <c r="U3413" t="s">
        <v>48</v>
      </c>
      <c r="V3413" s="6" t="s">
        <v>39</v>
      </c>
      <c r="W3413" s="6" t="s">
        <v>39</v>
      </c>
      <c r="X3413" s="6" t="s">
        <v>2803</v>
      </c>
      <c r="Y3413" s="6" t="s">
        <v>39</v>
      </c>
      <c r="Z3413" s="6" t="s">
        <v>2635</v>
      </c>
      <c r="AA3413" t="s">
        <v>39</v>
      </c>
      <c r="AB3413" t="s">
        <v>39</v>
      </c>
      <c r="AC3413" t="s">
        <v>39</v>
      </c>
      <c r="AD3413" t="s">
        <v>40</v>
      </c>
      <c r="AE3413" t="s">
        <v>39</v>
      </c>
      <c r="AF3413" t="s">
        <v>40</v>
      </c>
      <c r="AG3413" t="s">
        <v>39</v>
      </c>
      <c r="AH3413" t="s">
        <v>39</v>
      </c>
      <c r="AI3413" t="s">
        <v>39</v>
      </c>
      <c r="AJ3413" s="6" t="s">
        <v>3129</v>
      </c>
      <c r="AK3413" s="19">
        <v>19.25</v>
      </c>
      <c r="AL3413" t="s">
        <v>136</v>
      </c>
      <c r="AM3413" s="19">
        <v>8.75</v>
      </c>
      <c r="AN3413">
        <v>3</v>
      </c>
      <c r="AO3413">
        <v>100</v>
      </c>
      <c r="AP3413">
        <v>28</v>
      </c>
      <c r="AQ3413" t="s">
        <v>39</v>
      </c>
      <c r="AR3413" t="s">
        <v>2921</v>
      </c>
    </row>
    <row r="3414" spans="1:44" x14ac:dyDescent="0.35">
      <c r="A3414" t="s">
        <v>2187</v>
      </c>
      <c r="B3414" t="s">
        <v>2672</v>
      </c>
      <c r="C3414" t="s">
        <v>2592</v>
      </c>
      <c r="D3414" t="s">
        <v>915</v>
      </c>
      <c r="E3414" t="s">
        <v>1492</v>
      </c>
      <c r="F3414" t="s">
        <v>3065</v>
      </c>
      <c r="G3414" t="s">
        <v>42</v>
      </c>
      <c r="H3414" t="s">
        <v>40</v>
      </c>
      <c r="I3414" t="s">
        <v>3277</v>
      </c>
      <c r="J3414">
        <v>40.700000000000003</v>
      </c>
      <c r="K3414">
        <v>38.909999999999997</v>
      </c>
      <c r="L3414">
        <v>1968</v>
      </c>
      <c r="M3414" t="s">
        <v>2632</v>
      </c>
      <c r="N3414" t="s">
        <v>39</v>
      </c>
      <c r="O3414">
        <v>2003</v>
      </c>
      <c r="P3414">
        <v>2004</v>
      </c>
      <c r="Q3414" t="s">
        <v>2845</v>
      </c>
      <c r="R3414" t="s">
        <v>39</v>
      </c>
      <c r="S3414" t="s">
        <v>39</v>
      </c>
      <c r="T3414">
        <v>4</v>
      </c>
      <c r="U3414" t="s">
        <v>48</v>
      </c>
      <c r="V3414" s="6" t="s">
        <v>39</v>
      </c>
      <c r="W3414" s="6" t="s">
        <v>39</v>
      </c>
      <c r="X3414" s="6" t="s">
        <v>2803</v>
      </c>
      <c r="Y3414" s="6" t="s">
        <v>39</v>
      </c>
      <c r="Z3414" s="6" t="s">
        <v>2635</v>
      </c>
      <c r="AA3414" t="s">
        <v>39</v>
      </c>
      <c r="AB3414" t="s">
        <v>39</v>
      </c>
      <c r="AC3414" t="s">
        <v>39</v>
      </c>
      <c r="AD3414" t="s">
        <v>40</v>
      </c>
      <c r="AE3414" t="s">
        <v>39</v>
      </c>
      <c r="AF3414" t="s">
        <v>40</v>
      </c>
      <c r="AG3414" t="s">
        <v>39</v>
      </c>
      <c r="AH3414" t="s">
        <v>39</v>
      </c>
      <c r="AI3414" t="s">
        <v>39</v>
      </c>
      <c r="AJ3414" s="6" t="s">
        <v>3129</v>
      </c>
      <c r="AK3414" s="19">
        <v>27.22</v>
      </c>
      <c r="AL3414" t="s">
        <v>136</v>
      </c>
      <c r="AM3414" s="19">
        <v>1.34</v>
      </c>
      <c r="AN3414">
        <v>3</v>
      </c>
      <c r="AO3414">
        <v>100</v>
      </c>
      <c r="AP3414">
        <v>28</v>
      </c>
      <c r="AQ3414" t="s">
        <v>39</v>
      </c>
      <c r="AR3414" t="s">
        <v>2921</v>
      </c>
    </row>
    <row r="3415" spans="1:44" x14ac:dyDescent="0.35">
      <c r="A3415" t="s">
        <v>2187</v>
      </c>
      <c r="B3415" t="s">
        <v>2672</v>
      </c>
      <c r="C3415" t="s">
        <v>2592</v>
      </c>
      <c r="D3415" t="s">
        <v>915</v>
      </c>
      <c r="E3415" t="s">
        <v>1492</v>
      </c>
      <c r="F3415" t="s">
        <v>3065</v>
      </c>
      <c r="G3415" t="s">
        <v>42</v>
      </c>
      <c r="H3415" t="s">
        <v>40</v>
      </c>
      <c r="I3415" t="s">
        <v>3274</v>
      </c>
      <c r="J3415">
        <v>40.58</v>
      </c>
      <c r="K3415">
        <v>38.9</v>
      </c>
      <c r="L3415">
        <v>1968</v>
      </c>
      <c r="M3415" t="s">
        <v>2632</v>
      </c>
      <c r="N3415" t="s">
        <v>39</v>
      </c>
      <c r="O3415">
        <v>2003</v>
      </c>
      <c r="P3415">
        <v>2004</v>
      </c>
      <c r="Q3415" t="s">
        <v>2845</v>
      </c>
      <c r="R3415" t="s">
        <v>39</v>
      </c>
      <c r="S3415" t="s">
        <v>39</v>
      </c>
      <c r="T3415">
        <v>4</v>
      </c>
      <c r="U3415" t="s">
        <v>48</v>
      </c>
      <c r="V3415" s="6" t="s">
        <v>39</v>
      </c>
      <c r="W3415" s="6" t="s">
        <v>39</v>
      </c>
      <c r="X3415" s="6" t="s">
        <v>2803</v>
      </c>
      <c r="Y3415" s="6" t="s">
        <v>39</v>
      </c>
      <c r="Z3415" s="6" t="s">
        <v>2635</v>
      </c>
      <c r="AA3415" t="s">
        <v>39</v>
      </c>
      <c r="AB3415" t="s">
        <v>39</v>
      </c>
      <c r="AC3415" t="s">
        <v>39</v>
      </c>
      <c r="AD3415" t="s">
        <v>40</v>
      </c>
      <c r="AE3415" t="s">
        <v>39</v>
      </c>
      <c r="AF3415" t="s">
        <v>40</v>
      </c>
      <c r="AG3415" t="s">
        <v>39</v>
      </c>
      <c r="AH3415" t="s">
        <v>39</v>
      </c>
      <c r="AI3415" t="s">
        <v>39</v>
      </c>
      <c r="AJ3415" s="6" t="s">
        <v>3129</v>
      </c>
      <c r="AK3415" s="19">
        <v>26.83</v>
      </c>
      <c r="AL3415" t="s">
        <v>136</v>
      </c>
      <c r="AM3415" s="19">
        <v>2.02</v>
      </c>
      <c r="AN3415">
        <v>3</v>
      </c>
      <c r="AO3415">
        <v>100</v>
      </c>
      <c r="AP3415">
        <v>28</v>
      </c>
      <c r="AQ3415" t="s">
        <v>39</v>
      </c>
      <c r="AR3415" t="s">
        <v>2921</v>
      </c>
    </row>
    <row r="3416" spans="1:44" x14ac:dyDescent="0.35">
      <c r="A3416" t="s">
        <v>2187</v>
      </c>
      <c r="B3416" t="s">
        <v>2672</v>
      </c>
      <c r="C3416" t="s">
        <v>2592</v>
      </c>
      <c r="D3416" t="s">
        <v>915</v>
      </c>
      <c r="E3416" t="s">
        <v>1492</v>
      </c>
      <c r="F3416" t="s">
        <v>3065</v>
      </c>
      <c r="G3416" t="s">
        <v>42</v>
      </c>
      <c r="H3416" t="s">
        <v>40</v>
      </c>
      <c r="I3416" t="s">
        <v>3274</v>
      </c>
      <c r="J3416">
        <v>40.58</v>
      </c>
      <c r="K3416">
        <v>38.9</v>
      </c>
      <c r="L3416">
        <v>1968</v>
      </c>
      <c r="M3416" t="s">
        <v>2632</v>
      </c>
      <c r="N3416" t="s">
        <v>39</v>
      </c>
      <c r="O3416">
        <v>2003</v>
      </c>
      <c r="P3416">
        <v>2004</v>
      </c>
      <c r="Q3416" t="s">
        <v>2845</v>
      </c>
      <c r="R3416" t="s">
        <v>39</v>
      </c>
      <c r="S3416" t="s">
        <v>39</v>
      </c>
      <c r="T3416">
        <v>4</v>
      </c>
      <c r="U3416" t="s">
        <v>48</v>
      </c>
      <c r="V3416" s="6" t="s">
        <v>39</v>
      </c>
      <c r="W3416" s="6" t="s">
        <v>39</v>
      </c>
      <c r="X3416" s="6" t="s">
        <v>2803</v>
      </c>
      <c r="Y3416" s="6" t="s">
        <v>39</v>
      </c>
      <c r="Z3416" s="6" t="s">
        <v>2635</v>
      </c>
      <c r="AA3416" t="s">
        <v>39</v>
      </c>
      <c r="AB3416" t="s">
        <v>39</v>
      </c>
      <c r="AC3416" t="s">
        <v>39</v>
      </c>
      <c r="AD3416" t="s">
        <v>40</v>
      </c>
      <c r="AE3416" t="s">
        <v>39</v>
      </c>
      <c r="AF3416" t="s">
        <v>40</v>
      </c>
      <c r="AG3416" t="s">
        <v>39</v>
      </c>
      <c r="AH3416" t="s">
        <v>39</v>
      </c>
      <c r="AI3416" t="s">
        <v>39</v>
      </c>
      <c r="AJ3416" s="6" t="s">
        <v>3129</v>
      </c>
      <c r="AK3416" s="19">
        <v>15.52</v>
      </c>
      <c r="AL3416" t="s">
        <v>136</v>
      </c>
      <c r="AM3416" s="19">
        <v>2.95</v>
      </c>
      <c r="AN3416">
        <v>3</v>
      </c>
      <c r="AO3416">
        <v>100</v>
      </c>
      <c r="AP3416">
        <v>28</v>
      </c>
      <c r="AQ3416" t="s">
        <v>39</v>
      </c>
      <c r="AR3416" t="s">
        <v>2921</v>
      </c>
    </row>
    <row r="3417" spans="1:44" x14ac:dyDescent="0.35">
      <c r="A3417" t="s">
        <v>2187</v>
      </c>
      <c r="B3417" t="s">
        <v>2672</v>
      </c>
      <c r="C3417" t="s">
        <v>2592</v>
      </c>
      <c r="D3417" t="s">
        <v>915</v>
      </c>
      <c r="E3417" t="s">
        <v>1492</v>
      </c>
      <c r="F3417" t="s">
        <v>3065</v>
      </c>
      <c r="G3417" t="s">
        <v>42</v>
      </c>
      <c r="H3417" t="s">
        <v>40</v>
      </c>
      <c r="I3417" t="s">
        <v>3274</v>
      </c>
      <c r="J3417">
        <v>40.58</v>
      </c>
      <c r="K3417">
        <v>38.9</v>
      </c>
      <c r="L3417">
        <v>1968</v>
      </c>
      <c r="M3417" t="s">
        <v>2632</v>
      </c>
      <c r="N3417" t="s">
        <v>39</v>
      </c>
      <c r="O3417">
        <v>2003</v>
      </c>
      <c r="P3417">
        <v>2004</v>
      </c>
      <c r="Q3417" t="s">
        <v>2845</v>
      </c>
      <c r="R3417" t="s">
        <v>39</v>
      </c>
      <c r="S3417" t="s">
        <v>39</v>
      </c>
      <c r="T3417">
        <v>4</v>
      </c>
      <c r="U3417" t="s">
        <v>48</v>
      </c>
      <c r="V3417" s="6" t="s">
        <v>39</v>
      </c>
      <c r="W3417" s="6" t="s">
        <v>39</v>
      </c>
      <c r="X3417" s="6" t="s">
        <v>2803</v>
      </c>
      <c r="Y3417" s="6" t="s">
        <v>39</v>
      </c>
      <c r="Z3417" s="6" t="s">
        <v>2635</v>
      </c>
      <c r="AA3417" t="s">
        <v>39</v>
      </c>
      <c r="AB3417" t="s">
        <v>39</v>
      </c>
      <c r="AC3417" t="s">
        <v>39</v>
      </c>
      <c r="AD3417" t="s">
        <v>40</v>
      </c>
      <c r="AE3417" t="s">
        <v>39</v>
      </c>
      <c r="AF3417" t="s">
        <v>40</v>
      </c>
      <c r="AG3417" t="s">
        <v>39</v>
      </c>
      <c r="AH3417" t="s">
        <v>39</v>
      </c>
      <c r="AI3417" t="s">
        <v>39</v>
      </c>
      <c r="AJ3417" s="6" t="s">
        <v>3129</v>
      </c>
      <c r="AK3417" s="19">
        <v>20.61</v>
      </c>
      <c r="AL3417" t="s">
        <v>136</v>
      </c>
      <c r="AM3417" s="19">
        <v>7.76</v>
      </c>
      <c r="AN3417">
        <v>3</v>
      </c>
      <c r="AO3417">
        <v>100</v>
      </c>
      <c r="AP3417">
        <v>28</v>
      </c>
      <c r="AQ3417" t="s">
        <v>39</v>
      </c>
      <c r="AR3417" t="s">
        <v>2921</v>
      </c>
    </row>
    <row r="3418" spans="1:44" x14ac:dyDescent="0.35">
      <c r="A3418" t="s">
        <v>2187</v>
      </c>
      <c r="B3418" t="s">
        <v>2672</v>
      </c>
      <c r="C3418" t="s">
        <v>2592</v>
      </c>
      <c r="D3418" t="s">
        <v>915</v>
      </c>
      <c r="E3418" t="s">
        <v>1492</v>
      </c>
      <c r="F3418" t="s">
        <v>3065</v>
      </c>
      <c r="G3418" t="s">
        <v>42</v>
      </c>
      <c r="H3418" t="s">
        <v>40</v>
      </c>
      <c r="I3418" t="s">
        <v>3274</v>
      </c>
      <c r="J3418">
        <v>40.58</v>
      </c>
      <c r="K3418">
        <v>38.9</v>
      </c>
      <c r="L3418">
        <v>1968</v>
      </c>
      <c r="M3418" t="s">
        <v>2632</v>
      </c>
      <c r="N3418" t="s">
        <v>39</v>
      </c>
      <c r="O3418">
        <v>2003</v>
      </c>
      <c r="P3418">
        <v>2004</v>
      </c>
      <c r="Q3418" t="s">
        <v>2845</v>
      </c>
      <c r="R3418" t="s">
        <v>39</v>
      </c>
      <c r="S3418" t="s">
        <v>39</v>
      </c>
      <c r="T3418">
        <v>4</v>
      </c>
      <c r="U3418" t="s">
        <v>48</v>
      </c>
      <c r="V3418" s="6" t="s">
        <v>39</v>
      </c>
      <c r="W3418" s="6" t="s">
        <v>39</v>
      </c>
      <c r="X3418" s="6" t="s">
        <v>2803</v>
      </c>
      <c r="Y3418" s="6" t="s">
        <v>39</v>
      </c>
      <c r="Z3418" s="6" t="s">
        <v>2635</v>
      </c>
      <c r="AA3418" t="s">
        <v>39</v>
      </c>
      <c r="AB3418" t="s">
        <v>39</v>
      </c>
      <c r="AC3418" t="s">
        <v>39</v>
      </c>
      <c r="AD3418" t="s">
        <v>40</v>
      </c>
      <c r="AE3418" t="s">
        <v>39</v>
      </c>
      <c r="AF3418" t="s">
        <v>40</v>
      </c>
      <c r="AG3418" t="s">
        <v>39</v>
      </c>
      <c r="AH3418" t="s">
        <v>39</v>
      </c>
      <c r="AI3418" t="s">
        <v>39</v>
      </c>
      <c r="AJ3418" s="6" t="s">
        <v>3129</v>
      </c>
      <c r="AK3418" s="19">
        <v>22.71</v>
      </c>
      <c r="AL3418" t="s">
        <v>136</v>
      </c>
      <c r="AM3418" s="19">
        <v>1.5</v>
      </c>
      <c r="AN3418">
        <v>3</v>
      </c>
      <c r="AO3418">
        <v>100</v>
      </c>
      <c r="AP3418">
        <v>28</v>
      </c>
      <c r="AQ3418" t="s">
        <v>39</v>
      </c>
      <c r="AR3418" t="s">
        <v>2921</v>
      </c>
    </row>
    <row r="3419" spans="1:44" x14ac:dyDescent="0.35">
      <c r="A3419" t="s">
        <v>2187</v>
      </c>
      <c r="B3419" t="s">
        <v>2672</v>
      </c>
      <c r="C3419" t="s">
        <v>2592</v>
      </c>
      <c r="D3419" t="s">
        <v>915</v>
      </c>
      <c r="E3419" t="s">
        <v>1492</v>
      </c>
      <c r="F3419" t="s">
        <v>3065</v>
      </c>
      <c r="G3419" t="s">
        <v>42</v>
      </c>
      <c r="H3419" t="s">
        <v>40</v>
      </c>
      <c r="I3419" t="s">
        <v>3274</v>
      </c>
      <c r="J3419">
        <v>40.58</v>
      </c>
      <c r="K3419">
        <v>38.9</v>
      </c>
      <c r="L3419">
        <v>1968</v>
      </c>
      <c r="M3419" t="s">
        <v>2632</v>
      </c>
      <c r="N3419" t="s">
        <v>39</v>
      </c>
      <c r="O3419">
        <v>2003</v>
      </c>
      <c r="P3419">
        <v>2004</v>
      </c>
      <c r="Q3419" t="s">
        <v>2845</v>
      </c>
      <c r="R3419" t="s">
        <v>39</v>
      </c>
      <c r="S3419" t="s">
        <v>39</v>
      </c>
      <c r="T3419">
        <v>4</v>
      </c>
      <c r="U3419" t="s">
        <v>48</v>
      </c>
      <c r="V3419" s="6" t="s">
        <v>39</v>
      </c>
      <c r="W3419" s="6" t="s">
        <v>39</v>
      </c>
      <c r="X3419" s="6" t="s">
        <v>2803</v>
      </c>
      <c r="Y3419" s="6" t="s">
        <v>39</v>
      </c>
      <c r="Z3419" s="6" t="s">
        <v>2635</v>
      </c>
      <c r="AA3419" t="s">
        <v>39</v>
      </c>
      <c r="AB3419" t="s">
        <v>39</v>
      </c>
      <c r="AC3419" t="s">
        <v>39</v>
      </c>
      <c r="AD3419" t="s">
        <v>40</v>
      </c>
      <c r="AE3419" t="s">
        <v>39</v>
      </c>
      <c r="AF3419" t="s">
        <v>40</v>
      </c>
      <c r="AG3419" t="s">
        <v>39</v>
      </c>
      <c r="AH3419" t="s">
        <v>39</v>
      </c>
      <c r="AI3419" t="s">
        <v>39</v>
      </c>
      <c r="AJ3419" s="6" t="s">
        <v>3129</v>
      </c>
      <c r="AK3419" s="17">
        <v>17.149999999999999</v>
      </c>
      <c r="AL3419" t="s">
        <v>136</v>
      </c>
      <c r="AM3419" s="19">
        <v>3.68</v>
      </c>
      <c r="AN3419">
        <v>3</v>
      </c>
      <c r="AO3419">
        <v>100</v>
      </c>
      <c r="AP3419">
        <v>28</v>
      </c>
      <c r="AQ3419" t="s">
        <v>39</v>
      </c>
      <c r="AR3419" t="s">
        <v>2921</v>
      </c>
    </row>
    <row r="3420" spans="1:44" x14ac:dyDescent="0.35">
      <c r="A3420" t="s">
        <v>2187</v>
      </c>
      <c r="B3420" t="s">
        <v>2672</v>
      </c>
      <c r="C3420" t="s">
        <v>2592</v>
      </c>
      <c r="D3420" t="s">
        <v>915</v>
      </c>
      <c r="E3420" t="s">
        <v>1492</v>
      </c>
      <c r="F3420" t="s">
        <v>3065</v>
      </c>
      <c r="G3420" t="s">
        <v>42</v>
      </c>
      <c r="H3420" t="s">
        <v>40</v>
      </c>
      <c r="I3420" t="s">
        <v>3274</v>
      </c>
      <c r="J3420">
        <v>40.58</v>
      </c>
      <c r="K3420">
        <v>38.9</v>
      </c>
      <c r="L3420">
        <v>1968</v>
      </c>
      <c r="M3420" t="s">
        <v>2632</v>
      </c>
      <c r="N3420" t="s">
        <v>39</v>
      </c>
      <c r="O3420">
        <v>2003</v>
      </c>
      <c r="P3420">
        <v>2004</v>
      </c>
      <c r="Q3420" t="s">
        <v>2845</v>
      </c>
      <c r="R3420" t="s">
        <v>39</v>
      </c>
      <c r="S3420" t="s">
        <v>39</v>
      </c>
      <c r="T3420">
        <v>4</v>
      </c>
      <c r="U3420" t="s">
        <v>48</v>
      </c>
      <c r="V3420" s="6" t="s">
        <v>39</v>
      </c>
      <c r="W3420" s="6" t="s">
        <v>39</v>
      </c>
      <c r="X3420" s="6" t="s">
        <v>2803</v>
      </c>
      <c r="Y3420" s="6" t="s">
        <v>39</v>
      </c>
      <c r="Z3420" s="6" t="s">
        <v>2635</v>
      </c>
      <c r="AA3420" t="s">
        <v>39</v>
      </c>
      <c r="AB3420" t="s">
        <v>39</v>
      </c>
      <c r="AC3420" t="s">
        <v>39</v>
      </c>
      <c r="AD3420" t="s">
        <v>40</v>
      </c>
      <c r="AE3420" t="s">
        <v>39</v>
      </c>
      <c r="AF3420" t="s">
        <v>40</v>
      </c>
      <c r="AG3420" t="s">
        <v>39</v>
      </c>
      <c r="AH3420" t="s">
        <v>39</v>
      </c>
      <c r="AI3420" t="s">
        <v>39</v>
      </c>
      <c r="AJ3420" s="6" t="s">
        <v>3129</v>
      </c>
      <c r="AK3420" s="19">
        <v>16.329999999999998</v>
      </c>
      <c r="AL3420" t="s">
        <v>136</v>
      </c>
      <c r="AM3420" s="19">
        <v>14.57</v>
      </c>
      <c r="AN3420">
        <v>3</v>
      </c>
      <c r="AO3420">
        <v>100</v>
      </c>
      <c r="AP3420">
        <v>28</v>
      </c>
      <c r="AQ3420" t="s">
        <v>39</v>
      </c>
      <c r="AR3420" t="s">
        <v>2921</v>
      </c>
    </row>
    <row r="3421" spans="1:44" x14ac:dyDescent="0.35">
      <c r="A3421" t="s">
        <v>2187</v>
      </c>
      <c r="B3421" t="s">
        <v>2672</v>
      </c>
      <c r="C3421" t="s">
        <v>2592</v>
      </c>
      <c r="D3421" t="s">
        <v>915</v>
      </c>
      <c r="E3421" t="s">
        <v>1492</v>
      </c>
      <c r="F3421" t="s">
        <v>3065</v>
      </c>
      <c r="G3421" t="s">
        <v>42</v>
      </c>
      <c r="H3421" t="s">
        <v>40</v>
      </c>
      <c r="I3421" t="s">
        <v>3274</v>
      </c>
      <c r="J3421">
        <v>40.58</v>
      </c>
      <c r="K3421">
        <v>38.9</v>
      </c>
      <c r="L3421">
        <v>1968</v>
      </c>
      <c r="M3421" t="s">
        <v>2632</v>
      </c>
      <c r="N3421" t="s">
        <v>39</v>
      </c>
      <c r="O3421">
        <v>2003</v>
      </c>
      <c r="P3421">
        <v>2004</v>
      </c>
      <c r="Q3421" t="s">
        <v>2845</v>
      </c>
      <c r="R3421" t="s">
        <v>39</v>
      </c>
      <c r="S3421" t="s">
        <v>39</v>
      </c>
      <c r="T3421">
        <v>4</v>
      </c>
      <c r="U3421" t="s">
        <v>48</v>
      </c>
      <c r="V3421" s="6" t="s">
        <v>39</v>
      </c>
      <c r="W3421" s="6" t="s">
        <v>39</v>
      </c>
      <c r="X3421" s="6" t="s">
        <v>2803</v>
      </c>
      <c r="Y3421" s="6" t="s">
        <v>39</v>
      </c>
      <c r="Z3421" s="6" t="s">
        <v>2635</v>
      </c>
      <c r="AA3421" t="s">
        <v>39</v>
      </c>
      <c r="AB3421" t="s">
        <v>39</v>
      </c>
      <c r="AC3421" t="s">
        <v>39</v>
      </c>
      <c r="AD3421" t="s">
        <v>40</v>
      </c>
      <c r="AE3421" t="s">
        <v>39</v>
      </c>
      <c r="AF3421" t="s">
        <v>40</v>
      </c>
      <c r="AG3421" t="s">
        <v>39</v>
      </c>
      <c r="AH3421" t="s">
        <v>39</v>
      </c>
      <c r="AI3421" t="s">
        <v>39</v>
      </c>
      <c r="AJ3421" s="6" t="s">
        <v>3129</v>
      </c>
      <c r="AK3421" s="19">
        <v>0</v>
      </c>
      <c r="AL3421" t="s">
        <v>136</v>
      </c>
      <c r="AM3421" s="19">
        <v>0</v>
      </c>
      <c r="AN3421">
        <v>3</v>
      </c>
      <c r="AO3421">
        <v>100</v>
      </c>
      <c r="AP3421">
        <v>28</v>
      </c>
      <c r="AQ3421" t="s">
        <v>39</v>
      </c>
      <c r="AR3421" t="s">
        <v>2921</v>
      </c>
    </row>
    <row r="3422" spans="1:44" x14ac:dyDescent="0.35">
      <c r="A3422" t="s">
        <v>2187</v>
      </c>
      <c r="B3422" t="s">
        <v>2672</v>
      </c>
      <c r="C3422" t="s">
        <v>2592</v>
      </c>
      <c r="D3422" t="s">
        <v>915</v>
      </c>
      <c r="E3422" t="s">
        <v>1492</v>
      </c>
      <c r="F3422" t="s">
        <v>3065</v>
      </c>
      <c r="G3422" t="s">
        <v>42</v>
      </c>
      <c r="H3422" t="s">
        <v>40</v>
      </c>
      <c r="I3422" t="s">
        <v>3274</v>
      </c>
      <c r="J3422">
        <v>40.58</v>
      </c>
      <c r="K3422">
        <v>38.9</v>
      </c>
      <c r="L3422">
        <v>1968</v>
      </c>
      <c r="M3422" t="s">
        <v>2632</v>
      </c>
      <c r="N3422" t="s">
        <v>39</v>
      </c>
      <c r="O3422">
        <v>2003</v>
      </c>
      <c r="P3422">
        <v>2004</v>
      </c>
      <c r="Q3422" t="s">
        <v>2845</v>
      </c>
      <c r="R3422" t="s">
        <v>39</v>
      </c>
      <c r="S3422" t="s">
        <v>39</v>
      </c>
      <c r="T3422">
        <v>4</v>
      </c>
      <c r="U3422" t="s">
        <v>48</v>
      </c>
      <c r="V3422" s="6" t="s">
        <v>39</v>
      </c>
      <c r="W3422" s="6" t="s">
        <v>39</v>
      </c>
      <c r="X3422" s="6" t="s">
        <v>2803</v>
      </c>
      <c r="Y3422" s="6" t="s">
        <v>39</v>
      </c>
      <c r="Z3422" s="6" t="s">
        <v>2635</v>
      </c>
      <c r="AA3422" t="s">
        <v>39</v>
      </c>
      <c r="AB3422" t="s">
        <v>39</v>
      </c>
      <c r="AC3422" t="s">
        <v>39</v>
      </c>
      <c r="AD3422" t="s">
        <v>40</v>
      </c>
      <c r="AE3422" t="s">
        <v>39</v>
      </c>
      <c r="AF3422" t="s">
        <v>40</v>
      </c>
      <c r="AG3422" t="s">
        <v>39</v>
      </c>
      <c r="AH3422" t="s">
        <v>39</v>
      </c>
      <c r="AI3422" t="s">
        <v>39</v>
      </c>
      <c r="AJ3422" s="6" t="s">
        <v>3129</v>
      </c>
      <c r="AK3422" s="19">
        <v>0</v>
      </c>
      <c r="AL3422" t="s">
        <v>136</v>
      </c>
      <c r="AM3422" s="19">
        <v>0</v>
      </c>
      <c r="AN3422">
        <v>3</v>
      </c>
      <c r="AO3422">
        <v>100</v>
      </c>
      <c r="AP3422">
        <v>28</v>
      </c>
      <c r="AQ3422" t="s">
        <v>39</v>
      </c>
      <c r="AR3422" t="s">
        <v>2921</v>
      </c>
    </row>
    <row r="3423" spans="1:44" x14ac:dyDescent="0.35">
      <c r="A3423" t="s">
        <v>2187</v>
      </c>
      <c r="B3423" t="s">
        <v>2672</v>
      </c>
      <c r="C3423" t="s">
        <v>2592</v>
      </c>
      <c r="D3423" t="s">
        <v>915</v>
      </c>
      <c r="E3423" t="s">
        <v>1492</v>
      </c>
      <c r="F3423" t="s">
        <v>3065</v>
      </c>
      <c r="G3423" t="s">
        <v>42</v>
      </c>
      <c r="H3423" t="s">
        <v>40</v>
      </c>
      <c r="I3423" t="s">
        <v>3274</v>
      </c>
      <c r="J3423">
        <v>40.58</v>
      </c>
      <c r="K3423">
        <v>38.9</v>
      </c>
      <c r="L3423">
        <v>1968</v>
      </c>
      <c r="M3423" t="s">
        <v>2632</v>
      </c>
      <c r="N3423" t="s">
        <v>39</v>
      </c>
      <c r="O3423">
        <v>2003</v>
      </c>
      <c r="P3423">
        <v>2004</v>
      </c>
      <c r="Q3423" t="s">
        <v>2845</v>
      </c>
      <c r="R3423" t="s">
        <v>39</v>
      </c>
      <c r="S3423" t="s">
        <v>39</v>
      </c>
      <c r="T3423">
        <v>4</v>
      </c>
      <c r="U3423" t="s">
        <v>48</v>
      </c>
      <c r="V3423" s="6" t="s">
        <v>39</v>
      </c>
      <c r="W3423" s="6" t="s">
        <v>39</v>
      </c>
      <c r="X3423" s="6" t="s">
        <v>2803</v>
      </c>
      <c r="Y3423" s="6" t="s">
        <v>39</v>
      </c>
      <c r="Z3423" s="6" t="s">
        <v>2635</v>
      </c>
      <c r="AA3423" t="s">
        <v>39</v>
      </c>
      <c r="AB3423" t="s">
        <v>39</v>
      </c>
      <c r="AC3423" t="s">
        <v>39</v>
      </c>
      <c r="AD3423" t="s">
        <v>40</v>
      </c>
      <c r="AE3423" t="s">
        <v>39</v>
      </c>
      <c r="AF3423" t="s">
        <v>40</v>
      </c>
      <c r="AG3423" t="s">
        <v>39</v>
      </c>
      <c r="AH3423" t="s">
        <v>39</v>
      </c>
      <c r="AI3423" t="s">
        <v>39</v>
      </c>
      <c r="AJ3423" s="6" t="s">
        <v>3129</v>
      </c>
      <c r="AK3423" s="19">
        <v>2.33</v>
      </c>
      <c r="AL3423" t="s">
        <v>136</v>
      </c>
      <c r="AM3423" s="19">
        <v>4.04</v>
      </c>
      <c r="AN3423">
        <v>3</v>
      </c>
      <c r="AO3423">
        <v>100</v>
      </c>
      <c r="AP3423">
        <v>28</v>
      </c>
      <c r="AQ3423" t="s">
        <v>39</v>
      </c>
      <c r="AR3423" t="s">
        <v>2921</v>
      </c>
    </row>
    <row r="3424" spans="1:44" x14ac:dyDescent="0.35">
      <c r="A3424" t="s">
        <v>2187</v>
      </c>
      <c r="B3424" t="s">
        <v>2672</v>
      </c>
      <c r="C3424" t="s">
        <v>2592</v>
      </c>
      <c r="D3424" t="s">
        <v>915</v>
      </c>
      <c r="E3424" t="s">
        <v>1492</v>
      </c>
      <c r="F3424" t="s">
        <v>3065</v>
      </c>
      <c r="G3424" t="s">
        <v>42</v>
      </c>
      <c r="H3424" t="s">
        <v>40</v>
      </c>
      <c r="I3424" t="s">
        <v>3274</v>
      </c>
      <c r="J3424">
        <v>40.700000000000003</v>
      </c>
      <c r="K3424">
        <v>38.909999999999997</v>
      </c>
      <c r="L3424">
        <v>1968</v>
      </c>
      <c r="M3424" t="s">
        <v>2632</v>
      </c>
      <c r="N3424" t="s">
        <v>39</v>
      </c>
      <c r="O3424">
        <v>2003</v>
      </c>
      <c r="P3424">
        <v>2004</v>
      </c>
      <c r="Q3424" t="s">
        <v>2845</v>
      </c>
      <c r="R3424" t="s">
        <v>39</v>
      </c>
      <c r="S3424" t="s">
        <v>39</v>
      </c>
      <c r="T3424">
        <v>4</v>
      </c>
      <c r="U3424" t="s">
        <v>3278</v>
      </c>
      <c r="V3424" s="6" t="s">
        <v>39</v>
      </c>
      <c r="W3424" s="6" t="s">
        <v>39</v>
      </c>
      <c r="X3424" s="6" t="s">
        <v>2803</v>
      </c>
      <c r="Y3424" s="6" t="s">
        <v>39</v>
      </c>
      <c r="Z3424" s="6" t="s">
        <v>2635</v>
      </c>
      <c r="AA3424" t="s">
        <v>39</v>
      </c>
      <c r="AB3424" t="s">
        <v>39</v>
      </c>
      <c r="AC3424" t="s">
        <v>39</v>
      </c>
      <c r="AD3424" t="s">
        <v>40</v>
      </c>
      <c r="AE3424" t="s">
        <v>39</v>
      </c>
      <c r="AF3424" t="s">
        <v>42</v>
      </c>
      <c r="AG3424" t="s">
        <v>3279</v>
      </c>
      <c r="AH3424">
        <v>60</v>
      </c>
      <c r="AI3424" t="s">
        <v>39</v>
      </c>
      <c r="AJ3424" s="6" t="s">
        <v>3129</v>
      </c>
      <c r="AK3424" s="19">
        <v>9.27</v>
      </c>
      <c r="AL3424" t="s">
        <v>136</v>
      </c>
      <c r="AM3424" s="19">
        <v>0.61</v>
      </c>
      <c r="AN3424">
        <v>3</v>
      </c>
      <c r="AO3424">
        <v>100</v>
      </c>
      <c r="AP3424">
        <v>28</v>
      </c>
      <c r="AQ3424" t="s">
        <v>39</v>
      </c>
      <c r="AR3424" t="s">
        <v>2921</v>
      </c>
    </row>
    <row r="3425" spans="1:44" x14ac:dyDescent="0.35">
      <c r="A3425" t="s">
        <v>2187</v>
      </c>
      <c r="B3425" t="s">
        <v>2672</v>
      </c>
      <c r="C3425" t="s">
        <v>2592</v>
      </c>
      <c r="D3425" t="s">
        <v>915</v>
      </c>
      <c r="E3425" t="s">
        <v>1492</v>
      </c>
      <c r="F3425" t="s">
        <v>3065</v>
      </c>
      <c r="G3425" t="s">
        <v>42</v>
      </c>
      <c r="H3425" t="s">
        <v>40</v>
      </c>
      <c r="I3425" t="s">
        <v>3274</v>
      </c>
      <c r="J3425">
        <v>40.700000000000003</v>
      </c>
      <c r="K3425">
        <v>38.909999999999997</v>
      </c>
      <c r="L3425">
        <v>1968</v>
      </c>
      <c r="M3425" t="s">
        <v>2632</v>
      </c>
      <c r="N3425" t="s">
        <v>39</v>
      </c>
      <c r="O3425">
        <v>2003</v>
      </c>
      <c r="P3425">
        <v>2004</v>
      </c>
      <c r="Q3425" t="s">
        <v>2845</v>
      </c>
      <c r="R3425" t="s">
        <v>39</v>
      </c>
      <c r="S3425" t="s">
        <v>39</v>
      </c>
      <c r="T3425">
        <v>4</v>
      </c>
      <c r="U3425" t="s">
        <v>3278</v>
      </c>
      <c r="V3425" s="6" t="s">
        <v>39</v>
      </c>
      <c r="W3425" s="6" t="s">
        <v>39</v>
      </c>
      <c r="X3425" s="6" t="s">
        <v>2803</v>
      </c>
      <c r="Y3425" s="6" t="s">
        <v>39</v>
      </c>
      <c r="Z3425" s="6" t="s">
        <v>2635</v>
      </c>
      <c r="AA3425" t="s">
        <v>39</v>
      </c>
      <c r="AB3425" t="s">
        <v>39</v>
      </c>
      <c r="AC3425" t="s">
        <v>39</v>
      </c>
      <c r="AD3425" t="s">
        <v>40</v>
      </c>
      <c r="AE3425" t="s">
        <v>39</v>
      </c>
      <c r="AF3425" t="s">
        <v>42</v>
      </c>
      <c r="AG3425" t="s">
        <v>3279</v>
      </c>
      <c r="AH3425">
        <v>60</v>
      </c>
      <c r="AI3425" t="s">
        <v>39</v>
      </c>
      <c r="AJ3425" s="6" t="s">
        <v>3129</v>
      </c>
      <c r="AK3425" s="19">
        <v>8.83</v>
      </c>
      <c r="AL3425" t="s">
        <v>136</v>
      </c>
      <c r="AM3425" s="19">
        <v>0.14000000000000001</v>
      </c>
      <c r="AN3425">
        <v>3</v>
      </c>
      <c r="AO3425">
        <v>100</v>
      </c>
      <c r="AP3425">
        <v>28</v>
      </c>
      <c r="AQ3425" t="s">
        <v>39</v>
      </c>
      <c r="AR3425" t="s">
        <v>2921</v>
      </c>
    </row>
    <row r="3426" spans="1:44" x14ac:dyDescent="0.35">
      <c r="A3426" t="s">
        <v>2187</v>
      </c>
      <c r="B3426" t="s">
        <v>2672</v>
      </c>
      <c r="C3426" t="s">
        <v>2592</v>
      </c>
      <c r="D3426" t="s">
        <v>915</v>
      </c>
      <c r="E3426" t="s">
        <v>1492</v>
      </c>
      <c r="F3426" t="s">
        <v>3065</v>
      </c>
      <c r="G3426" t="s">
        <v>42</v>
      </c>
      <c r="H3426" t="s">
        <v>40</v>
      </c>
      <c r="I3426" t="s">
        <v>3274</v>
      </c>
      <c r="J3426">
        <v>40.700000000000003</v>
      </c>
      <c r="K3426">
        <v>38.909999999999997</v>
      </c>
      <c r="L3426">
        <v>1968</v>
      </c>
      <c r="M3426" t="s">
        <v>2632</v>
      </c>
      <c r="N3426" t="s">
        <v>39</v>
      </c>
      <c r="O3426">
        <v>2003</v>
      </c>
      <c r="P3426">
        <v>2004</v>
      </c>
      <c r="Q3426" t="s">
        <v>2845</v>
      </c>
      <c r="R3426" t="s">
        <v>39</v>
      </c>
      <c r="S3426" t="s">
        <v>39</v>
      </c>
      <c r="T3426">
        <v>4</v>
      </c>
      <c r="U3426" t="s">
        <v>3278</v>
      </c>
      <c r="V3426" s="6" t="s">
        <v>39</v>
      </c>
      <c r="W3426" s="6" t="s">
        <v>39</v>
      </c>
      <c r="X3426" s="6" t="s">
        <v>2803</v>
      </c>
      <c r="Y3426" s="6" t="s">
        <v>39</v>
      </c>
      <c r="Z3426" s="6" t="s">
        <v>2635</v>
      </c>
      <c r="AA3426" t="s">
        <v>39</v>
      </c>
      <c r="AB3426" t="s">
        <v>39</v>
      </c>
      <c r="AC3426" t="s">
        <v>39</v>
      </c>
      <c r="AD3426" t="s">
        <v>40</v>
      </c>
      <c r="AE3426" t="s">
        <v>39</v>
      </c>
      <c r="AF3426" t="s">
        <v>42</v>
      </c>
      <c r="AG3426" t="s">
        <v>3279</v>
      </c>
      <c r="AH3426">
        <v>60</v>
      </c>
      <c r="AI3426" t="s">
        <v>39</v>
      </c>
      <c r="AJ3426" s="6" t="s">
        <v>3129</v>
      </c>
      <c r="AK3426" s="19">
        <v>7.76</v>
      </c>
      <c r="AL3426" t="s">
        <v>136</v>
      </c>
      <c r="AM3426" s="19">
        <v>0.45</v>
      </c>
      <c r="AN3426">
        <v>3</v>
      </c>
      <c r="AO3426">
        <v>100</v>
      </c>
      <c r="AP3426">
        <v>28</v>
      </c>
      <c r="AQ3426" t="s">
        <v>39</v>
      </c>
      <c r="AR3426" t="s">
        <v>2921</v>
      </c>
    </row>
    <row r="3427" spans="1:44" x14ac:dyDescent="0.35">
      <c r="A3427" t="s">
        <v>2187</v>
      </c>
      <c r="B3427" t="s">
        <v>2672</v>
      </c>
      <c r="C3427" t="s">
        <v>2592</v>
      </c>
      <c r="D3427" t="s">
        <v>915</v>
      </c>
      <c r="E3427" t="s">
        <v>1492</v>
      </c>
      <c r="F3427" t="s">
        <v>3065</v>
      </c>
      <c r="G3427" t="s">
        <v>42</v>
      </c>
      <c r="H3427" t="s">
        <v>40</v>
      </c>
      <c r="I3427" t="s">
        <v>3274</v>
      </c>
      <c r="J3427">
        <v>40.700000000000003</v>
      </c>
      <c r="K3427">
        <v>38.909999999999997</v>
      </c>
      <c r="L3427">
        <v>1968</v>
      </c>
      <c r="M3427" t="s">
        <v>2632</v>
      </c>
      <c r="N3427" t="s">
        <v>39</v>
      </c>
      <c r="O3427">
        <v>2003</v>
      </c>
      <c r="P3427">
        <v>2004</v>
      </c>
      <c r="Q3427" t="s">
        <v>2845</v>
      </c>
      <c r="R3427" t="s">
        <v>39</v>
      </c>
      <c r="S3427" t="s">
        <v>39</v>
      </c>
      <c r="T3427">
        <v>4</v>
      </c>
      <c r="U3427" t="s">
        <v>3278</v>
      </c>
      <c r="V3427" s="6" t="s">
        <v>39</v>
      </c>
      <c r="W3427" s="6" t="s">
        <v>39</v>
      </c>
      <c r="X3427" s="6" t="s">
        <v>2803</v>
      </c>
      <c r="Y3427" s="6" t="s">
        <v>39</v>
      </c>
      <c r="Z3427" s="6" t="s">
        <v>2635</v>
      </c>
      <c r="AA3427" t="s">
        <v>39</v>
      </c>
      <c r="AB3427" t="s">
        <v>39</v>
      </c>
      <c r="AC3427" t="s">
        <v>39</v>
      </c>
      <c r="AD3427" t="s">
        <v>40</v>
      </c>
      <c r="AE3427" t="s">
        <v>39</v>
      </c>
      <c r="AF3427" t="s">
        <v>42</v>
      </c>
      <c r="AG3427" t="s">
        <v>3279</v>
      </c>
      <c r="AH3427">
        <v>60</v>
      </c>
      <c r="AI3427" t="s">
        <v>39</v>
      </c>
      <c r="AJ3427" s="6" t="s">
        <v>3129</v>
      </c>
      <c r="AK3427" s="19">
        <v>10.29</v>
      </c>
      <c r="AL3427" t="s">
        <v>136</v>
      </c>
      <c r="AM3427" s="19">
        <v>1.2</v>
      </c>
      <c r="AN3427">
        <v>3</v>
      </c>
      <c r="AO3427">
        <v>100</v>
      </c>
      <c r="AP3427">
        <v>28</v>
      </c>
      <c r="AQ3427" t="s">
        <v>39</v>
      </c>
      <c r="AR3427" t="s">
        <v>2921</v>
      </c>
    </row>
    <row r="3428" spans="1:44" x14ac:dyDescent="0.35">
      <c r="A3428" t="s">
        <v>2187</v>
      </c>
      <c r="B3428" t="s">
        <v>2672</v>
      </c>
      <c r="C3428" t="s">
        <v>2592</v>
      </c>
      <c r="D3428" t="s">
        <v>915</v>
      </c>
      <c r="E3428" t="s">
        <v>1492</v>
      </c>
      <c r="F3428" t="s">
        <v>3065</v>
      </c>
      <c r="G3428" t="s">
        <v>42</v>
      </c>
      <c r="H3428" t="s">
        <v>40</v>
      </c>
      <c r="I3428" t="s">
        <v>3274</v>
      </c>
      <c r="J3428">
        <v>40.700000000000003</v>
      </c>
      <c r="K3428">
        <v>38.909999999999997</v>
      </c>
      <c r="L3428">
        <v>1968</v>
      </c>
      <c r="M3428" t="s">
        <v>2632</v>
      </c>
      <c r="N3428" t="s">
        <v>39</v>
      </c>
      <c r="O3428">
        <v>2003</v>
      </c>
      <c r="P3428">
        <v>2004</v>
      </c>
      <c r="Q3428" t="s">
        <v>2845</v>
      </c>
      <c r="R3428" t="s">
        <v>39</v>
      </c>
      <c r="S3428" t="s">
        <v>39</v>
      </c>
      <c r="T3428">
        <v>4</v>
      </c>
      <c r="U3428" t="s">
        <v>3278</v>
      </c>
      <c r="V3428" s="6" t="s">
        <v>39</v>
      </c>
      <c r="W3428" s="6" t="s">
        <v>39</v>
      </c>
      <c r="X3428" s="6" t="s">
        <v>2803</v>
      </c>
      <c r="Y3428" s="6" t="s">
        <v>39</v>
      </c>
      <c r="Z3428" s="6" t="s">
        <v>2635</v>
      </c>
      <c r="AA3428" t="s">
        <v>39</v>
      </c>
      <c r="AB3428" t="s">
        <v>39</v>
      </c>
      <c r="AC3428" t="s">
        <v>39</v>
      </c>
      <c r="AD3428" t="s">
        <v>40</v>
      </c>
      <c r="AE3428" t="s">
        <v>39</v>
      </c>
      <c r="AF3428" t="s">
        <v>42</v>
      </c>
      <c r="AG3428" t="s">
        <v>3279</v>
      </c>
      <c r="AH3428">
        <v>60</v>
      </c>
      <c r="AI3428" t="s">
        <v>39</v>
      </c>
      <c r="AJ3428" s="6" t="s">
        <v>3129</v>
      </c>
      <c r="AK3428" s="19">
        <v>12.55</v>
      </c>
      <c r="AL3428" t="s">
        <v>136</v>
      </c>
      <c r="AM3428" s="19">
        <v>2.4700000000000002</v>
      </c>
      <c r="AN3428">
        <v>3</v>
      </c>
      <c r="AO3428">
        <v>100</v>
      </c>
      <c r="AP3428">
        <v>28</v>
      </c>
      <c r="AQ3428" t="s">
        <v>39</v>
      </c>
      <c r="AR3428" t="s">
        <v>2921</v>
      </c>
    </row>
    <row r="3429" spans="1:44" x14ac:dyDescent="0.35">
      <c r="A3429" t="s">
        <v>2187</v>
      </c>
      <c r="B3429" t="s">
        <v>2672</v>
      </c>
      <c r="C3429" t="s">
        <v>2592</v>
      </c>
      <c r="D3429" t="s">
        <v>915</v>
      </c>
      <c r="E3429" t="s">
        <v>1492</v>
      </c>
      <c r="F3429" t="s">
        <v>3065</v>
      </c>
      <c r="G3429" t="s">
        <v>42</v>
      </c>
      <c r="H3429" t="s">
        <v>40</v>
      </c>
      <c r="I3429" t="s">
        <v>3274</v>
      </c>
      <c r="J3429">
        <v>40.700000000000003</v>
      </c>
      <c r="K3429">
        <v>38.909999999999997</v>
      </c>
      <c r="L3429">
        <v>1968</v>
      </c>
      <c r="M3429" t="s">
        <v>2632</v>
      </c>
      <c r="N3429" t="s">
        <v>39</v>
      </c>
      <c r="O3429">
        <v>2003</v>
      </c>
      <c r="P3429">
        <v>2004</v>
      </c>
      <c r="Q3429" t="s">
        <v>2845</v>
      </c>
      <c r="R3429" t="s">
        <v>39</v>
      </c>
      <c r="S3429" t="s">
        <v>39</v>
      </c>
      <c r="T3429">
        <v>4</v>
      </c>
      <c r="U3429" t="s">
        <v>3278</v>
      </c>
      <c r="V3429" s="6" t="s">
        <v>39</v>
      </c>
      <c r="W3429" s="6" t="s">
        <v>39</v>
      </c>
      <c r="X3429" s="6" t="s">
        <v>2803</v>
      </c>
      <c r="Y3429" s="6" t="s">
        <v>39</v>
      </c>
      <c r="Z3429" s="6" t="s">
        <v>2635</v>
      </c>
      <c r="AA3429" t="s">
        <v>39</v>
      </c>
      <c r="AB3429" t="s">
        <v>39</v>
      </c>
      <c r="AC3429" t="s">
        <v>39</v>
      </c>
      <c r="AD3429" t="s">
        <v>40</v>
      </c>
      <c r="AE3429" t="s">
        <v>39</v>
      </c>
      <c r="AF3429" t="s">
        <v>42</v>
      </c>
      <c r="AG3429" t="s">
        <v>3279</v>
      </c>
      <c r="AH3429">
        <v>60</v>
      </c>
      <c r="AI3429" t="s">
        <v>39</v>
      </c>
      <c r="AJ3429" s="6" t="s">
        <v>3129</v>
      </c>
      <c r="AK3429">
        <v>9.18</v>
      </c>
      <c r="AL3429" t="s">
        <v>136</v>
      </c>
      <c r="AM3429" s="19">
        <v>0.33</v>
      </c>
      <c r="AN3429">
        <v>3</v>
      </c>
      <c r="AO3429">
        <v>100</v>
      </c>
      <c r="AP3429">
        <v>28</v>
      </c>
      <c r="AQ3429" t="s">
        <v>39</v>
      </c>
      <c r="AR3429" t="s">
        <v>2921</v>
      </c>
    </row>
    <row r="3430" spans="1:44" x14ac:dyDescent="0.35">
      <c r="A3430" t="s">
        <v>2187</v>
      </c>
      <c r="B3430" t="s">
        <v>2672</v>
      </c>
      <c r="C3430" t="s">
        <v>2592</v>
      </c>
      <c r="D3430" t="s">
        <v>915</v>
      </c>
      <c r="E3430" t="s">
        <v>1492</v>
      </c>
      <c r="F3430" t="s">
        <v>3065</v>
      </c>
      <c r="G3430" t="s">
        <v>42</v>
      </c>
      <c r="H3430" t="s">
        <v>40</v>
      </c>
      <c r="I3430" t="s">
        <v>3274</v>
      </c>
      <c r="J3430">
        <v>40.700000000000003</v>
      </c>
      <c r="K3430">
        <v>38.909999999999997</v>
      </c>
      <c r="L3430">
        <v>1968</v>
      </c>
      <c r="M3430" t="s">
        <v>2632</v>
      </c>
      <c r="N3430" t="s">
        <v>39</v>
      </c>
      <c r="O3430">
        <v>2003</v>
      </c>
      <c r="P3430">
        <v>2004</v>
      </c>
      <c r="Q3430" t="s">
        <v>2845</v>
      </c>
      <c r="R3430" t="s">
        <v>39</v>
      </c>
      <c r="S3430" t="s">
        <v>39</v>
      </c>
      <c r="T3430">
        <v>4</v>
      </c>
      <c r="U3430" t="s">
        <v>3278</v>
      </c>
      <c r="V3430" s="6" t="s">
        <v>39</v>
      </c>
      <c r="W3430" s="6" t="s">
        <v>39</v>
      </c>
      <c r="X3430" s="6" t="s">
        <v>2803</v>
      </c>
      <c r="Y3430" s="6" t="s">
        <v>39</v>
      </c>
      <c r="Z3430" s="6" t="s">
        <v>2635</v>
      </c>
      <c r="AA3430" t="s">
        <v>39</v>
      </c>
      <c r="AB3430" t="s">
        <v>39</v>
      </c>
      <c r="AC3430" t="s">
        <v>39</v>
      </c>
      <c r="AD3430" t="s">
        <v>40</v>
      </c>
      <c r="AE3430" t="s">
        <v>39</v>
      </c>
      <c r="AF3430" t="s">
        <v>42</v>
      </c>
      <c r="AG3430" t="s">
        <v>3279</v>
      </c>
      <c r="AH3430">
        <v>60</v>
      </c>
      <c r="AI3430" t="s">
        <v>39</v>
      </c>
      <c r="AJ3430" s="6" t="s">
        <v>3129</v>
      </c>
      <c r="AK3430" s="19">
        <v>13.33</v>
      </c>
      <c r="AL3430" t="s">
        <v>136</v>
      </c>
      <c r="AM3430" s="19">
        <v>1.2</v>
      </c>
      <c r="AN3430">
        <v>3</v>
      </c>
      <c r="AO3430">
        <v>100</v>
      </c>
      <c r="AP3430">
        <v>28</v>
      </c>
      <c r="AQ3430" t="s">
        <v>39</v>
      </c>
      <c r="AR3430" t="s">
        <v>2921</v>
      </c>
    </row>
    <row r="3431" spans="1:44" x14ac:dyDescent="0.35">
      <c r="A3431" t="s">
        <v>2187</v>
      </c>
      <c r="B3431" t="s">
        <v>2672</v>
      </c>
      <c r="C3431" t="s">
        <v>2592</v>
      </c>
      <c r="D3431" t="s">
        <v>915</v>
      </c>
      <c r="E3431" t="s">
        <v>1492</v>
      </c>
      <c r="F3431" t="s">
        <v>3065</v>
      </c>
      <c r="G3431" t="s">
        <v>42</v>
      </c>
      <c r="H3431" t="s">
        <v>40</v>
      </c>
      <c r="I3431" t="s">
        <v>3274</v>
      </c>
      <c r="J3431">
        <v>40.700000000000003</v>
      </c>
      <c r="K3431">
        <v>38.909999999999997</v>
      </c>
      <c r="L3431">
        <v>1968</v>
      </c>
      <c r="M3431" t="s">
        <v>2632</v>
      </c>
      <c r="N3431" t="s">
        <v>39</v>
      </c>
      <c r="O3431">
        <v>2003</v>
      </c>
      <c r="P3431">
        <v>2004</v>
      </c>
      <c r="Q3431" t="s">
        <v>2845</v>
      </c>
      <c r="R3431" t="s">
        <v>39</v>
      </c>
      <c r="S3431" t="s">
        <v>39</v>
      </c>
      <c r="T3431">
        <v>4</v>
      </c>
      <c r="U3431" t="s">
        <v>3278</v>
      </c>
      <c r="V3431" s="6" t="s">
        <v>39</v>
      </c>
      <c r="W3431" s="6" t="s">
        <v>39</v>
      </c>
      <c r="X3431" s="6" t="s">
        <v>2803</v>
      </c>
      <c r="Y3431" s="6" t="s">
        <v>39</v>
      </c>
      <c r="Z3431" s="6" t="s">
        <v>2635</v>
      </c>
      <c r="AA3431" t="s">
        <v>39</v>
      </c>
      <c r="AB3431" t="s">
        <v>39</v>
      </c>
      <c r="AC3431" t="s">
        <v>39</v>
      </c>
      <c r="AD3431" t="s">
        <v>40</v>
      </c>
      <c r="AE3431" t="s">
        <v>39</v>
      </c>
      <c r="AF3431" t="s">
        <v>42</v>
      </c>
      <c r="AG3431" t="s">
        <v>3279</v>
      </c>
      <c r="AH3431">
        <v>60</v>
      </c>
      <c r="AI3431" t="s">
        <v>39</v>
      </c>
      <c r="AJ3431" s="6" t="s">
        <v>3129</v>
      </c>
      <c r="AK3431" s="19">
        <v>12.5</v>
      </c>
      <c r="AL3431" t="s">
        <v>136</v>
      </c>
      <c r="AM3431" s="19">
        <v>0.28000000000000003</v>
      </c>
      <c r="AN3431">
        <v>3</v>
      </c>
      <c r="AO3431">
        <v>100</v>
      </c>
      <c r="AP3431">
        <v>28</v>
      </c>
      <c r="AQ3431" t="s">
        <v>39</v>
      </c>
      <c r="AR3431" t="s">
        <v>2921</v>
      </c>
    </row>
    <row r="3432" spans="1:44" x14ac:dyDescent="0.35">
      <c r="A3432" t="s">
        <v>2187</v>
      </c>
      <c r="B3432" t="s">
        <v>2672</v>
      </c>
      <c r="C3432" t="s">
        <v>2592</v>
      </c>
      <c r="D3432" t="s">
        <v>915</v>
      </c>
      <c r="E3432" t="s">
        <v>1492</v>
      </c>
      <c r="F3432" t="s">
        <v>3065</v>
      </c>
      <c r="G3432" t="s">
        <v>42</v>
      </c>
      <c r="H3432" t="s">
        <v>40</v>
      </c>
      <c r="I3432" t="s">
        <v>3274</v>
      </c>
      <c r="J3432">
        <v>40.700000000000003</v>
      </c>
      <c r="K3432">
        <v>38.909999999999997</v>
      </c>
      <c r="L3432">
        <v>1968</v>
      </c>
      <c r="M3432" t="s">
        <v>2632</v>
      </c>
      <c r="N3432" t="s">
        <v>39</v>
      </c>
      <c r="O3432">
        <v>2003</v>
      </c>
      <c r="P3432">
        <v>2004</v>
      </c>
      <c r="Q3432" t="s">
        <v>2845</v>
      </c>
      <c r="R3432" t="s">
        <v>39</v>
      </c>
      <c r="S3432" t="s">
        <v>39</v>
      </c>
      <c r="T3432">
        <v>4</v>
      </c>
      <c r="U3432" t="s">
        <v>3278</v>
      </c>
      <c r="V3432" s="6" t="s">
        <v>39</v>
      </c>
      <c r="W3432" s="6" t="s">
        <v>39</v>
      </c>
      <c r="X3432" s="6" t="s">
        <v>2803</v>
      </c>
      <c r="Y3432" s="6" t="s">
        <v>39</v>
      </c>
      <c r="Z3432" s="6" t="s">
        <v>2635</v>
      </c>
      <c r="AA3432" t="s">
        <v>39</v>
      </c>
      <c r="AB3432" t="s">
        <v>39</v>
      </c>
      <c r="AC3432" t="s">
        <v>39</v>
      </c>
      <c r="AD3432" t="s">
        <v>40</v>
      </c>
      <c r="AE3432" t="s">
        <v>39</v>
      </c>
      <c r="AF3432" t="s">
        <v>42</v>
      </c>
      <c r="AG3432" t="s">
        <v>3279</v>
      </c>
      <c r="AH3432">
        <v>60</v>
      </c>
      <c r="AI3432" t="s">
        <v>39</v>
      </c>
      <c r="AJ3432" s="6" t="s">
        <v>3129</v>
      </c>
      <c r="AK3432" s="19">
        <v>9.89</v>
      </c>
      <c r="AL3432" t="s">
        <v>136</v>
      </c>
      <c r="AM3432" s="19">
        <v>0.69</v>
      </c>
      <c r="AN3432">
        <v>3</v>
      </c>
      <c r="AO3432">
        <v>100</v>
      </c>
      <c r="AP3432">
        <v>28</v>
      </c>
      <c r="AQ3432" t="s">
        <v>39</v>
      </c>
      <c r="AR3432" t="s">
        <v>2921</v>
      </c>
    </row>
    <row r="3433" spans="1:44" x14ac:dyDescent="0.35">
      <c r="A3433" t="s">
        <v>2187</v>
      </c>
      <c r="B3433" t="s">
        <v>2672</v>
      </c>
      <c r="C3433" t="s">
        <v>2592</v>
      </c>
      <c r="D3433" t="s">
        <v>915</v>
      </c>
      <c r="E3433" t="s">
        <v>1492</v>
      </c>
      <c r="F3433" t="s">
        <v>3065</v>
      </c>
      <c r="G3433" t="s">
        <v>42</v>
      </c>
      <c r="H3433" t="s">
        <v>40</v>
      </c>
      <c r="I3433" t="s">
        <v>3274</v>
      </c>
      <c r="J3433">
        <v>40.700000000000003</v>
      </c>
      <c r="K3433">
        <v>38.909999999999997</v>
      </c>
      <c r="L3433">
        <v>1968</v>
      </c>
      <c r="M3433" t="s">
        <v>2632</v>
      </c>
      <c r="N3433" t="s">
        <v>39</v>
      </c>
      <c r="O3433">
        <v>2003</v>
      </c>
      <c r="P3433">
        <v>2004</v>
      </c>
      <c r="Q3433" t="s">
        <v>2845</v>
      </c>
      <c r="R3433" t="s">
        <v>39</v>
      </c>
      <c r="S3433" t="s">
        <v>39</v>
      </c>
      <c r="T3433">
        <v>4</v>
      </c>
      <c r="U3433" t="s">
        <v>3278</v>
      </c>
      <c r="V3433" s="6" t="s">
        <v>39</v>
      </c>
      <c r="W3433" s="6" t="s">
        <v>39</v>
      </c>
      <c r="X3433" s="6" t="s">
        <v>2803</v>
      </c>
      <c r="Y3433" s="6" t="s">
        <v>39</v>
      </c>
      <c r="Z3433" s="6" t="s">
        <v>2635</v>
      </c>
      <c r="AA3433" t="s">
        <v>39</v>
      </c>
      <c r="AB3433" t="s">
        <v>39</v>
      </c>
      <c r="AC3433" t="s">
        <v>39</v>
      </c>
      <c r="AD3433" t="s">
        <v>40</v>
      </c>
      <c r="AE3433" t="s">
        <v>39</v>
      </c>
      <c r="AF3433" t="s">
        <v>42</v>
      </c>
      <c r="AG3433" t="s">
        <v>3279</v>
      </c>
      <c r="AH3433">
        <v>60</v>
      </c>
      <c r="AI3433" t="s">
        <v>39</v>
      </c>
      <c r="AJ3433" s="6" t="s">
        <v>3129</v>
      </c>
      <c r="AK3433" s="19">
        <v>10.89</v>
      </c>
      <c r="AL3433" t="s">
        <v>136</v>
      </c>
      <c r="AM3433" s="19">
        <v>1.8</v>
      </c>
      <c r="AN3433">
        <v>3</v>
      </c>
      <c r="AO3433">
        <v>100</v>
      </c>
      <c r="AP3433">
        <v>28</v>
      </c>
      <c r="AQ3433" t="s">
        <v>39</v>
      </c>
      <c r="AR3433" t="s">
        <v>2921</v>
      </c>
    </row>
    <row r="3434" spans="1:44" x14ac:dyDescent="0.35">
      <c r="A3434" t="s">
        <v>2187</v>
      </c>
      <c r="B3434" t="s">
        <v>2672</v>
      </c>
      <c r="C3434" t="s">
        <v>2592</v>
      </c>
      <c r="D3434" t="s">
        <v>915</v>
      </c>
      <c r="E3434" t="s">
        <v>1492</v>
      </c>
      <c r="F3434" t="s">
        <v>3065</v>
      </c>
      <c r="G3434" t="s">
        <v>42</v>
      </c>
      <c r="H3434" t="s">
        <v>40</v>
      </c>
      <c r="I3434" t="s">
        <v>3274</v>
      </c>
      <c r="J3434">
        <v>40.700000000000003</v>
      </c>
      <c r="K3434">
        <v>38.909999999999997</v>
      </c>
      <c r="L3434">
        <v>1968</v>
      </c>
      <c r="M3434" t="s">
        <v>2632</v>
      </c>
      <c r="N3434" t="s">
        <v>39</v>
      </c>
      <c r="O3434">
        <v>2003</v>
      </c>
      <c r="P3434">
        <v>2004</v>
      </c>
      <c r="Q3434" t="s">
        <v>2845</v>
      </c>
      <c r="R3434" t="s">
        <v>39</v>
      </c>
      <c r="S3434" t="s">
        <v>39</v>
      </c>
      <c r="T3434">
        <v>4</v>
      </c>
      <c r="U3434" t="s">
        <v>3278</v>
      </c>
      <c r="V3434" s="6" t="s">
        <v>39</v>
      </c>
      <c r="W3434" s="6" t="s">
        <v>39</v>
      </c>
      <c r="X3434" s="6" t="s">
        <v>2803</v>
      </c>
      <c r="Y3434" s="6" t="s">
        <v>39</v>
      </c>
      <c r="Z3434" s="6" t="s">
        <v>2635</v>
      </c>
      <c r="AA3434" t="s">
        <v>39</v>
      </c>
      <c r="AB3434" t="s">
        <v>39</v>
      </c>
      <c r="AC3434" t="s">
        <v>39</v>
      </c>
      <c r="AD3434" t="s">
        <v>40</v>
      </c>
      <c r="AE3434" t="s">
        <v>39</v>
      </c>
      <c r="AF3434" t="s">
        <v>42</v>
      </c>
      <c r="AG3434" t="s">
        <v>3279</v>
      </c>
      <c r="AH3434">
        <v>60</v>
      </c>
      <c r="AI3434" t="s">
        <v>39</v>
      </c>
      <c r="AJ3434" s="6" t="s">
        <v>3129</v>
      </c>
      <c r="AK3434" s="19">
        <v>11.66</v>
      </c>
      <c r="AL3434" t="s">
        <v>136</v>
      </c>
      <c r="AM3434" s="19">
        <v>2.02</v>
      </c>
      <c r="AN3434">
        <v>3</v>
      </c>
      <c r="AO3434">
        <v>100</v>
      </c>
      <c r="AP3434">
        <v>28</v>
      </c>
      <c r="AQ3434" t="s">
        <v>39</v>
      </c>
      <c r="AR3434" t="s">
        <v>2921</v>
      </c>
    </row>
    <row r="3435" spans="1:44" x14ac:dyDescent="0.35">
      <c r="A3435" t="s">
        <v>2187</v>
      </c>
      <c r="B3435" t="s">
        <v>2672</v>
      </c>
      <c r="C3435" t="s">
        <v>2592</v>
      </c>
      <c r="D3435" t="s">
        <v>915</v>
      </c>
      <c r="E3435" t="s">
        <v>1492</v>
      </c>
      <c r="F3435" t="s">
        <v>3065</v>
      </c>
      <c r="G3435" t="s">
        <v>42</v>
      </c>
      <c r="H3435" t="s">
        <v>40</v>
      </c>
      <c r="I3435" t="s">
        <v>3274</v>
      </c>
      <c r="J3435">
        <v>40.700000000000003</v>
      </c>
      <c r="K3435">
        <v>38.909999999999997</v>
      </c>
      <c r="L3435">
        <v>1968</v>
      </c>
      <c r="M3435" t="s">
        <v>2632</v>
      </c>
      <c r="N3435" t="s">
        <v>39</v>
      </c>
      <c r="O3435">
        <v>2003</v>
      </c>
      <c r="P3435">
        <v>2004</v>
      </c>
      <c r="Q3435" t="s">
        <v>2845</v>
      </c>
      <c r="R3435" t="s">
        <v>39</v>
      </c>
      <c r="S3435" t="s">
        <v>39</v>
      </c>
      <c r="T3435">
        <v>4</v>
      </c>
      <c r="U3435" t="s">
        <v>3278</v>
      </c>
      <c r="V3435" s="6" t="s">
        <v>39</v>
      </c>
      <c r="W3435" s="6" t="s">
        <v>39</v>
      </c>
      <c r="X3435" s="6" t="s">
        <v>2803</v>
      </c>
      <c r="Y3435" s="6" t="s">
        <v>39</v>
      </c>
      <c r="Z3435" s="6" t="s">
        <v>2635</v>
      </c>
      <c r="AA3435" t="s">
        <v>39</v>
      </c>
      <c r="AB3435" t="s">
        <v>39</v>
      </c>
      <c r="AC3435" t="s">
        <v>39</v>
      </c>
      <c r="AD3435" t="s">
        <v>40</v>
      </c>
      <c r="AE3435" t="s">
        <v>39</v>
      </c>
      <c r="AF3435" t="s">
        <v>42</v>
      </c>
      <c r="AG3435" t="s">
        <v>3279</v>
      </c>
      <c r="AH3435">
        <v>60</v>
      </c>
      <c r="AI3435" t="s">
        <v>39</v>
      </c>
      <c r="AJ3435" s="6" t="s">
        <v>3129</v>
      </c>
      <c r="AK3435" s="19">
        <v>0</v>
      </c>
      <c r="AL3435" t="s">
        <v>136</v>
      </c>
      <c r="AM3435" s="19">
        <v>0</v>
      </c>
      <c r="AN3435">
        <v>3</v>
      </c>
      <c r="AO3435">
        <v>100</v>
      </c>
      <c r="AP3435">
        <v>28</v>
      </c>
      <c r="AQ3435" t="s">
        <v>39</v>
      </c>
      <c r="AR3435" t="s">
        <v>2921</v>
      </c>
    </row>
    <row r="3436" spans="1:44" x14ac:dyDescent="0.35">
      <c r="A3436" t="s">
        <v>2187</v>
      </c>
      <c r="B3436" t="s">
        <v>2672</v>
      </c>
      <c r="C3436" t="s">
        <v>2592</v>
      </c>
      <c r="D3436" t="s">
        <v>915</v>
      </c>
      <c r="E3436" t="s">
        <v>1492</v>
      </c>
      <c r="F3436" t="s">
        <v>3065</v>
      </c>
      <c r="G3436" t="s">
        <v>42</v>
      </c>
      <c r="H3436" t="s">
        <v>40</v>
      </c>
      <c r="I3436" t="s">
        <v>3275</v>
      </c>
      <c r="J3436">
        <v>40.68</v>
      </c>
      <c r="K3436">
        <v>38.85</v>
      </c>
      <c r="L3436">
        <v>1968</v>
      </c>
      <c r="M3436" t="s">
        <v>2632</v>
      </c>
      <c r="N3436" t="s">
        <v>39</v>
      </c>
      <c r="O3436">
        <v>2003</v>
      </c>
      <c r="P3436">
        <v>2004</v>
      </c>
      <c r="Q3436" t="s">
        <v>2845</v>
      </c>
      <c r="R3436" t="s">
        <v>39</v>
      </c>
      <c r="S3436" t="s">
        <v>39</v>
      </c>
      <c r="T3436">
        <v>4</v>
      </c>
      <c r="U3436" t="s">
        <v>3278</v>
      </c>
      <c r="V3436" s="6" t="s">
        <v>39</v>
      </c>
      <c r="W3436" s="6" t="s">
        <v>39</v>
      </c>
      <c r="X3436" s="6" t="s">
        <v>2803</v>
      </c>
      <c r="Y3436" s="6" t="s">
        <v>39</v>
      </c>
      <c r="Z3436" s="6" t="s">
        <v>2635</v>
      </c>
      <c r="AA3436" t="s">
        <v>39</v>
      </c>
      <c r="AB3436" t="s">
        <v>39</v>
      </c>
      <c r="AC3436" t="s">
        <v>39</v>
      </c>
      <c r="AD3436" t="s">
        <v>40</v>
      </c>
      <c r="AE3436" t="s">
        <v>39</v>
      </c>
      <c r="AF3436" t="s">
        <v>42</v>
      </c>
      <c r="AG3436" t="s">
        <v>3279</v>
      </c>
      <c r="AH3436">
        <v>60</v>
      </c>
      <c r="AI3436" t="s">
        <v>39</v>
      </c>
      <c r="AJ3436" s="6" t="s">
        <v>3129</v>
      </c>
      <c r="AK3436" s="19">
        <v>13.22</v>
      </c>
      <c r="AL3436" t="s">
        <v>136</v>
      </c>
      <c r="AM3436" s="19">
        <v>1.34</v>
      </c>
      <c r="AN3436">
        <v>3</v>
      </c>
      <c r="AO3436">
        <v>100</v>
      </c>
      <c r="AP3436">
        <v>28</v>
      </c>
      <c r="AQ3436" t="s">
        <v>39</v>
      </c>
      <c r="AR3436" t="s">
        <v>2921</v>
      </c>
    </row>
    <row r="3437" spans="1:44" x14ac:dyDescent="0.35">
      <c r="A3437" t="s">
        <v>2187</v>
      </c>
      <c r="B3437" t="s">
        <v>2672</v>
      </c>
      <c r="C3437" t="s">
        <v>2592</v>
      </c>
      <c r="D3437" t="s">
        <v>915</v>
      </c>
      <c r="E3437" t="s">
        <v>1492</v>
      </c>
      <c r="F3437" t="s">
        <v>3065</v>
      </c>
      <c r="G3437" t="s">
        <v>42</v>
      </c>
      <c r="H3437" t="s">
        <v>40</v>
      </c>
      <c r="I3437" t="s">
        <v>3275</v>
      </c>
      <c r="J3437">
        <v>40.68</v>
      </c>
      <c r="K3437">
        <v>38.85</v>
      </c>
      <c r="L3437">
        <v>1968</v>
      </c>
      <c r="M3437" t="s">
        <v>2632</v>
      </c>
      <c r="N3437" t="s">
        <v>39</v>
      </c>
      <c r="O3437">
        <v>2003</v>
      </c>
      <c r="P3437">
        <v>2004</v>
      </c>
      <c r="Q3437" t="s">
        <v>2845</v>
      </c>
      <c r="R3437" t="s">
        <v>39</v>
      </c>
      <c r="S3437" t="s">
        <v>39</v>
      </c>
      <c r="T3437">
        <v>4</v>
      </c>
      <c r="U3437" t="s">
        <v>3278</v>
      </c>
      <c r="V3437" s="6" t="s">
        <v>39</v>
      </c>
      <c r="W3437" s="6" t="s">
        <v>39</v>
      </c>
      <c r="X3437" s="6" t="s">
        <v>2803</v>
      </c>
      <c r="Y3437" s="6" t="s">
        <v>39</v>
      </c>
      <c r="Z3437" s="6" t="s">
        <v>2635</v>
      </c>
      <c r="AA3437" t="s">
        <v>39</v>
      </c>
      <c r="AB3437" t="s">
        <v>39</v>
      </c>
      <c r="AC3437" t="s">
        <v>39</v>
      </c>
      <c r="AD3437" t="s">
        <v>40</v>
      </c>
      <c r="AE3437" t="s">
        <v>39</v>
      </c>
      <c r="AF3437" t="s">
        <v>42</v>
      </c>
      <c r="AG3437" t="s">
        <v>3279</v>
      </c>
      <c r="AH3437">
        <v>60</v>
      </c>
      <c r="AI3437" t="s">
        <v>39</v>
      </c>
      <c r="AJ3437" s="6" t="s">
        <v>3129</v>
      </c>
      <c r="AK3437" s="14">
        <v>0</v>
      </c>
      <c r="AL3437" t="s">
        <v>136</v>
      </c>
      <c r="AM3437" s="19">
        <v>0</v>
      </c>
      <c r="AN3437">
        <v>3</v>
      </c>
      <c r="AO3437">
        <v>100</v>
      </c>
      <c r="AP3437">
        <v>28</v>
      </c>
      <c r="AQ3437" t="s">
        <v>39</v>
      </c>
      <c r="AR3437" t="s">
        <v>2921</v>
      </c>
    </row>
    <row r="3438" spans="1:44" x14ac:dyDescent="0.35">
      <c r="A3438" t="s">
        <v>2187</v>
      </c>
      <c r="B3438" t="s">
        <v>2672</v>
      </c>
      <c r="C3438" t="s">
        <v>2592</v>
      </c>
      <c r="D3438" t="s">
        <v>915</v>
      </c>
      <c r="E3438" t="s">
        <v>1492</v>
      </c>
      <c r="F3438" t="s">
        <v>3065</v>
      </c>
      <c r="G3438" t="s">
        <v>42</v>
      </c>
      <c r="H3438" t="s">
        <v>40</v>
      </c>
      <c r="I3438" t="s">
        <v>3275</v>
      </c>
      <c r="J3438">
        <v>40.68</v>
      </c>
      <c r="K3438">
        <v>38.85</v>
      </c>
      <c r="L3438">
        <v>1968</v>
      </c>
      <c r="M3438" t="s">
        <v>2632</v>
      </c>
      <c r="N3438" t="s">
        <v>39</v>
      </c>
      <c r="O3438">
        <v>2003</v>
      </c>
      <c r="P3438">
        <v>2004</v>
      </c>
      <c r="Q3438" t="s">
        <v>2845</v>
      </c>
      <c r="R3438" t="s">
        <v>39</v>
      </c>
      <c r="S3438" t="s">
        <v>39</v>
      </c>
      <c r="T3438">
        <v>4</v>
      </c>
      <c r="U3438" t="s">
        <v>3278</v>
      </c>
      <c r="V3438" s="6" t="s">
        <v>39</v>
      </c>
      <c r="W3438" s="6" t="s">
        <v>39</v>
      </c>
      <c r="X3438" s="6" t="s">
        <v>2803</v>
      </c>
      <c r="Y3438" s="6" t="s">
        <v>39</v>
      </c>
      <c r="Z3438" s="6" t="s">
        <v>2635</v>
      </c>
      <c r="AA3438" t="s">
        <v>39</v>
      </c>
      <c r="AB3438" t="s">
        <v>39</v>
      </c>
      <c r="AC3438" t="s">
        <v>39</v>
      </c>
      <c r="AD3438" t="s">
        <v>40</v>
      </c>
      <c r="AE3438" t="s">
        <v>39</v>
      </c>
      <c r="AF3438" t="s">
        <v>42</v>
      </c>
      <c r="AG3438" t="s">
        <v>3279</v>
      </c>
      <c r="AH3438">
        <v>60</v>
      </c>
      <c r="AI3438" t="s">
        <v>39</v>
      </c>
      <c r="AJ3438" s="6" t="s">
        <v>3129</v>
      </c>
      <c r="AK3438" s="14">
        <v>0</v>
      </c>
      <c r="AL3438" t="s">
        <v>136</v>
      </c>
      <c r="AM3438" s="19">
        <v>0</v>
      </c>
      <c r="AN3438">
        <v>3</v>
      </c>
      <c r="AO3438">
        <v>100</v>
      </c>
      <c r="AP3438">
        <v>28</v>
      </c>
      <c r="AQ3438" t="s">
        <v>39</v>
      </c>
      <c r="AR3438" t="s">
        <v>2921</v>
      </c>
    </row>
    <row r="3439" spans="1:44" x14ac:dyDescent="0.35">
      <c r="A3439" t="s">
        <v>2187</v>
      </c>
      <c r="B3439" t="s">
        <v>2672</v>
      </c>
      <c r="C3439" t="s">
        <v>2592</v>
      </c>
      <c r="D3439" t="s">
        <v>915</v>
      </c>
      <c r="E3439" t="s">
        <v>1492</v>
      </c>
      <c r="F3439" t="s">
        <v>3065</v>
      </c>
      <c r="G3439" t="s">
        <v>42</v>
      </c>
      <c r="H3439" t="s">
        <v>40</v>
      </c>
      <c r="I3439" t="s">
        <v>3275</v>
      </c>
      <c r="J3439">
        <v>40.68</v>
      </c>
      <c r="K3439">
        <v>38.85</v>
      </c>
      <c r="L3439">
        <v>1968</v>
      </c>
      <c r="M3439" t="s">
        <v>2632</v>
      </c>
      <c r="N3439" t="s">
        <v>39</v>
      </c>
      <c r="O3439">
        <v>2003</v>
      </c>
      <c r="P3439">
        <v>2004</v>
      </c>
      <c r="Q3439" t="s">
        <v>2845</v>
      </c>
      <c r="R3439" t="s">
        <v>39</v>
      </c>
      <c r="S3439" t="s">
        <v>39</v>
      </c>
      <c r="T3439">
        <v>4</v>
      </c>
      <c r="U3439" t="s">
        <v>3278</v>
      </c>
      <c r="V3439" s="6" t="s">
        <v>39</v>
      </c>
      <c r="W3439" s="6" t="s">
        <v>39</v>
      </c>
      <c r="X3439" s="6" t="s">
        <v>2803</v>
      </c>
      <c r="Y3439" s="6" t="s">
        <v>39</v>
      </c>
      <c r="Z3439" s="6" t="s">
        <v>2635</v>
      </c>
      <c r="AA3439" t="s">
        <v>39</v>
      </c>
      <c r="AB3439" t="s">
        <v>39</v>
      </c>
      <c r="AC3439" t="s">
        <v>39</v>
      </c>
      <c r="AD3439" t="s">
        <v>40</v>
      </c>
      <c r="AE3439" t="s">
        <v>39</v>
      </c>
      <c r="AF3439" t="s">
        <v>42</v>
      </c>
      <c r="AG3439" t="s">
        <v>3279</v>
      </c>
      <c r="AH3439">
        <v>60</v>
      </c>
      <c r="AI3439" t="s">
        <v>39</v>
      </c>
      <c r="AJ3439" s="6" t="s">
        <v>3129</v>
      </c>
      <c r="AK3439" s="14">
        <v>0</v>
      </c>
      <c r="AL3439" t="s">
        <v>136</v>
      </c>
      <c r="AM3439" s="19">
        <v>0</v>
      </c>
      <c r="AN3439">
        <v>3</v>
      </c>
      <c r="AO3439">
        <v>100</v>
      </c>
      <c r="AP3439">
        <v>28</v>
      </c>
      <c r="AQ3439" t="s">
        <v>39</v>
      </c>
      <c r="AR3439" t="s">
        <v>2921</v>
      </c>
    </row>
    <row r="3440" spans="1:44" x14ac:dyDescent="0.35">
      <c r="A3440" t="s">
        <v>2187</v>
      </c>
      <c r="B3440" t="s">
        <v>2672</v>
      </c>
      <c r="C3440" t="s">
        <v>2592</v>
      </c>
      <c r="D3440" t="s">
        <v>915</v>
      </c>
      <c r="E3440" t="s">
        <v>1492</v>
      </c>
      <c r="F3440" t="s">
        <v>3065</v>
      </c>
      <c r="G3440" t="s">
        <v>42</v>
      </c>
      <c r="H3440" t="s">
        <v>40</v>
      </c>
      <c r="I3440" t="s">
        <v>3275</v>
      </c>
      <c r="J3440">
        <v>40.68</v>
      </c>
      <c r="K3440">
        <v>38.85</v>
      </c>
      <c r="L3440">
        <v>1968</v>
      </c>
      <c r="M3440" t="s">
        <v>2632</v>
      </c>
      <c r="N3440" t="s">
        <v>39</v>
      </c>
      <c r="O3440">
        <v>2003</v>
      </c>
      <c r="P3440">
        <v>2004</v>
      </c>
      <c r="Q3440" t="s">
        <v>2845</v>
      </c>
      <c r="R3440" t="s">
        <v>39</v>
      </c>
      <c r="S3440" t="s">
        <v>39</v>
      </c>
      <c r="T3440">
        <v>4</v>
      </c>
      <c r="U3440" t="s">
        <v>3278</v>
      </c>
      <c r="V3440" s="6" t="s">
        <v>39</v>
      </c>
      <c r="W3440" s="6" t="s">
        <v>39</v>
      </c>
      <c r="X3440" s="6" t="s">
        <v>2803</v>
      </c>
      <c r="Y3440" s="6" t="s">
        <v>39</v>
      </c>
      <c r="Z3440" s="6" t="s">
        <v>2635</v>
      </c>
      <c r="AA3440" t="s">
        <v>39</v>
      </c>
      <c r="AB3440" t="s">
        <v>39</v>
      </c>
      <c r="AC3440" t="s">
        <v>39</v>
      </c>
      <c r="AD3440" t="s">
        <v>40</v>
      </c>
      <c r="AE3440" t="s">
        <v>39</v>
      </c>
      <c r="AF3440" t="s">
        <v>42</v>
      </c>
      <c r="AG3440" t="s">
        <v>3279</v>
      </c>
      <c r="AH3440">
        <v>60</v>
      </c>
      <c r="AI3440" t="s">
        <v>39</v>
      </c>
      <c r="AJ3440" s="6" t="s">
        <v>3129</v>
      </c>
      <c r="AK3440" s="29">
        <v>2.33</v>
      </c>
      <c r="AL3440" t="s">
        <v>136</v>
      </c>
      <c r="AM3440" s="19">
        <v>4.04</v>
      </c>
      <c r="AN3440">
        <v>3</v>
      </c>
      <c r="AO3440">
        <v>100</v>
      </c>
      <c r="AP3440">
        <v>28</v>
      </c>
      <c r="AQ3440" t="s">
        <v>39</v>
      </c>
      <c r="AR3440" t="s">
        <v>2921</v>
      </c>
    </row>
    <row r="3441" spans="1:44" x14ac:dyDescent="0.35">
      <c r="A3441" t="s">
        <v>2187</v>
      </c>
      <c r="B3441" t="s">
        <v>2672</v>
      </c>
      <c r="C3441" t="s">
        <v>2592</v>
      </c>
      <c r="D3441" t="s">
        <v>915</v>
      </c>
      <c r="E3441" t="s">
        <v>1492</v>
      </c>
      <c r="F3441" t="s">
        <v>3065</v>
      </c>
      <c r="G3441" t="s">
        <v>42</v>
      </c>
      <c r="H3441" t="s">
        <v>40</v>
      </c>
      <c r="I3441" t="s">
        <v>3275</v>
      </c>
      <c r="J3441">
        <v>40.68</v>
      </c>
      <c r="K3441">
        <v>38.85</v>
      </c>
      <c r="L3441">
        <v>1968</v>
      </c>
      <c r="M3441" t="s">
        <v>2632</v>
      </c>
      <c r="N3441" t="s">
        <v>39</v>
      </c>
      <c r="O3441">
        <v>2003</v>
      </c>
      <c r="P3441">
        <v>2004</v>
      </c>
      <c r="Q3441" t="s">
        <v>2845</v>
      </c>
      <c r="R3441" t="s">
        <v>39</v>
      </c>
      <c r="S3441" t="s">
        <v>39</v>
      </c>
      <c r="T3441">
        <v>4</v>
      </c>
      <c r="U3441" t="s">
        <v>3278</v>
      </c>
      <c r="V3441" s="6" t="s">
        <v>39</v>
      </c>
      <c r="W3441" s="6" t="s">
        <v>39</v>
      </c>
      <c r="X3441" s="6" t="s">
        <v>2803</v>
      </c>
      <c r="Y3441" s="6" t="s">
        <v>39</v>
      </c>
      <c r="Z3441" s="6" t="s">
        <v>2635</v>
      </c>
      <c r="AA3441" t="s">
        <v>39</v>
      </c>
      <c r="AB3441" t="s">
        <v>39</v>
      </c>
      <c r="AC3441" t="s">
        <v>39</v>
      </c>
      <c r="AD3441" t="s">
        <v>40</v>
      </c>
      <c r="AE3441" t="s">
        <v>39</v>
      </c>
      <c r="AF3441" t="s">
        <v>42</v>
      </c>
      <c r="AG3441" t="s">
        <v>3279</v>
      </c>
      <c r="AH3441">
        <v>60</v>
      </c>
      <c r="AI3441" t="s">
        <v>39</v>
      </c>
      <c r="AJ3441" s="6" t="s">
        <v>3129</v>
      </c>
      <c r="AK3441">
        <v>4.66</v>
      </c>
      <c r="AL3441" t="s">
        <v>136</v>
      </c>
      <c r="AM3441" s="19">
        <v>8.08</v>
      </c>
      <c r="AN3441">
        <v>3</v>
      </c>
      <c r="AO3441">
        <v>100</v>
      </c>
      <c r="AP3441">
        <v>28</v>
      </c>
      <c r="AQ3441" t="s">
        <v>39</v>
      </c>
      <c r="AR3441" t="s">
        <v>2921</v>
      </c>
    </row>
    <row r="3442" spans="1:44" x14ac:dyDescent="0.35">
      <c r="A3442" t="s">
        <v>2187</v>
      </c>
      <c r="B3442" t="s">
        <v>2672</v>
      </c>
      <c r="C3442" t="s">
        <v>2592</v>
      </c>
      <c r="D3442" t="s">
        <v>915</v>
      </c>
      <c r="E3442" t="s">
        <v>1492</v>
      </c>
      <c r="F3442" t="s">
        <v>3065</v>
      </c>
      <c r="G3442" t="s">
        <v>42</v>
      </c>
      <c r="H3442" t="s">
        <v>40</v>
      </c>
      <c r="I3442" t="s">
        <v>3275</v>
      </c>
      <c r="J3442">
        <v>40.68</v>
      </c>
      <c r="K3442">
        <v>38.85</v>
      </c>
      <c r="L3442">
        <v>1968</v>
      </c>
      <c r="M3442" t="s">
        <v>2632</v>
      </c>
      <c r="N3442" t="s">
        <v>39</v>
      </c>
      <c r="O3442">
        <v>2003</v>
      </c>
      <c r="P3442">
        <v>2004</v>
      </c>
      <c r="Q3442" t="s">
        <v>2845</v>
      </c>
      <c r="R3442" t="s">
        <v>39</v>
      </c>
      <c r="S3442" t="s">
        <v>39</v>
      </c>
      <c r="T3442">
        <v>4</v>
      </c>
      <c r="U3442" t="s">
        <v>3278</v>
      </c>
      <c r="V3442" s="6" t="s">
        <v>39</v>
      </c>
      <c r="W3442" s="6" t="s">
        <v>39</v>
      </c>
      <c r="X3442" s="6" t="s">
        <v>2803</v>
      </c>
      <c r="Y3442" s="6" t="s">
        <v>39</v>
      </c>
      <c r="Z3442" s="6" t="s">
        <v>2635</v>
      </c>
      <c r="AA3442" t="s">
        <v>39</v>
      </c>
      <c r="AB3442" t="s">
        <v>39</v>
      </c>
      <c r="AC3442" t="s">
        <v>39</v>
      </c>
      <c r="AD3442" t="s">
        <v>40</v>
      </c>
      <c r="AE3442" t="s">
        <v>39</v>
      </c>
      <c r="AF3442" t="s">
        <v>42</v>
      </c>
      <c r="AG3442" t="s">
        <v>3279</v>
      </c>
      <c r="AH3442">
        <v>60</v>
      </c>
      <c r="AI3442" t="s">
        <v>39</v>
      </c>
      <c r="AJ3442" s="6" t="s">
        <v>3129</v>
      </c>
      <c r="AK3442" s="14">
        <v>0</v>
      </c>
      <c r="AL3442" t="s">
        <v>136</v>
      </c>
      <c r="AM3442" s="19">
        <v>0</v>
      </c>
      <c r="AN3442">
        <v>3</v>
      </c>
      <c r="AO3442">
        <v>100</v>
      </c>
      <c r="AP3442">
        <v>28</v>
      </c>
      <c r="AQ3442" t="s">
        <v>39</v>
      </c>
      <c r="AR3442" t="s">
        <v>2921</v>
      </c>
    </row>
    <row r="3443" spans="1:44" x14ac:dyDescent="0.35">
      <c r="A3443" t="s">
        <v>2187</v>
      </c>
      <c r="B3443" t="s">
        <v>2672</v>
      </c>
      <c r="C3443" t="s">
        <v>2592</v>
      </c>
      <c r="D3443" t="s">
        <v>915</v>
      </c>
      <c r="E3443" t="s">
        <v>1492</v>
      </c>
      <c r="F3443" t="s">
        <v>3065</v>
      </c>
      <c r="G3443" t="s">
        <v>42</v>
      </c>
      <c r="H3443" t="s">
        <v>40</v>
      </c>
      <c r="I3443" t="s">
        <v>3275</v>
      </c>
      <c r="J3443">
        <v>40.68</v>
      </c>
      <c r="K3443">
        <v>38.85</v>
      </c>
      <c r="L3443">
        <v>1968</v>
      </c>
      <c r="M3443" t="s">
        <v>2632</v>
      </c>
      <c r="N3443" t="s">
        <v>39</v>
      </c>
      <c r="O3443">
        <v>2003</v>
      </c>
      <c r="P3443">
        <v>2004</v>
      </c>
      <c r="Q3443" t="s">
        <v>2845</v>
      </c>
      <c r="R3443" t="s">
        <v>39</v>
      </c>
      <c r="S3443" t="s">
        <v>39</v>
      </c>
      <c r="T3443">
        <v>4</v>
      </c>
      <c r="U3443" t="s">
        <v>3278</v>
      </c>
      <c r="V3443" s="6" t="s">
        <v>39</v>
      </c>
      <c r="W3443" s="6" t="s">
        <v>39</v>
      </c>
      <c r="X3443" s="6" t="s">
        <v>2803</v>
      </c>
      <c r="Y3443" s="6" t="s">
        <v>39</v>
      </c>
      <c r="Z3443" s="6" t="s">
        <v>2635</v>
      </c>
      <c r="AA3443" t="s">
        <v>39</v>
      </c>
      <c r="AB3443" t="s">
        <v>39</v>
      </c>
      <c r="AC3443" t="s">
        <v>39</v>
      </c>
      <c r="AD3443" t="s">
        <v>40</v>
      </c>
      <c r="AE3443" t="s">
        <v>39</v>
      </c>
      <c r="AF3443" t="s">
        <v>42</v>
      </c>
      <c r="AG3443" t="s">
        <v>3279</v>
      </c>
      <c r="AH3443">
        <v>60</v>
      </c>
      <c r="AI3443" t="s">
        <v>39</v>
      </c>
      <c r="AJ3443" s="6" t="s">
        <v>3129</v>
      </c>
      <c r="AK3443" s="19">
        <v>10.5</v>
      </c>
      <c r="AL3443" t="s">
        <v>136</v>
      </c>
      <c r="AM3443" s="19">
        <v>3.5</v>
      </c>
      <c r="AN3443">
        <v>3</v>
      </c>
      <c r="AO3443">
        <v>100</v>
      </c>
      <c r="AP3443">
        <v>28</v>
      </c>
      <c r="AQ3443" t="s">
        <v>39</v>
      </c>
      <c r="AR3443" t="s">
        <v>2921</v>
      </c>
    </row>
    <row r="3444" spans="1:44" x14ac:dyDescent="0.35">
      <c r="A3444" t="s">
        <v>2187</v>
      </c>
      <c r="B3444" t="s">
        <v>2672</v>
      </c>
      <c r="C3444" t="s">
        <v>2592</v>
      </c>
      <c r="D3444" t="s">
        <v>915</v>
      </c>
      <c r="E3444" t="s">
        <v>1492</v>
      </c>
      <c r="F3444" t="s">
        <v>3065</v>
      </c>
      <c r="G3444" t="s">
        <v>42</v>
      </c>
      <c r="H3444" t="s">
        <v>40</v>
      </c>
      <c r="I3444" t="s">
        <v>3275</v>
      </c>
      <c r="J3444">
        <v>40.68</v>
      </c>
      <c r="K3444">
        <v>38.85</v>
      </c>
      <c r="L3444">
        <v>1968</v>
      </c>
      <c r="M3444" t="s">
        <v>2632</v>
      </c>
      <c r="N3444" t="s">
        <v>39</v>
      </c>
      <c r="O3444">
        <v>2003</v>
      </c>
      <c r="P3444">
        <v>2004</v>
      </c>
      <c r="Q3444" t="s">
        <v>2845</v>
      </c>
      <c r="R3444" t="s">
        <v>39</v>
      </c>
      <c r="S3444" t="s">
        <v>39</v>
      </c>
      <c r="T3444">
        <v>4</v>
      </c>
      <c r="U3444" t="s">
        <v>3278</v>
      </c>
      <c r="V3444" s="6" t="s">
        <v>39</v>
      </c>
      <c r="W3444" s="6" t="s">
        <v>39</v>
      </c>
      <c r="X3444" s="6" t="s">
        <v>2803</v>
      </c>
      <c r="Y3444" s="6" t="s">
        <v>39</v>
      </c>
      <c r="Z3444" s="6" t="s">
        <v>2635</v>
      </c>
      <c r="AA3444" t="s">
        <v>39</v>
      </c>
      <c r="AB3444" t="s">
        <v>39</v>
      </c>
      <c r="AC3444" t="s">
        <v>39</v>
      </c>
      <c r="AD3444" t="s">
        <v>40</v>
      </c>
      <c r="AE3444" t="s">
        <v>39</v>
      </c>
      <c r="AF3444" t="s">
        <v>42</v>
      </c>
      <c r="AG3444" t="s">
        <v>3279</v>
      </c>
      <c r="AH3444">
        <v>60</v>
      </c>
      <c r="AI3444" t="s">
        <v>39</v>
      </c>
      <c r="AJ3444" s="6" t="s">
        <v>3129</v>
      </c>
      <c r="AK3444" s="19">
        <v>0</v>
      </c>
      <c r="AL3444" t="s">
        <v>136</v>
      </c>
      <c r="AM3444" s="19">
        <v>0</v>
      </c>
      <c r="AN3444">
        <v>3</v>
      </c>
      <c r="AO3444">
        <v>100</v>
      </c>
      <c r="AP3444">
        <v>28</v>
      </c>
      <c r="AQ3444" t="s">
        <v>39</v>
      </c>
      <c r="AR3444" t="s">
        <v>2921</v>
      </c>
    </row>
    <row r="3445" spans="1:44" x14ac:dyDescent="0.35">
      <c r="A3445" t="s">
        <v>2187</v>
      </c>
      <c r="B3445" t="s">
        <v>2672</v>
      </c>
      <c r="C3445" t="s">
        <v>2592</v>
      </c>
      <c r="D3445" t="s">
        <v>915</v>
      </c>
      <c r="E3445" t="s">
        <v>1492</v>
      </c>
      <c r="F3445" t="s">
        <v>3065</v>
      </c>
      <c r="G3445" t="s">
        <v>42</v>
      </c>
      <c r="H3445" t="s">
        <v>40</v>
      </c>
      <c r="I3445" t="s">
        <v>3275</v>
      </c>
      <c r="J3445">
        <v>40.68</v>
      </c>
      <c r="K3445">
        <v>38.85</v>
      </c>
      <c r="L3445">
        <v>1968</v>
      </c>
      <c r="M3445" t="s">
        <v>2632</v>
      </c>
      <c r="N3445" t="s">
        <v>39</v>
      </c>
      <c r="O3445">
        <v>2003</v>
      </c>
      <c r="P3445">
        <v>2004</v>
      </c>
      <c r="Q3445" t="s">
        <v>2845</v>
      </c>
      <c r="R3445" t="s">
        <v>39</v>
      </c>
      <c r="S3445" t="s">
        <v>39</v>
      </c>
      <c r="T3445">
        <v>4</v>
      </c>
      <c r="U3445" t="s">
        <v>3278</v>
      </c>
      <c r="V3445" s="6" t="s">
        <v>39</v>
      </c>
      <c r="W3445" s="6" t="s">
        <v>39</v>
      </c>
      <c r="X3445" s="6" t="s">
        <v>2803</v>
      </c>
      <c r="Y3445" s="6" t="s">
        <v>39</v>
      </c>
      <c r="Z3445" s="6" t="s">
        <v>2635</v>
      </c>
      <c r="AA3445" t="s">
        <v>39</v>
      </c>
      <c r="AB3445" t="s">
        <v>39</v>
      </c>
      <c r="AC3445" t="s">
        <v>39</v>
      </c>
      <c r="AD3445" t="s">
        <v>40</v>
      </c>
      <c r="AE3445" t="s">
        <v>39</v>
      </c>
      <c r="AF3445" t="s">
        <v>42</v>
      </c>
      <c r="AG3445" t="s">
        <v>3279</v>
      </c>
      <c r="AH3445">
        <v>60</v>
      </c>
      <c r="AI3445" t="s">
        <v>39</v>
      </c>
      <c r="AJ3445" s="6" t="s">
        <v>3129</v>
      </c>
      <c r="AK3445" s="19">
        <v>12.25</v>
      </c>
      <c r="AL3445" t="s">
        <v>136</v>
      </c>
      <c r="AM3445" s="19">
        <v>3.04</v>
      </c>
      <c r="AN3445">
        <v>3</v>
      </c>
      <c r="AO3445">
        <v>100</v>
      </c>
      <c r="AP3445">
        <v>28</v>
      </c>
      <c r="AQ3445" t="s">
        <v>39</v>
      </c>
      <c r="AR3445" t="s">
        <v>2921</v>
      </c>
    </row>
    <row r="3446" spans="1:44" x14ac:dyDescent="0.35">
      <c r="A3446" t="s">
        <v>2187</v>
      </c>
      <c r="B3446" t="s">
        <v>2672</v>
      </c>
      <c r="C3446" t="s">
        <v>2592</v>
      </c>
      <c r="D3446" t="s">
        <v>915</v>
      </c>
      <c r="E3446" t="s">
        <v>1492</v>
      </c>
      <c r="F3446" t="s">
        <v>3065</v>
      </c>
      <c r="G3446" t="s">
        <v>42</v>
      </c>
      <c r="H3446" t="s">
        <v>40</v>
      </c>
      <c r="I3446" t="s">
        <v>3276</v>
      </c>
      <c r="J3446">
        <v>40.65</v>
      </c>
      <c r="K3446">
        <v>38.89</v>
      </c>
      <c r="L3446">
        <v>1968</v>
      </c>
      <c r="M3446" t="s">
        <v>2632</v>
      </c>
      <c r="N3446" t="s">
        <v>39</v>
      </c>
      <c r="O3446">
        <v>2003</v>
      </c>
      <c r="P3446">
        <v>2004</v>
      </c>
      <c r="Q3446" t="s">
        <v>2845</v>
      </c>
      <c r="R3446" t="s">
        <v>39</v>
      </c>
      <c r="S3446" t="s">
        <v>39</v>
      </c>
      <c r="T3446">
        <v>4</v>
      </c>
      <c r="U3446" t="s">
        <v>3278</v>
      </c>
      <c r="V3446" s="6" t="s">
        <v>39</v>
      </c>
      <c r="W3446" s="6" t="s">
        <v>39</v>
      </c>
      <c r="X3446" s="6" t="s">
        <v>2803</v>
      </c>
      <c r="Y3446" s="6" t="s">
        <v>39</v>
      </c>
      <c r="Z3446" s="6" t="s">
        <v>2635</v>
      </c>
      <c r="AA3446" t="s">
        <v>39</v>
      </c>
      <c r="AB3446" t="s">
        <v>39</v>
      </c>
      <c r="AC3446" t="s">
        <v>39</v>
      </c>
      <c r="AD3446" t="s">
        <v>40</v>
      </c>
      <c r="AE3446" t="s">
        <v>39</v>
      </c>
      <c r="AF3446" t="s">
        <v>42</v>
      </c>
      <c r="AG3446" t="s">
        <v>3279</v>
      </c>
      <c r="AH3446">
        <v>60</v>
      </c>
      <c r="AI3446" t="s">
        <v>39</v>
      </c>
      <c r="AJ3446" s="6" t="s">
        <v>3129</v>
      </c>
      <c r="AK3446" s="19">
        <v>9.31</v>
      </c>
      <c r="AL3446" t="s">
        <v>136</v>
      </c>
      <c r="AM3446" s="19">
        <v>0.99</v>
      </c>
      <c r="AN3446">
        <v>3</v>
      </c>
      <c r="AO3446">
        <v>100</v>
      </c>
      <c r="AP3446">
        <v>28</v>
      </c>
      <c r="AQ3446" t="s">
        <v>39</v>
      </c>
      <c r="AR3446" t="s">
        <v>2921</v>
      </c>
    </row>
    <row r="3447" spans="1:44" x14ac:dyDescent="0.35">
      <c r="A3447" t="s">
        <v>2187</v>
      </c>
      <c r="B3447" t="s">
        <v>2672</v>
      </c>
      <c r="C3447" t="s">
        <v>2592</v>
      </c>
      <c r="D3447" t="s">
        <v>915</v>
      </c>
      <c r="E3447" t="s">
        <v>1492</v>
      </c>
      <c r="F3447" t="s">
        <v>3065</v>
      </c>
      <c r="G3447" t="s">
        <v>42</v>
      </c>
      <c r="H3447" t="s">
        <v>40</v>
      </c>
      <c r="I3447" t="s">
        <v>3276</v>
      </c>
      <c r="J3447">
        <v>40.65</v>
      </c>
      <c r="K3447">
        <v>38.89</v>
      </c>
      <c r="L3447">
        <v>1968</v>
      </c>
      <c r="M3447" t="s">
        <v>2632</v>
      </c>
      <c r="N3447" t="s">
        <v>39</v>
      </c>
      <c r="O3447">
        <v>2003</v>
      </c>
      <c r="P3447">
        <v>2004</v>
      </c>
      <c r="Q3447" t="s">
        <v>2845</v>
      </c>
      <c r="R3447" t="s">
        <v>39</v>
      </c>
      <c r="S3447" t="s">
        <v>39</v>
      </c>
      <c r="T3447">
        <v>4</v>
      </c>
      <c r="U3447" t="s">
        <v>3278</v>
      </c>
      <c r="V3447" s="6" t="s">
        <v>39</v>
      </c>
      <c r="W3447" s="6" t="s">
        <v>39</v>
      </c>
      <c r="X3447" s="6" t="s">
        <v>2803</v>
      </c>
      <c r="Y3447" s="6" t="s">
        <v>39</v>
      </c>
      <c r="Z3447" s="6" t="s">
        <v>2635</v>
      </c>
      <c r="AA3447" t="s">
        <v>39</v>
      </c>
      <c r="AB3447" t="s">
        <v>39</v>
      </c>
      <c r="AC3447" t="s">
        <v>39</v>
      </c>
      <c r="AD3447" t="s">
        <v>40</v>
      </c>
      <c r="AE3447" t="s">
        <v>39</v>
      </c>
      <c r="AF3447" t="s">
        <v>42</v>
      </c>
      <c r="AG3447" t="s">
        <v>3279</v>
      </c>
      <c r="AH3447">
        <v>60</v>
      </c>
      <c r="AI3447" t="s">
        <v>39</v>
      </c>
      <c r="AJ3447" s="6" t="s">
        <v>3129</v>
      </c>
      <c r="AK3447" s="19">
        <v>8.4499999999999993</v>
      </c>
      <c r="AL3447" t="s">
        <v>136</v>
      </c>
      <c r="AM3447" s="19">
        <v>0.77</v>
      </c>
      <c r="AN3447">
        <v>3</v>
      </c>
      <c r="AO3447">
        <v>100</v>
      </c>
      <c r="AP3447">
        <v>28</v>
      </c>
      <c r="AQ3447" t="s">
        <v>39</v>
      </c>
      <c r="AR3447" t="s">
        <v>2921</v>
      </c>
    </row>
    <row r="3448" spans="1:44" x14ac:dyDescent="0.35">
      <c r="A3448" t="s">
        <v>2187</v>
      </c>
      <c r="B3448" t="s">
        <v>2672</v>
      </c>
      <c r="C3448" t="s">
        <v>2592</v>
      </c>
      <c r="D3448" t="s">
        <v>915</v>
      </c>
      <c r="E3448" t="s">
        <v>1492</v>
      </c>
      <c r="F3448" t="s">
        <v>3065</v>
      </c>
      <c r="G3448" t="s">
        <v>42</v>
      </c>
      <c r="H3448" t="s">
        <v>40</v>
      </c>
      <c r="I3448" t="s">
        <v>3276</v>
      </c>
      <c r="J3448">
        <v>40.65</v>
      </c>
      <c r="K3448">
        <v>38.89</v>
      </c>
      <c r="L3448">
        <v>1968</v>
      </c>
      <c r="M3448" t="s">
        <v>2632</v>
      </c>
      <c r="N3448" t="s">
        <v>39</v>
      </c>
      <c r="O3448">
        <v>2003</v>
      </c>
      <c r="P3448">
        <v>2004</v>
      </c>
      <c r="Q3448" t="s">
        <v>2845</v>
      </c>
      <c r="R3448" t="s">
        <v>39</v>
      </c>
      <c r="S3448" t="s">
        <v>39</v>
      </c>
      <c r="T3448">
        <v>4</v>
      </c>
      <c r="U3448" t="s">
        <v>3278</v>
      </c>
      <c r="V3448" s="6" t="s">
        <v>39</v>
      </c>
      <c r="W3448" s="6" t="s">
        <v>39</v>
      </c>
      <c r="X3448" s="6" t="s">
        <v>2803</v>
      </c>
      <c r="Y3448" s="6" t="s">
        <v>39</v>
      </c>
      <c r="Z3448" s="6" t="s">
        <v>2635</v>
      </c>
      <c r="AA3448" t="s">
        <v>39</v>
      </c>
      <c r="AB3448" t="s">
        <v>39</v>
      </c>
      <c r="AC3448" t="s">
        <v>39</v>
      </c>
      <c r="AD3448" t="s">
        <v>40</v>
      </c>
      <c r="AE3448" t="s">
        <v>39</v>
      </c>
      <c r="AF3448" t="s">
        <v>42</v>
      </c>
      <c r="AG3448" t="s">
        <v>3279</v>
      </c>
      <c r="AH3448">
        <v>60</v>
      </c>
      <c r="AI3448" t="s">
        <v>39</v>
      </c>
      <c r="AJ3448" s="6" t="s">
        <v>3129</v>
      </c>
      <c r="AK3448" s="19">
        <v>7.91</v>
      </c>
      <c r="AL3448" t="s">
        <v>136</v>
      </c>
      <c r="AM3448" s="19">
        <v>0.84</v>
      </c>
      <c r="AN3448">
        <v>3</v>
      </c>
      <c r="AO3448">
        <v>100</v>
      </c>
      <c r="AP3448">
        <v>28</v>
      </c>
      <c r="AQ3448" t="s">
        <v>39</v>
      </c>
      <c r="AR3448" t="s">
        <v>2921</v>
      </c>
    </row>
    <row r="3449" spans="1:44" x14ac:dyDescent="0.35">
      <c r="A3449" t="s">
        <v>2187</v>
      </c>
      <c r="B3449" t="s">
        <v>2672</v>
      </c>
      <c r="C3449" t="s">
        <v>2592</v>
      </c>
      <c r="D3449" t="s">
        <v>915</v>
      </c>
      <c r="E3449" t="s">
        <v>1492</v>
      </c>
      <c r="F3449" t="s">
        <v>3065</v>
      </c>
      <c r="G3449" t="s">
        <v>42</v>
      </c>
      <c r="H3449" t="s">
        <v>40</v>
      </c>
      <c r="I3449" t="s">
        <v>3276</v>
      </c>
      <c r="J3449">
        <v>40.65</v>
      </c>
      <c r="K3449">
        <v>38.89</v>
      </c>
      <c r="L3449">
        <v>1968</v>
      </c>
      <c r="M3449" t="s">
        <v>2632</v>
      </c>
      <c r="N3449" t="s">
        <v>39</v>
      </c>
      <c r="O3449">
        <v>2003</v>
      </c>
      <c r="P3449">
        <v>2004</v>
      </c>
      <c r="Q3449" t="s">
        <v>2845</v>
      </c>
      <c r="R3449" t="s">
        <v>39</v>
      </c>
      <c r="S3449" t="s">
        <v>39</v>
      </c>
      <c r="T3449">
        <v>4</v>
      </c>
      <c r="U3449" t="s">
        <v>3278</v>
      </c>
      <c r="V3449" s="6" t="s">
        <v>39</v>
      </c>
      <c r="W3449" s="6" t="s">
        <v>39</v>
      </c>
      <c r="X3449" s="6" t="s">
        <v>2803</v>
      </c>
      <c r="Y3449" s="6" t="s">
        <v>39</v>
      </c>
      <c r="Z3449" s="6" t="s">
        <v>2635</v>
      </c>
      <c r="AA3449" t="s">
        <v>39</v>
      </c>
      <c r="AB3449" t="s">
        <v>39</v>
      </c>
      <c r="AC3449" t="s">
        <v>39</v>
      </c>
      <c r="AD3449" t="s">
        <v>40</v>
      </c>
      <c r="AE3449" t="s">
        <v>39</v>
      </c>
      <c r="AF3449" t="s">
        <v>42</v>
      </c>
      <c r="AG3449" t="s">
        <v>3279</v>
      </c>
      <c r="AH3449">
        <v>60</v>
      </c>
      <c r="AI3449" t="s">
        <v>39</v>
      </c>
      <c r="AJ3449" s="6" t="s">
        <v>3129</v>
      </c>
      <c r="AK3449" s="19">
        <v>10.11</v>
      </c>
      <c r="AL3449" t="s">
        <v>136</v>
      </c>
      <c r="AM3449" s="19">
        <v>8.83</v>
      </c>
      <c r="AN3449">
        <v>3</v>
      </c>
      <c r="AO3449">
        <v>100</v>
      </c>
      <c r="AP3449">
        <v>28</v>
      </c>
      <c r="AQ3449" t="s">
        <v>39</v>
      </c>
      <c r="AR3449" t="s">
        <v>2921</v>
      </c>
    </row>
    <row r="3450" spans="1:44" x14ac:dyDescent="0.35">
      <c r="A3450" t="s">
        <v>2187</v>
      </c>
      <c r="B3450" t="s">
        <v>2672</v>
      </c>
      <c r="C3450" t="s">
        <v>2592</v>
      </c>
      <c r="D3450" t="s">
        <v>915</v>
      </c>
      <c r="E3450" t="s">
        <v>1492</v>
      </c>
      <c r="F3450" t="s">
        <v>3065</v>
      </c>
      <c r="G3450" t="s">
        <v>42</v>
      </c>
      <c r="H3450" t="s">
        <v>40</v>
      </c>
      <c r="I3450" t="s">
        <v>3276</v>
      </c>
      <c r="J3450">
        <v>40.65</v>
      </c>
      <c r="K3450">
        <v>38.89</v>
      </c>
      <c r="L3450">
        <v>1968</v>
      </c>
      <c r="M3450" t="s">
        <v>2632</v>
      </c>
      <c r="N3450" t="s">
        <v>39</v>
      </c>
      <c r="O3450">
        <v>2003</v>
      </c>
      <c r="P3450">
        <v>2004</v>
      </c>
      <c r="Q3450" t="s">
        <v>2845</v>
      </c>
      <c r="R3450" t="s">
        <v>39</v>
      </c>
      <c r="S3450" t="s">
        <v>39</v>
      </c>
      <c r="T3450">
        <v>4</v>
      </c>
      <c r="U3450" t="s">
        <v>3278</v>
      </c>
      <c r="V3450" s="6" t="s">
        <v>39</v>
      </c>
      <c r="W3450" s="6" t="s">
        <v>39</v>
      </c>
      <c r="X3450" s="6" t="s">
        <v>2803</v>
      </c>
      <c r="Y3450" s="6" t="s">
        <v>39</v>
      </c>
      <c r="Z3450" s="6" t="s">
        <v>2635</v>
      </c>
      <c r="AA3450" t="s">
        <v>39</v>
      </c>
      <c r="AB3450" t="s">
        <v>39</v>
      </c>
      <c r="AC3450" t="s">
        <v>39</v>
      </c>
      <c r="AD3450" t="s">
        <v>40</v>
      </c>
      <c r="AE3450" t="s">
        <v>39</v>
      </c>
      <c r="AF3450" t="s">
        <v>42</v>
      </c>
      <c r="AG3450" t="s">
        <v>3279</v>
      </c>
      <c r="AH3450">
        <v>60</v>
      </c>
      <c r="AI3450" t="s">
        <v>39</v>
      </c>
      <c r="AJ3450" s="6" t="s">
        <v>3129</v>
      </c>
      <c r="AK3450" s="19">
        <v>12.47</v>
      </c>
      <c r="AL3450" t="s">
        <v>136</v>
      </c>
      <c r="AM3450" s="19">
        <v>3.87</v>
      </c>
      <c r="AN3450">
        <v>3</v>
      </c>
      <c r="AO3450">
        <v>100</v>
      </c>
      <c r="AP3450">
        <v>28</v>
      </c>
      <c r="AQ3450" t="s">
        <v>39</v>
      </c>
      <c r="AR3450" t="s">
        <v>2921</v>
      </c>
    </row>
    <row r="3451" spans="1:44" x14ac:dyDescent="0.35">
      <c r="A3451" t="s">
        <v>2187</v>
      </c>
      <c r="B3451" t="s">
        <v>2672</v>
      </c>
      <c r="C3451" t="s">
        <v>2592</v>
      </c>
      <c r="D3451" t="s">
        <v>915</v>
      </c>
      <c r="E3451" t="s">
        <v>1492</v>
      </c>
      <c r="F3451" t="s">
        <v>3065</v>
      </c>
      <c r="G3451" t="s">
        <v>42</v>
      </c>
      <c r="H3451" t="s">
        <v>40</v>
      </c>
      <c r="I3451" t="s">
        <v>3276</v>
      </c>
      <c r="J3451">
        <v>40.65</v>
      </c>
      <c r="K3451">
        <v>38.89</v>
      </c>
      <c r="L3451">
        <v>1968</v>
      </c>
      <c r="M3451" t="s">
        <v>2632</v>
      </c>
      <c r="N3451" t="s">
        <v>39</v>
      </c>
      <c r="O3451">
        <v>2003</v>
      </c>
      <c r="P3451">
        <v>2004</v>
      </c>
      <c r="Q3451" t="s">
        <v>2845</v>
      </c>
      <c r="R3451" t="s">
        <v>39</v>
      </c>
      <c r="S3451" t="s">
        <v>39</v>
      </c>
      <c r="T3451">
        <v>4</v>
      </c>
      <c r="U3451" t="s">
        <v>3278</v>
      </c>
      <c r="V3451" s="6" t="s">
        <v>39</v>
      </c>
      <c r="W3451" s="6" t="s">
        <v>39</v>
      </c>
      <c r="X3451" s="6" t="s">
        <v>2803</v>
      </c>
      <c r="Y3451" s="6" t="s">
        <v>39</v>
      </c>
      <c r="Z3451" s="6" t="s">
        <v>2635</v>
      </c>
      <c r="AA3451" t="s">
        <v>39</v>
      </c>
      <c r="AB3451" t="s">
        <v>39</v>
      </c>
      <c r="AC3451" t="s">
        <v>39</v>
      </c>
      <c r="AD3451" t="s">
        <v>40</v>
      </c>
      <c r="AE3451" t="s">
        <v>39</v>
      </c>
      <c r="AF3451" t="s">
        <v>42</v>
      </c>
      <c r="AG3451" t="s">
        <v>3279</v>
      </c>
      <c r="AH3451">
        <v>60</v>
      </c>
      <c r="AI3451" t="s">
        <v>39</v>
      </c>
      <c r="AJ3451" s="6" t="s">
        <v>3129</v>
      </c>
      <c r="AK3451" s="19">
        <v>10.95</v>
      </c>
      <c r="AL3451" t="s">
        <v>136</v>
      </c>
      <c r="AM3451" s="19">
        <v>1.22</v>
      </c>
      <c r="AN3451">
        <v>3</v>
      </c>
      <c r="AO3451">
        <v>100</v>
      </c>
      <c r="AP3451">
        <v>28</v>
      </c>
      <c r="AQ3451" t="s">
        <v>39</v>
      </c>
      <c r="AR3451" t="s">
        <v>2921</v>
      </c>
    </row>
    <row r="3452" spans="1:44" x14ac:dyDescent="0.35">
      <c r="A3452" t="s">
        <v>2187</v>
      </c>
      <c r="B3452" t="s">
        <v>2672</v>
      </c>
      <c r="C3452" t="s">
        <v>2592</v>
      </c>
      <c r="D3452" t="s">
        <v>915</v>
      </c>
      <c r="E3452" t="s">
        <v>1492</v>
      </c>
      <c r="F3452" t="s">
        <v>3065</v>
      </c>
      <c r="G3452" t="s">
        <v>42</v>
      </c>
      <c r="H3452" t="s">
        <v>40</v>
      </c>
      <c r="I3452" t="s">
        <v>3276</v>
      </c>
      <c r="J3452">
        <v>40.65</v>
      </c>
      <c r="K3452">
        <v>38.89</v>
      </c>
      <c r="L3452">
        <v>1968</v>
      </c>
      <c r="M3452" t="s">
        <v>2632</v>
      </c>
      <c r="N3452" t="s">
        <v>39</v>
      </c>
      <c r="O3452">
        <v>2003</v>
      </c>
      <c r="P3452">
        <v>2004</v>
      </c>
      <c r="Q3452" t="s">
        <v>2845</v>
      </c>
      <c r="R3452" t="s">
        <v>39</v>
      </c>
      <c r="S3452" t="s">
        <v>39</v>
      </c>
      <c r="T3452">
        <v>4</v>
      </c>
      <c r="U3452" t="s">
        <v>3278</v>
      </c>
      <c r="V3452" s="6" t="s">
        <v>39</v>
      </c>
      <c r="W3452" s="6" t="s">
        <v>39</v>
      </c>
      <c r="X3452" s="6" t="s">
        <v>2803</v>
      </c>
      <c r="Y3452" s="6" t="s">
        <v>39</v>
      </c>
      <c r="Z3452" s="6" t="s">
        <v>2635</v>
      </c>
      <c r="AA3452" t="s">
        <v>39</v>
      </c>
      <c r="AB3452" t="s">
        <v>39</v>
      </c>
      <c r="AC3452" t="s">
        <v>39</v>
      </c>
      <c r="AD3452" t="s">
        <v>40</v>
      </c>
      <c r="AE3452" t="s">
        <v>39</v>
      </c>
      <c r="AF3452" t="s">
        <v>42</v>
      </c>
      <c r="AG3452" t="s">
        <v>3279</v>
      </c>
      <c r="AH3452">
        <v>60</v>
      </c>
      <c r="AI3452" t="s">
        <v>39</v>
      </c>
      <c r="AJ3452" s="6" t="s">
        <v>3129</v>
      </c>
      <c r="AK3452" s="19">
        <v>13.41</v>
      </c>
      <c r="AL3452" t="s">
        <v>136</v>
      </c>
      <c r="AM3452" s="19">
        <v>1.01</v>
      </c>
      <c r="AN3452">
        <v>3</v>
      </c>
      <c r="AO3452">
        <v>100</v>
      </c>
      <c r="AP3452">
        <v>28</v>
      </c>
      <c r="AQ3452" t="s">
        <v>39</v>
      </c>
      <c r="AR3452" t="s">
        <v>2921</v>
      </c>
    </row>
    <row r="3453" spans="1:44" x14ac:dyDescent="0.35">
      <c r="A3453" t="s">
        <v>2187</v>
      </c>
      <c r="B3453" t="s">
        <v>2672</v>
      </c>
      <c r="C3453" t="s">
        <v>2592</v>
      </c>
      <c r="D3453" t="s">
        <v>915</v>
      </c>
      <c r="E3453" t="s">
        <v>1492</v>
      </c>
      <c r="F3453" t="s">
        <v>3065</v>
      </c>
      <c r="G3453" t="s">
        <v>42</v>
      </c>
      <c r="H3453" t="s">
        <v>40</v>
      </c>
      <c r="I3453" t="s">
        <v>3276</v>
      </c>
      <c r="J3453">
        <v>40.65</v>
      </c>
      <c r="K3453">
        <v>38.89</v>
      </c>
      <c r="L3453">
        <v>1968</v>
      </c>
      <c r="M3453" t="s">
        <v>2632</v>
      </c>
      <c r="N3453" t="s">
        <v>39</v>
      </c>
      <c r="O3453">
        <v>2003</v>
      </c>
      <c r="P3453">
        <v>2004</v>
      </c>
      <c r="Q3453" t="s">
        <v>2845</v>
      </c>
      <c r="R3453" t="s">
        <v>39</v>
      </c>
      <c r="S3453" t="s">
        <v>39</v>
      </c>
      <c r="T3453">
        <v>4</v>
      </c>
      <c r="U3453" t="s">
        <v>3278</v>
      </c>
      <c r="V3453" s="6" t="s">
        <v>39</v>
      </c>
      <c r="W3453" s="6" t="s">
        <v>39</v>
      </c>
      <c r="X3453" s="6" t="s">
        <v>2803</v>
      </c>
      <c r="Y3453" s="6" t="s">
        <v>39</v>
      </c>
      <c r="Z3453" s="6" t="s">
        <v>2635</v>
      </c>
      <c r="AA3453" t="s">
        <v>39</v>
      </c>
      <c r="AB3453" t="s">
        <v>39</v>
      </c>
      <c r="AC3453" t="s">
        <v>39</v>
      </c>
      <c r="AD3453" t="s">
        <v>40</v>
      </c>
      <c r="AE3453" t="s">
        <v>39</v>
      </c>
      <c r="AF3453" t="s">
        <v>42</v>
      </c>
      <c r="AG3453" t="s">
        <v>3279</v>
      </c>
      <c r="AH3453">
        <v>60</v>
      </c>
      <c r="AI3453" t="s">
        <v>39</v>
      </c>
      <c r="AJ3453" s="6" t="s">
        <v>3129</v>
      </c>
      <c r="AK3453" s="19">
        <v>10.42</v>
      </c>
      <c r="AL3453" t="s">
        <v>136</v>
      </c>
      <c r="AM3453" s="19">
        <v>0.13</v>
      </c>
      <c r="AN3453">
        <v>3</v>
      </c>
      <c r="AO3453">
        <v>100</v>
      </c>
      <c r="AP3453">
        <v>28</v>
      </c>
      <c r="AQ3453" t="s">
        <v>39</v>
      </c>
      <c r="AR3453" t="s">
        <v>2921</v>
      </c>
    </row>
    <row r="3454" spans="1:44" x14ac:dyDescent="0.35">
      <c r="A3454" t="s">
        <v>2187</v>
      </c>
      <c r="B3454" t="s">
        <v>2672</v>
      </c>
      <c r="C3454" t="s">
        <v>2592</v>
      </c>
      <c r="D3454" t="s">
        <v>915</v>
      </c>
      <c r="E3454" t="s">
        <v>1492</v>
      </c>
      <c r="F3454" t="s">
        <v>3065</v>
      </c>
      <c r="G3454" t="s">
        <v>42</v>
      </c>
      <c r="H3454" t="s">
        <v>40</v>
      </c>
      <c r="I3454" t="s">
        <v>3276</v>
      </c>
      <c r="J3454">
        <v>40.65</v>
      </c>
      <c r="K3454">
        <v>38.89</v>
      </c>
      <c r="L3454">
        <v>1968</v>
      </c>
      <c r="M3454" t="s">
        <v>2632</v>
      </c>
      <c r="N3454" t="s">
        <v>39</v>
      </c>
      <c r="O3454">
        <v>2003</v>
      </c>
      <c r="P3454">
        <v>2004</v>
      </c>
      <c r="Q3454" t="s">
        <v>2845</v>
      </c>
      <c r="R3454" t="s">
        <v>39</v>
      </c>
      <c r="S3454" t="s">
        <v>39</v>
      </c>
      <c r="T3454">
        <v>4</v>
      </c>
      <c r="U3454" t="s">
        <v>3278</v>
      </c>
      <c r="V3454" s="6" t="s">
        <v>39</v>
      </c>
      <c r="W3454" s="6" t="s">
        <v>39</v>
      </c>
      <c r="X3454" s="6" t="s">
        <v>2803</v>
      </c>
      <c r="Y3454" s="6" t="s">
        <v>39</v>
      </c>
      <c r="Z3454" s="6" t="s">
        <v>2635</v>
      </c>
      <c r="AA3454" t="s">
        <v>39</v>
      </c>
      <c r="AB3454" t="s">
        <v>39</v>
      </c>
      <c r="AC3454" t="s">
        <v>39</v>
      </c>
      <c r="AD3454" t="s">
        <v>40</v>
      </c>
      <c r="AE3454" t="s">
        <v>39</v>
      </c>
      <c r="AF3454" t="s">
        <v>42</v>
      </c>
      <c r="AG3454" t="s">
        <v>3279</v>
      </c>
      <c r="AH3454">
        <v>60</v>
      </c>
      <c r="AI3454" t="s">
        <v>39</v>
      </c>
      <c r="AJ3454" s="6" t="s">
        <v>3129</v>
      </c>
      <c r="AK3454" s="19">
        <v>9.58</v>
      </c>
      <c r="AL3454" t="s">
        <v>136</v>
      </c>
      <c r="AM3454" s="19">
        <v>0.97</v>
      </c>
      <c r="AN3454">
        <v>3</v>
      </c>
      <c r="AO3454">
        <v>100</v>
      </c>
      <c r="AP3454">
        <v>28</v>
      </c>
      <c r="AQ3454" t="s">
        <v>39</v>
      </c>
      <c r="AR3454" t="s">
        <v>2921</v>
      </c>
    </row>
    <row r="3455" spans="1:44" x14ac:dyDescent="0.35">
      <c r="A3455" t="s">
        <v>2187</v>
      </c>
      <c r="B3455" t="s">
        <v>2672</v>
      </c>
      <c r="C3455" t="s">
        <v>2592</v>
      </c>
      <c r="D3455" t="s">
        <v>915</v>
      </c>
      <c r="E3455" t="s">
        <v>1492</v>
      </c>
      <c r="F3455" t="s">
        <v>3065</v>
      </c>
      <c r="G3455" t="s">
        <v>42</v>
      </c>
      <c r="H3455" t="s">
        <v>40</v>
      </c>
      <c r="I3455" t="s">
        <v>3277</v>
      </c>
      <c r="J3455">
        <v>40.700000000000003</v>
      </c>
      <c r="K3455">
        <v>38.909999999999997</v>
      </c>
      <c r="L3455">
        <v>1968</v>
      </c>
      <c r="M3455" t="s">
        <v>2632</v>
      </c>
      <c r="N3455" t="s">
        <v>39</v>
      </c>
      <c r="O3455">
        <v>2003</v>
      </c>
      <c r="P3455">
        <v>2004</v>
      </c>
      <c r="Q3455" t="s">
        <v>2845</v>
      </c>
      <c r="R3455" t="s">
        <v>39</v>
      </c>
      <c r="S3455" t="s">
        <v>39</v>
      </c>
      <c r="T3455">
        <v>4</v>
      </c>
      <c r="U3455" t="s">
        <v>3278</v>
      </c>
      <c r="V3455" s="6" t="s">
        <v>39</v>
      </c>
      <c r="W3455" s="6" t="s">
        <v>39</v>
      </c>
      <c r="X3455" s="6" t="s">
        <v>2803</v>
      </c>
      <c r="Y3455" s="6" t="s">
        <v>39</v>
      </c>
      <c r="Z3455" s="6" t="s">
        <v>2635</v>
      </c>
      <c r="AA3455" t="s">
        <v>39</v>
      </c>
      <c r="AB3455" t="s">
        <v>39</v>
      </c>
      <c r="AC3455" t="s">
        <v>39</v>
      </c>
      <c r="AD3455" t="s">
        <v>40</v>
      </c>
      <c r="AE3455" t="s">
        <v>39</v>
      </c>
      <c r="AF3455" t="s">
        <v>42</v>
      </c>
      <c r="AG3455" t="s">
        <v>3279</v>
      </c>
      <c r="AH3455">
        <v>60</v>
      </c>
      <c r="AI3455" t="s">
        <v>39</v>
      </c>
      <c r="AJ3455" s="6" t="s">
        <v>3129</v>
      </c>
      <c r="AK3455" s="19">
        <v>17.690000000000001</v>
      </c>
      <c r="AL3455" t="s">
        <v>136</v>
      </c>
      <c r="AM3455" s="19">
        <v>2.87</v>
      </c>
      <c r="AN3455">
        <v>3</v>
      </c>
      <c r="AO3455">
        <v>100</v>
      </c>
      <c r="AP3455">
        <v>28</v>
      </c>
      <c r="AQ3455" t="s">
        <v>39</v>
      </c>
      <c r="AR3455" t="s">
        <v>2921</v>
      </c>
    </row>
    <row r="3456" spans="1:44" x14ac:dyDescent="0.35">
      <c r="A3456" t="s">
        <v>2187</v>
      </c>
      <c r="B3456" t="s">
        <v>2672</v>
      </c>
      <c r="C3456" t="s">
        <v>2592</v>
      </c>
      <c r="D3456" t="s">
        <v>915</v>
      </c>
      <c r="E3456" t="s">
        <v>1492</v>
      </c>
      <c r="F3456" t="s">
        <v>3065</v>
      </c>
      <c r="G3456" t="s">
        <v>42</v>
      </c>
      <c r="H3456" t="s">
        <v>40</v>
      </c>
      <c r="I3456" t="s">
        <v>3274</v>
      </c>
      <c r="J3456">
        <v>40.58</v>
      </c>
      <c r="K3456">
        <v>38.9</v>
      </c>
      <c r="L3456">
        <v>1968</v>
      </c>
      <c r="M3456" t="s">
        <v>2632</v>
      </c>
      <c r="N3456" t="s">
        <v>39</v>
      </c>
      <c r="O3456">
        <v>2003</v>
      </c>
      <c r="P3456">
        <v>2004</v>
      </c>
      <c r="Q3456" t="s">
        <v>2845</v>
      </c>
      <c r="R3456" t="s">
        <v>39</v>
      </c>
      <c r="S3456" t="s">
        <v>39</v>
      </c>
      <c r="T3456">
        <v>4</v>
      </c>
      <c r="U3456" t="s">
        <v>3278</v>
      </c>
      <c r="V3456" s="6" t="s">
        <v>39</v>
      </c>
      <c r="W3456" s="6" t="s">
        <v>39</v>
      </c>
      <c r="X3456" s="6" t="s">
        <v>2803</v>
      </c>
      <c r="Y3456" s="6" t="s">
        <v>39</v>
      </c>
      <c r="Z3456" s="6" t="s">
        <v>2635</v>
      </c>
      <c r="AA3456" t="s">
        <v>39</v>
      </c>
      <c r="AB3456" t="s">
        <v>39</v>
      </c>
      <c r="AC3456" t="s">
        <v>39</v>
      </c>
      <c r="AD3456" t="s">
        <v>40</v>
      </c>
      <c r="AE3456" t="s">
        <v>39</v>
      </c>
      <c r="AF3456" t="s">
        <v>42</v>
      </c>
      <c r="AG3456" t="s">
        <v>3279</v>
      </c>
      <c r="AH3456">
        <v>60</v>
      </c>
      <c r="AI3456" t="s">
        <v>39</v>
      </c>
      <c r="AJ3456" s="6" t="s">
        <v>3129</v>
      </c>
      <c r="AK3456" s="19">
        <v>13.23</v>
      </c>
      <c r="AL3456" t="s">
        <v>136</v>
      </c>
      <c r="AM3456" s="19">
        <v>1.78</v>
      </c>
      <c r="AN3456">
        <v>3</v>
      </c>
      <c r="AO3456">
        <v>100</v>
      </c>
      <c r="AP3456">
        <v>28</v>
      </c>
      <c r="AQ3456" t="s">
        <v>39</v>
      </c>
      <c r="AR3456" t="s">
        <v>2921</v>
      </c>
    </row>
    <row r="3457" spans="1:45" x14ac:dyDescent="0.35">
      <c r="A3457" t="s">
        <v>2187</v>
      </c>
      <c r="B3457" t="s">
        <v>2672</v>
      </c>
      <c r="C3457" t="s">
        <v>2592</v>
      </c>
      <c r="D3457" t="s">
        <v>915</v>
      </c>
      <c r="E3457" t="s">
        <v>1492</v>
      </c>
      <c r="F3457" t="s">
        <v>3065</v>
      </c>
      <c r="G3457" t="s">
        <v>42</v>
      </c>
      <c r="H3457" t="s">
        <v>40</v>
      </c>
      <c r="I3457" t="s">
        <v>3274</v>
      </c>
      <c r="J3457">
        <v>40.58</v>
      </c>
      <c r="K3457">
        <v>38.9</v>
      </c>
      <c r="L3457">
        <v>1968</v>
      </c>
      <c r="M3457" t="s">
        <v>2632</v>
      </c>
      <c r="N3457" t="s">
        <v>39</v>
      </c>
      <c r="O3457">
        <v>2003</v>
      </c>
      <c r="P3457">
        <v>2004</v>
      </c>
      <c r="Q3457" t="s">
        <v>2845</v>
      </c>
      <c r="R3457" t="s">
        <v>39</v>
      </c>
      <c r="S3457" t="s">
        <v>39</v>
      </c>
      <c r="T3457">
        <v>4</v>
      </c>
      <c r="U3457" t="s">
        <v>3278</v>
      </c>
      <c r="V3457" s="6" t="s">
        <v>39</v>
      </c>
      <c r="W3457" s="6" t="s">
        <v>39</v>
      </c>
      <c r="X3457" s="6" t="s">
        <v>2803</v>
      </c>
      <c r="Y3457" s="6" t="s">
        <v>39</v>
      </c>
      <c r="Z3457" s="6" t="s">
        <v>2635</v>
      </c>
      <c r="AA3457" t="s">
        <v>39</v>
      </c>
      <c r="AB3457" t="s">
        <v>39</v>
      </c>
      <c r="AC3457" t="s">
        <v>39</v>
      </c>
      <c r="AD3457" t="s">
        <v>40</v>
      </c>
      <c r="AE3457" t="s">
        <v>39</v>
      </c>
      <c r="AF3457" t="s">
        <v>42</v>
      </c>
      <c r="AG3457" t="s">
        <v>3279</v>
      </c>
      <c r="AH3457">
        <v>60</v>
      </c>
      <c r="AI3457" t="s">
        <v>39</v>
      </c>
      <c r="AJ3457" s="6" t="s">
        <v>3129</v>
      </c>
      <c r="AK3457" s="19">
        <v>10.24</v>
      </c>
      <c r="AL3457" t="s">
        <v>136</v>
      </c>
      <c r="AM3457" s="19">
        <v>1.42</v>
      </c>
      <c r="AN3457">
        <v>3</v>
      </c>
      <c r="AO3457">
        <v>100</v>
      </c>
      <c r="AP3457">
        <v>28</v>
      </c>
      <c r="AQ3457" t="s">
        <v>39</v>
      </c>
      <c r="AR3457" t="s">
        <v>2921</v>
      </c>
    </row>
    <row r="3458" spans="1:45" x14ac:dyDescent="0.35">
      <c r="A3458" t="s">
        <v>2187</v>
      </c>
      <c r="B3458" t="s">
        <v>2672</v>
      </c>
      <c r="C3458" t="s">
        <v>2592</v>
      </c>
      <c r="D3458" t="s">
        <v>915</v>
      </c>
      <c r="E3458" t="s">
        <v>1492</v>
      </c>
      <c r="F3458" t="s">
        <v>3065</v>
      </c>
      <c r="G3458" t="s">
        <v>42</v>
      </c>
      <c r="H3458" t="s">
        <v>40</v>
      </c>
      <c r="I3458" t="s">
        <v>3274</v>
      </c>
      <c r="J3458">
        <v>40.58</v>
      </c>
      <c r="K3458">
        <v>38.9</v>
      </c>
      <c r="L3458">
        <v>1968</v>
      </c>
      <c r="M3458" t="s">
        <v>2632</v>
      </c>
      <c r="N3458" t="s">
        <v>39</v>
      </c>
      <c r="O3458">
        <v>2003</v>
      </c>
      <c r="P3458">
        <v>2004</v>
      </c>
      <c r="Q3458" t="s">
        <v>2845</v>
      </c>
      <c r="R3458" t="s">
        <v>39</v>
      </c>
      <c r="S3458" t="s">
        <v>39</v>
      </c>
      <c r="T3458">
        <v>4</v>
      </c>
      <c r="U3458" t="s">
        <v>3278</v>
      </c>
      <c r="V3458" s="6" t="s">
        <v>39</v>
      </c>
      <c r="W3458" s="6" t="s">
        <v>39</v>
      </c>
      <c r="X3458" s="6" t="s">
        <v>2803</v>
      </c>
      <c r="Y3458" s="6" t="s">
        <v>39</v>
      </c>
      <c r="Z3458" s="6" t="s">
        <v>2635</v>
      </c>
      <c r="AA3458" t="s">
        <v>39</v>
      </c>
      <c r="AB3458" t="s">
        <v>39</v>
      </c>
      <c r="AC3458" t="s">
        <v>39</v>
      </c>
      <c r="AD3458" t="s">
        <v>40</v>
      </c>
      <c r="AE3458" t="s">
        <v>39</v>
      </c>
      <c r="AF3458" t="s">
        <v>42</v>
      </c>
      <c r="AG3458" t="s">
        <v>3279</v>
      </c>
      <c r="AH3458">
        <v>60</v>
      </c>
      <c r="AI3458" t="s">
        <v>39</v>
      </c>
      <c r="AJ3458" s="6" t="s">
        <v>3129</v>
      </c>
      <c r="AK3458" s="19">
        <v>10.01</v>
      </c>
      <c r="AL3458" t="s">
        <v>136</v>
      </c>
      <c r="AM3458" s="19">
        <v>2.06</v>
      </c>
      <c r="AN3458">
        <v>3</v>
      </c>
      <c r="AO3458">
        <v>100</v>
      </c>
      <c r="AP3458">
        <v>28</v>
      </c>
      <c r="AQ3458" t="s">
        <v>39</v>
      </c>
      <c r="AR3458" t="s">
        <v>2921</v>
      </c>
    </row>
    <row r="3459" spans="1:45" x14ac:dyDescent="0.35">
      <c r="A3459" t="s">
        <v>2187</v>
      </c>
      <c r="B3459" t="s">
        <v>2672</v>
      </c>
      <c r="C3459" t="s">
        <v>2592</v>
      </c>
      <c r="D3459" t="s">
        <v>915</v>
      </c>
      <c r="E3459" t="s">
        <v>1492</v>
      </c>
      <c r="F3459" t="s">
        <v>3065</v>
      </c>
      <c r="G3459" t="s">
        <v>42</v>
      </c>
      <c r="H3459" t="s">
        <v>40</v>
      </c>
      <c r="I3459" t="s">
        <v>3274</v>
      </c>
      <c r="J3459">
        <v>40.58</v>
      </c>
      <c r="K3459">
        <v>38.9</v>
      </c>
      <c r="L3459">
        <v>1968</v>
      </c>
      <c r="M3459" t="s">
        <v>2632</v>
      </c>
      <c r="N3459" t="s">
        <v>39</v>
      </c>
      <c r="O3459">
        <v>2003</v>
      </c>
      <c r="P3459">
        <v>2004</v>
      </c>
      <c r="Q3459" t="s">
        <v>2845</v>
      </c>
      <c r="R3459" t="s">
        <v>39</v>
      </c>
      <c r="S3459" t="s">
        <v>39</v>
      </c>
      <c r="T3459">
        <v>4</v>
      </c>
      <c r="U3459" t="s">
        <v>3278</v>
      </c>
      <c r="V3459" s="6" t="s">
        <v>39</v>
      </c>
      <c r="W3459" s="6" t="s">
        <v>39</v>
      </c>
      <c r="X3459" s="6" t="s">
        <v>2803</v>
      </c>
      <c r="Y3459" s="6" t="s">
        <v>39</v>
      </c>
      <c r="Z3459" s="6" t="s">
        <v>2635</v>
      </c>
      <c r="AA3459" t="s">
        <v>39</v>
      </c>
      <c r="AB3459" t="s">
        <v>39</v>
      </c>
      <c r="AC3459" t="s">
        <v>39</v>
      </c>
      <c r="AD3459" t="s">
        <v>40</v>
      </c>
      <c r="AE3459" t="s">
        <v>39</v>
      </c>
      <c r="AF3459" t="s">
        <v>42</v>
      </c>
      <c r="AG3459" t="s">
        <v>3279</v>
      </c>
      <c r="AH3459">
        <v>60</v>
      </c>
      <c r="AI3459" t="s">
        <v>39</v>
      </c>
      <c r="AJ3459" s="6" t="s">
        <v>3129</v>
      </c>
      <c r="AK3459" s="19">
        <v>4.66</v>
      </c>
      <c r="AL3459" t="s">
        <v>136</v>
      </c>
      <c r="AM3459" s="19">
        <v>8.08</v>
      </c>
      <c r="AN3459">
        <v>3</v>
      </c>
      <c r="AO3459">
        <v>100</v>
      </c>
      <c r="AP3459">
        <v>28</v>
      </c>
      <c r="AQ3459" t="s">
        <v>39</v>
      </c>
      <c r="AR3459" t="s">
        <v>2921</v>
      </c>
    </row>
    <row r="3460" spans="1:45" x14ac:dyDescent="0.35">
      <c r="A3460" t="s">
        <v>2187</v>
      </c>
      <c r="B3460" t="s">
        <v>2672</v>
      </c>
      <c r="C3460" t="s">
        <v>2592</v>
      </c>
      <c r="D3460" t="s">
        <v>915</v>
      </c>
      <c r="E3460" t="s">
        <v>1492</v>
      </c>
      <c r="F3460" t="s">
        <v>3065</v>
      </c>
      <c r="G3460" t="s">
        <v>42</v>
      </c>
      <c r="H3460" t="s">
        <v>40</v>
      </c>
      <c r="I3460" t="s">
        <v>3274</v>
      </c>
      <c r="J3460">
        <v>40.58</v>
      </c>
      <c r="K3460">
        <v>38.9</v>
      </c>
      <c r="L3460">
        <v>1968</v>
      </c>
      <c r="M3460" t="s">
        <v>2632</v>
      </c>
      <c r="N3460" t="s">
        <v>39</v>
      </c>
      <c r="O3460">
        <v>2003</v>
      </c>
      <c r="P3460">
        <v>2004</v>
      </c>
      <c r="Q3460" t="s">
        <v>2845</v>
      </c>
      <c r="R3460" t="s">
        <v>39</v>
      </c>
      <c r="S3460" t="s">
        <v>39</v>
      </c>
      <c r="T3460">
        <v>4</v>
      </c>
      <c r="U3460" t="s">
        <v>3278</v>
      </c>
      <c r="V3460" s="6" t="s">
        <v>39</v>
      </c>
      <c r="W3460" s="6" t="s">
        <v>39</v>
      </c>
      <c r="X3460" s="6" t="s">
        <v>2803</v>
      </c>
      <c r="Y3460" s="6" t="s">
        <v>39</v>
      </c>
      <c r="Z3460" s="6" t="s">
        <v>2635</v>
      </c>
      <c r="AA3460" t="s">
        <v>39</v>
      </c>
      <c r="AB3460" t="s">
        <v>39</v>
      </c>
      <c r="AC3460" t="s">
        <v>39</v>
      </c>
      <c r="AD3460" t="s">
        <v>40</v>
      </c>
      <c r="AE3460" t="s">
        <v>39</v>
      </c>
      <c r="AF3460" t="s">
        <v>42</v>
      </c>
      <c r="AG3460" t="s">
        <v>3279</v>
      </c>
      <c r="AH3460">
        <v>60</v>
      </c>
      <c r="AI3460" t="s">
        <v>39</v>
      </c>
      <c r="AJ3460" s="6" t="s">
        <v>3129</v>
      </c>
      <c r="AK3460" s="19">
        <v>9.7899999999999991</v>
      </c>
      <c r="AL3460" t="s">
        <v>136</v>
      </c>
      <c r="AM3460" s="19">
        <v>0.84</v>
      </c>
      <c r="AN3460">
        <v>3</v>
      </c>
      <c r="AO3460">
        <v>100</v>
      </c>
      <c r="AP3460">
        <v>28</v>
      </c>
      <c r="AQ3460" t="s">
        <v>39</v>
      </c>
      <c r="AR3460" t="s">
        <v>2921</v>
      </c>
    </row>
    <row r="3461" spans="1:45" x14ac:dyDescent="0.35">
      <c r="A3461" t="s">
        <v>2187</v>
      </c>
      <c r="B3461" t="s">
        <v>2672</v>
      </c>
      <c r="C3461" t="s">
        <v>2592</v>
      </c>
      <c r="D3461" t="s">
        <v>915</v>
      </c>
      <c r="E3461" t="s">
        <v>1492</v>
      </c>
      <c r="F3461" t="s">
        <v>3065</v>
      </c>
      <c r="G3461" t="s">
        <v>42</v>
      </c>
      <c r="H3461" t="s">
        <v>40</v>
      </c>
      <c r="I3461" t="s">
        <v>3274</v>
      </c>
      <c r="J3461">
        <v>40.58</v>
      </c>
      <c r="K3461">
        <v>38.9</v>
      </c>
      <c r="L3461">
        <v>1968</v>
      </c>
      <c r="M3461" t="s">
        <v>2632</v>
      </c>
      <c r="N3461" t="s">
        <v>39</v>
      </c>
      <c r="O3461">
        <v>2003</v>
      </c>
      <c r="P3461">
        <v>2004</v>
      </c>
      <c r="Q3461" t="s">
        <v>2845</v>
      </c>
      <c r="R3461" t="s">
        <v>39</v>
      </c>
      <c r="S3461" t="s">
        <v>39</v>
      </c>
      <c r="T3461">
        <v>4</v>
      </c>
      <c r="U3461" t="s">
        <v>3278</v>
      </c>
      <c r="V3461" s="6" t="s">
        <v>39</v>
      </c>
      <c r="W3461" s="6" t="s">
        <v>39</v>
      </c>
      <c r="X3461" s="6" t="s">
        <v>2803</v>
      </c>
      <c r="Y3461" s="6" t="s">
        <v>39</v>
      </c>
      <c r="Z3461" s="6" t="s">
        <v>2635</v>
      </c>
      <c r="AA3461" t="s">
        <v>39</v>
      </c>
      <c r="AB3461" t="s">
        <v>39</v>
      </c>
      <c r="AC3461" t="s">
        <v>39</v>
      </c>
      <c r="AD3461" t="s">
        <v>40</v>
      </c>
      <c r="AE3461" t="s">
        <v>39</v>
      </c>
      <c r="AF3461" t="s">
        <v>42</v>
      </c>
      <c r="AG3461" t="s">
        <v>3279</v>
      </c>
      <c r="AH3461">
        <v>60</v>
      </c>
      <c r="AI3461" t="s">
        <v>39</v>
      </c>
      <c r="AJ3461" s="6" t="s">
        <v>3129</v>
      </c>
      <c r="AK3461" s="19">
        <v>11.9</v>
      </c>
      <c r="AL3461" t="s">
        <v>136</v>
      </c>
      <c r="AM3461" s="19">
        <v>1.85</v>
      </c>
      <c r="AN3461">
        <v>3</v>
      </c>
      <c r="AO3461">
        <v>100</v>
      </c>
      <c r="AP3461">
        <v>28</v>
      </c>
      <c r="AQ3461" t="s">
        <v>39</v>
      </c>
      <c r="AR3461" t="s">
        <v>2921</v>
      </c>
    </row>
    <row r="3462" spans="1:45" x14ac:dyDescent="0.35">
      <c r="A3462" t="s">
        <v>2187</v>
      </c>
      <c r="B3462" t="s">
        <v>2672</v>
      </c>
      <c r="C3462" t="s">
        <v>2592</v>
      </c>
      <c r="D3462" t="s">
        <v>915</v>
      </c>
      <c r="E3462" t="s">
        <v>1492</v>
      </c>
      <c r="F3462" t="s">
        <v>3065</v>
      </c>
      <c r="G3462" t="s">
        <v>42</v>
      </c>
      <c r="H3462" t="s">
        <v>40</v>
      </c>
      <c r="I3462" t="s">
        <v>3274</v>
      </c>
      <c r="J3462">
        <v>40.58</v>
      </c>
      <c r="K3462">
        <v>38.9</v>
      </c>
      <c r="L3462">
        <v>1968</v>
      </c>
      <c r="M3462" t="s">
        <v>2632</v>
      </c>
      <c r="N3462" t="s">
        <v>39</v>
      </c>
      <c r="O3462">
        <v>2003</v>
      </c>
      <c r="P3462">
        <v>2004</v>
      </c>
      <c r="Q3462" t="s">
        <v>2845</v>
      </c>
      <c r="R3462" t="s">
        <v>39</v>
      </c>
      <c r="S3462" t="s">
        <v>39</v>
      </c>
      <c r="T3462">
        <v>4</v>
      </c>
      <c r="U3462" t="s">
        <v>3278</v>
      </c>
      <c r="V3462" s="6" t="s">
        <v>39</v>
      </c>
      <c r="W3462" s="6" t="s">
        <v>39</v>
      </c>
      <c r="X3462" s="6" t="s">
        <v>2803</v>
      </c>
      <c r="Y3462" s="6" t="s">
        <v>39</v>
      </c>
      <c r="Z3462" s="6" t="s">
        <v>2635</v>
      </c>
      <c r="AA3462" t="s">
        <v>39</v>
      </c>
      <c r="AB3462" t="s">
        <v>39</v>
      </c>
      <c r="AC3462" t="s">
        <v>39</v>
      </c>
      <c r="AD3462" t="s">
        <v>40</v>
      </c>
      <c r="AE3462" t="s">
        <v>39</v>
      </c>
      <c r="AF3462" t="s">
        <v>42</v>
      </c>
      <c r="AG3462" t="s">
        <v>3279</v>
      </c>
      <c r="AH3462">
        <v>60</v>
      </c>
      <c r="AI3462" t="s">
        <v>39</v>
      </c>
      <c r="AJ3462" s="6" t="s">
        <v>3129</v>
      </c>
      <c r="AK3462" s="19">
        <v>11.66</v>
      </c>
      <c r="AL3462" t="s">
        <v>136</v>
      </c>
      <c r="AM3462" s="19">
        <v>5.34</v>
      </c>
      <c r="AN3462">
        <v>3</v>
      </c>
      <c r="AO3462">
        <v>100</v>
      </c>
      <c r="AP3462">
        <v>28</v>
      </c>
      <c r="AQ3462" t="s">
        <v>39</v>
      </c>
      <c r="AR3462" t="s">
        <v>2921</v>
      </c>
    </row>
    <row r="3463" spans="1:45" x14ac:dyDescent="0.35">
      <c r="A3463" t="s">
        <v>2187</v>
      </c>
      <c r="B3463" t="s">
        <v>2672</v>
      </c>
      <c r="C3463" t="s">
        <v>2592</v>
      </c>
      <c r="D3463" t="s">
        <v>915</v>
      </c>
      <c r="E3463" t="s">
        <v>1492</v>
      </c>
      <c r="F3463" t="s">
        <v>3065</v>
      </c>
      <c r="G3463" t="s">
        <v>42</v>
      </c>
      <c r="H3463" t="s">
        <v>40</v>
      </c>
      <c r="I3463" t="s">
        <v>3274</v>
      </c>
      <c r="J3463">
        <v>40.58</v>
      </c>
      <c r="K3463">
        <v>38.9</v>
      </c>
      <c r="L3463">
        <v>1968</v>
      </c>
      <c r="M3463" t="s">
        <v>2632</v>
      </c>
      <c r="N3463" t="s">
        <v>39</v>
      </c>
      <c r="O3463">
        <v>2003</v>
      </c>
      <c r="P3463">
        <v>2004</v>
      </c>
      <c r="Q3463" t="s">
        <v>2845</v>
      </c>
      <c r="R3463" t="s">
        <v>39</v>
      </c>
      <c r="S3463" t="s">
        <v>39</v>
      </c>
      <c r="T3463">
        <v>4</v>
      </c>
      <c r="U3463" t="s">
        <v>3278</v>
      </c>
      <c r="V3463" s="6" t="s">
        <v>39</v>
      </c>
      <c r="W3463" s="6" t="s">
        <v>39</v>
      </c>
      <c r="X3463" s="6" t="s">
        <v>2803</v>
      </c>
      <c r="Y3463" s="6" t="s">
        <v>39</v>
      </c>
      <c r="Z3463" s="6" t="s">
        <v>2635</v>
      </c>
      <c r="AA3463" t="s">
        <v>39</v>
      </c>
      <c r="AB3463" t="s">
        <v>39</v>
      </c>
      <c r="AC3463" t="s">
        <v>39</v>
      </c>
      <c r="AD3463" t="s">
        <v>40</v>
      </c>
      <c r="AE3463" t="s">
        <v>39</v>
      </c>
      <c r="AF3463" t="s">
        <v>42</v>
      </c>
      <c r="AG3463" t="s">
        <v>3279</v>
      </c>
      <c r="AH3463">
        <v>60</v>
      </c>
      <c r="AI3463" t="s">
        <v>39</v>
      </c>
      <c r="AJ3463" s="6" t="s">
        <v>3129</v>
      </c>
      <c r="AK3463" s="19">
        <v>8.51</v>
      </c>
      <c r="AL3463" t="s">
        <v>136</v>
      </c>
      <c r="AM3463" s="19">
        <v>1.41</v>
      </c>
      <c r="AN3463">
        <v>3</v>
      </c>
      <c r="AO3463">
        <v>100</v>
      </c>
      <c r="AP3463">
        <v>28</v>
      </c>
      <c r="AQ3463" t="s">
        <v>39</v>
      </c>
      <c r="AR3463" t="s">
        <v>2921</v>
      </c>
    </row>
    <row r="3464" spans="1:45" x14ac:dyDescent="0.35">
      <c r="A3464" t="s">
        <v>2187</v>
      </c>
      <c r="B3464" t="s">
        <v>2672</v>
      </c>
      <c r="C3464" t="s">
        <v>2592</v>
      </c>
      <c r="D3464" t="s">
        <v>915</v>
      </c>
      <c r="E3464" t="s">
        <v>1492</v>
      </c>
      <c r="F3464" t="s">
        <v>3065</v>
      </c>
      <c r="G3464" t="s">
        <v>42</v>
      </c>
      <c r="H3464" t="s">
        <v>40</v>
      </c>
      <c r="I3464" t="s">
        <v>3274</v>
      </c>
      <c r="J3464">
        <v>40.58</v>
      </c>
      <c r="K3464">
        <v>38.9</v>
      </c>
      <c r="L3464">
        <v>1968</v>
      </c>
      <c r="M3464" t="s">
        <v>2632</v>
      </c>
      <c r="N3464" t="s">
        <v>39</v>
      </c>
      <c r="O3464">
        <v>2003</v>
      </c>
      <c r="P3464">
        <v>2004</v>
      </c>
      <c r="Q3464" t="s">
        <v>2845</v>
      </c>
      <c r="R3464" t="s">
        <v>39</v>
      </c>
      <c r="S3464" t="s">
        <v>39</v>
      </c>
      <c r="T3464">
        <v>4</v>
      </c>
      <c r="U3464" t="s">
        <v>3278</v>
      </c>
      <c r="V3464" s="6" t="s">
        <v>39</v>
      </c>
      <c r="W3464" s="6" t="s">
        <v>39</v>
      </c>
      <c r="X3464" s="6" t="s">
        <v>2803</v>
      </c>
      <c r="Y3464" s="6" t="s">
        <v>39</v>
      </c>
      <c r="Z3464" s="6" t="s">
        <v>2635</v>
      </c>
      <c r="AA3464" t="s">
        <v>39</v>
      </c>
      <c r="AB3464" t="s">
        <v>39</v>
      </c>
      <c r="AC3464" t="s">
        <v>39</v>
      </c>
      <c r="AD3464" t="s">
        <v>40</v>
      </c>
      <c r="AE3464" t="s">
        <v>39</v>
      </c>
      <c r="AF3464" t="s">
        <v>42</v>
      </c>
      <c r="AG3464" t="s">
        <v>3279</v>
      </c>
      <c r="AH3464">
        <v>60</v>
      </c>
      <c r="AI3464" t="s">
        <v>39</v>
      </c>
      <c r="AJ3464" s="6" t="s">
        <v>3129</v>
      </c>
      <c r="AK3464" s="19">
        <v>14</v>
      </c>
      <c r="AL3464" t="s">
        <v>136</v>
      </c>
      <c r="AM3464" s="19">
        <v>14</v>
      </c>
      <c r="AN3464">
        <v>3</v>
      </c>
      <c r="AO3464">
        <v>100</v>
      </c>
      <c r="AP3464">
        <v>28</v>
      </c>
      <c r="AQ3464" t="s">
        <v>39</v>
      </c>
      <c r="AR3464" t="s">
        <v>2921</v>
      </c>
    </row>
    <row r="3465" spans="1:45" x14ac:dyDescent="0.35">
      <c r="A3465" t="s">
        <v>2187</v>
      </c>
      <c r="B3465" t="s">
        <v>2672</v>
      </c>
      <c r="C3465" t="s">
        <v>2592</v>
      </c>
      <c r="D3465" t="s">
        <v>915</v>
      </c>
      <c r="E3465" t="s">
        <v>1492</v>
      </c>
      <c r="F3465" t="s">
        <v>3065</v>
      </c>
      <c r="G3465" t="s">
        <v>42</v>
      </c>
      <c r="H3465" t="s">
        <v>40</v>
      </c>
      <c r="I3465" t="s">
        <v>3274</v>
      </c>
      <c r="J3465">
        <v>40.700000000000003</v>
      </c>
      <c r="K3465">
        <v>38.909999999999997</v>
      </c>
      <c r="L3465">
        <v>1968</v>
      </c>
      <c r="M3465" t="s">
        <v>2632</v>
      </c>
      <c r="N3465" t="s">
        <v>39</v>
      </c>
      <c r="O3465">
        <v>2003</v>
      </c>
      <c r="P3465">
        <v>2004</v>
      </c>
      <c r="Q3465" t="s">
        <v>2845</v>
      </c>
      <c r="R3465" t="s">
        <v>39</v>
      </c>
      <c r="S3465" t="s">
        <v>39</v>
      </c>
      <c r="T3465">
        <v>4</v>
      </c>
      <c r="U3465" t="s">
        <v>3280</v>
      </c>
      <c r="V3465" s="6" t="s">
        <v>39</v>
      </c>
      <c r="W3465" s="6" t="s">
        <v>39</v>
      </c>
      <c r="X3465" s="6" t="s">
        <v>2803</v>
      </c>
      <c r="Y3465" s="6" t="s">
        <v>39</v>
      </c>
      <c r="Z3465" s="6" t="s">
        <v>2635</v>
      </c>
      <c r="AA3465" t="s">
        <v>39</v>
      </c>
      <c r="AB3465" t="s">
        <v>39</v>
      </c>
      <c r="AC3465" t="s">
        <v>39</v>
      </c>
      <c r="AD3465" t="s">
        <v>40</v>
      </c>
      <c r="AE3465" t="s">
        <v>39</v>
      </c>
      <c r="AF3465" t="s">
        <v>40</v>
      </c>
      <c r="AG3465" t="s">
        <v>39</v>
      </c>
      <c r="AH3465" t="s">
        <v>39</v>
      </c>
      <c r="AI3465" t="s">
        <v>39</v>
      </c>
      <c r="AJ3465" s="6" t="s">
        <v>3129</v>
      </c>
      <c r="AK3465" s="19">
        <v>9.1</v>
      </c>
      <c r="AL3465" t="s">
        <v>136</v>
      </c>
      <c r="AM3465" s="19">
        <v>0.78</v>
      </c>
      <c r="AN3465">
        <v>3</v>
      </c>
      <c r="AO3465">
        <v>100</v>
      </c>
      <c r="AP3465">
        <v>28</v>
      </c>
      <c r="AQ3465" t="s">
        <v>39</v>
      </c>
      <c r="AR3465" t="s">
        <v>2921</v>
      </c>
      <c r="AS3465" t="s">
        <v>3281</v>
      </c>
    </row>
    <row r="3466" spans="1:45" x14ac:dyDescent="0.35">
      <c r="A3466" t="s">
        <v>2187</v>
      </c>
      <c r="B3466" t="s">
        <v>2672</v>
      </c>
      <c r="C3466" t="s">
        <v>2592</v>
      </c>
      <c r="D3466" t="s">
        <v>915</v>
      </c>
      <c r="E3466" t="s">
        <v>1492</v>
      </c>
      <c r="F3466" t="s">
        <v>3065</v>
      </c>
      <c r="G3466" t="s">
        <v>42</v>
      </c>
      <c r="H3466" t="s">
        <v>40</v>
      </c>
      <c r="I3466" t="s">
        <v>3274</v>
      </c>
      <c r="J3466">
        <v>40.700000000000003</v>
      </c>
      <c r="K3466">
        <v>38.909999999999997</v>
      </c>
      <c r="L3466">
        <v>1968</v>
      </c>
      <c r="M3466" t="s">
        <v>2632</v>
      </c>
      <c r="N3466" t="s">
        <v>39</v>
      </c>
      <c r="O3466">
        <v>2003</v>
      </c>
      <c r="P3466">
        <v>2004</v>
      </c>
      <c r="Q3466" t="s">
        <v>2845</v>
      </c>
      <c r="R3466" t="s">
        <v>39</v>
      </c>
      <c r="S3466" t="s">
        <v>39</v>
      </c>
      <c r="T3466">
        <v>4</v>
      </c>
      <c r="U3466" t="s">
        <v>3280</v>
      </c>
      <c r="V3466" s="6" t="s">
        <v>39</v>
      </c>
      <c r="W3466" s="6" t="s">
        <v>39</v>
      </c>
      <c r="X3466" s="6" t="s">
        <v>2803</v>
      </c>
      <c r="Y3466" s="6" t="s">
        <v>39</v>
      </c>
      <c r="Z3466" s="6" t="s">
        <v>2635</v>
      </c>
      <c r="AA3466" t="s">
        <v>39</v>
      </c>
      <c r="AB3466" t="s">
        <v>39</v>
      </c>
      <c r="AC3466" t="s">
        <v>39</v>
      </c>
      <c r="AD3466" t="s">
        <v>40</v>
      </c>
      <c r="AE3466" t="s">
        <v>39</v>
      </c>
      <c r="AF3466" t="s">
        <v>40</v>
      </c>
      <c r="AG3466" t="s">
        <v>39</v>
      </c>
      <c r="AH3466" t="s">
        <v>39</v>
      </c>
      <c r="AI3466" t="s">
        <v>39</v>
      </c>
      <c r="AJ3466" s="6" t="s">
        <v>3129</v>
      </c>
      <c r="AK3466" s="19">
        <v>10.58</v>
      </c>
      <c r="AL3466" t="s">
        <v>136</v>
      </c>
      <c r="AM3466" s="19">
        <v>0.56999999999999995</v>
      </c>
      <c r="AN3466">
        <v>3</v>
      </c>
      <c r="AO3466">
        <v>100</v>
      </c>
      <c r="AP3466">
        <v>28</v>
      </c>
      <c r="AQ3466" t="s">
        <v>39</v>
      </c>
      <c r="AR3466" t="s">
        <v>2921</v>
      </c>
      <c r="AS3466" t="s">
        <v>3281</v>
      </c>
    </row>
    <row r="3467" spans="1:45" x14ac:dyDescent="0.35">
      <c r="A3467" t="s">
        <v>2187</v>
      </c>
      <c r="B3467" t="s">
        <v>2672</v>
      </c>
      <c r="C3467" t="s">
        <v>2592</v>
      </c>
      <c r="D3467" t="s">
        <v>915</v>
      </c>
      <c r="E3467" t="s">
        <v>1492</v>
      </c>
      <c r="F3467" t="s">
        <v>3065</v>
      </c>
      <c r="G3467" t="s">
        <v>42</v>
      </c>
      <c r="H3467" t="s">
        <v>40</v>
      </c>
      <c r="I3467" t="s">
        <v>3274</v>
      </c>
      <c r="J3467">
        <v>40.700000000000003</v>
      </c>
      <c r="K3467">
        <v>38.909999999999997</v>
      </c>
      <c r="L3467">
        <v>1968</v>
      </c>
      <c r="M3467" t="s">
        <v>2632</v>
      </c>
      <c r="N3467" t="s">
        <v>39</v>
      </c>
      <c r="O3467">
        <v>2003</v>
      </c>
      <c r="P3467">
        <v>2004</v>
      </c>
      <c r="Q3467" t="s">
        <v>2845</v>
      </c>
      <c r="R3467" t="s">
        <v>39</v>
      </c>
      <c r="S3467" t="s">
        <v>39</v>
      </c>
      <c r="T3467">
        <v>4</v>
      </c>
      <c r="U3467" t="s">
        <v>3280</v>
      </c>
      <c r="V3467" s="6" t="s">
        <v>39</v>
      </c>
      <c r="W3467" s="6" t="s">
        <v>39</v>
      </c>
      <c r="X3467" s="6" t="s">
        <v>2803</v>
      </c>
      <c r="Y3467" s="6" t="s">
        <v>39</v>
      </c>
      <c r="Z3467" s="6" t="s">
        <v>2635</v>
      </c>
      <c r="AA3467" t="s">
        <v>39</v>
      </c>
      <c r="AB3467" t="s">
        <v>39</v>
      </c>
      <c r="AC3467" t="s">
        <v>39</v>
      </c>
      <c r="AD3467" t="s">
        <v>40</v>
      </c>
      <c r="AE3467" t="s">
        <v>39</v>
      </c>
      <c r="AF3467" t="s">
        <v>40</v>
      </c>
      <c r="AG3467" t="s">
        <v>39</v>
      </c>
      <c r="AH3467" t="s">
        <v>39</v>
      </c>
      <c r="AI3467" t="s">
        <v>39</v>
      </c>
      <c r="AJ3467" s="6" t="s">
        <v>3129</v>
      </c>
      <c r="AK3467" s="19">
        <v>8.19</v>
      </c>
      <c r="AL3467" t="s">
        <v>136</v>
      </c>
      <c r="AM3467" s="19">
        <v>0.71</v>
      </c>
      <c r="AN3467">
        <v>3</v>
      </c>
      <c r="AO3467">
        <v>100</v>
      </c>
      <c r="AP3467">
        <v>28</v>
      </c>
      <c r="AQ3467" t="s">
        <v>39</v>
      </c>
      <c r="AR3467" t="s">
        <v>2921</v>
      </c>
      <c r="AS3467" t="s">
        <v>3281</v>
      </c>
    </row>
    <row r="3468" spans="1:45" x14ac:dyDescent="0.35">
      <c r="A3468" t="s">
        <v>2187</v>
      </c>
      <c r="B3468" t="s">
        <v>2672</v>
      </c>
      <c r="C3468" t="s">
        <v>2592</v>
      </c>
      <c r="D3468" t="s">
        <v>915</v>
      </c>
      <c r="E3468" t="s">
        <v>1492</v>
      </c>
      <c r="F3468" t="s">
        <v>3065</v>
      </c>
      <c r="G3468" t="s">
        <v>42</v>
      </c>
      <c r="H3468" t="s">
        <v>40</v>
      </c>
      <c r="I3468" t="s">
        <v>3274</v>
      </c>
      <c r="J3468">
        <v>40.700000000000003</v>
      </c>
      <c r="K3468">
        <v>38.909999999999997</v>
      </c>
      <c r="L3468">
        <v>1968</v>
      </c>
      <c r="M3468" t="s">
        <v>2632</v>
      </c>
      <c r="N3468" t="s">
        <v>39</v>
      </c>
      <c r="O3468">
        <v>2003</v>
      </c>
      <c r="P3468">
        <v>2004</v>
      </c>
      <c r="Q3468" t="s">
        <v>2845</v>
      </c>
      <c r="R3468" t="s">
        <v>39</v>
      </c>
      <c r="S3468" t="s">
        <v>39</v>
      </c>
      <c r="T3468">
        <v>4</v>
      </c>
      <c r="U3468" t="s">
        <v>3280</v>
      </c>
      <c r="V3468" s="6" t="s">
        <v>39</v>
      </c>
      <c r="W3468" s="6" t="s">
        <v>39</v>
      </c>
      <c r="X3468" s="6" t="s">
        <v>2803</v>
      </c>
      <c r="Y3468" s="6" t="s">
        <v>39</v>
      </c>
      <c r="Z3468" s="6" t="s">
        <v>2635</v>
      </c>
      <c r="AA3468" t="s">
        <v>39</v>
      </c>
      <c r="AB3468" t="s">
        <v>39</v>
      </c>
      <c r="AC3468" t="s">
        <v>39</v>
      </c>
      <c r="AD3468" t="s">
        <v>40</v>
      </c>
      <c r="AE3468" t="s">
        <v>39</v>
      </c>
      <c r="AF3468" t="s">
        <v>40</v>
      </c>
      <c r="AG3468" t="s">
        <v>39</v>
      </c>
      <c r="AH3468" t="s">
        <v>39</v>
      </c>
      <c r="AI3468" t="s">
        <v>39</v>
      </c>
      <c r="AJ3468" s="6" t="s">
        <v>3129</v>
      </c>
      <c r="AK3468" s="19">
        <v>7</v>
      </c>
      <c r="AL3468" t="s">
        <v>136</v>
      </c>
      <c r="AM3468" s="19">
        <v>12.12</v>
      </c>
      <c r="AN3468">
        <v>3</v>
      </c>
      <c r="AO3468">
        <v>100</v>
      </c>
      <c r="AP3468">
        <v>28</v>
      </c>
      <c r="AQ3468" t="s">
        <v>39</v>
      </c>
      <c r="AR3468" t="s">
        <v>2921</v>
      </c>
      <c r="AS3468" t="s">
        <v>3281</v>
      </c>
    </row>
    <row r="3469" spans="1:45" x14ac:dyDescent="0.35">
      <c r="A3469" t="s">
        <v>2187</v>
      </c>
      <c r="B3469" t="s">
        <v>2672</v>
      </c>
      <c r="C3469" t="s">
        <v>2592</v>
      </c>
      <c r="D3469" t="s">
        <v>915</v>
      </c>
      <c r="E3469" t="s">
        <v>1492</v>
      </c>
      <c r="F3469" t="s">
        <v>3065</v>
      </c>
      <c r="G3469" t="s">
        <v>42</v>
      </c>
      <c r="H3469" t="s">
        <v>40</v>
      </c>
      <c r="I3469" t="s">
        <v>3274</v>
      </c>
      <c r="J3469">
        <v>40.700000000000003</v>
      </c>
      <c r="K3469">
        <v>38.909999999999997</v>
      </c>
      <c r="L3469">
        <v>1968</v>
      </c>
      <c r="M3469" t="s">
        <v>2632</v>
      </c>
      <c r="N3469" t="s">
        <v>39</v>
      </c>
      <c r="O3469">
        <v>2003</v>
      </c>
      <c r="P3469">
        <v>2004</v>
      </c>
      <c r="Q3469" t="s">
        <v>2845</v>
      </c>
      <c r="R3469" t="s">
        <v>39</v>
      </c>
      <c r="S3469" t="s">
        <v>39</v>
      </c>
      <c r="T3469">
        <v>4</v>
      </c>
      <c r="U3469" t="s">
        <v>3280</v>
      </c>
      <c r="V3469" s="6" t="s">
        <v>39</v>
      </c>
      <c r="W3469" s="6" t="s">
        <v>39</v>
      </c>
      <c r="X3469" s="6" t="s">
        <v>2803</v>
      </c>
      <c r="Y3469" s="6" t="s">
        <v>39</v>
      </c>
      <c r="Z3469" s="6" t="s">
        <v>2635</v>
      </c>
      <c r="AA3469" t="s">
        <v>39</v>
      </c>
      <c r="AB3469" t="s">
        <v>39</v>
      </c>
      <c r="AC3469" t="s">
        <v>39</v>
      </c>
      <c r="AD3469" t="s">
        <v>40</v>
      </c>
      <c r="AE3469" t="s">
        <v>39</v>
      </c>
      <c r="AF3469" t="s">
        <v>40</v>
      </c>
      <c r="AG3469" t="s">
        <v>39</v>
      </c>
      <c r="AH3469" t="s">
        <v>39</v>
      </c>
      <c r="AI3469" t="s">
        <v>39</v>
      </c>
      <c r="AJ3469" s="6" t="s">
        <v>3129</v>
      </c>
      <c r="AK3469" s="19">
        <v>14.89</v>
      </c>
      <c r="AL3469" t="s">
        <v>136</v>
      </c>
      <c r="AM3469" s="19">
        <v>0.24</v>
      </c>
      <c r="AN3469">
        <v>3</v>
      </c>
      <c r="AO3469">
        <v>100</v>
      </c>
      <c r="AP3469">
        <v>28</v>
      </c>
      <c r="AQ3469" t="s">
        <v>39</v>
      </c>
      <c r="AR3469" t="s">
        <v>2921</v>
      </c>
      <c r="AS3469" t="s">
        <v>3281</v>
      </c>
    </row>
    <row r="3470" spans="1:45" x14ac:dyDescent="0.35">
      <c r="A3470" t="s">
        <v>2187</v>
      </c>
      <c r="B3470" t="s">
        <v>2672</v>
      </c>
      <c r="C3470" t="s">
        <v>2592</v>
      </c>
      <c r="D3470" t="s">
        <v>915</v>
      </c>
      <c r="E3470" t="s">
        <v>1492</v>
      </c>
      <c r="F3470" t="s">
        <v>3065</v>
      </c>
      <c r="G3470" t="s">
        <v>42</v>
      </c>
      <c r="H3470" t="s">
        <v>40</v>
      </c>
      <c r="I3470" t="s">
        <v>3274</v>
      </c>
      <c r="J3470">
        <v>40.700000000000003</v>
      </c>
      <c r="K3470">
        <v>38.909999999999997</v>
      </c>
      <c r="L3470">
        <v>1968</v>
      </c>
      <c r="M3470" t="s">
        <v>2632</v>
      </c>
      <c r="N3470" t="s">
        <v>39</v>
      </c>
      <c r="O3470">
        <v>2003</v>
      </c>
      <c r="P3470">
        <v>2004</v>
      </c>
      <c r="Q3470" t="s">
        <v>2845</v>
      </c>
      <c r="R3470" t="s">
        <v>39</v>
      </c>
      <c r="S3470" t="s">
        <v>39</v>
      </c>
      <c r="T3470">
        <v>4</v>
      </c>
      <c r="U3470" t="s">
        <v>3280</v>
      </c>
      <c r="V3470" s="6" t="s">
        <v>39</v>
      </c>
      <c r="W3470" s="6" t="s">
        <v>39</v>
      </c>
      <c r="X3470" s="6" t="s">
        <v>2803</v>
      </c>
      <c r="Y3470" s="6" t="s">
        <v>39</v>
      </c>
      <c r="Z3470" s="6" t="s">
        <v>2635</v>
      </c>
      <c r="AA3470" t="s">
        <v>39</v>
      </c>
      <c r="AB3470" t="s">
        <v>39</v>
      </c>
      <c r="AC3470" t="s">
        <v>39</v>
      </c>
      <c r="AD3470" t="s">
        <v>40</v>
      </c>
      <c r="AE3470" t="s">
        <v>39</v>
      </c>
      <c r="AF3470" t="s">
        <v>40</v>
      </c>
      <c r="AG3470" t="s">
        <v>39</v>
      </c>
      <c r="AH3470" t="s">
        <v>39</v>
      </c>
      <c r="AI3470" t="s">
        <v>39</v>
      </c>
      <c r="AJ3470" s="6" t="s">
        <v>3129</v>
      </c>
      <c r="AK3470" s="19">
        <v>15.01</v>
      </c>
      <c r="AL3470" t="s">
        <v>136</v>
      </c>
      <c r="AM3470" s="19">
        <v>1.19</v>
      </c>
      <c r="AN3470">
        <v>3</v>
      </c>
      <c r="AO3470">
        <v>100</v>
      </c>
      <c r="AP3470">
        <v>28</v>
      </c>
      <c r="AQ3470" t="s">
        <v>39</v>
      </c>
      <c r="AR3470" t="s">
        <v>2921</v>
      </c>
      <c r="AS3470" t="s">
        <v>3281</v>
      </c>
    </row>
    <row r="3471" spans="1:45" x14ac:dyDescent="0.35">
      <c r="A3471" t="s">
        <v>2187</v>
      </c>
      <c r="B3471" t="s">
        <v>2672</v>
      </c>
      <c r="C3471" t="s">
        <v>2592</v>
      </c>
      <c r="D3471" t="s">
        <v>915</v>
      </c>
      <c r="E3471" t="s">
        <v>1492</v>
      </c>
      <c r="F3471" t="s">
        <v>3065</v>
      </c>
      <c r="G3471" t="s">
        <v>42</v>
      </c>
      <c r="H3471" t="s">
        <v>40</v>
      </c>
      <c r="I3471" t="s">
        <v>3274</v>
      </c>
      <c r="J3471">
        <v>40.700000000000003</v>
      </c>
      <c r="K3471">
        <v>38.909999999999997</v>
      </c>
      <c r="L3471">
        <v>1968</v>
      </c>
      <c r="M3471" t="s">
        <v>2632</v>
      </c>
      <c r="N3471" t="s">
        <v>39</v>
      </c>
      <c r="O3471">
        <v>2003</v>
      </c>
      <c r="P3471">
        <v>2004</v>
      </c>
      <c r="Q3471" t="s">
        <v>2845</v>
      </c>
      <c r="R3471" t="s">
        <v>39</v>
      </c>
      <c r="S3471" t="s">
        <v>39</v>
      </c>
      <c r="T3471">
        <v>4</v>
      </c>
      <c r="U3471" t="s">
        <v>3280</v>
      </c>
      <c r="V3471" s="6" t="s">
        <v>39</v>
      </c>
      <c r="W3471" s="6" t="s">
        <v>39</v>
      </c>
      <c r="X3471" s="6" t="s">
        <v>2803</v>
      </c>
      <c r="Y3471" s="6" t="s">
        <v>39</v>
      </c>
      <c r="Z3471" s="6" t="s">
        <v>2635</v>
      </c>
      <c r="AA3471" t="s">
        <v>39</v>
      </c>
      <c r="AB3471" t="s">
        <v>39</v>
      </c>
      <c r="AC3471" t="s">
        <v>39</v>
      </c>
      <c r="AD3471" t="s">
        <v>40</v>
      </c>
      <c r="AE3471" t="s">
        <v>39</v>
      </c>
      <c r="AF3471" t="s">
        <v>40</v>
      </c>
      <c r="AG3471" t="s">
        <v>39</v>
      </c>
      <c r="AH3471" t="s">
        <v>39</v>
      </c>
      <c r="AI3471" t="s">
        <v>39</v>
      </c>
      <c r="AJ3471" s="6" t="s">
        <v>3129</v>
      </c>
      <c r="AK3471" s="19">
        <v>13.78</v>
      </c>
      <c r="AL3471" t="s">
        <v>136</v>
      </c>
      <c r="AM3471" s="19">
        <v>0.45</v>
      </c>
      <c r="AN3471">
        <v>3</v>
      </c>
      <c r="AO3471">
        <v>100</v>
      </c>
      <c r="AP3471">
        <v>28</v>
      </c>
      <c r="AQ3471" t="s">
        <v>39</v>
      </c>
      <c r="AR3471" t="s">
        <v>2921</v>
      </c>
      <c r="AS3471" t="s">
        <v>3281</v>
      </c>
    </row>
    <row r="3472" spans="1:45" x14ac:dyDescent="0.35">
      <c r="A3472" t="s">
        <v>2187</v>
      </c>
      <c r="B3472" t="s">
        <v>2672</v>
      </c>
      <c r="C3472" t="s">
        <v>2592</v>
      </c>
      <c r="D3472" t="s">
        <v>915</v>
      </c>
      <c r="E3472" t="s">
        <v>1492</v>
      </c>
      <c r="F3472" t="s">
        <v>3065</v>
      </c>
      <c r="G3472" t="s">
        <v>42</v>
      </c>
      <c r="H3472" t="s">
        <v>40</v>
      </c>
      <c r="I3472" t="s">
        <v>3274</v>
      </c>
      <c r="J3472">
        <v>40.700000000000003</v>
      </c>
      <c r="K3472">
        <v>38.909999999999997</v>
      </c>
      <c r="L3472">
        <v>1968</v>
      </c>
      <c r="M3472" t="s">
        <v>2632</v>
      </c>
      <c r="N3472" t="s">
        <v>39</v>
      </c>
      <c r="O3472">
        <v>2003</v>
      </c>
      <c r="P3472">
        <v>2004</v>
      </c>
      <c r="Q3472" t="s">
        <v>2845</v>
      </c>
      <c r="R3472" t="s">
        <v>39</v>
      </c>
      <c r="S3472" t="s">
        <v>39</v>
      </c>
      <c r="T3472">
        <v>4</v>
      </c>
      <c r="U3472" t="s">
        <v>3280</v>
      </c>
      <c r="V3472" s="6" t="s">
        <v>39</v>
      </c>
      <c r="W3472" s="6" t="s">
        <v>39</v>
      </c>
      <c r="X3472" s="6" t="s">
        <v>2803</v>
      </c>
      <c r="Y3472" s="6" t="s">
        <v>39</v>
      </c>
      <c r="Z3472" s="6" t="s">
        <v>2635</v>
      </c>
      <c r="AA3472" t="s">
        <v>39</v>
      </c>
      <c r="AB3472" t="s">
        <v>39</v>
      </c>
      <c r="AC3472" t="s">
        <v>39</v>
      </c>
      <c r="AD3472" t="s">
        <v>40</v>
      </c>
      <c r="AE3472" t="s">
        <v>39</v>
      </c>
      <c r="AF3472" t="s">
        <v>40</v>
      </c>
      <c r="AG3472" t="s">
        <v>39</v>
      </c>
      <c r="AH3472" t="s">
        <v>39</v>
      </c>
      <c r="AI3472" t="s">
        <v>39</v>
      </c>
      <c r="AJ3472" s="6" t="s">
        <v>3129</v>
      </c>
      <c r="AK3472" s="19">
        <v>14.44</v>
      </c>
      <c r="AL3472" t="s">
        <v>136</v>
      </c>
      <c r="AM3472" s="19">
        <v>0.46</v>
      </c>
      <c r="AN3472">
        <v>3</v>
      </c>
      <c r="AO3472">
        <v>100</v>
      </c>
      <c r="AP3472">
        <v>28</v>
      </c>
      <c r="AQ3472" t="s">
        <v>39</v>
      </c>
      <c r="AR3472" t="s">
        <v>2921</v>
      </c>
      <c r="AS3472" t="s">
        <v>3281</v>
      </c>
    </row>
    <row r="3473" spans="1:45" x14ac:dyDescent="0.35">
      <c r="A3473" t="s">
        <v>2187</v>
      </c>
      <c r="B3473" t="s">
        <v>2672</v>
      </c>
      <c r="C3473" t="s">
        <v>2592</v>
      </c>
      <c r="D3473" t="s">
        <v>915</v>
      </c>
      <c r="E3473" t="s">
        <v>1492</v>
      </c>
      <c r="F3473" t="s">
        <v>3065</v>
      </c>
      <c r="G3473" t="s">
        <v>42</v>
      </c>
      <c r="H3473" t="s">
        <v>40</v>
      </c>
      <c r="I3473" t="s">
        <v>3274</v>
      </c>
      <c r="J3473">
        <v>40.700000000000003</v>
      </c>
      <c r="K3473">
        <v>38.909999999999997</v>
      </c>
      <c r="L3473">
        <v>1968</v>
      </c>
      <c r="M3473" t="s">
        <v>2632</v>
      </c>
      <c r="N3473" t="s">
        <v>39</v>
      </c>
      <c r="O3473">
        <v>2003</v>
      </c>
      <c r="P3473">
        <v>2004</v>
      </c>
      <c r="Q3473" t="s">
        <v>2845</v>
      </c>
      <c r="R3473" t="s">
        <v>39</v>
      </c>
      <c r="S3473" t="s">
        <v>39</v>
      </c>
      <c r="T3473">
        <v>4</v>
      </c>
      <c r="U3473" t="s">
        <v>3280</v>
      </c>
      <c r="V3473" s="6" t="s">
        <v>39</v>
      </c>
      <c r="W3473" s="6" t="s">
        <v>39</v>
      </c>
      <c r="X3473" s="6" t="s">
        <v>2803</v>
      </c>
      <c r="Y3473" s="6" t="s">
        <v>39</v>
      </c>
      <c r="Z3473" s="6" t="s">
        <v>2635</v>
      </c>
      <c r="AA3473" t="s">
        <v>39</v>
      </c>
      <c r="AB3473" t="s">
        <v>39</v>
      </c>
      <c r="AC3473" t="s">
        <v>39</v>
      </c>
      <c r="AD3473" t="s">
        <v>40</v>
      </c>
      <c r="AE3473" t="s">
        <v>39</v>
      </c>
      <c r="AF3473" t="s">
        <v>40</v>
      </c>
      <c r="AG3473" t="s">
        <v>39</v>
      </c>
      <c r="AH3473" t="s">
        <v>39</v>
      </c>
      <c r="AI3473" t="s">
        <v>39</v>
      </c>
      <c r="AJ3473" s="6" t="s">
        <v>3129</v>
      </c>
      <c r="AK3473" s="19">
        <v>13.23</v>
      </c>
      <c r="AL3473" t="s">
        <v>136</v>
      </c>
      <c r="AM3473" s="19">
        <v>0.75</v>
      </c>
      <c r="AN3473">
        <v>3</v>
      </c>
      <c r="AO3473">
        <v>100</v>
      </c>
      <c r="AP3473">
        <v>28</v>
      </c>
      <c r="AQ3473" t="s">
        <v>39</v>
      </c>
      <c r="AR3473" t="s">
        <v>2921</v>
      </c>
      <c r="AS3473" t="s">
        <v>3281</v>
      </c>
    </row>
    <row r="3474" spans="1:45" x14ac:dyDescent="0.35">
      <c r="A3474" t="s">
        <v>2187</v>
      </c>
      <c r="B3474" t="s">
        <v>2672</v>
      </c>
      <c r="C3474" t="s">
        <v>2592</v>
      </c>
      <c r="D3474" t="s">
        <v>915</v>
      </c>
      <c r="E3474" t="s">
        <v>1492</v>
      </c>
      <c r="F3474" t="s">
        <v>3065</v>
      </c>
      <c r="G3474" t="s">
        <v>42</v>
      </c>
      <c r="H3474" t="s">
        <v>40</v>
      </c>
      <c r="I3474" t="s">
        <v>3274</v>
      </c>
      <c r="J3474">
        <v>40.700000000000003</v>
      </c>
      <c r="K3474">
        <v>38.909999999999997</v>
      </c>
      <c r="L3474">
        <v>1968</v>
      </c>
      <c r="M3474" t="s">
        <v>2632</v>
      </c>
      <c r="N3474" t="s">
        <v>39</v>
      </c>
      <c r="O3474">
        <v>2003</v>
      </c>
      <c r="P3474">
        <v>2004</v>
      </c>
      <c r="Q3474" t="s">
        <v>2845</v>
      </c>
      <c r="R3474" t="s">
        <v>39</v>
      </c>
      <c r="S3474" t="s">
        <v>39</v>
      </c>
      <c r="T3474">
        <v>4</v>
      </c>
      <c r="U3474" t="s">
        <v>3280</v>
      </c>
      <c r="V3474" s="6" t="s">
        <v>39</v>
      </c>
      <c r="W3474" s="6" t="s">
        <v>39</v>
      </c>
      <c r="X3474" s="6" t="s">
        <v>2803</v>
      </c>
      <c r="Y3474" s="6" t="s">
        <v>39</v>
      </c>
      <c r="Z3474" s="6" t="s">
        <v>2635</v>
      </c>
      <c r="AA3474" t="s">
        <v>39</v>
      </c>
      <c r="AB3474" t="s">
        <v>39</v>
      </c>
      <c r="AC3474" t="s">
        <v>39</v>
      </c>
      <c r="AD3474" t="s">
        <v>40</v>
      </c>
      <c r="AE3474" t="s">
        <v>39</v>
      </c>
      <c r="AF3474" t="s">
        <v>40</v>
      </c>
      <c r="AG3474" t="s">
        <v>39</v>
      </c>
      <c r="AH3474" t="s">
        <v>39</v>
      </c>
      <c r="AI3474" t="s">
        <v>39</v>
      </c>
      <c r="AJ3474" s="6" t="s">
        <v>3129</v>
      </c>
      <c r="AK3474" s="19">
        <v>14.85</v>
      </c>
      <c r="AL3474" t="s">
        <v>136</v>
      </c>
      <c r="AM3474" s="19">
        <v>1.97</v>
      </c>
      <c r="AN3474">
        <v>3</v>
      </c>
      <c r="AO3474">
        <v>100</v>
      </c>
      <c r="AP3474">
        <v>28</v>
      </c>
      <c r="AQ3474" t="s">
        <v>39</v>
      </c>
      <c r="AR3474" t="s">
        <v>2921</v>
      </c>
      <c r="AS3474" t="s">
        <v>3281</v>
      </c>
    </row>
    <row r="3475" spans="1:45" x14ac:dyDescent="0.35">
      <c r="A3475" t="s">
        <v>2187</v>
      </c>
      <c r="B3475" t="s">
        <v>2672</v>
      </c>
      <c r="C3475" t="s">
        <v>2592</v>
      </c>
      <c r="D3475" t="s">
        <v>915</v>
      </c>
      <c r="E3475" t="s">
        <v>1492</v>
      </c>
      <c r="F3475" t="s">
        <v>3065</v>
      </c>
      <c r="G3475" t="s">
        <v>42</v>
      </c>
      <c r="H3475" t="s">
        <v>40</v>
      </c>
      <c r="I3475" t="s">
        <v>3274</v>
      </c>
      <c r="J3475">
        <v>40.700000000000003</v>
      </c>
      <c r="K3475">
        <v>38.909999999999997</v>
      </c>
      <c r="L3475">
        <v>1968</v>
      </c>
      <c r="M3475" t="s">
        <v>2632</v>
      </c>
      <c r="N3475" t="s">
        <v>39</v>
      </c>
      <c r="O3475">
        <v>2003</v>
      </c>
      <c r="P3475">
        <v>2004</v>
      </c>
      <c r="Q3475" t="s">
        <v>2845</v>
      </c>
      <c r="R3475" t="s">
        <v>39</v>
      </c>
      <c r="S3475" t="s">
        <v>39</v>
      </c>
      <c r="T3475">
        <v>4</v>
      </c>
      <c r="U3475" t="s">
        <v>3280</v>
      </c>
      <c r="V3475" s="6" t="s">
        <v>39</v>
      </c>
      <c r="W3475" s="6" t="s">
        <v>39</v>
      </c>
      <c r="X3475" s="6" t="s">
        <v>2803</v>
      </c>
      <c r="Y3475" s="6" t="s">
        <v>39</v>
      </c>
      <c r="Z3475" s="6" t="s">
        <v>2635</v>
      </c>
      <c r="AA3475" t="s">
        <v>39</v>
      </c>
      <c r="AB3475" t="s">
        <v>39</v>
      </c>
      <c r="AC3475" t="s">
        <v>39</v>
      </c>
      <c r="AD3475" t="s">
        <v>40</v>
      </c>
      <c r="AE3475" t="s">
        <v>39</v>
      </c>
      <c r="AF3475" t="s">
        <v>40</v>
      </c>
      <c r="AG3475" t="s">
        <v>39</v>
      </c>
      <c r="AH3475" t="s">
        <v>39</v>
      </c>
      <c r="AI3475" t="s">
        <v>39</v>
      </c>
      <c r="AJ3475" s="6" t="s">
        <v>3129</v>
      </c>
      <c r="AK3475" s="19">
        <v>15.55</v>
      </c>
      <c r="AL3475" t="s">
        <v>136</v>
      </c>
      <c r="AM3475" s="19">
        <v>4.8499999999999996</v>
      </c>
      <c r="AN3475">
        <v>3</v>
      </c>
      <c r="AO3475">
        <v>100</v>
      </c>
      <c r="AP3475">
        <v>28</v>
      </c>
      <c r="AQ3475" t="s">
        <v>39</v>
      </c>
      <c r="AR3475" t="s">
        <v>2921</v>
      </c>
      <c r="AS3475" t="s">
        <v>3281</v>
      </c>
    </row>
    <row r="3476" spans="1:45" x14ac:dyDescent="0.35">
      <c r="A3476" t="s">
        <v>2187</v>
      </c>
      <c r="B3476" t="s">
        <v>2672</v>
      </c>
      <c r="C3476" t="s">
        <v>2592</v>
      </c>
      <c r="D3476" t="s">
        <v>915</v>
      </c>
      <c r="E3476" t="s">
        <v>1492</v>
      </c>
      <c r="F3476" t="s">
        <v>3065</v>
      </c>
      <c r="G3476" t="s">
        <v>42</v>
      </c>
      <c r="H3476" t="s">
        <v>40</v>
      </c>
      <c r="I3476" t="s">
        <v>3274</v>
      </c>
      <c r="J3476">
        <v>40.700000000000003</v>
      </c>
      <c r="K3476">
        <v>38.909999999999997</v>
      </c>
      <c r="L3476">
        <v>1968</v>
      </c>
      <c r="M3476" t="s">
        <v>2632</v>
      </c>
      <c r="N3476" t="s">
        <v>39</v>
      </c>
      <c r="O3476">
        <v>2003</v>
      </c>
      <c r="P3476">
        <v>2004</v>
      </c>
      <c r="Q3476" t="s">
        <v>2845</v>
      </c>
      <c r="R3476" t="s">
        <v>39</v>
      </c>
      <c r="S3476" t="s">
        <v>39</v>
      </c>
      <c r="T3476">
        <v>4</v>
      </c>
      <c r="U3476" t="s">
        <v>3280</v>
      </c>
      <c r="V3476" s="6" t="s">
        <v>39</v>
      </c>
      <c r="W3476" s="6" t="s">
        <v>39</v>
      </c>
      <c r="X3476" s="6" t="s">
        <v>2803</v>
      </c>
      <c r="Y3476" s="6" t="s">
        <v>39</v>
      </c>
      <c r="Z3476" s="6" t="s">
        <v>2635</v>
      </c>
      <c r="AA3476" t="s">
        <v>39</v>
      </c>
      <c r="AB3476" t="s">
        <v>39</v>
      </c>
      <c r="AC3476" t="s">
        <v>39</v>
      </c>
      <c r="AD3476" t="s">
        <v>40</v>
      </c>
      <c r="AE3476" t="s">
        <v>39</v>
      </c>
      <c r="AF3476" t="s">
        <v>40</v>
      </c>
      <c r="AG3476" t="s">
        <v>39</v>
      </c>
      <c r="AH3476" t="s">
        <v>39</v>
      </c>
      <c r="AI3476" t="s">
        <v>39</v>
      </c>
      <c r="AJ3476" s="6" t="s">
        <v>3129</v>
      </c>
      <c r="AK3476" s="19">
        <v>16.72</v>
      </c>
      <c r="AL3476" t="s">
        <v>136</v>
      </c>
      <c r="AM3476" s="19">
        <v>2.42</v>
      </c>
      <c r="AN3476">
        <v>3</v>
      </c>
      <c r="AO3476">
        <v>100</v>
      </c>
      <c r="AP3476">
        <v>28</v>
      </c>
      <c r="AQ3476" t="s">
        <v>39</v>
      </c>
      <c r="AR3476" t="s">
        <v>2921</v>
      </c>
      <c r="AS3476" t="s">
        <v>3281</v>
      </c>
    </row>
    <row r="3477" spans="1:45" x14ac:dyDescent="0.35">
      <c r="A3477" t="s">
        <v>2187</v>
      </c>
      <c r="B3477" t="s">
        <v>2672</v>
      </c>
      <c r="C3477" t="s">
        <v>2592</v>
      </c>
      <c r="D3477" t="s">
        <v>915</v>
      </c>
      <c r="E3477" t="s">
        <v>1492</v>
      </c>
      <c r="F3477" t="s">
        <v>3065</v>
      </c>
      <c r="G3477" t="s">
        <v>42</v>
      </c>
      <c r="H3477" t="s">
        <v>40</v>
      </c>
      <c r="I3477" t="s">
        <v>3275</v>
      </c>
      <c r="J3477">
        <v>40.68</v>
      </c>
      <c r="K3477">
        <v>38.85</v>
      </c>
      <c r="L3477">
        <v>1968</v>
      </c>
      <c r="M3477" t="s">
        <v>2632</v>
      </c>
      <c r="N3477" t="s">
        <v>39</v>
      </c>
      <c r="O3477">
        <v>2003</v>
      </c>
      <c r="P3477">
        <v>2004</v>
      </c>
      <c r="Q3477" t="s">
        <v>2845</v>
      </c>
      <c r="R3477" t="s">
        <v>39</v>
      </c>
      <c r="S3477" t="s">
        <v>39</v>
      </c>
      <c r="T3477">
        <v>4</v>
      </c>
      <c r="U3477" t="s">
        <v>3280</v>
      </c>
      <c r="V3477" s="6" t="s">
        <v>39</v>
      </c>
      <c r="W3477" s="6" t="s">
        <v>39</v>
      </c>
      <c r="X3477" s="6" t="s">
        <v>2803</v>
      </c>
      <c r="Y3477" s="6" t="s">
        <v>39</v>
      </c>
      <c r="Z3477" s="6" t="s">
        <v>2635</v>
      </c>
      <c r="AA3477" t="s">
        <v>39</v>
      </c>
      <c r="AB3477" t="s">
        <v>39</v>
      </c>
      <c r="AC3477" t="s">
        <v>39</v>
      </c>
      <c r="AD3477" t="s">
        <v>40</v>
      </c>
      <c r="AE3477" t="s">
        <v>39</v>
      </c>
      <c r="AF3477" t="s">
        <v>40</v>
      </c>
      <c r="AG3477" t="s">
        <v>39</v>
      </c>
      <c r="AH3477" t="s">
        <v>39</v>
      </c>
      <c r="AI3477" t="s">
        <v>39</v>
      </c>
      <c r="AJ3477" s="6" t="s">
        <v>3129</v>
      </c>
      <c r="AK3477" s="19">
        <v>14.44</v>
      </c>
      <c r="AL3477" t="s">
        <v>136</v>
      </c>
      <c r="AM3477" s="19">
        <v>1.71</v>
      </c>
      <c r="AN3477">
        <v>3</v>
      </c>
      <c r="AO3477">
        <v>100</v>
      </c>
      <c r="AP3477">
        <v>28</v>
      </c>
      <c r="AQ3477" t="s">
        <v>39</v>
      </c>
      <c r="AR3477" t="s">
        <v>2921</v>
      </c>
      <c r="AS3477" t="s">
        <v>3281</v>
      </c>
    </row>
    <row r="3478" spans="1:45" x14ac:dyDescent="0.35">
      <c r="A3478" t="s">
        <v>2187</v>
      </c>
      <c r="B3478" t="s">
        <v>2672</v>
      </c>
      <c r="C3478" t="s">
        <v>2592</v>
      </c>
      <c r="D3478" t="s">
        <v>915</v>
      </c>
      <c r="E3478" t="s">
        <v>1492</v>
      </c>
      <c r="F3478" t="s">
        <v>3065</v>
      </c>
      <c r="G3478" t="s">
        <v>42</v>
      </c>
      <c r="H3478" t="s">
        <v>40</v>
      </c>
      <c r="I3478" t="s">
        <v>3275</v>
      </c>
      <c r="J3478">
        <v>40.68</v>
      </c>
      <c r="K3478">
        <v>38.85</v>
      </c>
      <c r="L3478">
        <v>1968</v>
      </c>
      <c r="M3478" t="s">
        <v>2632</v>
      </c>
      <c r="N3478" t="s">
        <v>39</v>
      </c>
      <c r="O3478">
        <v>2003</v>
      </c>
      <c r="P3478">
        <v>2004</v>
      </c>
      <c r="Q3478" t="s">
        <v>2845</v>
      </c>
      <c r="R3478" t="s">
        <v>39</v>
      </c>
      <c r="S3478" t="s">
        <v>39</v>
      </c>
      <c r="T3478">
        <v>4</v>
      </c>
      <c r="U3478" t="s">
        <v>3280</v>
      </c>
      <c r="V3478" s="6" t="s">
        <v>39</v>
      </c>
      <c r="W3478" s="6" t="s">
        <v>39</v>
      </c>
      <c r="X3478" s="6" t="s">
        <v>2803</v>
      </c>
      <c r="Y3478" s="6" t="s">
        <v>39</v>
      </c>
      <c r="Z3478" s="6" t="s">
        <v>2635</v>
      </c>
      <c r="AA3478" t="s">
        <v>39</v>
      </c>
      <c r="AB3478" t="s">
        <v>39</v>
      </c>
      <c r="AC3478" t="s">
        <v>39</v>
      </c>
      <c r="AD3478" t="s">
        <v>40</v>
      </c>
      <c r="AE3478" t="s">
        <v>39</v>
      </c>
      <c r="AF3478" t="s">
        <v>40</v>
      </c>
      <c r="AG3478" t="s">
        <v>39</v>
      </c>
      <c r="AH3478" t="s">
        <v>39</v>
      </c>
      <c r="AI3478" t="s">
        <v>39</v>
      </c>
      <c r="AJ3478" s="6" t="s">
        <v>3129</v>
      </c>
      <c r="AK3478" s="19">
        <v>14</v>
      </c>
      <c r="AL3478" t="s">
        <v>136</v>
      </c>
      <c r="AM3478" s="19">
        <v>0</v>
      </c>
      <c r="AN3478">
        <v>3</v>
      </c>
      <c r="AO3478">
        <v>100</v>
      </c>
      <c r="AP3478">
        <v>28</v>
      </c>
      <c r="AQ3478" t="s">
        <v>39</v>
      </c>
      <c r="AR3478" t="s">
        <v>2921</v>
      </c>
      <c r="AS3478" t="s">
        <v>3281</v>
      </c>
    </row>
    <row r="3479" spans="1:45" x14ac:dyDescent="0.35">
      <c r="A3479" t="s">
        <v>2187</v>
      </c>
      <c r="B3479" t="s">
        <v>2672</v>
      </c>
      <c r="C3479" t="s">
        <v>2592</v>
      </c>
      <c r="D3479" t="s">
        <v>915</v>
      </c>
      <c r="E3479" t="s">
        <v>1492</v>
      </c>
      <c r="F3479" t="s">
        <v>3065</v>
      </c>
      <c r="G3479" t="s">
        <v>42</v>
      </c>
      <c r="H3479" t="s">
        <v>40</v>
      </c>
      <c r="I3479" t="s">
        <v>3275</v>
      </c>
      <c r="J3479">
        <v>40.68</v>
      </c>
      <c r="K3479">
        <v>38.85</v>
      </c>
      <c r="L3479">
        <v>1968</v>
      </c>
      <c r="M3479" t="s">
        <v>2632</v>
      </c>
      <c r="N3479" t="s">
        <v>39</v>
      </c>
      <c r="O3479">
        <v>2003</v>
      </c>
      <c r="P3479">
        <v>2004</v>
      </c>
      <c r="Q3479" t="s">
        <v>2845</v>
      </c>
      <c r="R3479" t="s">
        <v>39</v>
      </c>
      <c r="S3479" t="s">
        <v>39</v>
      </c>
      <c r="T3479">
        <v>4</v>
      </c>
      <c r="U3479" t="s">
        <v>3280</v>
      </c>
      <c r="V3479" s="6" t="s">
        <v>39</v>
      </c>
      <c r="W3479" s="6" t="s">
        <v>39</v>
      </c>
      <c r="X3479" s="6" t="s">
        <v>2803</v>
      </c>
      <c r="Y3479" s="6" t="s">
        <v>39</v>
      </c>
      <c r="Z3479" s="6" t="s">
        <v>2635</v>
      </c>
      <c r="AA3479" t="s">
        <v>39</v>
      </c>
      <c r="AB3479" t="s">
        <v>39</v>
      </c>
      <c r="AC3479" t="s">
        <v>39</v>
      </c>
      <c r="AD3479" t="s">
        <v>40</v>
      </c>
      <c r="AE3479" t="s">
        <v>39</v>
      </c>
      <c r="AF3479" t="s">
        <v>40</v>
      </c>
      <c r="AG3479" t="s">
        <v>39</v>
      </c>
      <c r="AH3479" t="s">
        <v>39</v>
      </c>
      <c r="AI3479" t="s">
        <v>39</v>
      </c>
      <c r="AJ3479" s="6" t="s">
        <v>3129</v>
      </c>
      <c r="AK3479" s="19">
        <v>0</v>
      </c>
      <c r="AL3479" t="s">
        <v>136</v>
      </c>
      <c r="AM3479" s="19">
        <v>0</v>
      </c>
      <c r="AN3479">
        <v>3</v>
      </c>
      <c r="AO3479">
        <v>100</v>
      </c>
      <c r="AP3479">
        <v>28</v>
      </c>
      <c r="AQ3479" t="s">
        <v>39</v>
      </c>
      <c r="AR3479" t="s">
        <v>2921</v>
      </c>
      <c r="AS3479" t="s">
        <v>3281</v>
      </c>
    </row>
    <row r="3480" spans="1:45" x14ac:dyDescent="0.35">
      <c r="A3480" t="s">
        <v>2187</v>
      </c>
      <c r="B3480" t="s">
        <v>2672</v>
      </c>
      <c r="C3480" t="s">
        <v>2592</v>
      </c>
      <c r="D3480" t="s">
        <v>915</v>
      </c>
      <c r="E3480" t="s">
        <v>1492</v>
      </c>
      <c r="F3480" t="s">
        <v>3065</v>
      </c>
      <c r="G3480" t="s">
        <v>42</v>
      </c>
      <c r="H3480" t="s">
        <v>40</v>
      </c>
      <c r="I3480" t="s">
        <v>3275</v>
      </c>
      <c r="J3480">
        <v>40.68</v>
      </c>
      <c r="K3480">
        <v>38.85</v>
      </c>
      <c r="L3480">
        <v>1968</v>
      </c>
      <c r="M3480" t="s">
        <v>2632</v>
      </c>
      <c r="N3480" t="s">
        <v>39</v>
      </c>
      <c r="O3480">
        <v>2003</v>
      </c>
      <c r="P3480">
        <v>2004</v>
      </c>
      <c r="Q3480" t="s">
        <v>2845</v>
      </c>
      <c r="R3480" t="s">
        <v>39</v>
      </c>
      <c r="S3480" t="s">
        <v>39</v>
      </c>
      <c r="T3480">
        <v>4</v>
      </c>
      <c r="U3480" t="s">
        <v>3280</v>
      </c>
      <c r="V3480" s="6" t="s">
        <v>39</v>
      </c>
      <c r="W3480" s="6" t="s">
        <v>39</v>
      </c>
      <c r="X3480" s="6" t="s">
        <v>2803</v>
      </c>
      <c r="Y3480" s="6" t="s">
        <v>39</v>
      </c>
      <c r="Z3480" s="6" t="s">
        <v>2635</v>
      </c>
      <c r="AA3480" t="s">
        <v>39</v>
      </c>
      <c r="AB3480" t="s">
        <v>39</v>
      </c>
      <c r="AC3480" t="s">
        <v>39</v>
      </c>
      <c r="AD3480" t="s">
        <v>40</v>
      </c>
      <c r="AE3480" t="s">
        <v>39</v>
      </c>
      <c r="AF3480" t="s">
        <v>40</v>
      </c>
      <c r="AG3480" t="s">
        <v>39</v>
      </c>
      <c r="AH3480" t="s">
        <v>39</v>
      </c>
      <c r="AI3480" t="s">
        <v>39</v>
      </c>
      <c r="AJ3480" s="6" t="s">
        <v>3129</v>
      </c>
      <c r="AK3480" s="19">
        <v>0</v>
      </c>
      <c r="AL3480" t="s">
        <v>136</v>
      </c>
      <c r="AM3480" s="19">
        <v>0</v>
      </c>
      <c r="AN3480">
        <v>3</v>
      </c>
      <c r="AO3480">
        <v>100</v>
      </c>
      <c r="AP3480">
        <v>28</v>
      </c>
      <c r="AQ3480" t="s">
        <v>39</v>
      </c>
      <c r="AR3480" t="s">
        <v>2921</v>
      </c>
      <c r="AS3480" t="s">
        <v>3281</v>
      </c>
    </row>
    <row r="3481" spans="1:45" x14ac:dyDescent="0.35">
      <c r="A3481" t="s">
        <v>2187</v>
      </c>
      <c r="B3481" t="s">
        <v>2672</v>
      </c>
      <c r="C3481" t="s">
        <v>2592</v>
      </c>
      <c r="D3481" t="s">
        <v>915</v>
      </c>
      <c r="E3481" t="s">
        <v>1492</v>
      </c>
      <c r="F3481" t="s">
        <v>3065</v>
      </c>
      <c r="G3481" t="s">
        <v>42</v>
      </c>
      <c r="H3481" t="s">
        <v>40</v>
      </c>
      <c r="I3481" t="s">
        <v>3275</v>
      </c>
      <c r="J3481">
        <v>40.68</v>
      </c>
      <c r="K3481">
        <v>38.85</v>
      </c>
      <c r="L3481">
        <v>1968</v>
      </c>
      <c r="M3481" t="s">
        <v>2632</v>
      </c>
      <c r="N3481" t="s">
        <v>39</v>
      </c>
      <c r="O3481">
        <v>2003</v>
      </c>
      <c r="P3481">
        <v>2004</v>
      </c>
      <c r="Q3481" t="s">
        <v>2845</v>
      </c>
      <c r="R3481" t="s">
        <v>39</v>
      </c>
      <c r="S3481" t="s">
        <v>39</v>
      </c>
      <c r="T3481">
        <v>4</v>
      </c>
      <c r="U3481" t="s">
        <v>3280</v>
      </c>
      <c r="V3481" s="6" t="s">
        <v>39</v>
      </c>
      <c r="W3481" s="6" t="s">
        <v>39</v>
      </c>
      <c r="X3481" s="6" t="s">
        <v>2803</v>
      </c>
      <c r="Y3481" s="6" t="s">
        <v>39</v>
      </c>
      <c r="Z3481" s="6" t="s">
        <v>2635</v>
      </c>
      <c r="AA3481" t="s">
        <v>39</v>
      </c>
      <c r="AB3481" t="s">
        <v>39</v>
      </c>
      <c r="AC3481" t="s">
        <v>39</v>
      </c>
      <c r="AD3481" t="s">
        <v>40</v>
      </c>
      <c r="AE3481" t="s">
        <v>39</v>
      </c>
      <c r="AF3481" t="s">
        <v>40</v>
      </c>
      <c r="AG3481" t="s">
        <v>39</v>
      </c>
      <c r="AH3481" t="s">
        <v>39</v>
      </c>
      <c r="AI3481" t="s">
        <v>39</v>
      </c>
      <c r="AJ3481" s="6" t="s">
        <v>3129</v>
      </c>
      <c r="AK3481" s="19">
        <v>9.33</v>
      </c>
      <c r="AL3481" t="s">
        <v>136</v>
      </c>
      <c r="AM3481" s="19">
        <v>8.08</v>
      </c>
      <c r="AN3481">
        <v>3</v>
      </c>
      <c r="AO3481">
        <v>100</v>
      </c>
      <c r="AP3481">
        <v>28</v>
      </c>
      <c r="AQ3481" t="s">
        <v>39</v>
      </c>
      <c r="AR3481" t="s">
        <v>2921</v>
      </c>
      <c r="AS3481" t="s">
        <v>3281</v>
      </c>
    </row>
    <row r="3482" spans="1:45" x14ac:dyDescent="0.35">
      <c r="A3482" t="s">
        <v>2187</v>
      </c>
      <c r="B3482" t="s">
        <v>2672</v>
      </c>
      <c r="C3482" t="s">
        <v>2592</v>
      </c>
      <c r="D3482" t="s">
        <v>915</v>
      </c>
      <c r="E3482" t="s">
        <v>1492</v>
      </c>
      <c r="F3482" t="s">
        <v>3065</v>
      </c>
      <c r="G3482" t="s">
        <v>42</v>
      </c>
      <c r="H3482" t="s">
        <v>40</v>
      </c>
      <c r="I3482" t="s">
        <v>3275</v>
      </c>
      <c r="J3482">
        <v>40.68</v>
      </c>
      <c r="K3482">
        <v>38.85</v>
      </c>
      <c r="L3482">
        <v>1968</v>
      </c>
      <c r="M3482" t="s">
        <v>2632</v>
      </c>
      <c r="N3482" t="s">
        <v>39</v>
      </c>
      <c r="O3482">
        <v>2003</v>
      </c>
      <c r="P3482">
        <v>2004</v>
      </c>
      <c r="Q3482" t="s">
        <v>2845</v>
      </c>
      <c r="R3482" t="s">
        <v>39</v>
      </c>
      <c r="S3482" t="s">
        <v>39</v>
      </c>
      <c r="T3482">
        <v>4</v>
      </c>
      <c r="U3482" t="s">
        <v>3280</v>
      </c>
      <c r="V3482" s="6" t="s">
        <v>39</v>
      </c>
      <c r="W3482" s="6" t="s">
        <v>39</v>
      </c>
      <c r="X3482" s="6" t="s">
        <v>2803</v>
      </c>
      <c r="Y3482" s="6" t="s">
        <v>39</v>
      </c>
      <c r="Z3482" s="6" t="s">
        <v>2635</v>
      </c>
      <c r="AA3482" t="s">
        <v>39</v>
      </c>
      <c r="AB3482" t="s">
        <v>39</v>
      </c>
      <c r="AC3482" t="s">
        <v>39</v>
      </c>
      <c r="AD3482" t="s">
        <v>40</v>
      </c>
      <c r="AE3482" t="s">
        <v>39</v>
      </c>
      <c r="AF3482" t="s">
        <v>40</v>
      </c>
      <c r="AG3482" t="s">
        <v>39</v>
      </c>
      <c r="AH3482" t="s">
        <v>39</v>
      </c>
      <c r="AI3482" t="s">
        <v>39</v>
      </c>
      <c r="AJ3482" s="6" t="s">
        <v>3129</v>
      </c>
      <c r="AK3482" s="19">
        <v>15.63</v>
      </c>
      <c r="AL3482" t="s">
        <v>136</v>
      </c>
      <c r="AM3482" s="19">
        <v>1.76</v>
      </c>
      <c r="AN3482">
        <v>3</v>
      </c>
      <c r="AO3482">
        <v>100</v>
      </c>
      <c r="AP3482">
        <v>28</v>
      </c>
      <c r="AQ3482" t="s">
        <v>39</v>
      </c>
      <c r="AR3482" t="s">
        <v>2921</v>
      </c>
      <c r="AS3482" t="s">
        <v>3281</v>
      </c>
    </row>
    <row r="3483" spans="1:45" x14ac:dyDescent="0.35">
      <c r="A3483" t="s">
        <v>2187</v>
      </c>
      <c r="B3483" t="s">
        <v>2672</v>
      </c>
      <c r="C3483" t="s">
        <v>2592</v>
      </c>
      <c r="D3483" t="s">
        <v>915</v>
      </c>
      <c r="E3483" t="s">
        <v>1492</v>
      </c>
      <c r="F3483" t="s">
        <v>3065</v>
      </c>
      <c r="G3483" t="s">
        <v>42</v>
      </c>
      <c r="H3483" t="s">
        <v>40</v>
      </c>
      <c r="I3483" t="s">
        <v>3275</v>
      </c>
      <c r="J3483">
        <v>40.68</v>
      </c>
      <c r="K3483">
        <v>38.85</v>
      </c>
      <c r="L3483">
        <v>1968</v>
      </c>
      <c r="M3483" t="s">
        <v>2632</v>
      </c>
      <c r="N3483" t="s">
        <v>39</v>
      </c>
      <c r="O3483">
        <v>2003</v>
      </c>
      <c r="P3483">
        <v>2004</v>
      </c>
      <c r="Q3483" t="s">
        <v>2845</v>
      </c>
      <c r="R3483" t="s">
        <v>39</v>
      </c>
      <c r="S3483" t="s">
        <v>39</v>
      </c>
      <c r="T3483">
        <v>4</v>
      </c>
      <c r="U3483" t="s">
        <v>3280</v>
      </c>
      <c r="V3483" s="6" t="s">
        <v>39</v>
      </c>
      <c r="W3483" s="6" t="s">
        <v>39</v>
      </c>
      <c r="X3483" s="6" t="s">
        <v>2803</v>
      </c>
      <c r="Y3483" s="6" t="s">
        <v>39</v>
      </c>
      <c r="Z3483" s="6" t="s">
        <v>2635</v>
      </c>
      <c r="AA3483" t="s">
        <v>39</v>
      </c>
      <c r="AB3483" t="s">
        <v>39</v>
      </c>
      <c r="AC3483" t="s">
        <v>39</v>
      </c>
      <c r="AD3483" t="s">
        <v>40</v>
      </c>
      <c r="AE3483" t="s">
        <v>39</v>
      </c>
      <c r="AF3483" t="s">
        <v>40</v>
      </c>
      <c r="AG3483" t="s">
        <v>39</v>
      </c>
      <c r="AH3483" t="s">
        <v>39</v>
      </c>
      <c r="AI3483" t="s">
        <v>39</v>
      </c>
      <c r="AJ3483" s="6" t="s">
        <v>3129</v>
      </c>
      <c r="AK3483" s="19">
        <v>0</v>
      </c>
      <c r="AL3483" t="s">
        <v>136</v>
      </c>
      <c r="AM3483" s="19">
        <v>0</v>
      </c>
      <c r="AN3483">
        <v>3</v>
      </c>
      <c r="AO3483">
        <v>100</v>
      </c>
      <c r="AP3483">
        <v>28</v>
      </c>
      <c r="AQ3483" t="s">
        <v>39</v>
      </c>
      <c r="AR3483" t="s">
        <v>2921</v>
      </c>
      <c r="AS3483" t="s">
        <v>3281</v>
      </c>
    </row>
    <row r="3484" spans="1:45" x14ac:dyDescent="0.35">
      <c r="A3484" t="s">
        <v>2187</v>
      </c>
      <c r="B3484" t="s">
        <v>2672</v>
      </c>
      <c r="C3484" t="s">
        <v>2592</v>
      </c>
      <c r="D3484" t="s">
        <v>915</v>
      </c>
      <c r="E3484" t="s">
        <v>1492</v>
      </c>
      <c r="F3484" t="s">
        <v>3065</v>
      </c>
      <c r="G3484" t="s">
        <v>42</v>
      </c>
      <c r="H3484" t="s">
        <v>40</v>
      </c>
      <c r="I3484" t="s">
        <v>3275</v>
      </c>
      <c r="J3484">
        <v>40.68</v>
      </c>
      <c r="K3484">
        <v>38.85</v>
      </c>
      <c r="L3484">
        <v>1968</v>
      </c>
      <c r="M3484" t="s">
        <v>2632</v>
      </c>
      <c r="N3484" t="s">
        <v>39</v>
      </c>
      <c r="O3484">
        <v>2003</v>
      </c>
      <c r="P3484">
        <v>2004</v>
      </c>
      <c r="Q3484" t="s">
        <v>2845</v>
      </c>
      <c r="R3484" t="s">
        <v>39</v>
      </c>
      <c r="S3484" t="s">
        <v>39</v>
      </c>
      <c r="T3484">
        <v>4</v>
      </c>
      <c r="U3484" t="s">
        <v>3280</v>
      </c>
      <c r="V3484" s="6" t="s">
        <v>39</v>
      </c>
      <c r="W3484" s="6" t="s">
        <v>39</v>
      </c>
      <c r="X3484" s="6" t="s">
        <v>2803</v>
      </c>
      <c r="Y3484" s="6" t="s">
        <v>39</v>
      </c>
      <c r="Z3484" s="6" t="s">
        <v>2635</v>
      </c>
      <c r="AA3484" t="s">
        <v>39</v>
      </c>
      <c r="AB3484" t="s">
        <v>39</v>
      </c>
      <c r="AC3484" t="s">
        <v>39</v>
      </c>
      <c r="AD3484" t="s">
        <v>40</v>
      </c>
      <c r="AE3484" t="s">
        <v>39</v>
      </c>
      <c r="AF3484" t="s">
        <v>40</v>
      </c>
      <c r="AG3484" t="s">
        <v>39</v>
      </c>
      <c r="AH3484" t="s">
        <v>39</v>
      </c>
      <c r="AI3484" t="s">
        <v>39</v>
      </c>
      <c r="AJ3484" s="6" t="s">
        <v>3129</v>
      </c>
      <c r="AK3484" s="19">
        <v>10.3</v>
      </c>
      <c r="AL3484" t="s">
        <v>136</v>
      </c>
      <c r="AM3484" s="19">
        <v>1.46</v>
      </c>
      <c r="AN3484">
        <v>3</v>
      </c>
      <c r="AO3484">
        <v>100</v>
      </c>
      <c r="AP3484">
        <v>28</v>
      </c>
      <c r="AQ3484" t="s">
        <v>39</v>
      </c>
      <c r="AR3484" t="s">
        <v>2921</v>
      </c>
      <c r="AS3484" t="s">
        <v>3281</v>
      </c>
    </row>
    <row r="3485" spans="1:45" x14ac:dyDescent="0.35">
      <c r="A3485" t="s">
        <v>2187</v>
      </c>
      <c r="B3485" t="s">
        <v>2672</v>
      </c>
      <c r="C3485" t="s">
        <v>2592</v>
      </c>
      <c r="D3485" t="s">
        <v>915</v>
      </c>
      <c r="E3485" t="s">
        <v>1492</v>
      </c>
      <c r="F3485" t="s">
        <v>3065</v>
      </c>
      <c r="G3485" t="s">
        <v>42</v>
      </c>
      <c r="H3485" t="s">
        <v>40</v>
      </c>
      <c r="I3485" t="s">
        <v>3275</v>
      </c>
      <c r="J3485">
        <v>40.68</v>
      </c>
      <c r="K3485">
        <v>38.85</v>
      </c>
      <c r="L3485">
        <v>1968</v>
      </c>
      <c r="M3485" t="s">
        <v>2632</v>
      </c>
      <c r="N3485" t="s">
        <v>39</v>
      </c>
      <c r="O3485">
        <v>2003</v>
      </c>
      <c r="P3485">
        <v>2004</v>
      </c>
      <c r="Q3485" t="s">
        <v>2845</v>
      </c>
      <c r="R3485" t="s">
        <v>39</v>
      </c>
      <c r="S3485" t="s">
        <v>39</v>
      </c>
      <c r="T3485">
        <v>4</v>
      </c>
      <c r="U3485" t="s">
        <v>3280</v>
      </c>
      <c r="V3485" s="6" t="s">
        <v>39</v>
      </c>
      <c r="W3485" s="6" t="s">
        <v>39</v>
      </c>
      <c r="X3485" s="6" t="s">
        <v>2803</v>
      </c>
      <c r="Y3485" s="6" t="s">
        <v>39</v>
      </c>
      <c r="Z3485" s="6" t="s">
        <v>2635</v>
      </c>
      <c r="AA3485" t="s">
        <v>39</v>
      </c>
      <c r="AB3485" t="s">
        <v>39</v>
      </c>
      <c r="AC3485" t="s">
        <v>39</v>
      </c>
      <c r="AD3485" t="s">
        <v>40</v>
      </c>
      <c r="AE3485" t="s">
        <v>39</v>
      </c>
      <c r="AF3485" t="s">
        <v>40</v>
      </c>
      <c r="AG3485" t="s">
        <v>39</v>
      </c>
      <c r="AH3485" t="s">
        <v>39</v>
      </c>
      <c r="AI3485" t="s">
        <v>39</v>
      </c>
      <c r="AJ3485" s="6" t="s">
        <v>3129</v>
      </c>
      <c r="AK3485" s="19">
        <v>0</v>
      </c>
      <c r="AL3485" t="s">
        <v>136</v>
      </c>
      <c r="AM3485" s="19">
        <v>0</v>
      </c>
      <c r="AN3485">
        <v>3</v>
      </c>
      <c r="AO3485">
        <v>100</v>
      </c>
      <c r="AP3485">
        <v>28</v>
      </c>
      <c r="AQ3485" t="s">
        <v>39</v>
      </c>
      <c r="AR3485" t="s">
        <v>2921</v>
      </c>
      <c r="AS3485" t="s">
        <v>3281</v>
      </c>
    </row>
    <row r="3486" spans="1:45" x14ac:dyDescent="0.35">
      <c r="A3486" t="s">
        <v>2187</v>
      </c>
      <c r="B3486" t="s">
        <v>2672</v>
      </c>
      <c r="C3486" t="s">
        <v>2592</v>
      </c>
      <c r="D3486" t="s">
        <v>915</v>
      </c>
      <c r="E3486" t="s">
        <v>1492</v>
      </c>
      <c r="F3486" t="s">
        <v>3065</v>
      </c>
      <c r="G3486" t="s">
        <v>42</v>
      </c>
      <c r="H3486" t="s">
        <v>40</v>
      </c>
      <c r="I3486" t="s">
        <v>3275</v>
      </c>
      <c r="J3486">
        <v>40.68</v>
      </c>
      <c r="K3486">
        <v>38.85</v>
      </c>
      <c r="L3486">
        <v>1968</v>
      </c>
      <c r="M3486" t="s">
        <v>2632</v>
      </c>
      <c r="N3486" t="s">
        <v>39</v>
      </c>
      <c r="O3486">
        <v>2003</v>
      </c>
      <c r="P3486">
        <v>2004</v>
      </c>
      <c r="Q3486" t="s">
        <v>2845</v>
      </c>
      <c r="R3486" t="s">
        <v>39</v>
      </c>
      <c r="S3486" t="s">
        <v>39</v>
      </c>
      <c r="T3486">
        <v>4</v>
      </c>
      <c r="U3486" t="s">
        <v>3280</v>
      </c>
      <c r="V3486" s="6" t="s">
        <v>39</v>
      </c>
      <c r="W3486" s="6" t="s">
        <v>39</v>
      </c>
      <c r="X3486" s="6" t="s">
        <v>2803</v>
      </c>
      <c r="Y3486" s="6" t="s">
        <v>39</v>
      </c>
      <c r="Z3486" s="6" t="s">
        <v>2635</v>
      </c>
      <c r="AA3486" t="s">
        <v>39</v>
      </c>
      <c r="AB3486" t="s">
        <v>39</v>
      </c>
      <c r="AC3486" t="s">
        <v>39</v>
      </c>
      <c r="AD3486" t="s">
        <v>40</v>
      </c>
      <c r="AE3486" t="s">
        <v>39</v>
      </c>
      <c r="AF3486" t="s">
        <v>40</v>
      </c>
      <c r="AG3486" t="s">
        <v>39</v>
      </c>
      <c r="AH3486" t="s">
        <v>39</v>
      </c>
      <c r="AI3486" t="s">
        <v>39</v>
      </c>
      <c r="AJ3486" s="6" t="s">
        <v>3129</v>
      </c>
      <c r="AK3486" s="19">
        <v>11.82</v>
      </c>
      <c r="AL3486" t="s">
        <v>136</v>
      </c>
      <c r="AM3486" s="19">
        <v>2.1</v>
      </c>
      <c r="AN3486">
        <v>3</v>
      </c>
      <c r="AO3486">
        <v>100</v>
      </c>
      <c r="AP3486">
        <v>28</v>
      </c>
      <c r="AQ3486" t="s">
        <v>39</v>
      </c>
      <c r="AR3486" t="s">
        <v>2921</v>
      </c>
      <c r="AS3486" t="s">
        <v>3281</v>
      </c>
    </row>
    <row r="3487" spans="1:45" x14ac:dyDescent="0.35">
      <c r="A3487" t="s">
        <v>2187</v>
      </c>
      <c r="B3487" t="s">
        <v>2672</v>
      </c>
      <c r="C3487" t="s">
        <v>2592</v>
      </c>
      <c r="D3487" t="s">
        <v>915</v>
      </c>
      <c r="E3487" t="s">
        <v>1492</v>
      </c>
      <c r="F3487" t="s">
        <v>3065</v>
      </c>
      <c r="G3487" t="s">
        <v>42</v>
      </c>
      <c r="H3487" t="s">
        <v>40</v>
      </c>
      <c r="I3487" t="s">
        <v>3276</v>
      </c>
      <c r="J3487">
        <v>40.65</v>
      </c>
      <c r="K3487">
        <v>38.89</v>
      </c>
      <c r="L3487">
        <v>1968</v>
      </c>
      <c r="M3487" t="s">
        <v>2632</v>
      </c>
      <c r="N3487" t="s">
        <v>39</v>
      </c>
      <c r="O3487">
        <v>2003</v>
      </c>
      <c r="P3487">
        <v>2004</v>
      </c>
      <c r="Q3487" t="s">
        <v>2845</v>
      </c>
      <c r="R3487" t="s">
        <v>39</v>
      </c>
      <c r="S3487" t="s">
        <v>39</v>
      </c>
      <c r="T3487">
        <v>4</v>
      </c>
      <c r="U3487" t="s">
        <v>3280</v>
      </c>
      <c r="V3487" s="6" t="s">
        <v>39</v>
      </c>
      <c r="W3487" s="6" t="s">
        <v>39</v>
      </c>
      <c r="X3487" s="6" t="s">
        <v>2803</v>
      </c>
      <c r="Y3487" s="6" t="s">
        <v>39</v>
      </c>
      <c r="Z3487" s="6" t="s">
        <v>2635</v>
      </c>
      <c r="AA3487" t="s">
        <v>39</v>
      </c>
      <c r="AB3487" t="s">
        <v>39</v>
      </c>
      <c r="AC3487" t="s">
        <v>39</v>
      </c>
      <c r="AD3487" t="s">
        <v>40</v>
      </c>
      <c r="AE3487" t="s">
        <v>39</v>
      </c>
      <c r="AF3487" t="s">
        <v>40</v>
      </c>
      <c r="AG3487" t="s">
        <v>39</v>
      </c>
      <c r="AH3487" t="s">
        <v>39</v>
      </c>
      <c r="AI3487" t="s">
        <v>39</v>
      </c>
      <c r="AJ3487" s="6" t="s">
        <v>3129</v>
      </c>
      <c r="AK3487" s="19">
        <v>13.58</v>
      </c>
      <c r="AL3487" t="s">
        <v>136</v>
      </c>
      <c r="AM3487" s="19">
        <v>1.22</v>
      </c>
      <c r="AN3487">
        <v>3</v>
      </c>
      <c r="AO3487">
        <v>100</v>
      </c>
      <c r="AP3487">
        <v>28</v>
      </c>
      <c r="AQ3487" t="s">
        <v>39</v>
      </c>
      <c r="AR3487" t="s">
        <v>2921</v>
      </c>
      <c r="AS3487" t="s">
        <v>3281</v>
      </c>
    </row>
    <row r="3488" spans="1:45" x14ac:dyDescent="0.35">
      <c r="A3488" t="s">
        <v>2187</v>
      </c>
      <c r="B3488" t="s">
        <v>2672</v>
      </c>
      <c r="C3488" t="s">
        <v>2592</v>
      </c>
      <c r="D3488" t="s">
        <v>915</v>
      </c>
      <c r="E3488" t="s">
        <v>1492</v>
      </c>
      <c r="F3488" t="s">
        <v>3065</v>
      </c>
      <c r="G3488" t="s">
        <v>42</v>
      </c>
      <c r="H3488" t="s">
        <v>40</v>
      </c>
      <c r="I3488" t="s">
        <v>3276</v>
      </c>
      <c r="J3488">
        <v>40.65</v>
      </c>
      <c r="K3488">
        <v>38.89</v>
      </c>
      <c r="L3488">
        <v>1968</v>
      </c>
      <c r="M3488" t="s">
        <v>2632</v>
      </c>
      <c r="N3488" t="s">
        <v>39</v>
      </c>
      <c r="O3488">
        <v>2003</v>
      </c>
      <c r="P3488">
        <v>2004</v>
      </c>
      <c r="Q3488" t="s">
        <v>2845</v>
      </c>
      <c r="R3488" t="s">
        <v>39</v>
      </c>
      <c r="S3488" t="s">
        <v>39</v>
      </c>
      <c r="T3488">
        <v>4</v>
      </c>
      <c r="U3488" t="s">
        <v>3280</v>
      </c>
      <c r="V3488" s="6" t="s">
        <v>39</v>
      </c>
      <c r="W3488" s="6" t="s">
        <v>39</v>
      </c>
      <c r="X3488" s="6" t="s">
        <v>2803</v>
      </c>
      <c r="Y3488" s="6" t="s">
        <v>39</v>
      </c>
      <c r="Z3488" s="6" t="s">
        <v>2635</v>
      </c>
      <c r="AA3488" t="s">
        <v>39</v>
      </c>
      <c r="AB3488" t="s">
        <v>39</v>
      </c>
      <c r="AC3488" t="s">
        <v>39</v>
      </c>
      <c r="AD3488" t="s">
        <v>40</v>
      </c>
      <c r="AE3488" t="s">
        <v>39</v>
      </c>
      <c r="AF3488" t="s">
        <v>40</v>
      </c>
      <c r="AG3488" t="s">
        <v>39</v>
      </c>
      <c r="AH3488" t="s">
        <v>39</v>
      </c>
      <c r="AI3488" t="s">
        <v>39</v>
      </c>
      <c r="AJ3488" s="6" t="s">
        <v>3129</v>
      </c>
      <c r="AK3488" s="19">
        <v>12.28</v>
      </c>
      <c r="AL3488" t="s">
        <v>136</v>
      </c>
      <c r="AM3488" s="19">
        <v>1.5</v>
      </c>
      <c r="AN3488">
        <v>3</v>
      </c>
      <c r="AO3488">
        <v>100</v>
      </c>
      <c r="AP3488">
        <v>28</v>
      </c>
      <c r="AQ3488" t="s">
        <v>39</v>
      </c>
      <c r="AR3488" t="s">
        <v>2921</v>
      </c>
      <c r="AS3488" t="s">
        <v>3281</v>
      </c>
    </row>
    <row r="3489" spans="1:45" x14ac:dyDescent="0.35">
      <c r="A3489" t="s">
        <v>2187</v>
      </c>
      <c r="B3489" t="s">
        <v>2672</v>
      </c>
      <c r="C3489" t="s">
        <v>2592</v>
      </c>
      <c r="D3489" t="s">
        <v>915</v>
      </c>
      <c r="E3489" t="s">
        <v>1492</v>
      </c>
      <c r="F3489" t="s">
        <v>3065</v>
      </c>
      <c r="G3489" t="s">
        <v>42</v>
      </c>
      <c r="H3489" t="s">
        <v>40</v>
      </c>
      <c r="I3489" t="s">
        <v>3276</v>
      </c>
      <c r="J3489">
        <v>40.65</v>
      </c>
      <c r="K3489">
        <v>38.89</v>
      </c>
      <c r="L3489">
        <v>1968</v>
      </c>
      <c r="M3489" t="s">
        <v>2632</v>
      </c>
      <c r="N3489" t="s">
        <v>39</v>
      </c>
      <c r="O3489">
        <v>2003</v>
      </c>
      <c r="P3489">
        <v>2004</v>
      </c>
      <c r="Q3489" t="s">
        <v>2845</v>
      </c>
      <c r="R3489" t="s">
        <v>39</v>
      </c>
      <c r="S3489" t="s">
        <v>39</v>
      </c>
      <c r="T3489">
        <v>4</v>
      </c>
      <c r="U3489" t="s">
        <v>3280</v>
      </c>
      <c r="V3489" s="6" t="s">
        <v>39</v>
      </c>
      <c r="W3489" s="6" t="s">
        <v>39</v>
      </c>
      <c r="X3489" s="6" t="s">
        <v>2803</v>
      </c>
      <c r="Y3489" s="6" t="s">
        <v>39</v>
      </c>
      <c r="Z3489" s="6" t="s">
        <v>2635</v>
      </c>
      <c r="AA3489" t="s">
        <v>39</v>
      </c>
      <c r="AB3489" t="s">
        <v>39</v>
      </c>
      <c r="AC3489" t="s">
        <v>39</v>
      </c>
      <c r="AD3489" t="s">
        <v>40</v>
      </c>
      <c r="AE3489" t="s">
        <v>39</v>
      </c>
      <c r="AF3489" t="s">
        <v>40</v>
      </c>
      <c r="AG3489" t="s">
        <v>39</v>
      </c>
      <c r="AH3489" t="s">
        <v>39</v>
      </c>
      <c r="AI3489" t="s">
        <v>39</v>
      </c>
      <c r="AJ3489" s="6" t="s">
        <v>3129</v>
      </c>
      <c r="AK3489" s="19">
        <v>9.6199999999999992</v>
      </c>
      <c r="AL3489" t="s">
        <v>136</v>
      </c>
      <c r="AM3489" s="19">
        <v>0.51</v>
      </c>
      <c r="AN3489">
        <v>3</v>
      </c>
      <c r="AO3489">
        <v>100</v>
      </c>
      <c r="AP3489">
        <v>28</v>
      </c>
      <c r="AQ3489" t="s">
        <v>39</v>
      </c>
      <c r="AR3489" t="s">
        <v>2921</v>
      </c>
      <c r="AS3489" t="s">
        <v>3281</v>
      </c>
    </row>
    <row r="3490" spans="1:45" x14ac:dyDescent="0.35">
      <c r="A3490" t="s">
        <v>2187</v>
      </c>
      <c r="B3490" t="s">
        <v>2672</v>
      </c>
      <c r="C3490" t="s">
        <v>2592</v>
      </c>
      <c r="D3490" t="s">
        <v>915</v>
      </c>
      <c r="E3490" t="s">
        <v>1492</v>
      </c>
      <c r="F3490" t="s">
        <v>3065</v>
      </c>
      <c r="G3490" t="s">
        <v>42</v>
      </c>
      <c r="H3490" t="s">
        <v>40</v>
      </c>
      <c r="I3490" t="s">
        <v>3276</v>
      </c>
      <c r="J3490">
        <v>40.65</v>
      </c>
      <c r="K3490">
        <v>38.89</v>
      </c>
      <c r="L3490">
        <v>1968</v>
      </c>
      <c r="M3490" t="s">
        <v>2632</v>
      </c>
      <c r="N3490" t="s">
        <v>39</v>
      </c>
      <c r="O3490">
        <v>2003</v>
      </c>
      <c r="P3490">
        <v>2004</v>
      </c>
      <c r="Q3490" t="s">
        <v>2845</v>
      </c>
      <c r="R3490" t="s">
        <v>39</v>
      </c>
      <c r="S3490" t="s">
        <v>39</v>
      </c>
      <c r="T3490">
        <v>4</v>
      </c>
      <c r="U3490" t="s">
        <v>3280</v>
      </c>
      <c r="V3490" s="6" t="s">
        <v>39</v>
      </c>
      <c r="W3490" s="6" t="s">
        <v>39</v>
      </c>
      <c r="X3490" s="6" t="s">
        <v>2803</v>
      </c>
      <c r="Y3490" s="6" t="s">
        <v>39</v>
      </c>
      <c r="Z3490" s="6" t="s">
        <v>2635</v>
      </c>
      <c r="AA3490" t="s">
        <v>39</v>
      </c>
      <c r="AB3490" t="s">
        <v>39</v>
      </c>
      <c r="AC3490" t="s">
        <v>39</v>
      </c>
      <c r="AD3490" t="s">
        <v>40</v>
      </c>
      <c r="AE3490" t="s">
        <v>39</v>
      </c>
      <c r="AF3490" t="s">
        <v>40</v>
      </c>
      <c r="AG3490" t="s">
        <v>39</v>
      </c>
      <c r="AH3490" t="s">
        <v>39</v>
      </c>
      <c r="AI3490" t="s">
        <v>39</v>
      </c>
      <c r="AJ3490" s="6" t="s">
        <v>3129</v>
      </c>
      <c r="AK3490" s="19">
        <v>15.05</v>
      </c>
      <c r="AL3490" t="s">
        <v>136</v>
      </c>
      <c r="AM3490" s="19">
        <v>0.92</v>
      </c>
      <c r="AN3490">
        <v>3</v>
      </c>
      <c r="AO3490">
        <v>100</v>
      </c>
      <c r="AP3490">
        <v>28</v>
      </c>
      <c r="AQ3490" t="s">
        <v>39</v>
      </c>
      <c r="AR3490" t="s">
        <v>2921</v>
      </c>
      <c r="AS3490" t="s">
        <v>3281</v>
      </c>
    </row>
    <row r="3491" spans="1:45" x14ac:dyDescent="0.35">
      <c r="A3491" t="s">
        <v>2187</v>
      </c>
      <c r="B3491" t="s">
        <v>2672</v>
      </c>
      <c r="C3491" t="s">
        <v>2592</v>
      </c>
      <c r="D3491" t="s">
        <v>915</v>
      </c>
      <c r="E3491" t="s">
        <v>1492</v>
      </c>
      <c r="F3491" t="s">
        <v>3065</v>
      </c>
      <c r="G3491" t="s">
        <v>42</v>
      </c>
      <c r="H3491" t="s">
        <v>40</v>
      </c>
      <c r="I3491" t="s">
        <v>3276</v>
      </c>
      <c r="J3491">
        <v>40.65</v>
      </c>
      <c r="K3491">
        <v>38.89</v>
      </c>
      <c r="L3491">
        <v>1968</v>
      </c>
      <c r="M3491" t="s">
        <v>2632</v>
      </c>
      <c r="N3491" t="s">
        <v>39</v>
      </c>
      <c r="O3491">
        <v>2003</v>
      </c>
      <c r="P3491">
        <v>2004</v>
      </c>
      <c r="Q3491" t="s">
        <v>2845</v>
      </c>
      <c r="R3491" t="s">
        <v>39</v>
      </c>
      <c r="S3491" t="s">
        <v>39</v>
      </c>
      <c r="T3491">
        <v>4</v>
      </c>
      <c r="U3491" t="s">
        <v>3280</v>
      </c>
      <c r="V3491" s="6" t="s">
        <v>39</v>
      </c>
      <c r="W3491" s="6" t="s">
        <v>39</v>
      </c>
      <c r="X3491" s="6" t="s">
        <v>2803</v>
      </c>
      <c r="Y3491" s="6" t="s">
        <v>39</v>
      </c>
      <c r="Z3491" s="6" t="s">
        <v>2635</v>
      </c>
      <c r="AA3491" t="s">
        <v>39</v>
      </c>
      <c r="AB3491" t="s">
        <v>39</v>
      </c>
      <c r="AC3491" t="s">
        <v>39</v>
      </c>
      <c r="AD3491" t="s">
        <v>40</v>
      </c>
      <c r="AE3491" t="s">
        <v>39</v>
      </c>
      <c r="AF3491" t="s">
        <v>40</v>
      </c>
      <c r="AG3491" t="s">
        <v>39</v>
      </c>
      <c r="AH3491" t="s">
        <v>39</v>
      </c>
      <c r="AI3491" t="s">
        <v>39</v>
      </c>
      <c r="AJ3491" s="6" t="s">
        <v>3129</v>
      </c>
      <c r="AK3491" s="19">
        <v>13.18</v>
      </c>
      <c r="AL3491" t="s">
        <v>136</v>
      </c>
      <c r="AM3491" s="19">
        <v>1.04</v>
      </c>
      <c r="AN3491">
        <v>3</v>
      </c>
      <c r="AO3491">
        <v>100</v>
      </c>
      <c r="AP3491">
        <v>28</v>
      </c>
      <c r="AQ3491" t="s">
        <v>39</v>
      </c>
      <c r="AR3491" t="s">
        <v>2921</v>
      </c>
      <c r="AS3491" t="s">
        <v>3281</v>
      </c>
    </row>
    <row r="3492" spans="1:45" x14ac:dyDescent="0.35">
      <c r="A3492" t="s">
        <v>2187</v>
      </c>
      <c r="B3492" t="s">
        <v>2672</v>
      </c>
      <c r="C3492" t="s">
        <v>2592</v>
      </c>
      <c r="D3492" t="s">
        <v>915</v>
      </c>
      <c r="E3492" t="s">
        <v>1492</v>
      </c>
      <c r="F3492" t="s">
        <v>3065</v>
      </c>
      <c r="G3492" t="s">
        <v>42</v>
      </c>
      <c r="H3492" t="s">
        <v>40</v>
      </c>
      <c r="I3492" t="s">
        <v>3276</v>
      </c>
      <c r="J3492">
        <v>40.65</v>
      </c>
      <c r="K3492">
        <v>38.89</v>
      </c>
      <c r="L3492">
        <v>1968</v>
      </c>
      <c r="M3492" t="s">
        <v>2632</v>
      </c>
      <c r="N3492" t="s">
        <v>39</v>
      </c>
      <c r="O3492">
        <v>2003</v>
      </c>
      <c r="P3492">
        <v>2004</v>
      </c>
      <c r="Q3492" t="s">
        <v>2845</v>
      </c>
      <c r="R3492" t="s">
        <v>39</v>
      </c>
      <c r="S3492" t="s">
        <v>39</v>
      </c>
      <c r="T3492">
        <v>4</v>
      </c>
      <c r="U3492" t="s">
        <v>3280</v>
      </c>
      <c r="V3492" s="6" t="s">
        <v>39</v>
      </c>
      <c r="W3492" s="6" t="s">
        <v>39</v>
      </c>
      <c r="X3492" s="6" t="s">
        <v>2803</v>
      </c>
      <c r="Y3492" s="6" t="s">
        <v>39</v>
      </c>
      <c r="Z3492" s="6" t="s">
        <v>2635</v>
      </c>
      <c r="AA3492" t="s">
        <v>39</v>
      </c>
      <c r="AB3492" t="s">
        <v>39</v>
      </c>
      <c r="AC3492" t="s">
        <v>39</v>
      </c>
      <c r="AD3492" t="s">
        <v>40</v>
      </c>
      <c r="AE3492" t="s">
        <v>39</v>
      </c>
      <c r="AF3492" t="s">
        <v>40</v>
      </c>
      <c r="AG3492" t="s">
        <v>39</v>
      </c>
      <c r="AH3492" t="s">
        <v>39</v>
      </c>
      <c r="AI3492" t="s">
        <v>39</v>
      </c>
      <c r="AJ3492" s="6" t="s">
        <v>3129</v>
      </c>
      <c r="AK3492" s="19">
        <v>14.18</v>
      </c>
      <c r="AL3492" t="s">
        <v>136</v>
      </c>
      <c r="AM3492" s="19">
        <v>0.52</v>
      </c>
      <c r="AN3492">
        <v>3</v>
      </c>
      <c r="AO3492">
        <v>100</v>
      </c>
      <c r="AP3492">
        <v>28</v>
      </c>
      <c r="AQ3492" t="s">
        <v>39</v>
      </c>
      <c r="AR3492" t="s">
        <v>2921</v>
      </c>
      <c r="AS3492" t="s">
        <v>3281</v>
      </c>
    </row>
    <row r="3493" spans="1:45" x14ac:dyDescent="0.35">
      <c r="A3493" t="s">
        <v>2187</v>
      </c>
      <c r="B3493" t="s">
        <v>2672</v>
      </c>
      <c r="C3493" t="s">
        <v>2592</v>
      </c>
      <c r="D3493" t="s">
        <v>915</v>
      </c>
      <c r="E3493" t="s">
        <v>1492</v>
      </c>
      <c r="F3493" t="s">
        <v>3065</v>
      </c>
      <c r="G3493" t="s">
        <v>42</v>
      </c>
      <c r="H3493" t="s">
        <v>40</v>
      </c>
      <c r="I3493" t="s">
        <v>3276</v>
      </c>
      <c r="J3493">
        <v>40.65</v>
      </c>
      <c r="K3493">
        <v>38.89</v>
      </c>
      <c r="L3493">
        <v>1968</v>
      </c>
      <c r="M3493" t="s">
        <v>2632</v>
      </c>
      <c r="N3493" t="s">
        <v>39</v>
      </c>
      <c r="O3493">
        <v>2003</v>
      </c>
      <c r="P3493">
        <v>2004</v>
      </c>
      <c r="Q3493" t="s">
        <v>2845</v>
      </c>
      <c r="R3493" t="s">
        <v>39</v>
      </c>
      <c r="S3493" t="s">
        <v>39</v>
      </c>
      <c r="T3493">
        <v>4</v>
      </c>
      <c r="U3493" t="s">
        <v>3280</v>
      </c>
      <c r="V3493" s="6" t="s">
        <v>39</v>
      </c>
      <c r="W3493" s="6" t="s">
        <v>39</v>
      </c>
      <c r="X3493" s="6" t="s">
        <v>2803</v>
      </c>
      <c r="Y3493" s="6" t="s">
        <v>39</v>
      </c>
      <c r="Z3493" s="6" t="s">
        <v>2635</v>
      </c>
      <c r="AA3493" t="s">
        <v>39</v>
      </c>
      <c r="AB3493" t="s">
        <v>39</v>
      </c>
      <c r="AC3493" t="s">
        <v>39</v>
      </c>
      <c r="AD3493" t="s">
        <v>40</v>
      </c>
      <c r="AE3493" t="s">
        <v>39</v>
      </c>
      <c r="AF3493" t="s">
        <v>40</v>
      </c>
      <c r="AG3493" t="s">
        <v>39</v>
      </c>
      <c r="AH3493" t="s">
        <v>39</v>
      </c>
      <c r="AI3493" t="s">
        <v>39</v>
      </c>
      <c r="AJ3493" s="6" t="s">
        <v>3129</v>
      </c>
      <c r="AK3493" s="19">
        <v>14</v>
      </c>
      <c r="AL3493" t="s">
        <v>136</v>
      </c>
      <c r="AM3493" s="19">
        <v>0</v>
      </c>
      <c r="AN3493">
        <v>3</v>
      </c>
      <c r="AO3493">
        <v>100</v>
      </c>
      <c r="AP3493">
        <v>28</v>
      </c>
      <c r="AQ3493" t="s">
        <v>39</v>
      </c>
      <c r="AR3493" t="s">
        <v>2921</v>
      </c>
      <c r="AS3493" t="s">
        <v>3281</v>
      </c>
    </row>
    <row r="3494" spans="1:45" x14ac:dyDescent="0.35">
      <c r="A3494" t="s">
        <v>2187</v>
      </c>
      <c r="B3494" t="s">
        <v>2672</v>
      </c>
      <c r="C3494" t="s">
        <v>2592</v>
      </c>
      <c r="D3494" t="s">
        <v>915</v>
      </c>
      <c r="E3494" t="s">
        <v>1492</v>
      </c>
      <c r="F3494" t="s">
        <v>3065</v>
      </c>
      <c r="G3494" t="s">
        <v>42</v>
      </c>
      <c r="H3494" t="s">
        <v>40</v>
      </c>
      <c r="I3494" t="s">
        <v>3276</v>
      </c>
      <c r="J3494">
        <v>40.65</v>
      </c>
      <c r="K3494">
        <v>38.89</v>
      </c>
      <c r="L3494">
        <v>1968</v>
      </c>
      <c r="M3494" t="s">
        <v>2632</v>
      </c>
      <c r="N3494" t="s">
        <v>39</v>
      </c>
      <c r="O3494">
        <v>2003</v>
      </c>
      <c r="P3494">
        <v>2004</v>
      </c>
      <c r="Q3494" t="s">
        <v>2845</v>
      </c>
      <c r="R3494" t="s">
        <v>39</v>
      </c>
      <c r="S3494" t="s">
        <v>39</v>
      </c>
      <c r="T3494">
        <v>4</v>
      </c>
      <c r="U3494" t="s">
        <v>3280</v>
      </c>
      <c r="V3494" s="6" t="s">
        <v>39</v>
      </c>
      <c r="W3494" s="6" t="s">
        <v>39</v>
      </c>
      <c r="X3494" s="6" t="s">
        <v>2803</v>
      </c>
      <c r="Y3494" s="6" t="s">
        <v>39</v>
      </c>
      <c r="Z3494" s="6" t="s">
        <v>2635</v>
      </c>
      <c r="AA3494" t="s">
        <v>39</v>
      </c>
      <c r="AB3494" t="s">
        <v>39</v>
      </c>
      <c r="AC3494" t="s">
        <v>39</v>
      </c>
      <c r="AD3494" t="s">
        <v>40</v>
      </c>
      <c r="AE3494" t="s">
        <v>39</v>
      </c>
      <c r="AF3494" t="s">
        <v>40</v>
      </c>
      <c r="AG3494" t="s">
        <v>39</v>
      </c>
      <c r="AH3494" t="s">
        <v>39</v>
      </c>
      <c r="AI3494" t="s">
        <v>39</v>
      </c>
      <c r="AJ3494" s="6" t="s">
        <v>3129</v>
      </c>
      <c r="AK3494" s="19">
        <v>12.64</v>
      </c>
      <c r="AL3494" t="s">
        <v>136</v>
      </c>
      <c r="AM3494" s="19">
        <v>1.21</v>
      </c>
      <c r="AN3494">
        <v>3</v>
      </c>
      <c r="AO3494">
        <v>100</v>
      </c>
      <c r="AP3494">
        <v>28</v>
      </c>
      <c r="AQ3494" t="s">
        <v>39</v>
      </c>
      <c r="AR3494" t="s">
        <v>2921</v>
      </c>
      <c r="AS3494" t="s">
        <v>3281</v>
      </c>
    </row>
    <row r="3495" spans="1:45" x14ac:dyDescent="0.35">
      <c r="A3495" t="s">
        <v>2187</v>
      </c>
      <c r="B3495" t="s">
        <v>2672</v>
      </c>
      <c r="C3495" t="s">
        <v>2592</v>
      </c>
      <c r="D3495" t="s">
        <v>915</v>
      </c>
      <c r="E3495" t="s">
        <v>1492</v>
      </c>
      <c r="F3495" t="s">
        <v>3065</v>
      </c>
      <c r="G3495" t="s">
        <v>42</v>
      </c>
      <c r="H3495" t="s">
        <v>40</v>
      </c>
      <c r="I3495" t="s">
        <v>3276</v>
      </c>
      <c r="J3495">
        <v>40.65</v>
      </c>
      <c r="K3495">
        <v>38.89</v>
      </c>
      <c r="L3495">
        <v>1968</v>
      </c>
      <c r="M3495" t="s">
        <v>2632</v>
      </c>
      <c r="N3495" t="s">
        <v>39</v>
      </c>
      <c r="O3495">
        <v>2003</v>
      </c>
      <c r="P3495">
        <v>2004</v>
      </c>
      <c r="Q3495" t="s">
        <v>2845</v>
      </c>
      <c r="R3495" t="s">
        <v>39</v>
      </c>
      <c r="S3495" t="s">
        <v>39</v>
      </c>
      <c r="T3495">
        <v>4</v>
      </c>
      <c r="U3495" t="s">
        <v>3280</v>
      </c>
      <c r="V3495" s="6" t="s">
        <v>39</v>
      </c>
      <c r="W3495" s="6" t="s">
        <v>39</v>
      </c>
      <c r="X3495" s="6" t="s">
        <v>2803</v>
      </c>
      <c r="Y3495" s="6" t="s">
        <v>39</v>
      </c>
      <c r="Z3495" s="6" t="s">
        <v>2635</v>
      </c>
      <c r="AA3495" t="s">
        <v>39</v>
      </c>
      <c r="AB3495" t="s">
        <v>39</v>
      </c>
      <c r="AC3495" t="s">
        <v>39</v>
      </c>
      <c r="AD3495" t="s">
        <v>40</v>
      </c>
      <c r="AE3495" t="s">
        <v>39</v>
      </c>
      <c r="AF3495" t="s">
        <v>40</v>
      </c>
      <c r="AG3495" t="s">
        <v>39</v>
      </c>
      <c r="AH3495" t="s">
        <v>39</v>
      </c>
      <c r="AI3495" t="s">
        <v>39</v>
      </c>
      <c r="AJ3495" s="6" t="s">
        <v>3129</v>
      </c>
      <c r="AK3495" s="19">
        <v>10.9</v>
      </c>
      <c r="AL3495" t="s">
        <v>136</v>
      </c>
      <c r="AM3495" s="19">
        <v>0.49</v>
      </c>
      <c r="AN3495">
        <v>3</v>
      </c>
      <c r="AO3495">
        <v>100</v>
      </c>
      <c r="AP3495">
        <v>28</v>
      </c>
      <c r="AQ3495" t="s">
        <v>39</v>
      </c>
      <c r="AR3495" t="s">
        <v>2921</v>
      </c>
      <c r="AS3495" t="s">
        <v>3281</v>
      </c>
    </row>
    <row r="3496" spans="1:45" x14ac:dyDescent="0.35">
      <c r="A3496" t="s">
        <v>2187</v>
      </c>
      <c r="B3496" t="s">
        <v>2672</v>
      </c>
      <c r="C3496" t="s">
        <v>2592</v>
      </c>
      <c r="D3496" t="s">
        <v>915</v>
      </c>
      <c r="E3496" t="s">
        <v>1492</v>
      </c>
      <c r="F3496" t="s">
        <v>3065</v>
      </c>
      <c r="G3496" t="s">
        <v>42</v>
      </c>
      <c r="H3496" t="s">
        <v>40</v>
      </c>
      <c r="I3496" t="s">
        <v>3277</v>
      </c>
      <c r="J3496">
        <v>40.700000000000003</v>
      </c>
      <c r="K3496">
        <v>38.909999999999997</v>
      </c>
      <c r="L3496">
        <v>1968</v>
      </c>
      <c r="M3496" t="s">
        <v>2632</v>
      </c>
      <c r="N3496" t="s">
        <v>39</v>
      </c>
      <c r="O3496">
        <v>2003</v>
      </c>
      <c r="P3496">
        <v>2004</v>
      </c>
      <c r="Q3496" t="s">
        <v>2845</v>
      </c>
      <c r="R3496" t="s">
        <v>39</v>
      </c>
      <c r="S3496" t="s">
        <v>39</v>
      </c>
      <c r="T3496">
        <v>4</v>
      </c>
      <c r="U3496" t="s">
        <v>3280</v>
      </c>
      <c r="V3496" s="6" t="s">
        <v>39</v>
      </c>
      <c r="W3496" s="6" t="s">
        <v>39</v>
      </c>
      <c r="X3496" s="6" t="s">
        <v>2803</v>
      </c>
      <c r="Y3496" s="6" t="s">
        <v>39</v>
      </c>
      <c r="Z3496" s="6" t="s">
        <v>2635</v>
      </c>
      <c r="AA3496" t="s">
        <v>39</v>
      </c>
      <c r="AB3496" t="s">
        <v>39</v>
      </c>
      <c r="AC3496" t="s">
        <v>39</v>
      </c>
      <c r="AD3496" t="s">
        <v>40</v>
      </c>
      <c r="AE3496" t="s">
        <v>39</v>
      </c>
      <c r="AF3496" t="s">
        <v>40</v>
      </c>
      <c r="AG3496" t="s">
        <v>39</v>
      </c>
      <c r="AH3496" t="s">
        <v>39</v>
      </c>
      <c r="AI3496" t="s">
        <v>39</v>
      </c>
      <c r="AJ3496" s="6" t="s">
        <v>3129</v>
      </c>
      <c r="AK3496" s="19">
        <v>11.09</v>
      </c>
      <c r="AL3496" t="s">
        <v>136</v>
      </c>
      <c r="AM3496" s="19">
        <v>1.62</v>
      </c>
      <c r="AN3496">
        <v>3</v>
      </c>
      <c r="AO3496">
        <v>100</v>
      </c>
      <c r="AP3496">
        <v>28</v>
      </c>
      <c r="AQ3496" t="s">
        <v>39</v>
      </c>
      <c r="AR3496" t="s">
        <v>2921</v>
      </c>
      <c r="AS3496" t="s">
        <v>3281</v>
      </c>
    </row>
    <row r="3497" spans="1:45" x14ac:dyDescent="0.35">
      <c r="A3497" t="s">
        <v>2187</v>
      </c>
      <c r="B3497" t="s">
        <v>2672</v>
      </c>
      <c r="C3497" t="s">
        <v>2592</v>
      </c>
      <c r="D3497" t="s">
        <v>915</v>
      </c>
      <c r="E3497" t="s">
        <v>1492</v>
      </c>
      <c r="F3497" t="s">
        <v>3065</v>
      </c>
      <c r="G3497" t="s">
        <v>42</v>
      </c>
      <c r="H3497" t="s">
        <v>40</v>
      </c>
      <c r="I3497" t="s">
        <v>3274</v>
      </c>
      <c r="J3497">
        <v>40.58</v>
      </c>
      <c r="K3497">
        <v>38.9</v>
      </c>
      <c r="L3497">
        <v>1968</v>
      </c>
      <c r="M3497" t="s">
        <v>2632</v>
      </c>
      <c r="N3497" t="s">
        <v>39</v>
      </c>
      <c r="O3497">
        <v>2003</v>
      </c>
      <c r="P3497">
        <v>2004</v>
      </c>
      <c r="Q3497" t="s">
        <v>2845</v>
      </c>
      <c r="R3497" t="s">
        <v>39</v>
      </c>
      <c r="S3497" t="s">
        <v>39</v>
      </c>
      <c r="T3497">
        <v>4</v>
      </c>
      <c r="U3497" t="s">
        <v>3280</v>
      </c>
      <c r="V3497" s="6" t="s">
        <v>39</v>
      </c>
      <c r="W3497" s="6" t="s">
        <v>39</v>
      </c>
      <c r="X3497" s="6" t="s">
        <v>2803</v>
      </c>
      <c r="Y3497" s="6" t="s">
        <v>39</v>
      </c>
      <c r="Z3497" s="6" t="s">
        <v>2635</v>
      </c>
      <c r="AA3497" t="s">
        <v>39</v>
      </c>
      <c r="AB3497" t="s">
        <v>39</v>
      </c>
      <c r="AC3497" t="s">
        <v>39</v>
      </c>
      <c r="AD3497" t="s">
        <v>40</v>
      </c>
      <c r="AE3497" t="s">
        <v>39</v>
      </c>
      <c r="AF3497" t="s">
        <v>40</v>
      </c>
      <c r="AG3497" t="s">
        <v>39</v>
      </c>
      <c r="AH3497" t="s">
        <v>39</v>
      </c>
      <c r="AI3497" t="s">
        <v>39</v>
      </c>
      <c r="AJ3497" s="6" t="s">
        <v>3129</v>
      </c>
      <c r="AK3497" s="19">
        <v>16.940000000000001</v>
      </c>
      <c r="AL3497" t="s">
        <v>136</v>
      </c>
      <c r="AM3497" s="19">
        <v>0.49</v>
      </c>
      <c r="AN3497">
        <v>3</v>
      </c>
      <c r="AO3497">
        <v>100</v>
      </c>
      <c r="AP3497">
        <v>28</v>
      </c>
      <c r="AQ3497" t="s">
        <v>39</v>
      </c>
      <c r="AR3497" t="s">
        <v>2921</v>
      </c>
      <c r="AS3497" t="s">
        <v>3281</v>
      </c>
    </row>
    <row r="3498" spans="1:45" x14ac:dyDescent="0.35">
      <c r="A3498" t="s">
        <v>2187</v>
      </c>
      <c r="B3498" t="s">
        <v>2672</v>
      </c>
      <c r="C3498" t="s">
        <v>2592</v>
      </c>
      <c r="D3498" t="s">
        <v>915</v>
      </c>
      <c r="E3498" t="s">
        <v>1492</v>
      </c>
      <c r="F3498" t="s">
        <v>3065</v>
      </c>
      <c r="G3498" t="s">
        <v>42</v>
      </c>
      <c r="H3498" t="s">
        <v>40</v>
      </c>
      <c r="I3498" t="s">
        <v>3274</v>
      </c>
      <c r="J3498">
        <v>40.58</v>
      </c>
      <c r="K3498">
        <v>38.9</v>
      </c>
      <c r="L3498">
        <v>1968</v>
      </c>
      <c r="M3498" t="s">
        <v>2632</v>
      </c>
      <c r="N3498" t="s">
        <v>39</v>
      </c>
      <c r="O3498">
        <v>2003</v>
      </c>
      <c r="P3498">
        <v>2004</v>
      </c>
      <c r="Q3498" t="s">
        <v>2845</v>
      </c>
      <c r="R3498" t="s">
        <v>39</v>
      </c>
      <c r="S3498" t="s">
        <v>39</v>
      </c>
      <c r="T3498">
        <v>4</v>
      </c>
      <c r="U3498" t="s">
        <v>3280</v>
      </c>
      <c r="V3498" s="6" t="s">
        <v>39</v>
      </c>
      <c r="W3498" s="6" t="s">
        <v>39</v>
      </c>
      <c r="X3498" s="6" t="s">
        <v>2803</v>
      </c>
      <c r="Y3498" s="6" t="s">
        <v>39</v>
      </c>
      <c r="Z3498" s="6" t="s">
        <v>2635</v>
      </c>
      <c r="AA3498" t="s">
        <v>39</v>
      </c>
      <c r="AB3498" t="s">
        <v>39</v>
      </c>
      <c r="AC3498" t="s">
        <v>39</v>
      </c>
      <c r="AD3498" t="s">
        <v>40</v>
      </c>
      <c r="AE3498" t="s">
        <v>39</v>
      </c>
      <c r="AF3498" t="s">
        <v>40</v>
      </c>
      <c r="AG3498" t="s">
        <v>39</v>
      </c>
      <c r="AH3498" t="s">
        <v>39</v>
      </c>
      <c r="AI3498" t="s">
        <v>39</v>
      </c>
      <c r="AJ3498" s="6" t="s">
        <v>3129</v>
      </c>
      <c r="AK3498" s="19">
        <v>15.11</v>
      </c>
      <c r="AL3498" t="s">
        <v>136</v>
      </c>
      <c r="AM3498" s="19">
        <v>1.17</v>
      </c>
      <c r="AN3498">
        <v>3</v>
      </c>
      <c r="AO3498">
        <v>100</v>
      </c>
      <c r="AP3498">
        <v>28</v>
      </c>
      <c r="AQ3498" t="s">
        <v>39</v>
      </c>
      <c r="AR3498" t="s">
        <v>2921</v>
      </c>
      <c r="AS3498" t="s">
        <v>3281</v>
      </c>
    </row>
    <row r="3499" spans="1:45" x14ac:dyDescent="0.35">
      <c r="A3499" t="s">
        <v>2187</v>
      </c>
      <c r="B3499" t="s">
        <v>2672</v>
      </c>
      <c r="C3499" t="s">
        <v>2592</v>
      </c>
      <c r="D3499" t="s">
        <v>915</v>
      </c>
      <c r="E3499" t="s">
        <v>1492</v>
      </c>
      <c r="F3499" t="s">
        <v>3065</v>
      </c>
      <c r="G3499" t="s">
        <v>42</v>
      </c>
      <c r="H3499" t="s">
        <v>40</v>
      </c>
      <c r="I3499" t="s">
        <v>3274</v>
      </c>
      <c r="J3499">
        <v>40.58</v>
      </c>
      <c r="K3499">
        <v>38.9</v>
      </c>
      <c r="L3499">
        <v>1968</v>
      </c>
      <c r="M3499" t="s">
        <v>2632</v>
      </c>
      <c r="N3499" t="s">
        <v>39</v>
      </c>
      <c r="O3499">
        <v>2003</v>
      </c>
      <c r="P3499">
        <v>2004</v>
      </c>
      <c r="Q3499" t="s">
        <v>2845</v>
      </c>
      <c r="R3499" t="s">
        <v>39</v>
      </c>
      <c r="S3499" t="s">
        <v>39</v>
      </c>
      <c r="T3499">
        <v>4</v>
      </c>
      <c r="U3499" t="s">
        <v>3280</v>
      </c>
      <c r="V3499" s="6" t="s">
        <v>39</v>
      </c>
      <c r="W3499" s="6" t="s">
        <v>39</v>
      </c>
      <c r="X3499" s="6" t="s">
        <v>2803</v>
      </c>
      <c r="Y3499" s="6" t="s">
        <v>39</v>
      </c>
      <c r="Z3499" s="6" t="s">
        <v>2635</v>
      </c>
      <c r="AA3499" t="s">
        <v>39</v>
      </c>
      <c r="AB3499" t="s">
        <v>39</v>
      </c>
      <c r="AC3499" t="s">
        <v>39</v>
      </c>
      <c r="AD3499" t="s">
        <v>40</v>
      </c>
      <c r="AE3499" t="s">
        <v>39</v>
      </c>
      <c r="AF3499" t="s">
        <v>40</v>
      </c>
      <c r="AG3499" t="s">
        <v>39</v>
      </c>
      <c r="AH3499" t="s">
        <v>39</v>
      </c>
      <c r="AI3499" t="s">
        <v>39</v>
      </c>
      <c r="AJ3499" s="6" t="s">
        <v>3129</v>
      </c>
      <c r="AK3499" s="19">
        <v>12.11</v>
      </c>
      <c r="AL3499" t="s">
        <v>136</v>
      </c>
      <c r="AM3499" s="19">
        <v>2.2200000000000002</v>
      </c>
      <c r="AN3499">
        <v>3</v>
      </c>
      <c r="AO3499">
        <v>100</v>
      </c>
      <c r="AP3499">
        <v>28</v>
      </c>
      <c r="AQ3499" t="s">
        <v>39</v>
      </c>
      <c r="AR3499" t="s">
        <v>2921</v>
      </c>
      <c r="AS3499" t="s">
        <v>3281</v>
      </c>
    </row>
    <row r="3500" spans="1:45" x14ac:dyDescent="0.35">
      <c r="A3500" t="s">
        <v>2187</v>
      </c>
      <c r="B3500" t="s">
        <v>2672</v>
      </c>
      <c r="C3500" t="s">
        <v>2592</v>
      </c>
      <c r="D3500" t="s">
        <v>915</v>
      </c>
      <c r="E3500" t="s">
        <v>1492</v>
      </c>
      <c r="F3500" t="s">
        <v>3065</v>
      </c>
      <c r="G3500" t="s">
        <v>42</v>
      </c>
      <c r="H3500" t="s">
        <v>40</v>
      </c>
      <c r="I3500" t="s">
        <v>3274</v>
      </c>
      <c r="J3500">
        <v>40.58</v>
      </c>
      <c r="K3500">
        <v>38.9</v>
      </c>
      <c r="L3500">
        <v>1968</v>
      </c>
      <c r="M3500" t="s">
        <v>2632</v>
      </c>
      <c r="N3500" t="s">
        <v>39</v>
      </c>
      <c r="O3500">
        <v>2003</v>
      </c>
      <c r="P3500">
        <v>2004</v>
      </c>
      <c r="Q3500" t="s">
        <v>2845</v>
      </c>
      <c r="R3500" t="s">
        <v>39</v>
      </c>
      <c r="S3500" t="s">
        <v>39</v>
      </c>
      <c r="T3500">
        <v>4</v>
      </c>
      <c r="U3500" t="s">
        <v>3280</v>
      </c>
      <c r="V3500" s="6" t="s">
        <v>39</v>
      </c>
      <c r="W3500" s="6" t="s">
        <v>39</v>
      </c>
      <c r="X3500" s="6" t="s">
        <v>2803</v>
      </c>
      <c r="Y3500" s="6" t="s">
        <v>39</v>
      </c>
      <c r="Z3500" s="6" t="s">
        <v>2635</v>
      </c>
      <c r="AA3500" t="s">
        <v>39</v>
      </c>
      <c r="AB3500" t="s">
        <v>39</v>
      </c>
      <c r="AC3500" t="s">
        <v>39</v>
      </c>
      <c r="AD3500" t="s">
        <v>40</v>
      </c>
      <c r="AE3500" t="s">
        <v>39</v>
      </c>
      <c r="AF3500" t="s">
        <v>40</v>
      </c>
      <c r="AG3500" t="s">
        <v>39</v>
      </c>
      <c r="AH3500" t="s">
        <v>39</v>
      </c>
      <c r="AI3500" t="s">
        <v>39</v>
      </c>
      <c r="AJ3500" s="6" t="s">
        <v>3129</v>
      </c>
      <c r="AK3500" s="19">
        <v>0</v>
      </c>
      <c r="AL3500" t="s">
        <v>136</v>
      </c>
      <c r="AM3500" s="19">
        <v>0</v>
      </c>
      <c r="AN3500">
        <v>3</v>
      </c>
      <c r="AO3500">
        <v>100</v>
      </c>
      <c r="AP3500">
        <v>28</v>
      </c>
      <c r="AQ3500" t="s">
        <v>39</v>
      </c>
      <c r="AR3500" t="s">
        <v>2921</v>
      </c>
      <c r="AS3500" t="s">
        <v>3281</v>
      </c>
    </row>
    <row r="3501" spans="1:45" x14ac:dyDescent="0.35">
      <c r="A3501" t="s">
        <v>2187</v>
      </c>
      <c r="B3501" t="s">
        <v>2672</v>
      </c>
      <c r="C3501" t="s">
        <v>2592</v>
      </c>
      <c r="D3501" t="s">
        <v>915</v>
      </c>
      <c r="E3501" t="s">
        <v>1492</v>
      </c>
      <c r="F3501" t="s">
        <v>3065</v>
      </c>
      <c r="G3501" t="s">
        <v>42</v>
      </c>
      <c r="H3501" t="s">
        <v>40</v>
      </c>
      <c r="I3501" t="s">
        <v>3274</v>
      </c>
      <c r="J3501">
        <v>40.58</v>
      </c>
      <c r="K3501">
        <v>38.9</v>
      </c>
      <c r="L3501">
        <v>1968</v>
      </c>
      <c r="M3501" t="s">
        <v>2632</v>
      </c>
      <c r="N3501" t="s">
        <v>39</v>
      </c>
      <c r="O3501">
        <v>2003</v>
      </c>
      <c r="P3501">
        <v>2004</v>
      </c>
      <c r="Q3501" t="s">
        <v>2845</v>
      </c>
      <c r="R3501" t="s">
        <v>39</v>
      </c>
      <c r="S3501" t="s">
        <v>39</v>
      </c>
      <c r="T3501">
        <v>4</v>
      </c>
      <c r="U3501" t="s">
        <v>3280</v>
      </c>
      <c r="V3501" s="6" t="s">
        <v>39</v>
      </c>
      <c r="W3501" s="6" t="s">
        <v>39</v>
      </c>
      <c r="X3501" s="6" t="s">
        <v>2803</v>
      </c>
      <c r="Y3501" s="6" t="s">
        <v>39</v>
      </c>
      <c r="Z3501" s="6" t="s">
        <v>2635</v>
      </c>
      <c r="AA3501" t="s">
        <v>39</v>
      </c>
      <c r="AB3501" t="s">
        <v>39</v>
      </c>
      <c r="AC3501" t="s">
        <v>39</v>
      </c>
      <c r="AD3501" t="s">
        <v>40</v>
      </c>
      <c r="AE3501" t="s">
        <v>39</v>
      </c>
      <c r="AF3501" t="s">
        <v>40</v>
      </c>
      <c r="AG3501" t="s">
        <v>39</v>
      </c>
      <c r="AH3501" t="s">
        <v>39</v>
      </c>
      <c r="AI3501" t="s">
        <v>39</v>
      </c>
      <c r="AJ3501" s="6" t="s">
        <v>3129</v>
      </c>
      <c r="AK3501" s="19">
        <v>13.28</v>
      </c>
      <c r="AL3501" t="s">
        <v>136</v>
      </c>
      <c r="AM3501" s="19">
        <v>1.84</v>
      </c>
      <c r="AN3501">
        <v>3</v>
      </c>
      <c r="AO3501">
        <v>100</v>
      </c>
      <c r="AP3501">
        <v>28</v>
      </c>
      <c r="AQ3501" t="s">
        <v>39</v>
      </c>
      <c r="AR3501" t="s">
        <v>2921</v>
      </c>
      <c r="AS3501" t="s">
        <v>3281</v>
      </c>
    </row>
    <row r="3502" spans="1:45" x14ac:dyDescent="0.35">
      <c r="A3502" t="s">
        <v>2187</v>
      </c>
      <c r="B3502" t="s">
        <v>2672</v>
      </c>
      <c r="C3502" t="s">
        <v>2592</v>
      </c>
      <c r="D3502" t="s">
        <v>915</v>
      </c>
      <c r="E3502" t="s">
        <v>1492</v>
      </c>
      <c r="F3502" t="s">
        <v>3065</v>
      </c>
      <c r="G3502" t="s">
        <v>42</v>
      </c>
      <c r="H3502" t="s">
        <v>40</v>
      </c>
      <c r="I3502" t="s">
        <v>3274</v>
      </c>
      <c r="J3502">
        <v>40.58</v>
      </c>
      <c r="K3502">
        <v>38.9</v>
      </c>
      <c r="L3502">
        <v>1968</v>
      </c>
      <c r="M3502" t="s">
        <v>2632</v>
      </c>
      <c r="N3502" t="s">
        <v>39</v>
      </c>
      <c r="O3502">
        <v>2003</v>
      </c>
      <c r="P3502">
        <v>2004</v>
      </c>
      <c r="Q3502" t="s">
        <v>2845</v>
      </c>
      <c r="R3502" t="s">
        <v>39</v>
      </c>
      <c r="S3502" t="s">
        <v>39</v>
      </c>
      <c r="T3502">
        <v>4</v>
      </c>
      <c r="U3502" t="s">
        <v>3280</v>
      </c>
      <c r="V3502" s="6" t="s">
        <v>39</v>
      </c>
      <c r="W3502" s="6" t="s">
        <v>39</v>
      </c>
      <c r="X3502" s="6" t="s">
        <v>2803</v>
      </c>
      <c r="Y3502" s="6" t="s">
        <v>39</v>
      </c>
      <c r="Z3502" s="6" t="s">
        <v>2635</v>
      </c>
      <c r="AA3502" t="s">
        <v>39</v>
      </c>
      <c r="AB3502" t="s">
        <v>39</v>
      </c>
      <c r="AC3502" t="s">
        <v>39</v>
      </c>
      <c r="AD3502" t="s">
        <v>40</v>
      </c>
      <c r="AE3502" t="s">
        <v>39</v>
      </c>
      <c r="AF3502" t="s">
        <v>40</v>
      </c>
      <c r="AG3502" t="s">
        <v>39</v>
      </c>
      <c r="AH3502" t="s">
        <v>39</v>
      </c>
      <c r="AI3502" t="s">
        <v>39</v>
      </c>
      <c r="AJ3502" s="6" t="s">
        <v>3129</v>
      </c>
      <c r="AK3502" s="19">
        <v>13.41</v>
      </c>
      <c r="AL3502" t="s">
        <v>136</v>
      </c>
      <c r="AM3502" s="19">
        <v>1.01</v>
      </c>
      <c r="AN3502">
        <v>3</v>
      </c>
      <c r="AO3502">
        <v>100</v>
      </c>
      <c r="AP3502">
        <v>28</v>
      </c>
      <c r="AQ3502" t="s">
        <v>39</v>
      </c>
      <c r="AR3502" t="s">
        <v>2921</v>
      </c>
      <c r="AS3502" t="s">
        <v>3281</v>
      </c>
    </row>
    <row r="3503" spans="1:45" x14ac:dyDescent="0.35">
      <c r="A3503" t="s">
        <v>2187</v>
      </c>
      <c r="B3503" t="s">
        <v>2672</v>
      </c>
      <c r="C3503" t="s">
        <v>2592</v>
      </c>
      <c r="D3503" t="s">
        <v>915</v>
      </c>
      <c r="E3503" t="s">
        <v>1492</v>
      </c>
      <c r="F3503" t="s">
        <v>3065</v>
      </c>
      <c r="G3503" t="s">
        <v>42</v>
      </c>
      <c r="H3503" t="s">
        <v>40</v>
      </c>
      <c r="I3503" t="s">
        <v>3274</v>
      </c>
      <c r="J3503">
        <v>40.58</v>
      </c>
      <c r="K3503">
        <v>38.9</v>
      </c>
      <c r="L3503">
        <v>1968</v>
      </c>
      <c r="M3503" t="s">
        <v>2632</v>
      </c>
      <c r="N3503" t="s">
        <v>39</v>
      </c>
      <c r="O3503">
        <v>2003</v>
      </c>
      <c r="P3503">
        <v>2004</v>
      </c>
      <c r="Q3503" t="s">
        <v>2845</v>
      </c>
      <c r="R3503" t="s">
        <v>39</v>
      </c>
      <c r="S3503" t="s">
        <v>39</v>
      </c>
      <c r="T3503">
        <v>4</v>
      </c>
      <c r="U3503" t="s">
        <v>3280</v>
      </c>
      <c r="V3503" s="6" t="s">
        <v>39</v>
      </c>
      <c r="W3503" s="6" t="s">
        <v>39</v>
      </c>
      <c r="X3503" s="6" t="s">
        <v>2803</v>
      </c>
      <c r="Y3503" s="6" t="s">
        <v>39</v>
      </c>
      <c r="Z3503" s="6" t="s">
        <v>2635</v>
      </c>
      <c r="AA3503" t="s">
        <v>39</v>
      </c>
      <c r="AB3503" t="s">
        <v>39</v>
      </c>
      <c r="AC3503" t="s">
        <v>39</v>
      </c>
      <c r="AD3503" t="s">
        <v>40</v>
      </c>
      <c r="AE3503" t="s">
        <v>39</v>
      </c>
      <c r="AF3503" t="s">
        <v>40</v>
      </c>
      <c r="AG3503" t="s">
        <v>39</v>
      </c>
      <c r="AH3503" t="s">
        <v>39</v>
      </c>
      <c r="AI3503" t="s">
        <v>39</v>
      </c>
      <c r="AJ3503" s="6" t="s">
        <v>3129</v>
      </c>
      <c r="AK3503" s="19">
        <v>0</v>
      </c>
      <c r="AL3503" t="s">
        <v>136</v>
      </c>
      <c r="AM3503" s="19">
        <v>0</v>
      </c>
      <c r="AN3503">
        <v>3</v>
      </c>
      <c r="AO3503">
        <v>100</v>
      </c>
      <c r="AP3503">
        <v>28</v>
      </c>
      <c r="AQ3503" t="s">
        <v>39</v>
      </c>
      <c r="AR3503" t="s">
        <v>2921</v>
      </c>
      <c r="AS3503" t="s">
        <v>3281</v>
      </c>
    </row>
    <row r="3504" spans="1:45" x14ac:dyDescent="0.35">
      <c r="A3504" t="s">
        <v>2187</v>
      </c>
      <c r="B3504" t="s">
        <v>2672</v>
      </c>
      <c r="C3504" t="s">
        <v>2592</v>
      </c>
      <c r="D3504" t="s">
        <v>915</v>
      </c>
      <c r="E3504" t="s">
        <v>1492</v>
      </c>
      <c r="F3504" t="s">
        <v>3065</v>
      </c>
      <c r="G3504" t="s">
        <v>42</v>
      </c>
      <c r="H3504" t="s">
        <v>40</v>
      </c>
      <c r="I3504" t="s">
        <v>3274</v>
      </c>
      <c r="J3504">
        <v>40.58</v>
      </c>
      <c r="K3504">
        <v>38.9</v>
      </c>
      <c r="L3504">
        <v>1968</v>
      </c>
      <c r="M3504" t="s">
        <v>2632</v>
      </c>
      <c r="N3504" t="s">
        <v>39</v>
      </c>
      <c r="O3504">
        <v>2003</v>
      </c>
      <c r="P3504">
        <v>2004</v>
      </c>
      <c r="Q3504" t="s">
        <v>2845</v>
      </c>
      <c r="R3504" t="s">
        <v>39</v>
      </c>
      <c r="S3504" t="s">
        <v>39</v>
      </c>
      <c r="T3504">
        <v>4</v>
      </c>
      <c r="U3504" t="s">
        <v>3280</v>
      </c>
      <c r="V3504" s="6" t="s">
        <v>39</v>
      </c>
      <c r="W3504" s="6" t="s">
        <v>39</v>
      </c>
      <c r="X3504" s="6" t="s">
        <v>2803</v>
      </c>
      <c r="Y3504" s="6" t="s">
        <v>39</v>
      </c>
      <c r="Z3504" s="6" t="s">
        <v>2635</v>
      </c>
      <c r="AA3504" t="s">
        <v>39</v>
      </c>
      <c r="AB3504" t="s">
        <v>39</v>
      </c>
      <c r="AC3504" t="s">
        <v>39</v>
      </c>
      <c r="AD3504" t="s">
        <v>40</v>
      </c>
      <c r="AE3504" t="s">
        <v>39</v>
      </c>
      <c r="AF3504" t="s">
        <v>40</v>
      </c>
      <c r="AG3504" t="s">
        <v>39</v>
      </c>
      <c r="AH3504" t="s">
        <v>39</v>
      </c>
      <c r="AI3504" t="s">
        <v>39</v>
      </c>
      <c r="AJ3504" s="6" t="s">
        <v>3129</v>
      </c>
      <c r="AK3504" s="19">
        <v>9.33</v>
      </c>
      <c r="AL3504" t="s">
        <v>136</v>
      </c>
      <c r="AM3504" s="19">
        <v>2.13</v>
      </c>
      <c r="AN3504">
        <v>3</v>
      </c>
      <c r="AO3504">
        <v>100</v>
      </c>
      <c r="AP3504">
        <v>28</v>
      </c>
      <c r="AQ3504" t="s">
        <v>39</v>
      </c>
      <c r="AR3504" t="s">
        <v>2921</v>
      </c>
      <c r="AS3504" t="s">
        <v>3281</v>
      </c>
    </row>
    <row r="3505" spans="1:45" s="13" customFormat="1" x14ac:dyDescent="0.35">
      <c r="A3505" s="13" t="s">
        <v>2187</v>
      </c>
      <c r="B3505" s="13" t="s">
        <v>2672</v>
      </c>
      <c r="C3505" s="13" t="s">
        <v>2592</v>
      </c>
      <c r="D3505" s="13" t="s">
        <v>915</v>
      </c>
      <c r="E3505" s="13" t="s">
        <v>1492</v>
      </c>
      <c r="F3505" s="13" t="s">
        <v>3065</v>
      </c>
      <c r="G3505" s="13" t="s">
        <v>42</v>
      </c>
      <c r="H3505" s="13" t="s">
        <v>40</v>
      </c>
      <c r="I3505" s="13" t="s">
        <v>3274</v>
      </c>
      <c r="J3505" s="13">
        <v>40.58</v>
      </c>
      <c r="K3505" s="13">
        <v>38.9</v>
      </c>
      <c r="L3505" s="13">
        <v>1968</v>
      </c>
      <c r="M3505" s="13" t="s">
        <v>2632</v>
      </c>
      <c r="N3505" s="13" t="s">
        <v>39</v>
      </c>
      <c r="O3505" s="13">
        <v>2003</v>
      </c>
      <c r="P3505" s="13">
        <v>2004</v>
      </c>
      <c r="Q3505" s="13" t="s">
        <v>2845</v>
      </c>
      <c r="R3505" s="13" t="s">
        <v>39</v>
      </c>
      <c r="S3505" s="13" t="s">
        <v>39</v>
      </c>
      <c r="T3505" s="13">
        <v>4</v>
      </c>
      <c r="U3505" s="13" t="s">
        <v>3280</v>
      </c>
      <c r="V3505" s="16" t="s">
        <v>39</v>
      </c>
      <c r="W3505" s="16" t="s">
        <v>39</v>
      </c>
      <c r="X3505" s="16" t="s">
        <v>2803</v>
      </c>
      <c r="Y3505" s="16" t="s">
        <v>39</v>
      </c>
      <c r="Z3505" s="16" t="s">
        <v>2635</v>
      </c>
      <c r="AA3505" s="13" t="s">
        <v>39</v>
      </c>
      <c r="AB3505" s="13" t="s">
        <v>39</v>
      </c>
      <c r="AC3505" s="13" t="s">
        <v>39</v>
      </c>
      <c r="AD3505" s="13" t="s">
        <v>40</v>
      </c>
      <c r="AE3505" s="13" t="s">
        <v>39</v>
      </c>
      <c r="AF3505" s="13" t="s">
        <v>40</v>
      </c>
      <c r="AG3505" s="13" t="s">
        <v>39</v>
      </c>
      <c r="AH3505" s="13" t="s">
        <v>39</v>
      </c>
      <c r="AI3505" s="13" t="s">
        <v>39</v>
      </c>
      <c r="AJ3505" s="16" t="s">
        <v>3129</v>
      </c>
      <c r="AK3505" s="32">
        <v>11.12</v>
      </c>
      <c r="AL3505" s="13" t="s">
        <v>136</v>
      </c>
      <c r="AM3505" s="32">
        <v>0.57999999999999996</v>
      </c>
      <c r="AN3505" s="13">
        <v>3</v>
      </c>
      <c r="AO3505" s="13">
        <v>100</v>
      </c>
      <c r="AP3505" s="13">
        <v>28</v>
      </c>
      <c r="AQ3505" s="13" t="s">
        <v>39</v>
      </c>
      <c r="AR3505" s="13" t="s">
        <v>2921</v>
      </c>
      <c r="AS3505" s="13" t="s">
        <v>3281</v>
      </c>
    </row>
    <row r="3506" spans="1:45" x14ac:dyDescent="0.35">
      <c r="A3506" t="s">
        <v>2339</v>
      </c>
      <c r="B3506" t="s">
        <v>2672</v>
      </c>
      <c r="C3506" t="s">
        <v>2592</v>
      </c>
      <c r="D3506" t="s">
        <v>2337</v>
      </c>
      <c r="E3506" t="s">
        <v>2338</v>
      </c>
      <c r="F3506" t="s">
        <v>3282</v>
      </c>
      <c r="G3506" t="s">
        <v>40</v>
      </c>
      <c r="H3506" t="s">
        <v>40</v>
      </c>
      <c r="I3506" t="s">
        <v>3283</v>
      </c>
      <c r="J3506">
        <v>36.154400000000003</v>
      </c>
      <c r="K3506">
        <v>-109.5526</v>
      </c>
      <c r="L3506">
        <v>1698</v>
      </c>
      <c r="M3506" t="s">
        <v>2699</v>
      </c>
      <c r="N3506">
        <f>165*500</f>
        <v>82500</v>
      </c>
      <c r="O3506">
        <v>2015</v>
      </c>
      <c r="P3506">
        <v>2016</v>
      </c>
      <c r="Q3506" t="s">
        <v>3284</v>
      </c>
      <c r="R3506" t="s">
        <v>39</v>
      </c>
      <c r="S3506" t="s">
        <v>39</v>
      </c>
      <c r="T3506">
        <v>4</v>
      </c>
      <c r="U3506" t="s">
        <v>3156</v>
      </c>
      <c r="V3506" s="6" t="s">
        <v>2749</v>
      </c>
      <c r="W3506" s="6" t="s">
        <v>2833</v>
      </c>
      <c r="X3506" s="6" t="s">
        <v>2749</v>
      </c>
      <c r="Y3506" s="6" t="s">
        <v>39</v>
      </c>
      <c r="Z3506" s="6" t="s">
        <v>39</v>
      </c>
      <c r="AA3506" t="s">
        <v>39</v>
      </c>
      <c r="AB3506" t="s">
        <v>39</v>
      </c>
      <c r="AC3506" t="s">
        <v>39</v>
      </c>
      <c r="AD3506" t="s">
        <v>40</v>
      </c>
      <c r="AE3506" t="s">
        <v>39</v>
      </c>
      <c r="AF3506" t="s">
        <v>40</v>
      </c>
      <c r="AG3506" t="s">
        <v>39</v>
      </c>
      <c r="AH3506" t="s">
        <v>39</v>
      </c>
      <c r="AI3506">
        <f>1/165</f>
        <v>6.0606060606060606E-3</v>
      </c>
      <c r="AJ3506" s="6" t="s">
        <v>43</v>
      </c>
      <c r="AK3506" s="19">
        <v>20</v>
      </c>
      <c r="AL3506" t="s">
        <v>39</v>
      </c>
      <c r="AM3506" t="s">
        <v>39</v>
      </c>
      <c r="AN3506">
        <v>5</v>
      </c>
      <c r="AO3506">
        <v>25</v>
      </c>
      <c r="AP3506">
        <v>45</v>
      </c>
      <c r="AQ3506" t="s">
        <v>39</v>
      </c>
      <c r="AR3506" t="s">
        <v>2627</v>
      </c>
      <c r="AS3506" t="s">
        <v>3287</v>
      </c>
    </row>
    <row r="3507" spans="1:45" x14ac:dyDescent="0.35">
      <c r="A3507" t="s">
        <v>2339</v>
      </c>
      <c r="B3507" t="s">
        <v>2672</v>
      </c>
      <c r="C3507" t="s">
        <v>2592</v>
      </c>
      <c r="D3507" t="s">
        <v>2337</v>
      </c>
      <c r="E3507" t="s">
        <v>2338</v>
      </c>
      <c r="F3507" t="s">
        <v>3282</v>
      </c>
      <c r="G3507" t="s">
        <v>40</v>
      </c>
      <c r="H3507" t="s">
        <v>40</v>
      </c>
      <c r="I3507" t="s">
        <v>3283</v>
      </c>
      <c r="J3507">
        <v>36.154400000000003</v>
      </c>
      <c r="K3507">
        <v>-109.5526</v>
      </c>
      <c r="L3507">
        <v>1698</v>
      </c>
      <c r="M3507" t="s">
        <v>2699</v>
      </c>
      <c r="N3507">
        <f t="shared" ref="N3507:N3570" si="105">165*500</f>
        <v>82500</v>
      </c>
      <c r="O3507">
        <v>2015</v>
      </c>
      <c r="P3507">
        <v>2016</v>
      </c>
      <c r="Q3507" t="s">
        <v>3284</v>
      </c>
      <c r="R3507" t="s">
        <v>39</v>
      </c>
      <c r="S3507" t="s">
        <v>39</v>
      </c>
      <c r="T3507">
        <v>4</v>
      </c>
      <c r="U3507" t="s">
        <v>3156</v>
      </c>
      <c r="V3507" s="6" t="s">
        <v>2749</v>
      </c>
      <c r="W3507" s="6" t="s">
        <v>2833</v>
      </c>
      <c r="X3507" s="6" t="s">
        <v>2749</v>
      </c>
      <c r="Y3507" s="6" t="s">
        <v>3151</v>
      </c>
      <c r="Z3507" s="6" t="s">
        <v>39</v>
      </c>
      <c r="AA3507" t="s">
        <v>39</v>
      </c>
      <c r="AB3507" t="s">
        <v>39</v>
      </c>
      <c r="AC3507" t="s">
        <v>39</v>
      </c>
      <c r="AD3507" t="s">
        <v>42</v>
      </c>
      <c r="AE3507" t="s">
        <v>3286</v>
      </c>
      <c r="AF3507" t="s">
        <v>40</v>
      </c>
      <c r="AG3507" t="s">
        <v>39</v>
      </c>
      <c r="AH3507" t="s">
        <v>39</v>
      </c>
      <c r="AI3507">
        <f t="shared" ref="AI3507:AI3570" si="106">1/165</f>
        <v>6.0606060606060606E-3</v>
      </c>
      <c r="AJ3507" s="6" t="s">
        <v>43</v>
      </c>
      <c r="AK3507" s="19">
        <v>12.1</v>
      </c>
      <c r="AL3507" t="s">
        <v>39</v>
      </c>
      <c r="AM3507" t="s">
        <v>39</v>
      </c>
      <c r="AN3507">
        <v>5</v>
      </c>
      <c r="AO3507">
        <v>25</v>
      </c>
      <c r="AP3507">
        <v>45</v>
      </c>
      <c r="AQ3507" t="s">
        <v>39</v>
      </c>
      <c r="AR3507" t="s">
        <v>2627</v>
      </c>
      <c r="AS3507" t="s">
        <v>3287</v>
      </c>
    </row>
    <row r="3508" spans="1:45" x14ac:dyDescent="0.35">
      <c r="A3508" t="s">
        <v>2339</v>
      </c>
      <c r="B3508" t="s">
        <v>2672</v>
      </c>
      <c r="C3508" t="s">
        <v>2592</v>
      </c>
      <c r="D3508" t="s">
        <v>2337</v>
      </c>
      <c r="E3508" t="s">
        <v>2338</v>
      </c>
      <c r="F3508" t="s">
        <v>3282</v>
      </c>
      <c r="G3508" t="s">
        <v>40</v>
      </c>
      <c r="H3508" t="s">
        <v>40</v>
      </c>
      <c r="I3508" t="s">
        <v>3283</v>
      </c>
      <c r="J3508">
        <v>36.154400000000003</v>
      </c>
      <c r="K3508">
        <v>-109.5526</v>
      </c>
      <c r="L3508">
        <v>1698</v>
      </c>
      <c r="M3508" t="s">
        <v>2699</v>
      </c>
      <c r="N3508">
        <f t="shared" si="105"/>
        <v>82500</v>
      </c>
      <c r="O3508">
        <v>2015</v>
      </c>
      <c r="P3508">
        <v>2016</v>
      </c>
      <c r="Q3508" t="s">
        <v>3284</v>
      </c>
      <c r="R3508" t="s">
        <v>39</v>
      </c>
      <c r="S3508" t="s">
        <v>39</v>
      </c>
      <c r="T3508">
        <v>4</v>
      </c>
      <c r="U3508" t="s">
        <v>3156</v>
      </c>
      <c r="V3508" s="6" t="s">
        <v>2749</v>
      </c>
      <c r="W3508" s="6" t="s">
        <v>2833</v>
      </c>
      <c r="X3508" s="6" t="s">
        <v>2749</v>
      </c>
      <c r="Y3508" s="6" t="s">
        <v>3285</v>
      </c>
      <c r="Z3508" s="6" t="s">
        <v>39</v>
      </c>
      <c r="AA3508" s="6" t="s">
        <v>44</v>
      </c>
      <c r="AB3508">
        <v>750</v>
      </c>
      <c r="AC3508">
        <f>2/24</f>
        <v>8.3333333333333329E-2</v>
      </c>
      <c r="AD3508" t="s">
        <v>42</v>
      </c>
      <c r="AE3508" t="s">
        <v>3286</v>
      </c>
      <c r="AF3508" t="s">
        <v>40</v>
      </c>
      <c r="AG3508" t="s">
        <v>39</v>
      </c>
      <c r="AH3508" t="s">
        <v>39</v>
      </c>
      <c r="AI3508">
        <f t="shared" si="106"/>
        <v>6.0606060606060606E-3</v>
      </c>
      <c r="AJ3508" s="6" t="s">
        <v>43</v>
      </c>
      <c r="AK3508" s="19">
        <v>15.7</v>
      </c>
      <c r="AL3508" t="s">
        <v>39</v>
      </c>
      <c r="AM3508" t="s">
        <v>39</v>
      </c>
      <c r="AN3508">
        <v>5</v>
      </c>
      <c r="AO3508">
        <v>25</v>
      </c>
      <c r="AP3508">
        <v>45</v>
      </c>
      <c r="AQ3508" t="s">
        <v>39</v>
      </c>
      <c r="AR3508" t="s">
        <v>2627</v>
      </c>
      <c r="AS3508" t="s">
        <v>3287</v>
      </c>
    </row>
    <row r="3509" spans="1:45" x14ac:dyDescent="0.35">
      <c r="A3509" t="s">
        <v>2339</v>
      </c>
      <c r="B3509" t="s">
        <v>2672</v>
      </c>
      <c r="C3509" t="s">
        <v>2592</v>
      </c>
      <c r="D3509" t="s">
        <v>2337</v>
      </c>
      <c r="E3509" t="s">
        <v>2338</v>
      </c>
      <c r="F3509" t="s">
        <v>3282</v>
      </c>
      <c r="G3509" t="s">
        <v>40</v>
      </c>
      <c r="H3509" t="s">
        <v>40</v>
      </c>
      <c r="I3509" t="s">
        <v>3283</v>
      </c>
      <c r="J3509">
        <v>36.154400000000003</v>
      </c>
      <c r="K3509">
        <v>-109.5526</v>
      </c>
      <c r="L3509">
        <v>1698</v>
      </c>
      <c r="M3509" t="s">
        <v>2699</v>
      </c>
      <c r="N3509">
        <f t="shared" si="105"/>
        <v>82500</v>
      </c>
      <c r="O3509">
        <v>2015</v>
      </c>
      <c r="P3509">
        <v>2016</v>
      </c>
      <c r="Q3509" t="s">
        <v>3284</v>
      </c>
      <c r="R3509" t="s">
        <v>39</v>
      </c>
      <c r="S3509" t="s">
        <v>39</v>
      </c>
      <c r="T3509">
        <v>4</v>
      </c>
      <c r="U3509" t="s">
        <v>3156</v>
      </c>
      <c r="V3509" s="6" t="s">
        <v>2749</v>
      </c>
      <c r="W3509">
        <v>56</v>
      </c>
      <c r="X3509" s="6" t="s">
        <v>2749</v>
      </c>
      <c r="Y3509" s="6" t="s">
        <v>39</v>
      </c>
      <c r="Z3509" s="6" t="s">
        <v>39</v>
      </c>
      <c r="AA3509" t="s">
        <v>39</v>
      </c>
      <c r="AB3509" t="s">
        <v>39</v>
      </c>
      <c r="AC3509" t="s">
        <v>39</v>
      </c>
      <c r="AD3509" t="s">
        <v>40</v>
      </c>
      <c r="AE3509" t="s">
        <v>39</v>
      </c>
      <c r="AF3509" t="s">
        <v>40</v>
      </c>
      <c r="AG3509" t="s">
        <v>39</v>
      </c>
      <c r="AH3509" t="s">
        <v>39</v>
      </c>
      <c r="AI3509">
        <f t="shared" si="106"/>
        <v>6.0606060606060606E-3</v>
      </c>
      <c r="AJ3509" s="6" t="s">
        <v>43</v>
      </c>
      <c r="AK3509" s="19">
        <v>8.9</v>
      </c>
      <c r="AL3509" t="s">
        <v>39</v>
      </c>
      <c r="AM3509" t="s">
        <v>39</v>
      </c>
      <c r="AN3509">
        <v>5</v>
      </c>
      <c r="AO3509">
        <v>25</v>
      </c>
      <c r="AP3509">
        <v>73</v>
      </c>
      <c r="AQ3509" t="s">
        <v>39</v>
      </c>
      <c r="AR3509" t="s">
        <v>2627</v>
      </c>
      <c r="AS3509" t="s">
        <v>3287</v>
      </c>
    </row>
    <row r="3510" spans="1:45" x14ac:dyDescent="0.35">
      <c r="A3510" t="s">
        <v>2339</v>
      </c>
      <c r="B3510" t="s">
        <v>2672</v>
      </c>
      <c r="C3510" t="s">
        <v>2592</v>
      </c>
      <c r="D3510" t="s">
        <v>2337</v>
      </c>
      <c r="E3510" t="s">
        <v>2338</v>
      </c>
      <c r="F3510" t="s">
        <v>3282</v>
      </c>
      <c r="G3510" t="s">
        <v>40</v>
      </c>
      <c r="H3510" t="s">
        <v>40</v>
      </c>
      <c r="I3510" t="s">
        <v>3283</v>
      </c>
      <c r="J3510">
        <v>36.154400000000003</v>
      </c>
      <c r="K3510">
        <v>-109.5526</v>
      </c>
      <c r="L3510">
        <v>1698</v>
      </c>
      <c r="M3510" t="s">
        <v>2699</v>
      </c>
      <c r="N3510">
        <f t="shared" si="105"/>
        <v>82500</v>
      </c>
      <c r="O3510">
        <v>2015</v>
      </c>
      <c r="P3510">
        <v>2016</v>
      </c>
      <c r="Q3510" t="s">
        <v>3284</v>
      </c>
      <c r="R3510" t="s">
        <v>39</v>
      </c>
      <c r="S3510" t="s">
        <v>39</v>
      </c>
      <c r="T3510">
        <v>4</v>
      </c>
      <c r="U3510" t="s">
        <v>3156</v>
      </c>
      <c r="V3510" s="6" t="s">
        <v>2749</v>
      </c>
      <c r="W3510">
        <v>56</v>
      </c>
      <c r="X3510" s="6" t="s">
        <v>2749</v>
      </c>
      <c r="Y3510" s="6" t="s">
        <v>3151</v>
      </c>
      <c r="Z3510" s="6" t="s">
        <v>39</v>
      </c>
      <c r="AA3510" t="s">
        <v>39</v>
      </c>
      <c r="AB3510" t="s">
        <v>39</v>
      </c>
      <c r="AC3510" t="s">
        <v>39</v>
      </c>
      <c r="AD3510" t="s">
        <v>42</v>
      </c>
      <c r="AE3510" t="s">
        <v>3286</v>
      </c>
      <c r="AF3510" t="s">
        <v>40</v>
      </c>
      <c r="AG3510" t="s">
        <v>39</v>
      </c>
      <c r="AH3510" t="s">
        <v>39</v>
      </c>
      <c r="AI3510">
        <f t="shared" si="106"/>
        <v>6.0606060606060606E-3</v>
      </c>
      <c r="AJ3510" s="6" t="s">
        <v>43</v>
      </c>
      <c r="AK3510" s="19">
        <v>25.4</v>
      </c>
      <c r="AL3510" t="s">
        <v>39</v>
      </c>
      <c r="AM3510" t="s">
        <v>39</v>
      </c>
      <c r="AN3510">
        <v>5</v>
      </c>
      <c r="AO3510">
        <v>25</v>
      </c>
      <c r="AP3510">
        <v>73</v>
      </c>
      <c r="AQ3510" t="s">
        <v>39</v>
      </c>
      <c r="AR3510" t="s">
        <v>2627</v>
      </c>
      <c r="AS3510" t="s">
        <v>3287</v>
      </c>
    </row>
    <row r="3511" spans="1:45" x14ac:dyDescent="0.35">
      <c r="A3511" t="s">
        <v>2339</v>
      </c>
      <c r="B3511" t="s">
        <v>2672</v>
      </c>
      <c r="C3511" t="s">
        <v>2592</v>
      </c>
      <c r="D3511" t="s">
        <v>2337</v>
      </c>
      <c r="E3511" t="s">
        <v>2338</v>
      </c>
      <c r="F3511" t="s">
        <v>3282</v>
      </c>
      <c r="G3511" t="s">
        <v>40</v>
      </c>
      <c r="H3511" t="s">
        <v>40</v>
      </c>
      <c r="I3511" t="s">
        <v>3283</v>
      </c>
      <c r="J3511">
        <v>36.154400000000003</v>
      </c>
      <c r="K3511">
        <v>-109.5526</v>
      </c>
      <c r="L3511">
        <v>1698</v>
      </c>
      <c r="M3511" t="s">
        <v>2699</v>
      </c>
      <c r="N3511">
        <f t="shared" si="105"/>
        <v>82500</v>
      </c>
      <c r="O3511">
        <v>2015</v>
      </c>
      <c r="P3511">
        <v>2016</v>
      </c>
      <c r="Q3511" t="s">
        <v>3284</v>
      </c>
      <c r="R3511" t="s">
        <v>39</v>
      </c>
      <c r="S3511" t="s">
        <v>39</v>
      </c>
      <c r="T3511">
        <v>4</v>
      </c>
      <c r="U3511" t="s">
        <v>3156</v>
      </c>
      <c r="V3511" s="6" t="s">
        <v>2749</v>
      </c>
      <c r="W3511">
        <v>56</v>
      </c>
      <c r="X3511" s="6" t="s">
        <v>2749</v>
      </c>
      <c r="Y3511" s="6" t="s">
        <v>3285</v>
      </c>
      <c r="Z3511" s="6" t="s">
        <v>39</v>
      </c>
      <c r="AA3511" s="6" t="s">
        <v>44</v>
      </c>
      <c r="AB3511">
        <v>750</v>
      </c>
      <c r="AC3511">
        <f>2/24</f>
        <v>8.3333333333333329E-2</v>
      </c>
      <c r="AD3511" t="s">
        <v>42</v>
      </c>
      <c r="AE3511" t="s">
        <v>3286</v>
      </c>
      <c r="AF3511" t="s">
        <v>40</v>
      </c>
      <c r="AG3511" t="s">
        <v>39</v>
      </c>
      <c r="AH3511" t="s">
        <v>39</v>
      </c>
      <c r="AI3511">
        <f t="shared" si="106"/>
        <v>6.0606060606060606E-3</v>
      </c>
      <c r="AJ3511" s="6" t="s">
        <v>43</v>
      </c>
      <c r="AK3511" s="19">
        <v>72</v>
      </c>
      <c r="AL3511" t="s">
        <v>39</v>
      </c>
      <c r="AM3511" t="s">
        <v>39</v>
      </c>
      <c r="AN3511">
        <v>5</v>
      </c>
      <c r="AO3511">
        <v>25</v>
      </c>
      <c r="AP3511">
        <v>73</v>
      </c>
      <c r="AQ3511" t="s">
        <v>39</v>
      </c>
      <c r="AR3511" t="s">
        <v>2627</v>
      </c>
      <c r="AS3511" t="s">
        <v>3287</v>
      </c>
    </row>
    <row r="3512" spans="1:45" x14ac:dyDescent="0.35">
      <c r="A3512" t="s">
        <v>2339</v>
      </c>
      <c r="B3512" t="s">
        <v>2672</v>
      </c>
      <c r="C3512" t="s">
        <v>2592</v>
      </c>
      <c r="D3512" t="s">
        <v>2337</v>
      </c>
      <c r="E3512" t="s">
        <v>2338</v>
      </c>
      <c r="F3512" t="s">
        <v>3282</v>
      </c>
      <c r="G3512" t="s">
        <v>40</v>
      </c>
      <c r="H3512" t="s">
        <v>40</v>
      </c>
      <c r="I3512" t="s">
        <v>3283</v>
      </c>
      <c r="J3512">
        <v>36.154400000000003</v>
      </c>
      <c r="K3512">
        <v>-109.5526</v>
      </c>
      <c r="L3512">
        <v>1698</v>
      </c>
      <c r="M3512" t="s">
        <v>2699</v>
      </c>
      <c r="N3512">
        <f t="shared" si="105"/>
        <v>82500</v>
      </c>
      <c r="O3512">
        <v>2015</v>
      </c>
      <c r="P3512">
        <v>2016</v>
      </c>
      <c r="Q3512" t="s">
        <v>3284</v>
      </c>
      <c r="R3512" t="s">
        <v>39</v>
      </c>
      <c r="S3512" t="s">
        <v>39</v>
      </c>
      <c r="T3512">
        <v>4</v>
      </c>
      <c r="U3512" t="s">
        <v>3156</v>
      </c>
      <c r="V3512" s="6" t="s">
        <v>3036</v>
      </c>
      <c r="W3512" s="6" t="s">
        <v>2833</v>
      </c>
      <c r="X3512" s="6" t="s">
        <v>3036</v>
      </c>
      <c r="Y3512" s="6" t="s">
        <v>39</v>
      </c>
      <c r="Z3512" s="6" t="s">
        <v>39</v>
      </c>
      <c r="AA3512" t="s">
        <v>39</v>
      </c>
      <c r="AB3512" t="s">
        <v>39</v>
      </c>
      <c r="AC3512" t="s">
        <v>39</v>
      </c>
      <c r="AD3512" t="s">
        <v>40</v>
      </c>
      <c r="AE3512" t="s">
        <v>39</v>
      </c>
      <c r="AF3512" t="s">
        <v>40</v>
      </c>
      <c r="AG3512" t="s">
        <v>39</v>
      </c>
      <c r="AH3512" t="s">
        <v>39</v>
      </c>
      <c r="AI3512">
        <f t="shared" si="106"/>
        <v>6.0606060606060606E-3</v>
      </c>
      <c r="AJ3512" s="6" t="s">
        <v>43</v>
      </c>
      <c r="AK3512" s="19">
        <v>5.6</v>
      </c>
      <c r="AL3512" t="s">
        <v>39</v>
      </c>
      <c r="AM3512" t="s">
        <v>39</v>
      </c>
      <c r="AN3512">
        <v>5</v>
      </c>
      <c r="AO3512">
        <v>25</v>
      </c>
      <c r="AP3512">
        <v>45</v>
      </c>
      <c r="AQ3512" t="s">
        <v>39</v>
      </c>
      <c r="AR3512" t="s">
        <v>2627</v>
      </c>
      <c r="AS3512" t="s">
        <v>3287</v>
      </c>
    </row>
    <row r="3513" spans="1:45" x14ac:dyDescent="0.35">
      <c r="A3513" t="s">
        <v>2339</v>
      </c>
      <c r="B3513" t="s">
        <v>2672</v>
      </c>
      <c r="C3513" t="s">
        <v>2592</v>
      </c>
      <c r="D3513" t="s">
        <v>2337</v>
      </c>
      <c r="E3513" t="s">
        <v>2338</v>
      </c>
      <c r="F3513" t="s">
        <v>3282</v>
      </c>
      <c r="G3513" t="s">
        <v>40</v>
      </c>
      <c r="H3513" t="s">
        <v>40</v>
      </c>
      <c r="I3513" t="s">
        <v>3283</v>
      </c>
      <c r="J3513">
        <v>36.154400000000003</v>
      </c>
      <c r="K3513">
        <v>-109.5526</v>
      </c>
      <c r="L3513">
        <v>1698</v>
      </c>
      <c r="M3513" t="s">
        <v>2699</v>
      </c>
      <c r="N3513">
        <f t="shared" si="105"/>
        <v>82500</v>
      </c>
      <c r="O3513">
        <v>2015</v>
      </c>
      <c r="P3513">
        <v>2016</v>
      </c>
      <c r="Q3513" t="s">
        <v>3284</v>
      </c>
      <c r="R3513" t="s">
        <v>39</v>
      </c>
      <c r="S3513" t="s">
        <v>39</v>
      </c>
      <c r="T3513">
        <v>4</v>
      </c>
      <c r="U3513" t="s">
        <v>3156</v>
      </c>
      <c r="V3513" s="6" t="s">
        <v>3036</v>
      </c>
      <c r="W3513" s="6" t="s">
        <v>2833</v>
      </c>
      <c r="X3513" s="6" t="s">
        <v>3036</v>
      </c>
      <c r="Y3513" s="6" t="s">
        <v>3151</v>
      </c>
      <c r="Z3513" s="6" t="s">
        <v>39</v>
      </c>
      <c r="AA3513" t="s">
        <v>39</v>
      </c>
      <c r="AB3513" t="s">
        <v>39</v>
      </c>
      <c r="AC3513" t="s">
        <v>39</v>
      </c>
      <c r="AD3513" t="s">
        <v>42</v>
      </c>
      <c r="AE3513" t="s">
        <v>3286</v>
      </c>
      <c r="AF3513" t="s">
        <v>40</v>
      </c>
      <c r="AG3513" t="s">
        <v>39</v>
      </c>
      <c r="AH3513" t="s">
        <v>39</v>
      </c>
      <c r="AI3513">
        <f t="shared" si="106"/>
        <v>6.0606060606060606E-3</v>
      </c>
      <c r="AJ3513" s="6" t="s">
        <v>43</v>
      </c>
      <c r="AK3513" s="19">
        <v>6.1</v>
      </c>
      <c r="AL3513" t="s">
        <v>39</v>
      </c>
      <c r="AM3513" t="s">
        <v>39</v>
      </c>
      <c r="AN3513">
        <v>5</v>
      </c>
      <c r="AO3513">
        <v>25</v>
      </c>
      <c r="AP3513">
        <v>45</v>
      </c>
      <c r="AQ3513" t="s">
        <v>39</v>
      </c>
      <c r="AR3513" t="s">
        <v>2627</v>
      </c>
      <c r="AS3513" t="s">
        <v>3287</v>
      </c>
    </row>
    <row r="3514" spans="1:45" x14ac:dyDescent="0.35">
      <c r="A3514" t="s">
        <v>2339</v>
      </c>
      <c r="B3514" t="s">
        <v>2672</v>
      </c>
      <c r="C3514" t="s">
        <v>2592</v>
      </c>
      <c r="D3514" t="s">
        <v>2337</v>
      </c>
      <c r="E3514" t="s">
        <v>2338</v>
      </c>
      <c r="F3514" t="s">
        <v>3282</v>
      </c>
      <c r="G3514" t="s">
        <v>40</v>
      </c>
      <c r="H3514" t="s">
        <v>40</v>
      </c>
      <c r="I3514" t="s">
        <v>3283</v>
      </c>
      <c r="J3514">
        <v>36.154400000000003</v>
      </c>
      <c r="K3514">
        <v>-109.5526</v>
      </c>
      <c r="L3514">
        <v>1698</v>
      </c>
      <c r="M3514" t="s">
        <v>2699</v>
      </c>
      <c r="N3514">
        <f t="shared" si="105"/>
        <v>82500</v>
      </c>
      <c r="O3514">
        <v>2015</v>
      </c>
      <c r="P3514">
        <v>2016</v>
      </c>
      <c r="Q3514" t="s">
        <v>3284</v>
      </c>
      <c r="R3514" t="s">
        <v>39</v>
      </c>
      <c r="S3514" t="s">
        <v>39</v>
      </c>
      <c r="T3514">
        <v>4</v>
      </c>
      <c r="U3514" t="s">
        <v>3156</v>
      </c>
      <c r="V3514" s="6" t="s">
        <v>3036</v>
      </c>
      <c r="W3514" s="6" t="s">
        <v>2833</v>
      </c>
      <c r="X3514" s="6" t="s">
        <v>3036</v>
      </c>
      <c r="Y3514" s="6" t="s">
        <v>3285</v>
      </c>
      <c r="Z3514" s="6" t="s">
        <v>39</v>
      </c>
      <c r="AA3514" s="6" t="s">
        <v>44</v>
      </c>
      <c r="AB3514">
        <v>750</v>
      </c>
      <c r="AC3514">
        <f>2/24</f>
        <v>8.3333333333333329E-2</v>
      </c>
      <c r="AD3514" t="s">
        <v>42</v>
      </c>
      <c r="AE3514" t="s">
        <v>3286</v>
      </c>
      <c r="AF3514" t="s">
        <v>40</v>
      </c>
      <c r="AG3514" t="s">
        <v>39</v>
      </c>
      <c r="AH3514" t="s">
        <v>39</v>
      </c>
      <c r="AI3514">
        <f t="shared" si="106"/>
        <v>6.0606060606060606E-3</v>
      </c>
      <c r="AJ3514" s="6" t="s">
        <v>43</v>
      </c>
      <c r="AK3514" s="19">
        <v>4.3</v>
      </c>
      <c r="AL3514" t="s">
        <v>39</v>
      </c>
      <c r="AM3514" t="s">
        <v>39</v>
      </c>
      <c r="AN3514">
        <v>5</v>
      </c>
      <c r="AO3514">
        <v>25</v>
      </c>
      <c r="AP3514">
        <v>45</v>
      </c>
      <c r="AQ3514" t="s">
        <v>39</v>
      </c>
      <c r="AR3514" t="s">
        <v>2627</v>
      </c>
      <c r="AS3514" t="s">
        <v>3287</v>
      </c>
    </row>
    <row r="3515" spans="1:45" x14ac:dyDescent="0.35">
      <c r="A3515" t="s">
        <v>2339</v>
      </c>
      <c r="B3515" t="s">
        <v>2672</v>
      </c>
      <c r="C3515" t="s">
        <v>2592</v>
      </c>
      <c r="D3515" t="s">
        <v>2337</v>
      </c>
      <c r="E3515" t="s">
        <v>2338</v>
      </c>
      <c r="F3515" t="s">
        <v>3282</v>
      </c>
      <c r="G3515" t="s">
        <v>40</v>
      </c>
      <c r="H3515" t="s">
        <v>40</v>
      </c>
      <c r="I3515" t="s">
        <v>3283</v>
      </c>
      <c r="J3515">
        <v>36.154400000000003</v>
      </c>
      <c r="K3515">
        <v>-109.5526</v>
      </c>
      <c r="L3515">
        <v>1698</v>
      </c>
      <c r="M3515" t="s">
        <v>2699</v>
      </c>
      <c r="N3515">
        <f t="shared" si="105"/>
        <v>82500</v>
      </c>
      <c r="O3515">
        <v>2015</v>
      </c>
      <c r="P3515">
        <v>2016</v>
      </c>
      <c r="Q3515" t="s">
        <v>3284</v>
      </c>
      <c r="R3515" t="s">
        <v>39</v>
      </c>
      <c r="S3515" t="s">
        <v>39</v>
      </c>
      <c r="T3515">
        <v>4</v>
      </c>
      <c r="U3515" t="s">
        <v>3156</v>
      </c>
      <c r="V3515" s="6" t="s">
        <v>3036</v>
      </c>
      <c r="W3515">
        <v>56</v>
      </c>
      <c r="X3515" s="6" t="s">
        <v>3036</v>
      </c>
      <c r="Y3515" s="6" t="s">
        <v>39</v>
      </c>
      <c r="Z3515" s="6" t="s">
        <v>39</v>
      </c>
      <c r="AA3515" t="s">
        <v>39</v>
      </c>
      <c r="AB3515" t="s">
        <v>39</v>
      </c>
      <c r="AC3515" t="s">
        <v>39</v>
      </c>
      <c r="AD3515" t="s">
        <v>40</v>
      </c>
      <c r="AE3515" t="s">
        <v>39</v>
      </c>
      <c r="AF3515" t="s">
        <v>40</v>
      </c>
      <c r="AG3515" t="s">
        <v>39</v>
      </c>
      <c r="AH3515" t="s">
        <v>39</v>
      </c>
      <c r="AI3515">
        <f t="shared" si="106"/>
        <v>6.0606060606060606E-3</v>
      </c>
      <c r="AJ3515" s="6" t="s">
        <v>43</v>
      </c>
      <c r="AK3515" s="19">
        <v>5.3</v>
      </c>
      <c r="AL3515" t="s">
        <v>39</v>
      </c>
      <c r="AM3515" t="s">
        <v>39</v>
      </c>
      <c r="AN3515">
        <v>5</v>
      </c>
      <c r="AO3515">
        <v>25</v>
      </c>
      <c r="AP3515">
        <v>73</v>
      </c>
      <c r="AQ3515" t="s">
        <v>39</v>
      </c>
      <c r="AR3515" t="s">
        <v>2627</v>
      </c>
      <c r="AS3515" t="s">
        <v>3287</v>
      </c>
    </row>
    <row r="3516" spans="1:45" x14ac:dyDescent="0.35">
      <c r="A3516" t="s">
        <v>2339</v>
      </c>
      <c r="B3516" t="s">
        <v>2672</v>
      </c>
      <c r="C3516" t="s">
        <v>2592</v>
      </c>
      <c r="D3516" t="s">
        <v>2337</v>
      </c>
      <c r="E3516" t="s">
        <v>2338</v>
      </c>
      <c r="F3516" t="s">
        <v>3282</v>
      </c>
      <c r="G3516" t="s">
        <v>40</v>
      </c>
      <c r="H3516" t="s">
        <v>40</v>
      </c>
      <c r="I3516" t="s">
        <v>3283</v>
      </c>
      <c r="J3516">
        <v>36.154400000000003</v>
      </c>
      <c r="K3516">
        <v>-109.5526</v>
      </c>
      <c r="L3516">
        <v>1698</v>
      </c>
      <c r="M3516" t="s">
        <v>2699</v>
      </c>
      <c r="N3516">
        <f t="shared" si="105"/>
        <v>82500</v>
      </c>
      <c r="O3516">
        <v>2015</v>
      </c>
      <c r="P3516">
        <v>2016</v>
      </c>
      <c r="Q3516" t="s">
        <v>3284</v>
      </c>
      <c r="R3516" t="s">
        <v>39</v>
      </c>
      <c r="S3516" t="s">
        <v>39</v>
      </c>
      <c r="T3516">
        <v>4</v>
      </c>
      <c r="U3516" t="s">
        <v>3156</v>
      </c>
      <c r="V3516" s="6" t="s">
        <v>3036</v>
      </c>
      <c r="W3516">
        <v>56</v>
      </c>
      <c r="X3516" s="6" t="s">
        <v>3036</v>
      </c>
      <c r="Y3516" s="6" t="s">
        <v>3151</v>
      </c>
      <c r="Z3516" s="6" t="s">
        <v>39</v>
      </c>
      <c r="AA3516" t="s">
        <v>39</v>
      </c>
      <c r="AB3516" t="s">
        <v>39</v>
      </c>
      <c r="AC3516" t="s">
        <v>39</v>
      </c>
      <c r="AD3516" t="s">
        <v>42</v>
      </c>
      <c r="AE3516" t="s">
        <v>3286</v>
      </c>
      <c r="AF3516" t="s">
        <v>40</v>
      </c>
      <c r="AG3516" t="s">
        <v>39</v>
      </c>
      <c r="AH3516" t="s">
        <v>39</v>
      </c>
      <c r="AI3516">
        <f t="shared" si="106"/>
        <v>6.0606060606060606E-3</v>
      </c>
      <c r="AJ3516" s="6" t="s">
        <v>43</v>
      </c>
      <c r="AK3516" s="19">
        <v>8.5</v>
      </c>
      <c r="AL3516" t="s">
        <v>39</v>
      </c>
      <c r="AM3516" t="s">
        <v>39</v>
      </c>
      <c r="AN3516">
        <v>5</v>
      </c>
      <c r="AO3516">
        <v>25</v>
      </c>
      <c r="AP3516">
        <v>73</v>
      </c>
      <c r="AQ3516" t="s">
        <v>39</v>
      </c>
      <c r="AR3516" t="s">
        <v>2627</v>
      </c>
      <c r="AS3516" t="s">
        <v>3287</v>
      </c>
    </row>
    <row r="3517" spans="1:45" x14ac:dyDescent="0.35">
      <c r="A3517" t="s">
        <v>2339</v>
      </c>
      <c r="B3517" t="s">
        <v>2672</v>
      </c>
      <c r="C3517" t="s">
        <v>2592</v>
      </c>
      <c r="D3517" t="s">
        <v>2337</v>
      </c>
      <c r="E3517" t="s">
        <v>2338</v>
      </c>
      <c r="F3517" t="s">
        <v>3282</v>
      </c>
      <c r="G3517" t="s">
        <v>40</v>
      </c>
      <c r="H3517" t="s">
        <v>40</v>
      </c>
      <c r="I3517" t="s">
        <v>3283</v>
      </c>
      <c r="J3517">
        <v>36.154400000000003</v>
      </c>
      <c r="K3517">
        <v>-109.5526</v>
      </c>
      <c r="L3517">
        <v>1698</v>
      </c>
      <c r="M3517" t="s">
        <v>2699</v>
      </c>
      <c r="N3517">
        <f t="shared" si="105"/>
        <v>82500</v>
      </c>
      <c r="O3517">
        <v>2015</v>
      </c>
      <c r="P3517">
        <v>2016</v>
      </c>
      <c r="Q3517" t="s">
        <v>3284</v>
      </c>
      <c r="R3517" t="s">
        <v>39</v>
      </c>
      <c r="S3517" t="s">
        <v>39</v>
      </c>
      <c r="T3517">
        <v>4</v>
      </c>
      <c r="U3517" t="s">
        <v>3156</v>
      </c>
      <c r="V3517" s="6" t="s">
        <v>3036</v>
      </c>
      <c r="W3517">
        <v>56</v>
      </c>
      <c r="X3517" s="6" t="s">
        <v>3036</v>
      </c>
      <c r="Y3517" s="6" t="s">
        <v>3285</v>
      </c>
      <c r="Z3517" s="6" t="s">
        <v>39</v>
      </c>
      <c r="AA3517" s="6" t="s">
        <v>44</v>
      </c>
      <c r="AB3517">
        <v>750</v>
      </c>
      <c r="AC3517">
        <f>2/24</f>
        <v>8.3333333333333329E-2</v>
      </c>
      <c r="AD3517" t="s">
        <v>42</v>
      </c>
      <c r="AE3517" t="s">
        <v>3286</v>
      </c>
      <c r="AF3517" t="s">
        <v>40</v>
      </c>
      <c r="AG3517" t="s">
        <v>39</v>
      </c>
      <c r="AH3517" t="s">
        <v>39</v>
      </c>
      <c r="AI3517">
        <f t="shared" si="106"/>
        <v>6.0606060606060606E-3</v>
      </c>
      <c r="AJ3517" s="6" t="s">
        <v>43</v>
      </c>
      <c r="AK3517" s="19">
        <v>7.8</v>
      </c>
      <c r="AL3517" t="s">
        <v>39</v>
      </c>
      <c r="AM3517" t="s">
        <v>39</v>
      </c>
      <c r="AN3517">
        <v>5</v>
      </c>
      <c r="AO3517">
        <v>25</v>
      </c>
      <c r="AP3517">
        <v>73</v>
      </c>
      <c r="AQ3517" t="s">
        <v>39</v>
      </c>
      <c r="AR3517" t="s">
        <v>2627</v>
      </c>
      <c r="AS3517" t="s">
        <v>3287</v>
      </c>
    </row>
    <row r="3518" spans="1:45" x14ac:dyDescent="0.35">
      <c r="A3518" t="s">
        <v>2339</v>
      </c>
      <c r="B3518" t="s">
        <v>2672</v>
      </c>
      <c r="C3518" t="s">
        <v>2592</v>
      </c>
      <c r="D3518" t="s">
        <v>2337</v>
      </c>
      <c r="E3518" t="s">
        <v>2338</v>
      </c>
      <c r="F3518" t="s">
        <v>3282</v>
      </c>
      <c r="G3518" t="s">
        <v>40</v>
      </c>
      <c r="H3518" t="s">
        <v>40</v>
      </c>
      <c r="I3518" t="s">
        <v>3283</v>
      </c>
      <c r="J3518">
        <v>36.154400000000003</v>
      </c>
      <c r="K3518">
        <v>-109.5526</v>
      </c>
      <c r="L3518">
        <v>1698</v>
      </c>
      <c r="M3518" t="s">
        <v>2699</v>
      </c>
      <c r="N3518">
        <f t="shared" si="105"/>
        <v>82500</v>
      </c>
      <c r="O3518">
        <v>2015</v>
      </c>
      <c r="P3518">
        <v>2016</v>
      </c>
      <c r="Q3518" t="s">
        <v>3284</v>
      </c>
      <c r="R3518" t="s">
        <v>39</v>
      </c>
      <c r="S3518" t="s">
        <v>39</v>
      </c>
      <c r="T3518">
        <v>4</v>
      </c>
      <c r="U3518" t="s">
        <v>3156</v>
      </c>
      <c r="V3518" s="6" t="s">
        <v>2714</v>
      </c>
      <c r="W3518" s="6" t="s">
        <v>2833</v>
      </c>
      <c r="X3518" s="6" t="s">
        <v>2714</v>
      </c>
      <c r="Y3518" s="6" t="s">
        <v>39</v>
      </c>
      <c r="Z3518" s="6" t="s">
        <v>39</v>
      </c>
      <c r="AA3518" t="s">
        <v>39</v>
      </c>
      <c r="AB3518" t="s">
        <v>39</v>
      </c>
      <c r="AC3518" t="s">
        <v>39</v>
      </c>
      <c r="AD3518" t="s">
        <v>40</v>
      </c>
      <c r="AE3518" t="s">
        <v>39</v>
      </c>
      <c r="AF3518" t="s">
        <v>40</v>
      </c>
      <c r="AG3518" t="s">
        <v>39</v>
      </c>
      <c r="AH3518" t="s">
        <v>39</v>
      </c>
      <c r="AI3518">
        <f t="shared" si="106"/>
        <v>6.0606060606060606E-3</v>
      </c>
      <c r="AJ3518" s="6" t="s">
        <v>43</v>
      </c>
      <c r="AK3518" s="19">
        <v>5.6</v>
      </c>
      <c r="AL3518" t="s">
        <v>39</v>
      </c>
      <c r="AM3518" t="s">
        <v>39</v>
      </c>
      <c r="AN3518">
        <v>5</v>
      </c>
      <c r="AO3518">
        <v>25</v>
      </c>
      <c r="AP3518">
        <v>45</v>
      </c>
      <c r="AQ3518" t="s">
        <v>39</v>
      </c>
      <c r="AR3518" t="s">
        <v>2627</v>
      </c>
      <c r="AS3518" t="s">
        <v>3287</v>
      </c>
    </row>
    <row r="3519" spans="1:45" x14ac:dyDescent="0.35">
      <c r="A3519" t="s">
        <v>2339</v>
      </c>
      <c r="B3519" t="s">
        <v>2672</v>
      </c>
      <c r="C3519" t="s">
        <v>2592</v>
      </c>
      <c r="D3519" t="s">
        <v>2337</v>
      </c>
      <c r="E3519" t="s">
        <v>2338</v>
      </c>
      <c r="F3519" t="s">
        <v>3282</v>
      </c>
      <c r="G3519" t="s">
        <v>40</v>
      </c>
      <c r="H3519" t="s">
        <v>40</v>
      </c>
      <c r="I3519" t="s">
        <v>3283</v>
      </c>
      <c r="J3519">
        <v>36.154400000000003</v>
      </c>
      <c r="K3519">
        <v>-109.5526</v>
      </c>
      <c r="L3519">
        <v>1698</v>
      </c>
      <c r="M3519" t="s">
        <v>2699</v>
      </c>
      <c r="N3519">
        <f t="shared" si="105"/>
        <v>82500</v>
      </c>
      <c r="O3519">
        <v>2015</v>
      </c>
      <c r="P3519">
        <v>2016</v>
      </c>
      <c r="Q3519" t="s">
        <v>3284</v>
      </c>
      <c r="R3519" t="s">
        <v>39</v>
      </c>
      <c r="S3519" t="s">
        <v>39</v>
      </c>
      <c r="T3519">
        <v>4</v>
      </c>
      <c r="U3519" t="s">
        <v>3156</v>
      </c>
      <c r="V3519" s="6" t="s">
        <v>2714</v>
      </c>
      <c r="W3519" s="6" t="s">
        <v>2833</v>
      </c>
      <c r="X3519" s="6" t="s">
        <v>2714</v>
      </c>
      <c r="Y3519" s="6" t="s">
        <v>3151</v>
      </c>
      <c r="Z3519" s="6" t="s">
        <v>39</v>
      </c>
      <c r="AA3519" t="s">
        <v>39</v>
      </c>
      <c r="AB3519" t="s">
        <v>39</v>
      </c>
      <c r="AC3519" t="s">
        <v>39</v>
      </c>
      <c r="AD3519" t="s">
        <v>42</v>
      </c>
      <c r="AE3519" t="s">
        <v>3286</v>
      </c>
      <c r="AF3519" t="s">
        <v>40</v>
      </c>
      <c r="AG3519" t="s">
        <v>39</v>
      </c>
      <c r="AH3519" t="s">
        <v>39</v>
      </c>
      <c r="AI3519">
        <f t="shared" si="106"/>
        <v>6.0606060606060606E-3</v>
      </c>
      <c r="AJ3519" s="6" t="s">
        <v>43</v>
      </c>
      <c r="AK3519" s="19">
        <v>4.3</v>
      </c>
      <c r="AL3519" t="s">
        <v>39</v>
      </c>
      <c r="AM3519" t="s">
        <v>39</v>
      </c>
      <c r="AN3519">
        <v>5</v>
      </c>
      <c r="AO3519">
        <v>25</v>
      </c>
      <c r="AP3519">
        <v>45</v>
      </c>
      <c r="AQ3519" t="s">
        <v>39</v>
      </c>
      <c r="AR3519" t="s">
        <v>2627</v>
      </c>
      <c r="AS3519" t="s">
        <v>3287</v>
      </c>
    </row>
    <row r="3520" spans="1:45" x14ac:dyDescent="0.35">
      <c r="A3520" t="s">
        <v>2339</v>
      </c>
      <c r="B3520" t="s">
        <v>2672</v>
      </c>
      <c r="C3520" t="s">
        <v>2592</v>
      </c>
      <c r="D3520" t="s">
        <v>2337</v>
      </c>
      <c r="E3520" t="s">
        <v>2338</v>
      </c>
      <c r="F3520" t="s">
        <v>3282</v>
      </c>
      <c r="G3520" t="s">
        <v>40</v>
      </c>
      <c r="H3520" t="s">
        <v>40</v>
      </c>
      <c r="I3520" t="s">
        <v>3283</v>
      </c>
      <c r="J3520">
        <v>36.154400000000003</v>
      </c>
      <c r="K3520">
        <v>-109.5526</v>
      </c>
      <c r="L3520">
        <v>1698</v>
      </c>
      <c r="M3520" t="s">
        <v>2699</v>
      </c>
      <c r="N3520">
        <f t="shared" si="105"/>
        <v>82500</v>
      </c>
      <c r="O3520">
        <v>2015</v>
      </c>
      <c r="P3520">
        <v>2016</v>
      </c>
      <c r="Q3520" t="s">
        <v>3284</v>
      </c>
      <c r="R3520" t="s">
        <v>39</v>
      </c>
      <c r="S3520" t="s">
        <v>39</v>
      </c>
      <c r="T3520">
        <v>4</v>
      </c>
      <c r="U3520" t="s">
        <v>3156</v>
      </c>
      <c r="V3520" s="6" t="s">
        <v>2714</v>
      </c>
      <c r="W3520" s="6" t="s">
        <v>2833</v>
      </c>
      <c r="X3520" s="6" t="s">
        <v>2714</v>
      </c>
      <c r="Y3520" s="6" t="s">
        <v>3285</v>
      </c>
      <c r="Z3520" s="6" t="s">
        <v>39</v>
      </c>
      <c r="AA3520" s="6" t="s">
        <v>44</v>
      </c>
      <c r="AB3520">
        <v>750</v>
      </c>
      <c r="AC3520">
        <f>2/24</f>
        <v>8.3333333333333329E-2</v>
      </c>
      <c r="AD3520" t="s">
        <v>42</v>
      </c>
      <c r="AE3520" t="s">
        <v>3286</v>
      </c>
      <c r="AF3520" t="s">
        <v>40</v>
      </c>
      <c r="AG3520" t="s">
        <v>39</v>
      </c>
      <c r="AH3520" t="s">
        <v>39</v>
      </c>
      <c r="AI3520">
        <f t="shared" si="106"/>
        <v>6.0606060606060606E-3</v>
      </c>
      <c r="AJ3520" s="6" t="s">
        <v>43</v>
      </c>
      <c r="AK3520" s="19">
        <v>3.7</v>
      </c>
      <c r="AL3520" t="s">
        <v>39</v>
      </c>
      <c r="AM3520" t="s">
        <v>39</v>
      </c>
      <c r="AN3520">
        <v>5</v>
      </c>
      <c r="AO3520">
        <v>25</v>
      </c>
      <c r="AP3520">
        <v>45</v>
      </c>
      <c r="AQ3520" t="s">
        <v>39</v>
      </c>
      <c r="AR3520" t="s">
        <v>2627</v>
      </c>
      <c r="AS3520" t="s">
        <v>3287</v>
      </c>
    </row>
    <row r="3521" spans="1:45" x14ac:dyDescent="0.35">
      <c r="A3521" t="s">
        <v>2339</v>
      </c>
      <c r="B3521" t="s">
        <v>2672</v>
      </c>
      <c r="C3521" t="s">
        <v>2592</v>
      </c>
      <c r="D3521" t="s">
        <v>2337</v>
      </c>
      <c r="E3521" t="s">
        <v>2338</v>
      </c>
      <c r="F3521" t="s">
        <v>3282</v>
      </c>
      <c r="G3521" t="s">
        <v>40</v>
      </c>
      <c r="H3521" t="s">
        <v>40</v>
      </c>
      <c r="I3521" t="s">
        <v>3283</v>
      </c>
      <c r="J3521">
        <v>36.154400000000003</v>
      </c>
      <c r="K3521">
        <v>-109.5526</v>
      </c>
      <c r="L3521">
        <v>1698</v>
      </c>
      <c r="M3521" t="s">
        <v>2699</v>
      </c>
      <c r="N3521">
        <f t="shared" si="105"/>
        <v>82500</v>
      </c>
      <c r="O3521">
        <v>2015</v>
      </c>
      <c r="P3521">
        <v>2016</v>
      </c>
      <c r="Q3521" t="s">
        <v>3284</v>
      </c>
      <c r="R3521" t="s">
        <v>39</v>
      </c>
      <c r="S3521" t="s">
        <v>39</v>
      </c>
      <c r="T3521">
        <v>4</v>
      </c>
      <c r="U3521" t="s">
        <v>3156</v>
      </c>
      <c r="V3521" s="6" t="s">
        <v>2714</v>
      </c>
      <c r="W3521">
        <v>56</v>
      </c>
      <c r="X3521" s="6" t="s">
        <v>2714</v>
      </c>
      <c r="Y3521" s="6" t="s">
        <v>39</v>
      </c>
      <c r="Z3521" s="6" t="s">
        <v>39</v>
      </c>
      <c r="AA3521" t="s">
        <v>39</v>
      </c>
      <c r="AB3521" t="s">
        <v>39</v>
      </c>
      <c r="AC3521" t="s">
        <v>39</v>
      </c>
      <c r="AD3521" t="s">
        <v>40</v>
      </c>
      <c r="AE3521" t="s">
        <v>39</v>
      </c>
      <c r="AF3521" t="s">
        <v>40</v>
      </c>
      <c r="AG3521" t="s">
        <v>39</v>
      </c>
      <c r="AH3521" t="s">
        <v>39</v>
      </c>
      <c r="AI3521">
        <f t="shared" si="106"/>
        <v>6.0606060606060606E-3</v>
      </c>
      <c r="AJ3521" s="6" t="s">
        <v>43</v>
      </c>
      <c r="AK3521" s="19">
        <v>3.7</v>
      </c>
      <c r="AL3521" t="s">
        <v>39</v>
      </c>
      <c r="AM3521" t="s">
        <v>39</v>
      </c>
      <c r="AN3521">
        <v>5</v>
      </c>
      <c r="AO3521">
        <v>25</v>
      </c>
      <c r="AP3521">
        <v>73</v>
      </c>
      <c r="AQ3521" t="s">
        <v>39</v>
      </c>
      <c r="AR3521" t="s">
        <v>2627</v>
      </c>
      <c r="AS3521" t="s">
        <v>3287</v>
      </c>
    </row>
    <row r="3522" spans="1:45" x14ac:dyDescent="0.35">
      <c r="A3522" t="s">
        <v>2339</v>
      </c>
      <c r="B3522" t="s">
        <v>2672</v>
      </c>
      <c r="C3522" t="s">
        <v>2592</v>
      </c>
      <c r="D3522" t="s">
        <v>2337</v>
      </c>
      <c r="E3522" t="s">
        <v>2338</v>
      </c>
      <c r="F3522" t="s">
        <v>3282</v>
      </c>
      <c r="G3522" t="s">
        <v>40</v>
      </c>
      <c r="H3522" t="s">
        <v>40</v>
      </c>
      <c r="I3522" t="s">
        <v>3283</v>
      </c>
      <c r="J3522">
        <v>36.154400000000003</v>
      </c>
      <c r="K3522">
        <v>-109.5526</v>
      </c>
      <c r="L3522">
        <v>1698</v>
      </c>
      <c r="M3522" t="s">
        <v>2699</v>
      </c>
      <c r="N3522">
        <f t="shared" si="105"/>
        <v>82500</v>
      </c>
      <c r="O3522">
        <v>2015</v>
      </c>
      <c r="P3522">
        <v>2016</v>
      </c>
      <c r="Q3522" t="s">
        <v>3284</v>
      </c>
      <c r="R3522" t="s">
        <v>39</v>
      </c>
      <c r="S3522" t="s">
        <v>39</v>
      </c>
      <c r="T3522">
        <v>4</v>
      </c>
      <c r="U3522" t="s">
        <v>3156</v>
      </c>
      <c r="V3522" s="6" t="s">
        <v>2714</v>
      </c>
      <c r="W3522">
        <v>56</v>
      </c>
      <c r="X3522" s="6" t="s">
        <v>2714</v>
      </c>
      <c r="Y3522" s="6" t="s">
        <v>3151</v>
      </c>
      <c r="Z3522" s="6" t="s">
        <v>39</v>
      </c>
      <c r="AA3522" t="s">
        <v>39</v>
      </c>
      <c r="AB3522" t="s">
        <v>39</v>
      </c>
      <c r="AC3522" t="s">
        <v>39</v>
      </c>
      <c r="AD3522" t="s">
        <v>42</v>
      </c>
      <c r="AE3522" t="s">
        <v>3286</v>
      </c>
      <c r="AF3522" t="s">
        <v>40</v>
      </c>
      <c r="AG3522" t="s">
        <v>39</v>
      </c>
      <c r="AH3522" t="s">
        <v>39</v>
      </c>
      <c r="AI3522">
        <f t="shared" si="106"/>
        <v>6.0606060606060606E-3</v>
      </c>
      <c r="AJ3522" s="6" t="s">
        <v>43</v>
      </c>
      <c r="AK3522" s="19">
        <v>4.3</v>
      </c>
      <c r="AL3522" t="s">
        <v>39</v>
      </c>
      <c r="AM3522" t="s">
        <v>39</v>
      </c>
      <c r="AN3522">
        <v>5</v>
      </c>
      <c r="AO3522">
        <v>25</v>
      </c>
      <c r="AP3522">
        <v>73</v>
      </c>
      <c r="AQ3522" t="s">
        <v>39</v>
      </c>
      <c r="AR3522" t="s">
        <v>2627</v>
      </c>
      <c r="AS3522" t="s">
        <v>3287</v>
      </c>
    </row>
    <row r="3523" spans="1:45" x14ac:dyDescent="0.35">
      <c r="A3523" t="s">
        <v>2339</v>
      </c>
      <c r="B3523" t="s">
        <v>2672</v>
      </c>
      <c r="C3523" t="s">
        <v>2592</v>
      </c>
      <c r="D3523" t="s">
        <v>2337</v>
      </c>
      <c r="E3523" t="s">
        <v>2338</v>
      </c>
      <c r="F3523" t="s">
        <v>3282</v>
      </c>
      <c r="G3523" t="s">
        <v>40</v>
      </c>
      <c r="H3523" t="s">
        <v>40</v>
      </c>
      <c r="I3523" t="s">
        <v>3283</v>
      </c>
      <c r="J3523">
        <v>36.154400000000003</v>
      </c>
      <c r="K3523">
        <v>-109.5526</v>
      </c>
      <c r="L3523">
        <v>1698</v>
      </c>
      <c r="M3523" t="s">
        <v>2699</v>
      </c>
      <c r="N3523">
        <f t="shared" si="105"/>
        <v>82500</v>
      </c>
      <c r="O3523">
        <v>2015</v>
      </c>
      <c r="P3523">
        <v>2016</v>
      </c>
      <c r="Q3523" t="s">
        <v>3284</v>
      </c>
      <c r="R3523" t="s">
        <v>39</v>
      </c>
      <c r="S3523" t="s">
        <v>39</v>
      </c>
      <c r="T3523">
        <v>4</v>
      </c>
      <c r="U3523" t="s">
        <v>3156</v>
      </c>
      <c r="V3523" s="6" t="s">
        <v>2714</v>
      </c>
      <c r="W3523">
        <v>56</v>
      </c>
      <c r="X3523" s="6" t="s">
        <v>2714</v>
      </c>
      <c r="Y3523" s="6" t="s">
        <v>3285</v>
      </c>
      <c r="Z3523" s="6" t="s">
        <v>39</v>
      </c>
      <c r="AA3523" s="6" t="s">
        <v>44</v>
      </c>
      <c r="AB3523">
        <v>750</v>
      </c>
      <c r="AC3523">
        <f>2/24</f>
        <v>8.3333333333333329E-2</v>
      </c>
      <c r="AD3523" t="s">
        <v>42</v>
      </c>
      <c r="AE3523" t="s">
        <v>3286</v>
      </c>
      <c r="AF3523" t="s">
        <v>40</v>
      </c>
      <c r="AG3523" t="s">
        <v>39</v>
      </c>
      <c r="AH3523" t="s">
        <v>39</v>
      </c>
      <c r="AI3523">
        <f t="shared" si="106"/>
        <v>6.0606060606060606E-3</v>
      </c>
      <c r="AJ3523" s="6" t="s">
        <v>43</v>
      </c>
      <c r="AK3523" s="19">
        <v>5.4</v>
      </c>
      <c r="AL3523" t="s">
        <v>39</v>
      </c>
      <c r="AM3523" t="s">
        <v>39</v>
      </c>
      <c r="AN3523">
        <v>5</v>
      </c>
      <c r="AO3523">
        <v>25</v>
      </c>
      <c r="AP3523">
        <v>73</v>
      </c>
      <c r="AQ3523" t="s">
        <v>39</v>
      </c>
      <c r="AR3523" t="s">
        <v>2627</v>
      </c>
      <c r="AS3523" t="s">
        <v>3287</v>
      </c>
    </row>
    <row r="3524" spans="1:45" x14ac:dyDescent="0.35">
      <c r="A3524" t="s">
        <v>2339</v>
      </c>
      <c r="B3524" t="s">
        <v>2672</v>
      </c>
      <c r="C3524" t="s">
        <v>2592</v>
      </c>
      <c r="D3524" t="s">
        <v>2337</v>
      </c>
      <c r="E3524" t="s">
        <v>2338</v>
      </c>
      <c r="F3524" t="s">
        <v>3282</v>
      </c>
      <c r="G3524" t="s">
        <v>40</v>
      </c>
      <c r="H3524" t="s">
        <v>40</v>
      </c>
      <c r="I3524" t="s">
        <v>3283</v>
      </c>
      <c r="J3524">
        <v>36.154400000000003</v>
      </c>
      <c r="K3524">
        <v>-109.5526</v>
      </c>
      <c r="L3524">
        <v>1698</v>
      </c>
      <c r="M3524" t="s">
        <v>2699</v>
      </c>
      <c r="N3524">
        <f t="shared" si="105"/>
        <v>82500</v>
      </c>
      <c r="O3524">
        <v>2015</v>
      </c>
      <c r="P3524">
        <v>2016</v>
      </c>
      <c r="Q3524" t="s">
        <v>3284</v>
      </c>
      <c r="R3524" t="s">
        <v>39</v>
      </c>
      <c r="S3524" t="s">
        <v>39</v>
      </c>
      <c r="T3524">
        <v>4</v>
      </c>
      <c r="U3524" t="s">
        <v>48</v>
      </c>
      <c r="V3524" s="6" t="s">
        <v>2715</v>
      </c>
      <c r="W3524" s="6" t="s">
        <v>2833</v>
      </c>
      <c r="X3524" s="6" t="s">
        <v>2715</v>
      </c>
      <c r="Y3524" s="6" t="s">
        <v>39</v>
      </c>
      <c r="Z3524" s="6" t="s">
        <v>39</v>
      </c>
      <c r="AA3524" t="s">
        <v>39</v>
      </c>
      <c r="AB3524" t="s">
        <v>39</v>
      </c>
      <c r="AC3524" t="s">
        <v>39</v>
      </c>
      <c r="AD3524" t="s">
        <v>40</v>
      </c>
      <c r="AE3524" t="s">
        <v>39</v>
      </c>
      <c r="AF3524" t="s">
        <v>40</v>
      </c>
      <c r="AG3524" t="s">
        <v>39</v>
      </c>
      <c r="AH3524" t="s">
        <v>39</v>
      </c>
      <c r="AI3524">
        <f t="shared" si="106"/>
        <v>6.0606060606060606E-3</v>
      </c>
      <c r="AJ3524" s="6" t="s">
        <v>43</v>
      </c>
      <c r="AK3524" s="19">
        <v>3.7</v>
      </c>
      <c r="AL3524" t="s">
        <v>39</v>
      </c>
      <c r="AM3524" t="s">
        <v>39</v>
      </c>
      <c r="AN3524">
        <v>5</v>
      </c>
      <c r="AO3524">
        <v>25</v>
      </c>
      <c r="AP3524">
        <v>45</v>
      </c>
      <c r="AQ3524" t="s">
        <v>39</v>
      </c>
      <c r="AR3524" t="s">
        <v>2627</v>
      </c>
      <c r="AS3524" t="s">
        <v>3287</v>
      </c>
    </row>
    <row r="3525" spans="1:45" x14ac:dyDescent="0.35">
      <c r="A3525" t="s">
        <v>2339</v>
      </c>
      <c r="B3525" t="s">
        <v>2672</v>
      </c>
      <c r="C3525" t="s">
        <v>2592</v>
      </c>
      <c r="D3525" t="s">
        <v>2337</v>
      </c>
      <c r="E3525" t="s">
        <v>2338</v>
      </c>
      <c r="F3525" t="s">
        <v>3282</v>
      </c>
      <c r="G3525" t="s">
        <v>40</v>
      </c>
      <c r="H3525" t="s">
        <v>40</v>
      </c>
      <c r="I3525" t="s">
        <v>3283</v>
      </c>
      <c r="J3525">
        <v>36.154400000000003</v>
      </c>
      <c r="K3525">
        <v>-109.5526</v>
      </c>
      <c r="L3525">
        <v>1698</v>
      </c>
      <c r="M3525" t="s">
        <v>2699</v>
      </c>
      <c r="N3525">
        <f t="shared" si="105"/>
        <v>82500</v>
      </c>
      <c r="O3525">
        <v>2015</v>
      </c>
      <c r="P3525">
        <v>2016</v>
      </c>
      <c r="Q3525" t="s">
        <v>3284</v>
      </c>
      <c r="R3525" t="s">
        <v>39</v>
      </c>
      <c r="S3525" t="s">
        <v>39</v>
      </c>
      <c r="T3525">
        <v>4</v>
      </c>
      <c r="U3525" s="6" t="s">
        <v>3151</v>
      </c>
      <c r="V3525" s="6" t="s">
        <v>2715</v>
      </c>
      <c r="W3525" s="6" t="s">
        <v>2833</v>
      </c>
      <c r="X3525" s="6" t="s">
        <v>2715</v>
      </c>
      <c r="Y3525" s="6" t="s">
        <v>39</v>
      </c>
      <c r="Z3525" s="6" t="s">
        <v>39</v>
      </c>
      <c r="AA3525" t="s">
        <v>39</v>
      </c>
      <c r="AB3525" t="s">
        <v>39</v>
      </c>
      <c r="AC3525" t="s">
        <v>39</v>
      </c>
      <c r="AD3525" t="s">
        <v>42</v>
      </c>
      <c r="AE3525" t="s">
        <v>3286</v>
      </c>
      <c r="AF3525" t="s">
        <v>40</v>
      </c>
      <c r="AG3525" t="s">
        <v>39</v>
      </c>
      <c r="AH3525" t="s">
        <v>39</v>
      </c>
      <c r="AI3525">
        <f t="shared" si="106"/>
        <v>6.0606060606060606E-3</v>
      </c>
      <c r="AJ3525" s="6" t="s">
        <v>43</v>
      </c>
      <c r="AK3525" s="19">
        <v>3.7</v>
      </c>
      <c r="AL3525" t="s">
        <v>39</v>
      </c>
      <c r="AM3525" t="s">
        <v>39</v>
      </c>
      <c r="AN3525">
        <v>5</v>
      </c>
      <c r="AO3525">
        <v>25</v>
      </c>
      <c r="AP3525">
        <v>45</v>
      </c>
      <c r="AQ3525" t="s">
        <v>39</v>
      </c>
      <c r="AR3525" t="s">
        <v>2627</v>
      </c>
      <c r="AS3525" t="s">
        <v>3287</v>
      </c>
    </row>
    <row r="3526" spans="1:45" x14ac:dyDescent="0.35">
      <c r="A3526" t="s">
        <v>2339</v>
      </c>
      <c r="B3526" t="s">
        <v>2672</v>
      </c>
      <c r="C3526" t="s">
        <v>2592</v>
      </c>
      <c r="D3526" t="s">
        <v>2337</v>
      </c>
      <c r="E3526" t="s">
        <v>2338</v>
      </c>
      <c r="F3526" t="s">
        <v>3282</v>
      </c>
      <c r="G3526" t="s">
        <v>40</v>
      </c>
      <c r="H3526" t="s">
        <v>40</v>
      </c>
      <c r="I3526" t="s">
        <v>3283</v>
      </c>
      <c r="J3526">
        <v>36.154400000000003</v>
      </c>
      <c r="K3526">
        <v>-109.5526</v>
      </c>
      <c r="L3526">
        <v>1698</v>
      </c>
      <c r="M3526" t="s">
        <v>2699</v>
      </c>
      <c r="N3526">
        <f t="shared" si="105"/>
        <v>82500</v>
      </c>
      <c r="O3526">
        <v>2015</v>
      </c>
      <c r="P3526">
        <v>2016</v>
      </c>
      <c r="Q3526" t="s">
        <v>3284</v>
      </c>
      <c r="R3526" t="s">
        <v>39</v>
      </c>
      <c r="S3526" t="s">
        <v>39</v>
      </c>
      <c r="T3526">
        <v>4</v>
      </c>
      <c r="U3526" s="6" t="s">
        <v>3285</v>
      </c>
      <c r="V3526" s="6" t="s">
        <v>2715</v>
      </c>
      <c r="W3526" s="6" t="s">
        <v>2833</v>
      </c>
      <c r="X3526" s="6" t="s">
        <v>2715</v>
      </c>
      <c r="Y3526" s="6" t="s">
        <v>39</v>
      </c>
      <c r="Z3526" s="6" t="s">
        <v>39</v>
      </c>
      <c r="AA3526" s="6" t="s">
        <v>44</v>
      </c>
      <c r="AB3526">
        <v>750</v>
      </c>
      <c r="AC3526">
        <f>2/24</f>
        <v>8.3333333333333329E-2</v>
      </c>
      <c r="AD3526" t="s">
        <v>42</v>
      </c>
      <c r="AE3526" t="s">
        <v>3286</v>
      </c>
      <c r="AF3526" t="s">
        <v>40</v>
      </c>
      <c r="AG3526" t="s">
        <v>39</v>
      </c>
      <c r="AH3526" t="s">
        <v>39</v>
      </c>
      <c r="AI3526">
        <f t="shared" si="106"/>
        <v>6.0606060606060606E-3</v>
      </c>
      <c r="AJ3526" s="6" t="s">
        <v>43</v>
      </c>
      <c r="AK3526" s="19">
        <v>3.7</v>
      </c>
      <c r="AL3526" t="s">
        <v>39</v>
      </c>
      <c r="AM3526" t="s">
        <v>39</v>
      </c>
      <c r="AN3526">
        <v>5</v>
      </c>
      <c r="AO3526">
        <v>25</v>
      </c>
      <c r="AP3526">
        <v>45</v>
      </c>
      <c r="AQ3526" t="s">
        <v>39</v>
      </c>
      <c r="AR3526" t="s">
        <v>2627</v>
      </c>
      <c r="AS3526" t="s">
        <v>3287</v>
      </c>
    </row>
    <row r="3527" spans="1:45" x14ac:dyDescent="0.35">
      <c r="A3527" t="s">
        <v>2339</v>
      </c>
      <c r="B3527" t="s">
        <v>2672</v>
      </c>
      <c r="C3527" t="s">
        <v>2592</v>
      </c>
      <c r="D3527" t="s">
        <v>2337</v>
      </c>
      <c r="E3527" t="s">
        <v>2338</v>
      </c>
      <c r="F3527" t="s">
        <v>3282</v>
      </c>
      <c r="G3527" t="s">
        <v>40</v>
      </c>
      <c r="H3527" t="s">
        <v>40</v>
      </c>
      <c r="I3527" t="s">
        <v>3283</v>
      </c>
      <c r="J3527">
        <v>36.154400000000003</v>
      </c>
      <c r="K3527">
        <v>-109.5526</v>
      </c>
      <c r="L3527">
        <v>1698</v>
      </c>
      <c r="M3527" t="s">
        <v>2699</v>
      </c>
      <c r="N3527">
        <f t="shared" si="105"/>
        <v>82500</v>
      </c>
      <c r="O3527">
        <v>2015</v>
      </c>
      <c r="P3527">
        <v>2016</v>
      </c>
      <c r="Q3527" t="s">
        <v>3284</v>
      </c>
      <c r="R3527" t="s">
        <v>39</v>
      </c>
      <c r="S3527" t="s">
        <v>39</v>
      </c>
      <c r="T3527">
        <v>4</v>
      </c>
      <c r="U3527" t="s">
        <v>48</v>
      </c>
      <c r="V3527" s="6" t="s">
        <v>2715</v>
      </c>
      <c r="W3527">
        <v>56</v>
      </c>
      <c r="X3527" s="6" t="s">
        <v>2715</v>
      </c>
      <c r="Y3527" s="6" t="s">
        <v>39</v>
      </c>
      <c r="Z3527" s="6" t="s">
        <v>39</v>
      </c>
      <c r="AA3527" t="s">
        <v>39</v>
      </c>
      <c r="AB3527" t="s">
        <v>39</v>
      </c>
      <c r="AC3527" t="s">
        <v>39</v>
      </c>
      <c r="AD3527" t="s">
        <v>40</v>
      </c>
      <c r="AE3527" t="s">
        <v>39</v>
      </c>
      <c r="AF3527" t="s">
        <v>40</v>
      </c>
      <c r="AG3527" t="s">
        <v>39</v>
      </c>
      <c r="AH3527" t="s">
        <v>39</v>
      </c>
      <c r="AI3527">
        <f t="shared" si="106"/>
        <v>6.0606060606060606E-3</v>
      </c>
      <c r="AJ3527" s="6" t="s">
        <v>43</v>
      </c>
      <c r="AK3527" s="19">
        <v>3.7</v>
      </c>
      <c r="AL3527" t="s">
        <v>39</v>
      </c>
      <c r="AM3527" t="s">
        <v>39</v>
      </c>
      <c r="AN3527">
        <v>5</v>
      </c>
      <c r="AO3527">
        <v>25</v>
      </c>
      <c r="AP3527">
        <v>73</v>
      </c>
      <c r="AQ3527" t="s">
        <v>39</v>
      </c>
      <c r="AR3527" t="s">
        <v>2627</v>
      </c>
      <c r="AS3527" t="s">
        <v>3287</v>
      </c>
    </row>
    <row r="3528" spans="1:45" x14ac:dyDescent="0.35">
      <c r="A3528" t="s">
        <v>2339</v>
      </c>
      <c r="B3528" t="s">
        <v>2672</v>
      </c>
      <c r="C3528" t="s">
        <v>2592</v>
      </c>
      <c r="D3528" t="s">
        <v>2337</v>
      </c>
      <c r="E3528" t="s">
        <v>2338</v>
      </c>
      <c r="F3528" t="s">
        <v>3282</v>
      </c>
      <c r="G3528" t="s">
        <v>40</v>
      </c>
      <c r="H3528" t="s">
        <v>40</v>
      </c>
      <c r="I3528" t="s">
        <v>3283</v>
      </c>
      <c r="J3528">
        <v>36.154400000000003</v>
      </c>
      <c r="K3528">
        <v>-109.5526</v>
      </c>
      <c r="L3528">
        <v>1698</v>
      </c>
      <c r="M3528" t="s">
        <v>2699</v>
      </c>
      <c r="N3528">
        <f t="shared" si="105"/>
        <v>82500</v>
      </c>
      <c r="O3528">
        <v>2015</v>
      </c>
      <c r="P3528">
        <v>2016</v>
      </c>
      <c r="Q3528" t="s">
        <v>3284</v>
      </c>
      <c r="R3528" t="s">
        <v>39</v>
      </c>
      <c r="S3528" t="s">
        <v>39</v>
      </c>
      <c r="T3528">
        <v>4</v>
      </c>
      <c r="U3528" s="6" t="s">
        <v>3151</v>
      </c>
      <c r="V3528" s="6" t="s">
        <v>2715</v>
      </c>
      <c r="W3528">
        <v>56</v>
      </c>
      <c r="X3528" s="6" t="s">
        <v>2715</v>
      </c>
      <c r="Y3528" s="6" t="s">
        <v>39</v>
      </c>
      <c r="Z3528" s="6" t="s">
        <v>39</v>
      </c>
      <c r="AA3528" t="s">
        <v>39</v>
      </c>
      <c r="AB3528" t="s">
        <v>39</v>
      </c>
      <c r="AC3528" t="s">
        <v>39</v>
      </c>
      <c r="AD3528" t="s">
        <v>42</v>
      </c>
      <c r="AE3528" t="s">
        <v>3286</v>
      </c>
      <c r="AF3528" t="s">
        <v>40</v>
      </c>
      <c r="AG3528" t="s">
        <v>39</v>
      </c>
      <c r="AH3528" t="s">
        <v>39</v>
      </c>
      <c r="AI3528">
        <f t="shared" si="106"/>
        <v>6.0606060606060606E-3</v>
      </c>
      <c r="AJ3528" s="6" t="s">
        <v>43</v>
      </c>
      <c r="AK3528" s="19">
        <v>3.7</v>
      </c>
      <c r="AL3528" t="s">
        <v>39</v>
      </c>
      <c r="AM3528" t="s">
        <v>39</v>
      </c>
      <c r="AN3528">
        <v>5</v>
      </c>
      <c r="AO3528">
        <v>25</v>
      </c>
      <c r="AP3528">
        <v>73</v>
      </c>
      <c r="AQ3528" t="s">
        <v>39</v>
      </c>
      <c r="AR3528" t="s">
        <v>2627</v>
      </c>
      <c r="AS3528" t="s">
        <v>3287</v>
      </c>
    </row>
    <row r="3529" spans="1:45" x14ac:dyDescent="0.35">
      <c r="A3529" t="s">
        <v>2339</v>
      </c>
      <c r="B3529" t="s">
        <v>2672</v>
      </c>
      <c r="C3529" t="s">
        <v>2592</v>
      </c>
      <c r="D3529" t="s">
        <v>2337</v>
      </c>
      <c r="E3529" t="s">
        <v>2338</v>
      </c>
      <c r="F3529" t="s">
        <v>3282</v>
      </c>
      <c r="G3529" t="s">
        <v>40</v>
      </c>
      <c r="H3529" t="s">
        <v>40</v>
      </c>
      <c r="I3529" t="s">
        <v>3283</v>
      </c>
      <c r="J3529">
        <v>36.154400000000003</v>
      </c>
      <c r="K3529">
        <v>-109.5526</v>
      </c>
      <c r="L3529">
        <v>1698</v>
      </c>
      <c r="M3529" t="s">
        <v>2699</v>
      </c>
      <c r="N3529">
        <f t="shared" si="105"/>
        <v>82500</v>
      </c>
      <c r="O3529">
        <v>2015</v>
      </c>
      <c r="P3529">
        <v>2016</v>
      </c>
      <c r="Q3529" t="s">
        <v>3284</v>
      </c>
      <c r="R3529" t="s">
        <v>39</v>
      </c>
      <c r="S3529" t="s">
        <v>39</v>
      </c>
      <c r="T3529">
        <v>4</v>
      </c>
      <c r="U3529" s="6" t="s">
        <v>3285</v>
      </c>
      <c r="V3529" s="6" t="s">
        <v>2715</v>
      </c>
      <c r="W3529">
        <v>56</v>
      </c>
      <c r="X3529" s="6" t="s">
        <v>2715</v>
      </c>
      <c r="Y3529" s="6" t="s">
        <v>39</v>
      </c>
      <c r="Z3529" s="6" t="s">
        <v>39</v>
      </c>
      <c r="AA3529" s="6" t="s">
        <v>44</v>
      </c>
      <c r="AB3529">
        <v>750</v>
      </c>
      <c r="AC3529">
        <f>2/24</f>
        <v>8.3333333333333329E-2</v>
      </c>
      <c r="AD3529" t="s">
        <v>42</v>
      </c>
      <c r="AE3529" t="s">
        <v>3286</v>
      </c>
      <c r="AF3529" t="s">
        <v>40</v>
      </c>
      <c r="AG3529" t="s">
        <v>39</v>
      </c>
      <c r="AH3529" t="s">
        <v>39</v>
      </c>
      <c r="AI3529">
        <f t="shared" si="106"/>
        <v>6.0606060606060606E-3</v>
      </c>
      <c r="AJ3529" s="6" t="s">
        <v>43</v>
      </c>
      <c r="AK3529" s="19">
        <v>3.7</v>
      </c>
      <c r="AL3529" t="s">
        <v>39</v>
      </c>
      <c r="AM3529" t="s">
        <v>39</v>
      </c>
      <c r="AN3529">
        <v>5</v>
      </c>
      <c r="AO3529">
        <v>25</v>
      </c>
      <c r="AP3529">
        <v>73</v>
      </c>
      <c r="AQ3529" t="s">
        <v>39</v>
      </c>
      <c r="AR3529" t="s">
        <v>2627</v>
      </c>
      <c r="AS3529" t="s">
        <v>3287</v>
      </c>
    </row>
    <row r="3530" spans="1:45" x14ac:dyDescent="0.35">
      <c r="A3530" t="s">
        <v>2339</v>
      </c>
      <c r="B3530" t="s">
        <v>2672</v>
      </c>
      <c r="C3530" t="s">
        <v>2592</v>
      </c>
      <c r="D3530" t="s">
        <v>2337</v>
      </c>
      <c r="E3530" t="s">
        <v>2338</v>
      </c>
      <c r="F3530" t="s">
        <v>3282</v>
      </c>
      <c r="G3530" t="s">
        <v>40</v>
      </c>
      <c r="H3530" t="s">
        <v>40</v>
      </c>
      <c r="I3530" t="s">
        <v>3283</v>
      </c>
      <c r="J3530">
        <v>36.154400000000003</v>
      </c>
      <c r="K3530">
        <v>-109.5526</v>
      </c>
      <c r="L3530">
        <v>1698</v>
      </c>
      <c r="M3530" t="s">
        <v>2699</v>
      </c>
      <c r="N3530">
        <f>165*500</f>
        <v>82500</v>
      </c>
      <c r="O3530">
        <v>2015</v>
      </c>
      <c r="P3530">
        <v>2016</v>
      </c>
      <c r="Q3530" t="s">
        <v>3284</v>
      </c>
      <c r="R3530" t="s">
        <v>39</v>
      </c>
      <c r="S3530" t="s">
        <v>39</v>
      </c>
      <c r="T3530">
        <v>4</v>
      </c>
      <c r="U3530" t="s">
        <v>3156</v>
      </c>
      <c r="V3530" s="6" t="s">
        <v>2749</v>
      </c>
      <c r="W3530" s="6" t="s">
        <v>2833</v>
      </c>
      <c r="X3530" s="6" t="s">
        <v>2749</v>
      </c>
      <c r="Y3530" s="6" t="s">
        <v>39</v>
      </c>
      <c r="Z3530" s="6" t="s">
        <v>39</v>
      </c>
      <c r="AA3530" t="s">
        <v>39</v>
      </c>
      <c r="AB3530" t="s">
        <v>39</v>
      </c>
      <c r="AC3530" t="s">
        <v>39</v>
      </c>
      <c r="AD3530" t="s">
        <v>40</v>
      </c>
      <c r="AE3530" t="s">
        <v>39</v>
      </c>
      <c r="AF3530" t="s">
        <v>40</v>
      </c>
      <c r="AG3530" t="s">
        <v>39</v>
      </c>
      <c r="AH3530" t="s">
        <v>39</v>
      </c>
      <c r="AI3530">
        <f>1/165</f>
        <v>6.0606060606060606E-3</v>
      </c>
      <c r="AJ3530" s="6" t="s">
        <v>3288</v>
      </c>
      <c r="AK3530" s="19">
        <v>19</v>
      </c>
      <c r="AL3530" t="s">
        <v>39</v>
      </c>
      <c r="AM3530" t="s">
        <v>39</v>
      </c>
      <c r="AN3530">
        <v>5</v>
      </c>
      <c r="AO3530">
        <v>25</v>
      </c>
      <c r="AP3530">
        <v>45</v>
      </c>
      <c r="AQ3530" t="s">
        <v>39</v>
      </c>
      <c r="AR3530" t="s">
        <v>2627</v>
      </c>
      <c r="AS3530" t="s">
        <v>3287</v>
      </c>
    </row>
    <row r="3531" spans="1:45" x14ac:dyDescent="0.35">
      <c r="A3531" t="s">
        <v>2339</v>
      </c>
      <c r="B3531" t="s">
        <v>2672</v>
      </c>
      <c r="C3531" t="s">
        <v>2592</v>
      </c>
      <c r="D3531" t="s">
        <v>2337</v>
      </c>
      <c r="E3531" t="s">
        <v>2338</v>
      </c>
      <c r="F3531" t="s">
        <v>3282</v>
      </c>
      <c r="G3531" t="s">
        <v>40</v>
      </c>
      <c r="H3531" t="s">
        <v>40</v>
      </c>
      <c r="I3531" t="s">
        <v>3283</v>
      </c>
      <c r="J3531">
        <v>36.154400000000003</v>
      </c>
      <c r="K3531">
        <v>-109.5526</v>
      </c>
      <c r="L3531">
        <v>1698</v>
      </c>
      <c r="M3531" t="s">
        <v>2699</v>
      </c>
      <c r="N3531">
        <f t="shared" si="105"/>
        <v>82500</v>
      </c>
      <c r="O3531">
        <v>2015</v>
      </c>
      <c r="P3531">
        <v>2016</v>
      </c>
      <c r="Q3531" t="s">
        <v>3284</v>
      </c>
      <c r="R3531" t="s">
        <v>39</v>
      </c>
      <c r="S3531" t="s">
        <v>39</v>
      </c>
      <c r="T3531">
        <v>4</v>
      </c>
      <c r="U3531" t="s">
        <v>3156</v>
      </c>
      <c r="V3531" s="6" t="s">
        <v>2749</v>
      </c>
      <c r="W3531" s="6" t="s">
        <v>2833</v>
      </c>
      <c r="X3531" s="6" t="s">
        <v>2749</v>
      </c>
      <c r="Y3531" s="6" t="s">
        <v>3151</v>
      </c>
      <c r="Z3531" s="6" t="s">
        <v>39</v>
      </c>
      <c r="AA3531" t="s">
        <v>39</v>
      </c>
      <c r="AB3531" t="s">
        <v>39</v>
      </c>
      <c r="AC3531" t="s">
        <v>39</v>
      </c>
      <c r="AD3531" t="s">
        <v>42</v>
      </c>
      <c r="AE3531" t="s">
        <v>3286</v>
      </c>
      <c r="AF3531" t="s">
        <v>40</v>
      </c>
      <c r="AG3531" t="s">
        <v>39</v>
      </c>
      <c r="AH3531" t="s">
        <v>39</v>
      </c>
      <c r="AI3531">
        <f t="shared" si="106"/>
        <v>6.0606060606060606E-3</v>
      </c>
      <c r="AJ3531" s="6" t="s">
        <v>3288</v>
      </c>
      <c r="AK3531" s="19">
        <v>21</v>
      </c>
      <c r="AL3531" t="s">
        <v>39</v>
      </c>
      <c r="AM3531" t="s">
        <v>39</v>
      </c>
      <c r="AN3531">
        <v>5</v>
      </c>
      <c r="AO3531">
        <v>25</v>
      </c>
      <c r="AP3531">
        <v>45</v>
      </c>
      <c r="AQ3531" t="s">
        <v>39</v>
      </c>
      <c r="AR3531" t="s">
        <v>2627</v>
      </c>
      <c r="AS3531" t="s">
        <v>3287</v>
      </c>
    </row>
    <row r="3532" spans="1:45" x14ac:dyDescent="0.35">
      <c r="A3532" t="s">
        <v>2339</v>
      </c>
      <c r="B3532" t="s">
        <v>2672</v>
      </c>
      <c r="C3532" t="s">
        <v>2592</v>
      </c>
      <c r="D3532" t="s">
        <v>2337</v>
      </c>
      <c r="E3532" t="s">
        <v>2338</v>
      </c>
      <c r="F3532" t="s">
        <v>3282</v>
      </c>
      <c r="G3532" t="s">
        <v>40</v>
      </c>
      <c r="H3532" t="s">
        <v>40</v>
      </c>
      <c r="I3532" t="s">
        <v>3283</v>
      </c>
      <c r="J3532">
        <v>36.154400000000003</v>
      </c>
      <c r="K3532">
        <v>-109.5526</v>
      </c>
      <c r="L3532">
        <v>1698</v>
      </c>
      <c r="M3532" t="s">
        <v>2699</v>
      </c>
      <c r="N3532">
        <f t="shared" si="105"/>
        <v>82500</v>
      </c>
      <c r="O3532">
        <v>2015</v>
      </c>
      <c r="P3532">
        <v>2016</v>
      </c>
      <c r="Q3532" t="s">
        <v>3284</v>
      </c>
      <c r="R3532" t="s">
        <v>39</v>
      </c>
      <c r="S3532" t="s">
        <v>39</v>
      </c>
      <c r="T3532">
        <v>4</v>
      </c>
      <c r="U3532" t="s">
        <v>3156</v>
      </c>
      <c r="V3532" s="6" t="s">
        <v>2749</v>
      </c>
      <c r="W3532" s="6" t="s">
        <v>2833</v>
      </c>
      <c r="X3532" s="6" t="s">
        <v>2749</v>
      </c>
      <c r="Y3532" s="6" t="s">
        <v>3285</v>
      </c>
      <c r="Z3532" s="6" t="s">
        <v>39</v>
      </c>
      <c r="AA3532" s="6" t="s">
        <v>44</v>
      </c>
      <c r="AB3532">
        <v>750</v>
      </c>
      <c r="AC3532">
        <f>2/24</f>
        <v>8.3333333333333329E-2</v>
      </c>
      <c r="AD3532" t="s">
        <v>42</v>
      </c>
      <c r="AE3532" t="s">
        <v>3286</v>
      </c>
      <c r="AF3532" t="s">
        <v>40</v>
      </c>
      <c r="AG3532" t="s">
        <v>39</v>
      </c>
      <c r="AH3532" t="s">
        <v>39</v>
      </c>
      <c r="AI3532">
        <f t="shared" si="106"/>
        <v>6.0606060606060606E-3</v>
      </c>
      <c r="AJ3532" s="6" t="s">
        <v>3288</v>
      </c>
      <c r="AK3532" s="19">
        <v>20</v>
      </c>
      <c r="AL3532" t="s">
        <v>39</v>
      </c>
      <c r="AM3532" t="s">
        <v>39</v>
      </c>
      <c r="AN3532">
        <v>5</v>
      </c>
      <c r="AO3532">
        <v>25</v>
      </c>
      <c r="AP3532">
        <v>45</v>
      </c>
      <c r="AQ3532" t="s">
        <v>39</v>
      </c>
      <c r="AR3532" t="s">
        <v>2627</v>
      </c>
      <c r="AS3532" t="s">
        <v>3287</v>
      </c>
    </row>
    <row r="3533" spans="1:45" x14ac:dyDescent="0.35">
      <c r="A3533" t="s">
        <v>2339</v>
      </c>
      <c r="B3533" t="s">
        <v>2672</v>
      </c>
      <c r="C3533" t="s">
        <v>2592</v>
      </c>
      <c r="D3533" t="s">
        <v>2337</v>
      </c>
      <c r="E3533" t="s">
        <v>2338</v>
      </c>
      <c r="F3533" t="s">
        <v>3282</v>
      </c>
      <c r="G3533" t="s">
        <v>40</v>
      </c>
      <c r="H3533" t="s">
        <v>40</v>
      </c>
      <c r="I3533" t="s">
        <v>3283</v>
      </c>
      <c r="J3533">
        <v>36.154400000000003</v>
      </c>
      <c r="K3533">
        <v>-109.5526</v>
      </c>
      <c r="L3533">
        <v>1698</v>
      </c>
      <c r="M3533" t="s">
        <v>2699</v>
      </c>
      <c r="N3533">
        <f t="shared" si="105"/>
        <v>82500</v>
      </c>
      <c r="O3533">
        <v>2015</v>
      </c>
      <c r="P3533">
        <v>2016</v>
      </c>
      <c r="Q3533" t="s">
        <v>3284</v>
      </c>
      <c r="R3533" t="s">
        <v>39</v>
      </c>
      <c r="S3533" t="s">
        <v>39</v>
      </c>
      <c r="T3533">
        <v>4</v>
      </c>
      <c r="U3533" t="s">
        <v>3156</v>
      </c>
      <c r="V3533" s="6" t="s">
        <v>2749</v>
      </c>
      <c r="W3533">
        <v>56</v>
      </c>
      <c r="X3533" s="6" t="s">
        <v>2749</v>
      </c>
      <c r="Y3533" s="6" t="s">
        <v>39</v>
      </c>
      <c r="Z3533" s="6" t="s">
        <v>39</v>
      </c>
      <c r="AA3533" t="s">
        <v>39</v>
      </c>
      <c r="AB3533" t="s">
        <v>39</v>
      </c>
      <c r="AC3533" t="s">
        <v>39</v>
      </c>
      <c r="AD3533" t="s">
        <v>40</v>
      </c>
      <c r="AE3533" t="s">
        <v>39</v>
      </c>
      <c r="AF3533" t="s">
        <v>40</v>
      </c>
      <c r="AG3533" t="s">
        <v>39</v>
      </c>
      <c r="AH3533" t="s">
        <v>39</v>
      </c>
      <c r="AI3533">
        <f t="shared" si="106"/>
        <v>6.0606060606060606E-3</v>
      </c>
      <c r="AJ3533" s="6" t="s">
        <v>3288</v>
      </c>
      <c r="AK3533" s="19">
        <v>39</v>
      </c>
      <c r="AL3533" t="s">
        <v>39</v>
      </c>
      <c r="AM3533" t="s">
        <v>39</v>
      </c>
      <c r="AN3533">
        <v>5</v>
      </c>
      <c r="AO3533">
        <v>25</v>
      </c>
      <c r="AP3533">
        <v>73</v>
      </c>
      <c r="AQ3533" t="s">
        <v>39</v>
      </c>
      <c r="AR3533" t="s">
        <v>2627</v>
      </c>
      <c r="AS3533" t="s">
        <v>3287</v>
      </c>
    </row>
    <row r="3534" spans="1:45" x14ac:dyDescent="0.35">
      <c r="A3534" t="s">
        <v>2339</v>
      </c>
      <c r="B3534" t="s">
        <v>2672</v>
      </c>
      <c r="C3534" t="s">
        <v>2592</v>
      </c>
      <c r="D3534" t="s">
        <v>2337</v>
      </c>
      <c r="E3534" t="s">
        <v>2338</v>
      </c>
      <c r="F3534" t="s">
        <v>3282</v>
      </c>
      <c r="G3534" t="s">
        <v>40</v>
      </c>
      <c r="H3534" t="s">
        <v>40</v>
      </c>
      <c r="I3534" t="s">
        <v>3283</v>
      </c>
      <c r="J3534">
        <v>36.154400000000003</v>
      </c>
      <c r="K3534">
        <v>-109.5526</v>
      </c>
      <c r="L3534">
        <v>1698</v>
      </c>
      <c r="M3534" t="s">
        <v>2699</v>
      </c>
      <c r="N3534">
        <f t="shared" si="105"/>
        <v>82500</v>
      </c>
      <c r="O3534">
        <v>2015</v>
      </c>
      <c r="P3534">
        <v>2016</v>
      </c>
      <c r="Q3534" t="s">
        <v>3284</v>
      </c>
      <c r="R3534" t="s">
        <v>39</v>
      </c>
      <c r="S3534" t="s">
        <v>39</v>
      </c>
      <c r="T3534">
        <v>4</v>
      </c>
      <c r="U3534" t="s">
        <v>3156</v>
      </c>
      <c r="V3534" s="6" t="s">
        <v>2749</v>
      </c>
      <c r="W3534">
        <v>56</v>
      </c>
      <c r="X3534" s="6" t="s">
        <v>2749</v>
      </c>
      <c r="Y3534" s="6" t="s">
        <v>3151</v>
      </c>
      <c r="Z3534" s="6" t="s">
        <v>39</v>
      </c>
      <c r="AA3534" t="s">
        <v>39</v>
      </c>
      <c r="AB3534" t="s">
        <v>39</v>
      </c>
      <c r="AC3534" t="s">
        <v>39</v>
      </c>
      <c r="AD3534" t="s">
        <v>42</v>
      </c>
      <c r="AE3534" t="s">
        <v>3286</v>
      </c>
      <c r="AF3534" t="s">
        <v>40</v>
      </c>
      <c r="AG3534" t="s">
        <v>39</v>
      </c>
      <c r="AH3534" t="s">
        <v>39</v>
      </c>
      <c r="AI3534">
        <f t="shared" si="106"/>
        <v>6.0606060606060606E-3</v>
      </c>
      <c r="AJ3534" s="6" t="s">
        <v>3288</v>
      </c>
      <c r="AK3534" s="19">
        <v>41</v>
      </c>
      <c r="AL3534" t="s">
        <v>39</v>
      </c>
      <c r="AM3534" t="s">
        <v>39</v>
      </c>
      <c r="AN3534">
        <v>5</v>
      </c>
      <c r="AO3534">
        <v>25</v>
      </c>
      <c r="AP3534">
        <v>73</v>
      </c>
      <c r="AQ3534" t="s">
        <v>39</v>
      </c>
      <c r="AR3534" t="s">
        <v>2627</v>
      </c>
      <c r="AS3534" t="s">
        <v>3287</v>
      </c>
    </row>
    <row r="3535" spans="1:45" x14ac:dyDescent="0.35">
      <c r="A3535" t="s">
        <v>2339</v>
      </c>
      <c r="B3535" t="s">
        <v>2672</v>
      </c>
      <c r="C3535" t="s">
        <v>2592</v>
      </c>
      <c r="D3535" t="s">
        <v>2337</v>
      </c>
      <c r="E3535" t="s">
        <v>2338</v>
      </c>
      <c r="F3535" t="s">
        <v>3282</v>
      </c>
      <c r="G3535" t="s">
        <v>40</v>
      </c>
      <c r="H3535" t="s">
        <v>40</v>
      </c>
      <c r="I3535" t="s">
        <v>3283</v>
      </c>
      <c r="J3535">
        <v>36.154400000000003</v>
      </c>
      <c r="K3535">
        <v>-109.5526</v>
      </c>
      <c r="L3535">
        <v>1698</v>
      </c>
      <c r="M3535" t="s">
        <v>2699</v>
      </c>
      <c r="N3535">
        <f t="shared" si="105"/>
        <v>82500</v>
      </c>
      <c r="O3535">
        <v>2015</v>
      </c>
      <c r="P3535">
        <v>2016</v>
      </c>
      <c r="Q3535" t="s">
        <v>3284</v>
      </c>
      <c r="R3535" t="s">
        <v>39</v>
      </c>
      <c r="S3535" t="s">
        <v>39</v>
      </c>
      <c r="T3535">
        <v>4</v>
      </c>
      <c r="U3535" t="s">
        <v>3156</v>
      </c>
      <c r="V3535" s="6" t="s">
        <v>2749</v>
      </c>
      <c r="W3535">
        <v>56</v>
      </c>
      <c r="X3535" s="6" t="s">
        <v>2749</v>
      </c>
      <c r="Y3535" s="6" t="s">
        <v>3285</v>
      </c>
      <c r="Z3535" s="6" t="s">
        <v>39</v>
      </c>
      <c r="AA3535" s="6" t="s">
        <v>44</v>
      </c>
      <c r="AB3535">
        <v>750</v>
      </c>
      <c r="AC3535">
        <f>2/24</f>
        <v>8.3333333333333329E-2</v>
      </c>
      <c r="AD3535" t="s">
        <v>42</v>
      </c>
      <c r="AE3535" t="s">
        <v>3286</v>
      </c>
      <c r="AF3535" t="s">
        <v>40</v>
      </c>
      <c r="AG3535" t="s">
        <v>39</v>
      </c>
      <c r="AH3535" t="s">
        <v>39</v>
      </c>
      <c r="AI3535">
        <f t="shared" si="106"/>
        <v>6.0606060606060606E-3</v>
      </c>
      <c r="AJ3535" s="6" t="s">
        <v>3288</v>
      </c>
      <c r="AK3535" s="19">
        <v>38</v>
      </c>
      <c r="AL3535" t="s">
        <v>39</v>
      </c>
      <c r="AM3535" t="s">
        <v>39</v>
      </c>
      <c r="AN3535">
        <v>5</v>
      </c>
      <c r="AO3535">
        <v>25</v>
      </c>
      <c r="AP3535">
        <v>73</v>
      </c>
      <c r="AQ3535" t="s">
        <v>39</v>
      </c>
      <c r="AR3535" t="s">
        <v>2627</v>
      </c>
      <c r="AS3535" t="s">
        <v>3287</v>
      </c>
    </row>
    <row r="3536" spans="1:45" x14ac:dyDescent="0.35">
      <c r="A3536" t="s">
        <v>2339</v>
      </c>
      <c r="B3536" t="s">
        <v>2672</v>
      </c>
      <c r="C3536" t="s">
        <v>2592</v>
      </c>
      <c r="D3536" t="s">
        <v>2337</v>
      </c>
      <c r="E3536" t="s">
        <v>2338</v>
      </c>
      <c r="F3536" t="s">
        <v>3282</v>
      </c>
      <c r="G3536" t="s">
        <v>40</v>
      </c>
      <c r="H3536" t="s">
        <v>40</v>
      </c>
      <c r="I3536" t="s">
        <v>3283</v>
      </c>
      <c r="J3536">
        <v>36.154400000000003</v>
      </c>
      <c r="K3536">
        <v>-109.5526</v>
      </c>
      <c r="L3536">
        <v>1698</v>
      </c>
      <c r="M3536" t="s">
        <v>2699</v>
      </c>
      <c r="N3536">
        <f t="shared" si="105"/>
        <v>82500</v>
      </c>
      <c r="O3536">
        <v>2015</v>
      </c>
      <c r="P3536">
        <v>2016</v>
      </c>
      <c r="Q3536" t="s">
        <v>3284</v>
      </c>
      <c r="R3536" t="s">
        <v>39</v>
      </c>
      <c r="S3536" t="s">
        <v>39</v>
      </c>
      <c r="T3536">
        <v>4</v>
      </c>
      <c r="U3536" t="s">
        <v>3156</v>
      </c>
      <c r="V3536" s="6" t="s">
        <v>3036</v>
      </c>
      <c r="W3536" s="6" t="s">
        <v>2833</v>
      </c>
      <c r="X3536" s="6" t="s">
        <v>3036</v>
      </c>
      <c r="Y3536" s="6" t="s">
        <v>39</v>
      </c>
      <c r="Z3536" s="6" t="s">
        <v>39</v>
      </c>
      <c r="AA3536" t="s">
        <v>39</v>
      </c>
      <c r="AB3536" t="s">
        <v>39</v>
      </c>
      <c r="AC3536" t="s">
        <v>39</v>
      </c>
      <c r="AD3536" t="s">
        <v>40</v>
      </c>
      <c r="AE3536" t="s">
        <v>39</v>
      </c>
      <c r="AF3536" t="s">
        <v>40</v>
      </c>
      <c r="AG3536" t="s">
        <v>39</v>
      </c>
      <c r="AH3536" t="s">
        <v>39</v>
      </c>
      <c r="AI3536">
        <f t="shared" si="106"/>
        <v>6.0606060606060606E-3</v>
      </c>
      <c r="AJ3536" s="6" t="s">
        <v>3288</v>
      </c>
      <c r="AK3536" t="s">
        <v>39</v>
      </c>
      <c r="AL3536" t="s">
        <v>39</v>
      </c>
      <c r="AM3536" t="s">
        <v>39</v>
      </c>
      <c r="AN3536">
        <v>5</v>
      </c>
      <c r="AO3536">
        <v>25</v>
      </c>
      <c r="AP3536">
        <v>45</v>
      </c>
      <c r="AQ3536" t="s">
        <v>39</v>
      </c>
      <c r="AR3536" t="s">
        <v>2627</v>
      </c>
      <c r="AS3536" t="s">
        <v>3287</v>
      </c>
    </row>
    <row r="3537" spans="1:45" x14ac:dyDescent="0.35">
      <c r="A3537" t="s">
        <v>2339</v>
      </c>
      <c r="B3537" t="s">
        <v>2672</v>
      </c>
      <c r="C3537" t="s">
        <v>2592</v>
      </c>
      <c r="D3537" t="s">
        <v>2337</v>
      </c>
      <c r="E3537" t="s">
        <v>2338</v>
      </c>
      <c r="F3537" t="s">
        <v>3282</v>
      </c>
      <c r="G3537" t="s">
        <v>40</v>
      </c>
      <c r="H3537" t="s">
        <v>40</v>
      </c>
      <c r="I3537" t="s">
        <v>3283</v>
      </c>
      <c r="J3537">
        <v>36.154400000000003</v>
      </c>
      <c r="K3537">
        <v>-109.5526</v>
      </c>
      <c r="L3537">
        <v>1698</v>
      </c>
      <c r="M3537" t="s">
        <v>2699</v>
      </c>
      <c r="N3537">
        <f t="shared" si="105"/>
        <v>82500</v>
      </c>
      <c r="O3537">
        <v>2015</v>
      </c>
      <c r="P3537">
        <v>2016</v>
      </c>
      <c r="Q3537" t="s">
        <v>3284</v>
      </c>
      <c r="R3537" t="s">
        <v>39</v>
      </c>
      <c r="S3537" t="s">
        <v>39</v>
      </c>
      <c r="T3537">
        <v>4</v>
      </c>
      <c r="U3537" t="s">
        <v>3156</v>
      </c>
      <c r="V3537" s="6" t="s">
        <v>3036</v>
      </c>
      <c r="W3537" s="6" t="s">
        <v>2833</v>
      </c>
      <c r="X3537" s="6" t="s">
        <v>3036</v>
      </c>
      <c r="Y3537" s="6" t="s">
        <v>3151</v>
      </c>
      <c r="Z3537" s="6" t="s">
        <v>39</v>
      </c>
      <c r="AA3537" t="s">
        <v>39</v>
      </c>
      <c r="AB3537" t="s">
        <v>39</v>
      </c>
      <c r="AC3537" t="s">
        <v>39</v>
      </c>
      <c r="AD3537" t="s">
        <v>42</v>
      </c>
      <c r="AE3537" t="s">
        <v>3286</v>
      </c>
      <c r="AF3537" t="s">
        <v>40</v>
      </c>
      <c r="AG3537" t="s">
        <v>39</v>
      </c>
      <c r="AH3537" t="s">
        <v>39</v>
      </c>
      <c r="AI3537">
        <f t="shared" si="106"/>
        <v>6.0606060606060606E-3</v>
      </c>
      <c r="AJ3537" s="6" t="s">
        <v>3288</v>
      </c>
      <c r="AK3537" s="19">
        <v>23</v>
      </c>
      <c r="AL3537" t="s">
        <v>39</v>
      </c>
      <c r="AM3537" t="s">
        <v>39</v>
      </c>
      <c r="AN3537">
        <v>5</v>
      </c>
      <c r="AO3537">
        <v>25</v>
      </c>
      <c r="AP3537">
        <v>45</v>
      </c>
      <c r="AQ3537" t="s">
        <v>39</v>
      </c>
      <c r="AR3537" t="s">
        <v>2627</v>
      </c>
      <c r="AS3537" t="s">
        <v>3287</v>
      </c>
    </row>
    <row r="3538" spans="1:45" x14ac:dyDescent="0.35">
      <c r="A3538" t="s">
        <v>2339</v>
      </c>
      <c r="B3538" t="s">
        <v>2672</v>
      </c>
      <c r="C3538" t="s">
        <v>2592</v>
      </c>
      <c r="D3538" t="s">
        <v>2337</v>
      </c>
      <c r="E3538" t="s">
        <v>2338</v>
      </c>
      <c r="F3538" t="s">
        <v>3282</v>
      </c>
      <c r="G3538" t="s">
        <v>40</v>
      </c>
      <c r="H3538" t="s">
        <v>40</v>
      </c>
      <c r="I3538" t="s">
        <v>3283</v>
      </c>
      <c r="J3538">
        <v>36.154400000000003</v>
      </c>
      <c r="K3538">
        <v>-109.5526</v>
      </c>
      <c r="L3538">
        <v>1698</v>
      </c>
      <c r="M3538" t="s">
        <v>2699</v>
      </c>
      <c r="N3538">
        <f t="shared" si="105"/>
        <v>82500</v>
      </c>
      <c r="O3538">
        <v>2015</v>
      </c>
      <c r="P3538">
        <v>2016</v>
      </c>
      <c r="Q3538" t="s">
        <v>3284</v>
      </c>
      <c r="R3538" t="s">
        <v>39</v>
      </c>
      <c r="S3538" t="s">
        <v>39</v>
      </c>
      <c r="T3538">
        <v>4</v>
      </c>
      <c r="U3538" t="s">
        <v>3156</v>
      </c>
      <c r="V3538" s="6" t="s">
        <v>3036</v>
      </c>
      <c r="W3538" s="6" t="s">
        <v>2833</v>
      </c>
      <c r="X3538" s="6" t="s">
        <v>3036</v>
      </c>
      <c r="Y3538" s="6" t="s">
        <v>3285</v>
      </c>
      <c r="Z3538" s="6" t="s">
        <v>39</v>
      </c>
      <c r="AA3538" s="6" t="s">
        <v>44</v>
      </c>
      <c r="AB3538">
        <v>750</v>
      </c>
      <c r="AC3538">
        <f>2/24</f>
        <v>8.3333333333333329E-2</v>
      </c>
      <c r="AD3538" t="s">
        <v>42</v>
      </c>
      <c r="AE3538" t="s">
        <v>3286</v>
      </c>
      <c r="AF3538" t="s">
        <v>40</v>
      </c>
      <c r="AG3538" t="s">
        <v>39</v>
      </c>
      <c r="AH3538" t="s">
        <v>39</v>
      </c>
      <c r="AI3538">
        <f t="shared" si="106"/>
        <v>6.0606060606060606E-3</v>
      </c>
      <c r="AJ3538" s="6" t="s">
        <v>3288</v>
      </c>
      <c r="AK3538" t="s">
        <v>39</v>
      </c>
      <c r="AL3538" t="s">
        <v>39</v>
      </c>
      <c r="AM3538" t="s">
        <v>39</v>
      </c>
      <c r="AN3538">
        <v>5</v>
      </c>
      <c r="AO3538">
        <v>25</v>
      </c>
      <c r="AP3538">
        <v>45</v>
      </c>
      <c r="AQ3538" t="s">
        <v>39</v>
      </c>
      <c r="AR3538" t="s">
        <v>2627</v>
      </c>
      <c r="AS3538" t="s">
        <v>3287</v>
      </c>
    </row>
    <row r="3539" spans="1:45" x14ac:dyDescent="0.35">
      <c r="A3539" t="s">
        <v>2339</v>
      </c>
      <c r="B3539" t="s">
        <v>2672</v>
      </c>
      <c r="C3539" t="s">
        <v>2592</v>
      </c>
      <c r="D3539" t="s">
        <v>2337</v>
      </c>
      <c r="E3539" t="s">
        <v>2338</v>
      </c>
      <c r="F3539" t="s">
        <v>3282</v>
      </c>
      <c r="G3539" t="s">
        <v>40</v>
      </c>
      <c r="H3539" t="s">
        <v>40</v>
      </c>
      <c r="I3539" t="s">
        <v>3283</v>
      </c>
      <c r="J3539">
        <v>36.154400000000003</v>
      </c>
      <c r="K3539">
        <v>-109.5526</v>
      </c>
      <c r="L3539">
        <v>1698</v>
      </c>
      <c r="M3539" t="s">
        <v>2699</v>
      </c>
      <c r="N3539">
        <f t="shared" si="105"/>
        <v>82500</v>
      </c>
      <c r="O3539">
        <v>2015</v>
      </c>
      <c r="P3539">
        <v>2016</v>
      </c>
      <c r="Q3539" t="s">
        <v>3284</v>
      </c>
      <c r="R3539" t="s">
        <v>39</v>
      </c>
      <c r="S3539" t="s">
        <v>39</v>
      </c>
      <c r="T3539">
        <v>4</v>
      </c>
      <c r="U3539" t="s">
        <v>3156</v>
      </c>
      <c r="V3539" s="6" t="s">
        <v>3036</v>
      </c>
      <c r="W3539">
        <v>56</v>
      </c>
      <c r="X3539" s="6" t="s">
        <v>3036</v>
      </c>
      <c r="Y3539" s="6" t="s">
        <v>39</v>
      </c>
      <c r="Z3539" s="6" t="s">
        <v>39</v>
      </c>
      <c r="AA3539" t="s">
        <v>39</v>
      </c>
      <c r="AB3539" t="s">
        <v>39</v>
      </c>
      <c r="AC3539" t="s">
        <v>39</v>
      </c>
      <c r="AD3539" t="s">
        <v>40</v>
      </c>
      <c r="AE3539" t="s">
        <v>39</v>
      </c>
      <c r="AF3539" t="s">
        <v>40</v>
      </c>
      <c r="AG3539" t="s">
        <v>39</v>
      </c>
      <c r="AH3539" t="s">
        <v>39</v>
      </c>
      <c r="AI3539">
        <f t="shared" si="106"/>
        <v>6.0606060606060606E-3</v>
      </c>
      <c r="AJ3539" s="6" t="s">
        <v>3288</v>
      </c>
      <c r="AK3539" s="19">
        <v>52</v>
      </c>
      <c r="AL3539" t="s">
        <v>39</v>
      </c>
      <c r="AM3539" t="s">
        <v>39</v>
      </c>
      <c r="AN3539">
        <v>5</v>
      </c>
      <c r="AO3539">
        <v>25</v>
      </c>
      <c r="AP3539">
        <v>73</v>
      </c>
      <c r="AQ3539" t="s">
        <v>39</v>
      </c>
      <c r="AR3539" t="s">
        <v>2627</v>
      </c>
      <c r="AS3539" t="s">
        <v>3287</v>
      </c>
    </row>
    <row r="3540" spans="1:45" x14ac:dyDescent="0.35">
      <c r="A3540" t="s">
        <v>2339</v>
      </c>
      <c r="B3540" t="s">
        <v>2672</v>
      </c>
      <c r="C3540" t="s">
        <v>2592</v>
      </c>
      <c r="D3540" t="s">
        <v>2337</v>
      </c>
      <c r="E3540" t="s">
        <v>2338</v>
      </c>
      <c r="F3540" t="s">
        <v>3282</v>
      </c>
      <c r="G3540" t="s">
        <v>40</v>
      </c>
      <c r="H3540" t="s">
        <v>40</v>
      </c>
      <c r="I3540" t="s">
        <v>3283</v>
      </c>
      <c r="J3540">
        <v>36.154400000000003</v>
      </c>
      <c r="K3540">
        <v>-109.5526</v>
      </c>
      <c r="L3540">
        <v>1698</v>
      </c>
      <c r="M3540" t="s">
        <v>2699</v>
      </c>
      <c r="N3540">
        <f t="shared" si="105"/>
        <v>82500</v>
      </c>
      <c r="O3540">
        <v>2015</v>
      </c>
      <c r="P3540">
        <v>2016</v>
      </c>
      <c r="Q3540" t="s">
        <v>3284</v>
      </c>
      <c r="R3540" t="s">
        <v>39</v>
      </c>
      <c r="S3540" t="s">
        <v>39</v>
      </c>
      <c r="T3540">
        <v>4</v>
      </c>
      <c r="U3540" t="s">
        <v>3156</v>
      </c>
      <c r="V3540" s="6" t="s">
        <v>3036</v>
      </c>
      <c r="W3540">
        <v>56</v>
      </c>
      <c r="X3540" s="6" t="s">
        <v>3036</v>
      </c>
      <c r="Y3540" s="6" t="s">
        <v>3151</v>
      </c>
      <c r="Z3540" s="6" t="s">
        <v>39</v>
      </c>
      <c r="AA3540" t="s">
        <v>39</v>
      </c>
      <c r="AB3540" t="s">
        <v>39</v>
      </c>
      <c r="AC3540" t="s">
        <v>39</v>
      </c>
      <c r="AD3540" t="s">
        <v>42</v>
      </c>
      <c r="AE3540" t="s">
        <v>3286</v>
      </c>
      <c r="AF3540" t="s">
        <v>40</v>
      </c>
      <c r="AG3540" t="s">
        <v>39</v>
      </c>
      <c r="AH3540" t="s">
        <v>39</v>
      </c>
      <c r="AI3540">
        <f t="shared" si="106"/>
        <v>6.0606060606060606E-3</v>
      </c>
      <c r="AJ3540" s="6" t="s">
        <v>3288</v>
      </c>
      <c r="AK3540">
        <v>34</v>
      </c>
      <c r="AL3540" t="s">
        <v>39</v>
      </c>
      <c r="AM3540" t="s">
        <v>39</v>
      </c>
      <c r="AN3540">
        <v>5</v>
      </c>
      <c r="AO3540">
        <v>25</v>
      </c>
      <c r="AP3540">
        <v>73</v>
      </c>
      <c r="AQ3540" t="s">
        <v>39</v>
      </c>
      <c r="AR3540" t="s">
        <v>2627</v>
      </c>
      <c r="AS3540" t="s">
        <v>3287</v>
      </c>
    </row>
    <row r="3541" spans="1:45" x14ac:dyDescent="0.35">
      <c r="A3541" t="s">
        <v>2339</v>
      </c>
      <c r="B3541" t="s">
        <v>2672</v>
      </c>
      <c r="C3541" t="s">
        <v>2592</v>
      </c>
      <c r="D3541" t="s">
        <v>2337</v>
      </c>
      <c r="E3541" t="s">
        <v>2338</v>
      </c>
      <c r="F3541" t="s">
        <v>3282</v>
      </c>
      <c r="G3541" t="s">
        <v>40</v>
      </c>
      <c r="H3541" t="s">
        <v>40</v>
      </c>
      <c r="I3541" t="s">
        <v>3283</v>
      </c>
      <c r="J3541">
        <v>36.154400000000003</v>
      </c>
      <c r="K3541">
        <v>-109.5526</v>
      </c>
      <c r="L3541">
        <v>1698</v>
      </c>
      <c r="M3541" t="s">
        <v>2699</v>
      </c>
      <c r="N3541">
        <f t="shared" si="105"/>
        <v>82500</v>
      </c>
      <c r="O3541">
        <v>2015</v>
      </c>
      <c r="P3541">
        <v>2016</v>
      </c>
      <c r="Q3541" t="s">
        <v>3284</v>
      </c>
      <c r="R3541" t="s">
        <v>39</v>
      </c>
      <c r="S3541" t="s">
        <v>39</v>
      </c>
      <c r="T3541">
        <v>4</v>
      </c>
      <c r="U3541" t="s">
        <v>3156</v>
      </c>
      <c r="V3541" s="6" t="s">
        <v>3036</v>
      </c>
      <c r="W3541">
        <v>56</v>
      </c>
      <c r="X3541" s="6" t="s">
        <v>3036</v>
      </c>
      <c r="Y3541" s="6" t="s">
        <v>3285</v>
      </c>
      <c r="Z3541" s="6" t="s">
        <v>39</v>
      </c>
      <c r="AA3541" s="6" t="s">
        <v>44</v>
      </c>
      <c r="AB3541">
        <v>750</v>
      </c>
      <c r="AC3541">
        <f>2/24</f>
        <v>8.3333333333333329E-2</v>
      </c>
      <c r="AD3541" t="s">
        <v>42</v>
      </c>
      <c r="AE3541" t="s">
        <v>3286</v>
      </c>
      <c r="AF3541" t="s">
        <v>40</v>
      </c>
      <c r="AG3541" t="s">
        <v>39</v>
      </c>
      <c r="AH3541" t="s">
        <v>39</v>
      </c>
      <c r="AI3541">
        <f t="shared" si="106"/>
        <v>6.0606060606060606E-3</v>
      </c>
      <c r="AJ3541" s="6" t="s">
        <v>3288</v>
      </c>
      <c r="AK3541" s="19">
        <v>60</v>
      </c>
      <c r="AL3541" t="s">
        <v>39</v>
      </c>
      <c r="AM3541" t="s">
        <v>39</v>
      </c>
      <c r="AN3541">
        <v>5</v>
      </c>
      <c r="AO3541">
        <v>25</v>
      </c>
      <c r="AP3541">
        <v>73</v>
      </c>
      <c r="AQ3541" t="s">
        <v>39</v>
      </c>
      <c r="AR3541" t="s">
        <v>2627</v>
      </c>
      <c r="AS3541" t="s">
        <v>3287</v>
      </c>
    </row>
    <row r="3542" spans="1:45" x14ac:dyDescent="0.35">
      <c r="A3542" t="s">
        <v>2339</v>
      </c>
      <c r="B3542" t="s">
        <v>2672</v>
      </c>
      <c r="C3542" t="s">
        <v>2592</v>
      </c>
      <c r="D3542" t="s">
        <v>2337</v>
      </c>
      <c r="E3542" t="s">
        <v>2338</v>
      </c>
      <c r="F3542" t="s">
        <v>3282</v>
      </c>
      <c r="G3542" t="s">
        <v>40</v>
      </c>
      <c r="H3542" t="s">
        <v>40</v>
      </c>
      <c r="I3542" t="s">
        <v>3283</v>
      </c>
      <c r="J3542">
        <v>36.154400000000003</v>
      </c>
      <c r="K3542">
        <v>-109.5526</v>
      </c>
      <c r="L3542">
        <v>1698</v>
      </c>
      <c r="M3542" t="s">
        <v>2699</v>
      </c>
      <c r="N3542">
        <f t="shared" si="105"/>
        <v>82500</v>
      </c>
      <c r="O3542">
        <v>2015</v>
      </c>
      <c r="P3542">
        <v>2016</v>
      </c>
      <c r="Q3542" t="s">
        <v>3284</v>
      </c>
      <c r="R3542" t="s">
        <v>39</v>
      </c>
      <c r="S3542" t="s">
        <v>39</v>
      </c>
      <c r="T3542">
        <v>4</v>
      </c>
      <c r="U3542" t="s">
        <v>3156</v>
      </c>
      <c r="V3542" s="6" t="s">
        <v>2714</v>
      </c>
      <c r="W3542" s="6" t="s">
        <v>2833</v>
      </c>
      <c r="X3542" s="6" t="s">
        <v>2714</v>
      </c>
      <c r="Y3542" s="6" t="s">
        <v>39</v>
      </c>
      <c r="Z3542" s="6" t="s">
        <v>39</v>
      </c>
      <c r="AA3542" t="s">
        <v>39</v>
      </c>
      <c r="AB3542" t="s">
        <v>39</v>
      </c>
      <c r="AC3542" t="s">
        <v>39</v>
      </c>
      <c r="AD3542" t="s">
        <v>40</v>
      </c>
      <c r="AE3542" t="s">
        <v>39</v>
      </c>
      <c r="AF3542" t="s">
        <v>40</v>
      </c>
      <c r="AG3542" t="s">
        <v>39</v>
      </c>
      <c r="AH3542" t="s">
        <v>39</v>
      </c>
      <c r="AI3542">
        <f t="shared" si="106"/>
        <v>6.0606060606060606E-3</v>
      </c>
      <c r="AJ3542" s="6" t="s">
        <v>3288</v>
      </c>
      <c r="AK3542" t="s">
        <v>39</v>
      </c>
      <c r="AL3542" t="s">
        <v>39</v>
      </c>
      <c r="AM3542" t="s">
        <v>39</v>
      </c>
      <c r="AN3542">
        <v>5</v>
      </c>
      <c r="AO3542">
        <v>25</v>
      </c>
      <c r="AP3542">
        <v>45</v>
      </c>
      <c r="AQ3542" t="s">
        <v>39</v>
      </c>
      <c r="AR3542" t="s">
        <v>2627</v>
      </c>
      <c r="AS3542" t="s">
        <v>3287</v>
      </c>
    </row>
    <row r="3543" spans="1:45" x14ac:dyDescent="0.35">
      <c r="A3543" t="s">
        <v>2339</v>
      </c>
      <c r="B3543" t="s">
        <v>2672</v>
      </c>
      <c r="C3543" t="s">
        <v>2592</v>
      </c>
      <c r="D3543" t="s">
        <v>2337</v>
      </c>
      <c r="E3543" t="s">
        <v>2338</v>
      </c>
      <c r="F3543" t="s">
        <v>3282</v>
      </c>
      <c r="G3543" t="s">
        <v>40</v>
      </c>
      <c r="H3543" t="s">
        <v>40</v>
      </c>
      <c r="I3543" t="s">
        <v>3283</v>
      </c>
      <c r="J3543">
        <v>36.154400000000003</v>
      </c>
      <c r="K3543">
        <v>-109.5526</v>
      </c>
      <c r="L3543">
        <v>1698</v>
      </c>
      <c r="M3543" t="s">
        <v>2699</v>
      </c>
      <c r="N3543">
        <f t="shared" si="105"/>
        <v>82500</v>
      </c>
      <c r="O3543">
        <v>2015</v>
      </c>
      <c r="P3543">
        <v>2016</v>
      </c>
      <c r="Q3543" t="s">
        <v>3284</v>
      </c>
      <c r="R3543" t="s">
        <v>39</v>
      </c>
      <c r="S3543" t="s">
        <v>39</v>
      </c>
      <c r="T3543">
        <v>4</v>
      </c>
      <c r="U3543" t="s">
        <v>3156</v>
      </c>
      <c r="V3543" s="6" t="s">
        <v>2714</v>
      </c>
      <c r="W3543" s="6" t="s">
        <v>2833</v>
      </c>
      <c r="X3543" s="6" t="s">
        <v>2714</v>
      </c>
      <c r="Y3543" s="6" t="s">
        <v>3151</v>
      </c>
      <c r="Z3543" s="6" t="s">
        <v>39</v>
      </c>
      <c r="AA3543" t="s">
        <v>39</v>
      </c>
      <c r="AB3543" t="s">
        <v>39</v>
      </c>
      <c r="AC3543" t="s">
        <v>39</v>
      </c>
      <c r="AD3543" t="s">
        <v>42</v>
      </c>
      <c r="AE3543" t="s">
        <v>3286</v>
      </c>
      <c r="AF3543" t="s">
        <v>40</v>
      </c>
      <c r="AG3543" t="s">
        <v>39</v>
      </c>
      <c r="AH3543" t="s">
        <v>39</v>
      </c>
      <c r="AI3543">
        <f t="shared" si="106"/>
        <v>6.0606060606060606E-3</v>
      </c>
      <c r="AJ3543" s="6" t="s">
        <v>3288</v>
      </c>
      <c r="AK3543" t="s">
        <v>39</v>
      </c>
      <c r="AL3543" t="s">
        <v>39</v>
      </c>
      <c r="AM3543" t="s">
        <v>39</v>
      </c>
      <c r="AN3543">
        <v>5</v>
      </c>
      <c r="AO3543">
        <v>25</v>
      </c>
      <c r="AP3543">
        <v>45</v>
      </c>
      <c r="AQ3543" t="s">
        <v>39</v>
      </c>
      <c r="AR3543" t="s">
        <v>2627</v>
      </c>
      <c r="AS3543" t="s">
        <v>3287</v>
      </c>
    </row>
    <row r="3544" spans="1:45" x14ac:dyDescent="0.35">
      <c r="A3544" t="s">
        <v>2339</v>
      </c>
      <c r="B3544" t="s">
        <v>2672</v>
      </c>
      <c r="C3544" t="s">
        <v>2592</v>
      </c>
      <c r="D3544" t="s">
        <v>2337</v>
      </c>
      <c r="E3544" t="s">
        <v>2338</v>
      </c>
      <c r="F3544" t="s">
        <v>3282</v>
      </c>
      <c r="G3544" t="s">
        <v>40</v>
      </c>
      <c r="H3544" t="s">
        <v>40</v>
      </c>
      <c r="I3544" t="s">
        <v>3283</v>
      </c>
      <c r="J3544">
        <v>36.154400000000003</v>
      </c>
      <c r="K3544">
        <v>-109.5526</v>
      </c>
      <c r="L3544">
        <v>1698</v>
      </c>
      <c r="M3544" t="s">
        <v>2699</v>
      </c>
      <c r="N3544">
        <f t="shared" si="105"/>
        <v>82500</v>
      </c>
      <c r="O3544">
        <v>2015</v>
      </c>
      <c r="P3544">
        <v>2016</v>
      </c>
      <c r="Q3544" t="s">
        <v>3284</v>
      </c>
      <c r="R3544" t="s">
        <v>39</v>
      </c>
      <c r="S3544" t="s">
        <v>39</v>
      </c>
      <c r="T3544">
        <v>4</v>
      </c>
      <c r="U3544" t="s">
        <v>3156</v>
      </c>
      <c r="V3544" s="6" t="s">
        <v>2714</v>
      </c>
      <c r="W3544" s="6" t="s">
        <v>2833</v>
      </c>
      <c r="X3544" s="6" t="s">
        <v>2714</v>
      </c>
      <c r="Y3544" s="6" t="s">
        <v>3285</v>
      </c>
      <c r="Z3544" s="6" t="s">
        <v>39</v>
      </c>
      <c r="AA3544" s="6" t="s">
        <v>44</v>
      </c>
      <c r="AB3544">
        <v>750</v>
      </c>
      <c r="AC3544">
        <f>2/24</f>
        <v>8.3333333333333329E-2</v>
      </c>
      <c r="AD3544" t="s">
        <v>42</v>
      </c>
      <c r="AE3544" t="s">
        <v>3286</v>
      </c>
      <c r="AF3544" t="s">
        <v>40</v>
      </c>
      <c r="AG3544" t="s">
        <v>39</v>
      </c>
      <c r="AH3544" t="s">
        <v>39</v>
      </c>
      <c r="AI3544">
        <f t="shared" si="106"/>
        <v>6.0606060606060606E-3</v>
      </c>
      <c r="AJ3544" s="6" t="s">
        <v>3288</v>
      </c>
      <c r="AK3544" t="s">
        <v>39</v>
      </c>
      <c r="AL3544" t="s">
        <v>39</v>
      </c>
      <c r="AM3544" t="s">
        <v>39</v>
      </c>
      <c r="AN3544">
        <v>5</v>
      </c>
      <c r="AO3544">
        <v>25</v>
      </c>
      <c r="AP3544">
        <v>45</v>
      </c>
      <c r="AQ3544" t="s">
        <v>39</v>
      </c>
      <c r="AR3544" t="s">
        <v>2627</v>
      </c>
      <c r="AS3544" t="s">
        <v>3287</v>
      </c>
    </row>
    <row r="3545" spans="1:45" x14ac:dyDescent="0.35">
      <c r="A3545" t="s">
        <v>2339</v>
      </c>
      <c r="B3545" t="s">
        <v>2672</v>
      </c>
      <c r="C3545" t="s">
        <v>2592</v>
      </c>
      <c r="D3545" t="s">
        <v>2337</v>
      </c>
      <c r="E3545" t="s">
        <v>2338</v>
      </c>
      <c r="F3545" t="s">
        <v>3282</v>
      </c>
      <c r="G3545" t="s">
        <v>40</v>
      </c>
      <c r="H3545" t="s">
        <v>40</v>
      </c>
      <c r="I3545" t="s">
        <v>3283</v>
      </c>
      <c r="J3545">
        <v>36.154400000000003</v>
      </c>
      <c r="K3545">
        <v>-109.5526</v>
      </c>
      <c r="L3545">
        <v>1698</v>
      </c>
      <c r="M3545" t="s">
        <v>2699</v>
      </c>
      <c r="N3545">
        <f t="shared" si="105"/>
        <v>82500</v>
      </c>
      <c r="O3545">
        <v>2015</v>
      </c>
      <c r="P3545">
        <v>2016</v>
      </c>
      <c r="Q3545" t="s">
        <v>3284</v>
      </c>
      <c r="R3545" t="s">
        <v>39</v>
      </c>
      <c r="S3545" t="s">
        <v>39</v>
      </c>
      <c r="T3545">
        <v>4</v>
      </c>
      <c r="U3545" t="s">
        <v>3156</v>
      </c>
      <c r="V3545" s="6" t="s">
        <v>2714</v>
      </c>
      <c r="W3545">
        <v>56</v>
      </c>
      <c r="X3545" s="6" t="s">
        <v>2714</v>
      </c>
      <c r="Y3545" s="6" t="s">
        <v>39</v>
      </c>
      <c r="Z3545" s="6" t="s">
        <v>39</v>
      </c>
      <c r="AA3545" t="s">
        <v>39</v>
      </c>
      <c r="AB3545" t="s">
        <v>39</v>
      </c>
      <c r="AC3545" t="s">
        <v>39</v>
      </c>
      <c r="AD3545" t="s">
        <v>40</v>
      </c>
      <c r="AE3545" t="s">
        <v>39</v>
      </c>
      <c r="AF3545" t="s">
        <v>40</v>
      </c>
      <c r="AG3545" t="s">
        <v>39</v>
      </c>
      <c r="AH3545" t="s">
        <v>39</v>
      </c>
      <c r="AI3545">
        <f t="shared" si="106"/>
        <v>6.0606060606060606E-3</v>
      </c>
      <c r="AJ3545" s="6" t="s">
        <v>3288</v>
      </c>
      <c r="AK3545" t="s">
        <v>39</v>
      </c>
      <c r="AL3545" t="s">
        <v>39</v>
      </c>
      <c r="AM3545" t="s">
        <v>39</v>
      </c>
      <c r="AN3545">
        <v>5</v>
      </c>
      <c r="AO3545">
        <v>25</v>
      </c>
      <c r="AP3545">
        <v>73</v>
      </c>
      <c r="AQ3545" t="s">
        <v>39</v>
      </c>
      <c r="AR3545" t="s">
        <v>2627</v>
      </c>
      <c r="AS3545" t="s">
        <v>3287</v>
      </c>
    </row>
    <row r="3546" spans="1:45" x14ac:dyDescent="0.35">
      <c r="A3546" t="s">
        <v>2339</v>
      </c>
      <c r="B3546" t="s">
        <v>2672</v>
      </c>
      <c r="C3546" t="s">
        <v>2592</v>
      </c>
      <c r="D3546" t="s">
        <v>2337</v>
      </c>
      <c r="E3546" t="s">
        <v>2338</v>
      </c>
      <c r="F3546" t="s">
        <v>3282</v>
      </c>
      <c r="G3546" t="s">
        <v>40</v>
      </c>
      <c r="H3546" t="s">
        <v>40</v>
      </c>
      <c r="I3546" t="s">
        <v>3283</v>
      </c>
      <c r="J3546">
        <v>36.154400000000003</v>
      </c>
      <c r="K3546">
        <v>-109.5526</v>
      </c>
      <c r="L3546">
        <v>1698</v>
      </c>
      <c r="M3546" t="s">
        <v>2699</v>
      </c>
      <c r="N3546">
        <f t="shared" si="105"/>
        <v>82500</v>
      </c>
      <c r="O3546">
        <v>2015</v>
      </c>
      <c r="P3546">
        <v>2016</v>
      </c>
      <c r="Q3546" t="s">
        <v>3284</v>
      </c>
      <c r="R3546" t="s">
        <v>39</v>
      </c>
      <c r="S3546" t="s">
        <v>39</v>
      </c>
      <c r="T3546">
        <v>4</v>
      </c>
      <c r="U3546" t="s">
        <v>3156</v>
      </c>
      <c r="V3546" s="6" t="s">
        <v>2714</v>
      </c>
      <c r="W3546">
        <v>56</v>
      </c>
      <c r="X3546" s="6" t="s">
        <v>2714</v>
      </c>
      <c r="Y3546" s="6" t="s">
        <v>3151</v>
      </c>
      <c r="Z3546" s="6" t="s">
        <v>39</v>
      </c>
      <c r="AA3546" t="s">
        <v>39</v>
      </c>
      <c r="AB3546" t="s">
        <v>39</v>
      </c>
      <c r="AC3546" t="s">
        <v>39</v>
      </c>
      <c r="AD3546" t="s">
        <v>42</v>
      </c>
      <c r="AE3546" t="s">
        <v>3286</v>
      </c>
      <c r="AF3546" t="s">
        <v>40</v>
      </c>
      <c r="AG3546" t="s">
        <v>39</v>
      </c>
      <c r="AH3546" t="s">
        <v>39</v>
      </c>
      <c r="AI3546">
        <f t="shared" si="106"/>
        <v>6.0606060606060606E-3</v>
      </c>
      <c r="AJ3546" s="6" t="s">
        <v>3288</v>
      </c>
      <c r="AK3546" t="s">
        <v>39</v>
      </c>
      <c r="AL3546" t="s">
        <v>39</v>
      </c>
      <c r="AM3546" t="s">
        <v>39</v>
      </c>
      <c r="AN3546">
        <v>5</v>
      </c>
      <c r="AO3546">
        <v>25</v>
      </c>
      <c r="AP3546">
        <v>73</v>
      </c>
      <c r="AQ3546" t="s">
        <v>39</v>
      </c>
      <c r="AR3546" t="s">
        <v>2627</v>
      </c>
      <c r="AS3546" t="s">
        <v>3287</v>
      </c>
    </row>
    <row r="3547" spans="1:45" x14ac:dyDescent="0.35">
      <c r="A3547" t="s">
        <v>2339</v>
      </c>
      <c r="B3547" t="s">
        <v>2672</v>
      </c>
      <c r="C3547" t="s">
        <v>2592</v>
      </c>
      <c r="D3547" t="s">
        <v>2337</v>
      </c>
      <c r="E3547" t="s">
        <v>2338</v>
      </c>
      <c r="F3547" t="s">
        <v>3282</v>
      </c>
      <c r="G3547" t="s">
        <v>40</v>
      </c>
      <c r="H3547" t="s">
        <v>40</v>
      </c>
      <c r="I3547" t="s">
        <v>3283</v>
      </c>
      <c r="J3547">
        <v>36.154400000000003</v>
      </c>
      <c r="K3547">
        <v>-109.5526</v>
      </c>
      <c r="L3547">
        <v>1698</v>
      </c>
      <c r="M3547" t="s">
        <v>2699</v>
      </c>
      <c r="N3547">
        <f t="shared" si="105"/>
        <v>82500</v>
      </c>
      <c r="O3547">
        <v>2015</v>
      </c>
      <c r="P3547">
        <v>2016</v>
      </c>
      <c r="Q3547" t="s">
        <v>3284</v>
      </c>
      <c r="R3547" t="s">
        <v>39</v>
      </c>
      <c r="S3547" t="s">
        <v>39</v>
      </c>
      <c r="T3547">
        <v>4</v>
      </c>
      <c r="U3547" t="s">
        <v>3156</v>
      </c>
      <c r="V3547" s="6" t="s">
        <v>2714</v>
      </c>
      <c r="W3547">
        <v>56</v>
      </c>
      <c r="X3547" s="6" t="s">
        <v>2714</v>
      </c>
      <c r="Y3547" s="6" t="s">
        <v>3285</v>
      </c>
      <c r="Z3547" s="6" t="s">
        <v>39</v>
      </c>
      <c r="AA3547" s="6" t="s">
        <v>44</v>
      </c>
      <c r="AB3547">
        <v>750</v>
      </c>
      <c r="AC3547">
        <f>2/24</f>
        <v>8.3333333333333329E-2</v>
      </c>
      <c r="AD3547" t="s">
        <v>42</v>
      </c>
      <c r="AE3547" t="s">
        <v>3286</v>
      </c>
      <c r="AF3547" t="s">
        <v>40</v>
      </c>
      <c r="AG3547" t="s">
        <v>39</v>
      </c>
      <c r="AH3547" t="s">
        <v>39</v>
      </c>
      <c r="AI3547">
        <f t="shared" si="106"/>
        <v>6.0606060606060606E-3</v>
      </c>
      <c r="AJ3547" s="6" t="s">
        <v>3288</v>
      </c>
      <c r="AK3547" t="s">
        <v>39</v>
      </c>
      <c r="AL3547" t="s">
        <v>39</v>
      </c>
      <c r="AM3547" t="s">
        <v>39</v>
      </c>
      <c r="AN3547">
        <v>5</v>
      </c>
      <c r="AO3547">
        <v>25</v>
      </c>
      <c r="AP3547">
        <v>73</v>
      </c>
      <c r="AQ3547" t="s">
        <v>39</v>
      </c>
      <c r="AR3547" t="s">
        <v>2627</v>
      </c>
      <c r="AS3547" t="s">
        <v>3287</v>
      </c>
    </row>
    <row r="3548" spans="1:45" x14ac:dyDescent="0.35">
      <c r="A3548" t="s">
        <v>2339</v>
      </c>
      <c r="B3548" t="s">
        <v>2672</v>
      </c>
      <c r="C3548" t="s">
        <v>2592</v>
      </c>
      <c r="D3548" t="s">
        <v>2337</v>
      </c>
      <c r="E3548" t="s">
        <v>2338</v>
      </c>
      <c r="F3548" t="s">
        <v>3282</v>
      </c>
      <c r="G3548" t="s">
        <v>40</v>
      </c>
      <c r="H3548" t="s">
        <v>40</v>
      </c>
      <c r="I3548" t="s">
        <v>3283</v>
      </c>
      <c r="J3548">
        <v>36.154400000000003</v>
      </c>
      <c r="K3548">
        <v>-109.5526</v>
      </c>
      <c r="L3548">
        <v>1698</v>
      </c>
      <c r="M3548" t="s">
        <v>2699</v>
      </c>
      <c r="N3548">
        <f t="shared" si="105"/>
        <v>82500</v>
      </c>
      <c r="O3548">
        <v>2015</v>
      </c>
      <c r="P3548">
        <v>2016</v>
      </c>
      <c r="Q3548" t="s">
        <v>3284</v>
      </c>
      <c r="R3548" t="s">
        <v>39</v>
      </c>
      <c r="S3548" t="s">
        <v>39</v>
      </c>
      <c r="T3548">
        <v>4</v>
      </c>
      <c r="U3548" t="s">
        <v>48</v>
      </c>
      <c r="V3548" s="6" t="s">
        <v>2715</v>
      </c>
      <c r="W3548" s="6" t="s">
        <v>2833</v>
      </c>
      <c r="X3548" s="6" t="s">
        <v>2715</v>
      </c>
      <c r="Y3548" s="6" t="s">
        <v>39</v>
      </c>
      <c r="Z3548" s="6" t="s">
        <v>39</v>
      </c>
      <c r="AA3548" t="s">
        <v>39</v>
      </c>
      <c r="AB3548" t="s">
        <v>39</v>
      </c>
      <c r="AC3548" t="s">
        <v>39</v>
      </c>
      <c r="AD3548" t="s">
        <v>40</v>
      </c>
      <c r="AE3548" t="s">
        <v>39</v>
      </c>
      <c r="AF3548" t="s">
        <v>40</v>
      </c>
      <c r="AG3548" t="s">
        <v>39</v>
      </c>
      <c r="AH3548" t="s">
        <v>39</v>
      </c>
      <c r="AI3548">
        <f t="shared" si="106"/>
        <v>6.0606060606060606E-3</v>
      </c>
      <c r="AJ3548" s="6" t="s">
        <v>3288</v>
      </c>
      <c r="AK3548" t="s">
        <v>39</v>
      </c>
      <c r="AL3548" t="s">
        <v>39</v>
      </c>
      <c r="AM3548" t="s">
        <v>39</v>
      </c>
      <c r="AN3548">
        <v>5</v>
      </c>
      <c r="AO3548">
        <v>25</v>
      </c>
      <c r="AP3548">
        <v>45</v>
      </c>
      <c r="AQ3548" t="s">
        <v>39</v>
      </c>
      <c r="AR3548" t="s">
        <v>2627</v>
      </c>
      <c r="AS3548" t="s">
        <v>3287</v>
      </c>
    </row>
    <row r="3549" spans="1:45" x14ac:dyDescent="0.35">
      <c r="A3549" t="s">
        <v>2339</v>
      </c>
      <c r="B3549" t="s">
        <v>2672</v>
      </c>
      <c r="C3549" t="s">
        <v>2592</v>
      </c>
      <c r="D3549" t="s">
        <v>2337</v>
      </c>
      <c r="E3549" t="s">
        <v>2338</v>
      </c>
      <c r="F3549" t="s">
        <v>3282</v>
      </c>
      <c r="G3549" t="s">
        <v>40</v>
      </c>
      <c r="H3549" t="s">
        <v>40</v>
      </c>
      <c r="I3549" t="s">
        <v>3283</v>
      </c>
      <c r="J3549">
        <v>36.154400000000003</v>
      </c>
      <c r="K3549">
        <v>-109.5526</v>
      </c>
      <c r="L3549">
        <v>1698</v>
      </c>
      <c r="M3549" t="s">
        <v>2699</v>
      </c>
      <c r="N3549">
        <f t="shared" si="105"/>
        <v>82500</v>
      </c>
      <c r="O3549">
        <v>2015</v>
      </c>
      <c r="P3549">
        <v>2016</v>
      </c>
      <c r="Q3549" t="s">
        <v>3284</v>
      </c>
      <c r="R3549" t="s">
        <v>39</v>
      </c>
      <c r="S3549" t="s">
        <v>39</v>
      </c>
      <c r="T3549">
        <v>4</v>
      </c>
      <c r="U3549" s="6" t="s">
        <v>3151</v>
      </c>
      <c r="V3549" s="6" t="s">
        <v>2715</v>
      </c>
      <c r="W3549" s="6" t="s">
        <v>2833</v>
      </c>
      <c r="X3549" s="6" t="s">
        <v>2715</v>
      </c>
      <c r="Y3549" s="6" t="s">
        <v>39</v>
      </c>
      <c r="Z3549" s="6" t="s">
        <v>39</v>
      </c>
      <c r="AA3549" t="s">
        <v>39</v>
      </c>
      <c r="AB3549" t="s">
        <v>39</v>
      </c>
      <c r="AC3549" t="s">
        <v>39</v>
      </c>
      <c r="AD3549" t="s">
        <v>42</v>
      </c>
      <c r="AE3549" t="s">
        <v>3286</v>
      </c>
      <c r="AF3549" t="s">
        <v>40</v>
      </c>
      <c r="AG3549" t="s">
        <v>39</v>
      </c>
      <c r="AH3549" t="s">
        <v>39</v>
      </c>
      <c r="AI3549">
        <f t="shared" si="106"/>
        <v>6.0606060606060606E-3</v>
      </c>
      <c r="AJ3549" s="6" t="s">
        <v>3288</v>
      </c>
      <c r="AK3549" t="s">
        <v>39</v>
      </c>
      <c r="AL3549" t="s">
        <v>39</v>
      </c>
      <c r="AM3549" t="s">
        <v>39</v>
      </c>
      <c r="AN3549">
        <v>5</v>
      </c>
      <c r="AO3549">
        <v>25</v>
      </c>
      <c r="AP3549">
        <v>45</v>
      </c>
      <c r="AQ3549" t="s">
        <v>39</v>
      </c>
      <c r="AR3549" t="s">
        <v>2627</v>
      </c>
      <c r="AS3549" t="s">
        <v>3287</v>
      </c>
    </row>
    <row r="3550" spans="1:45" x14ac:dyDescent="0.35">
      <c r="A3550" t="s">
        <v>2339</v>
      </c>
      <c r="B3550" t="s">
        <v>2672</v>
      </c>
      <c r="C3550" t="s">
        <v>2592</v>
      </c>
      <c r="D3550" t="s">
        <v>2337</v>
      </c>
      <c r="E3550" t="s">
        <v>2338</v>
      </c>
      <c r="F3550" t="s">
        <v>3282</v>
      </c>
      <c r="G3550" t="s">
        <v>40</v>
      </c>
      <c r="H3550" t="s">
        <v>40</v>
      </c>
      <c r="I3550" t="s">
        <v>3283</v>
      </c>
      <c r="J3550">
        <v>36.154400000000003</v>
      </c>
      <c r="K3550">
        <v>-109.5526</v>
      </c>
      <c r="L3550">
        <v>1698</v>
      </c>
      <c r="M3550" t="s">
        <v>2699</v>
      </c>
      <c r="N3550">
        <f t="shared" si="105"/>
        <v>82500</v>
      </c>
      <c r="O3550">
        <v>2015</v>
      </c>
      <c r="P3550">
        <v>2016</v>
      </c>
      <c r="Q3550" t="s">
        <v>3284</v>
      </c>
      <c r="R3550" t="s">
        <v>39</v>
      </c>
      <c r="S3550" t="s">
        <v>39</v>
      </c>
      <c r="T3550">
        <v>4</v>
      </c>
      <c r="U3550" s="6" t="s">
        <v>3285</v>
      </c>
      <c r="V3550" s="6" t="s">
        <v>2715</v>
      </c>
      <c r="W3550" s="6" t="s">
        <v>2833</v>
      </c>
      <c r="X3550" s="6" t="s">
        <v>2715</v>
      </c>
      <c r="Y3550" s="6" t="s">
        <v>39</v>
      </c>
      <c r="Z3550" s="6" t="s">
        <v>39</v>
      </c>
      <c r="AA3550" s="6" t="s">
        <v>44</v>
      </c>
      <c r="AB3550">
        <v>750</v>
      </c>
      <c r="AC3550">
        <f>2/24</f>
        <v>8.3333333333333329E-2</v>
      </c>
      <c r="AD3550" t="s">
        <v>42</v>
      </c>
      <c r="AE3550" t="s">
        <v>3286</v>
      </c>
      <c r="AF3550" t="s">
        <v>40</v>
      </c>
      <c r="AG3550" t="s">
        <v>39</v>
      </c>
      <c r="AH3550" t="s">
        <v>39</v>
      </c>
      <c r="AI3550">
        <f t="shared" si="106"/>
        <v>6.0606060606060606E-3</v>
      </c>
      <c r="AJ3550" s="6" t="s">
        <v>3288</v>
      </c>
      <c r="AK3550" t="s">
        <v>39</v>
      </c>
      <c r="AL3550" t="s">
        <v>39</v>
      </c>
      <c r="AM3550" t="s">
        <v>39</v>
      </c>
      <c r="AN3550">
        <v>5</v>
      </c>
      <c r="AO3550">
        <v>25</v>
      </c>
      <c r="AP3550">
        <v>45</v>
      </c>
      <c r="AQ3550" t="s">
        <v>39</v>
      </c>
      <c r="AR3550" t="s">
        <v>2627</v>
      </c>
      <c r="AS3550" t="s">
        <v>3287</v>
      </c>
    </row>
    <row r="3551" spans="1:45" x14ac:dyDescent="0.35">
      <c r="A3551" t="s">
        <v>2339</v>
      </c>
      <c r="B3551" t="s">
        <v>2672</v>
      </c>
      <c r="C3551" t="s">
        <v>2592</v>
      </c>
      <c r="D3551" t="s">
        <v>2337</v>
      </c>
      <c r="E3551" t="s">
        <v>2338</v>
      </c>
      <c r="F3551" t="s">
        <v>3282</v>
      </c>
      <c r="G3551" t="s">
        <v>40</v>
      </c>
      <c r="H3551" t="s">
        <v>40</v>
      </c>
      <c r="I3551" t="s">
        <v>3283</v>
      </c>
      <c r="J3551">
        <v>36.154400000000003</v>
      </c>
      <c r="K3551">
        <v>-109.5526</v>
      </c>
      <c r="L3551">
        <v>1698</v>
      </c>
      <c r="M3551" t="s">
        <v>2699</v>
      </c>
      <c r="N3551">
        <f t="shared" si="105"/>
        <v>82500</v>
      </c>
      <c r="O3551">
        <v>2015</v>
      </c>
      <c r="P3551">
        <v>2016</v>
      </c>
      <c r="Q3551" t="s">
        <v>3284</v>
      </c>
      <c r="R3551" t="s">
        <v>39</v>
      </c>
      <c r="S3551" t="s">
        <v>39</v>
      </c>
      <c r="T3551">
        <v>4</v>
      </c>
      <c r="U3551" t="s">
        <v>48</v>
      </c>
      <c r="V3551" s="6" t="s">
        <v>2715</v>
      </c>
      <c r="W3551">
        <v>56</v>
      </c>
      <c r="X3551" s="6" t="s">
        <v>2715</v>
      </c>
      <c r="Y3551" s="6" t="s">
        <v>39</v>
      </c>
      <c r="Z3551" s="6" t="s">
        <v>39</v>
      </c>
      <c r="AA3551" t="s">
        <v>39</v>
      </c>
      <c r="AB3551" t="s">
        <v>39</v>
      </c>
      <c r="AC3551" t="s">
        <v>39</v>
      </c>
      <c r="AD3551" t="s">
        <v>40</v>
      </c>
      <c r="AE3551" t="s">
        <v>39</v>
      </c>
      <c r="AF3551" t="s">
        <v>40</v>
      </c>
      <c r="AG3551" t="s">
        <v>39</v>
      </c>
      <c r="AH3551" t="s">
        <v>39</v>
      </c>
      <c r="AI3551">
        <f t="shared" si="106"/>
        <v>6.0606060606060606E-3</v>
      </c>
      <c r="AJ3551" s="6" t="s">
        <v>3288</v>
      </c>
      <c r="AK3551" t="s">
        <v>39</v>
      </c>
      <c r="AL3551" t="s">
        <v>39</v>
      </c>
      <c r="AM3551" t="s">
        <v>39</v>
      </c>
      <c r="AN3551">
        <v>5</v>
      </c>
      <c r="AO3551">
        <v>25</v>
      </c>
      <c r="AP3551">
        <v>73</v>
      </c>
      <c r="AQ3551" t="s">
        <v>39</v>
      </c>
      <c r="AR3551" t="s">
        <v>2627</v>
      </c>
      <c r="AS3551" t="s">
        <v>3287</v>
      </c>
    </row>
    <row r="3552" spans="1:45" x14ac:dyDescent="0.35">
      <c r="A3552" t="s">
        <v>2339</v>
      </c>
      <c r="B3552" t="s">
        <v>2672</v>
      </c>
      <c r="C3552" t="s">
        <v>2592</v>
      </c>
      <c r="D3552" t="s">
        <v>2337</v>
      </c>
      <c r="E3552" t="s">
        <v>2338</v>
      </c>
      <c r="F3552" t="s">
        <v>3282</v>
      </c>
      <c r="G3552" t="s">
        <v>40</v>
      </c>
      <c r="H3552" t="s">
        <v>40</v>
      </c>
      <c r="I3552" t="s">
        <v>3283</v>
      </c>
      <c r="J3552">
        <v>36.154400000000003</v>
      </c>
      <c r="K3552">
        <v>-109.5526</v>
      </c>
      <c r="L3552">
        <v>1698</v>
      </c>
      <c r="M3552" t="s">
        <v>2699</v>
      </c>
      <c r="N3552">
        <f t="shared" si="105"/>
        <v>82500</v>
      </c>
      <c r="O3552">
        <v>2015</v>
      </c>
      <c r="P3552">
        <v>2016</v>
      </c>
      <c r="Q3552" t="s">
        <v>3284</v>
      </c>
      <c r="R3552" t="s">
        <v>39</v>
      </c>
      <c r="S3552" t="s">
        <v>39</v>
      </c>
      <c r="T3552">
        <v>4</v>
      </c>
      <c r="U3552" s="6" t="s">
        <v>3151</v>
      </c>
      <c r="V3552" s="6" t="s">
        <v>2715</v>
      </c>
      <c r="W3552">
        <v>56</v>
      </c>
      <c r="X3552" s="6" t="s">
        <v>2715</v>
      </c>
      <c r="Y3552" s="6" t="s">
        <v>39</v>
      </c>
      <c r="Z3552" s="6" t="s">
        <v>39</v>
      </c>
      <c r="AA3552" t="s">
        <v>39</v>
      </c>
      <c r="AB3552" t="s">
        <v>39</v>
      </c>
      <c r="AC3552" t="s">
        <v>39</v>
      </c>
      <c r="AD3552" t="s">
        <v>42</v>
      </c>
      <c r="AE3552" t="s">
        <v>3286</v>
      </c>
      <c r="AF3552" t="s">
        <v>40</v>
      </c>
      <c r="AG3552" t="s">
        <v>39</v>
      </c>
      <c r="AH3552" t="s">
        <v>39</v>
      </c>
      <c r="AI3552">
        <f t="shared" si="106"/>
        <v>6.0606060606060606E-3</v>
      </c>
      <c r="AJ3552" s="6" t="s">
        <v>3288</v>
      </c>
      <c r="AK3552" t="s">
        <v>39</v>
      </c>
      <c r="AL3552" t="s">
        <v>39</v>
      </c>
      <c r="AM3552" t="s">
        <v>39</v>
      </c>
      <c r="AN3552">
        <v>5</v>
      </c>
      <c r="AO3552">
        <v>25</v>
      </c>
      <c r="AP3552">
        <v>73</v>
      </c>
      <c r="AQ3552" t="s">
        <v>39</v>
      </c>
      <c r="AR3552" t="s">
        <v>2627</v>
      </c>
      <c r="AS3552" t="s">
        <v>3287</v>
      </c>
    </row>
    <row r="3553" spans="1:45" x14ac:dyDescent="0.35">
      <c r="A3553" t="s">
        <v>2339</v>
      </c>
      <c r="B3553" t="s">
        <v>2672</v>
      </c>
      <c r="C3553" t="s">
        <v>2592</v>
      </c>
      <c r="D3553" t="s">
        <v>2337</v>
      </c>
      <c r="E3553" t="s">
        <v>2338</v>
      </c>
      <c r="F3553" t="s">
        <v>3282</v>
      </c>
      <c r="G3553" t="s">
        <v>40</v>
      </c>
      <c r="H3553" t="s">
        <v>40</v>
      </c>
      <c r="I3553" t="s">
        <v>3283</v>
      </c>
      <c r="J3553">
        <v>36.154400000000003</v>
      </c>
      <c r="K3553">
        <v>-109.5526</v>
      </c>
      <c r="L3553">
        <v>1698</v>
      </c>
      <c r="M3553" t="s">
        <v>2699</v>
      </c>
      <c r="N3553">
        <f t="shared" si="105"/>
        <v>82500</v>
      </c>
      <c r="O3553">
        <v>2015</v>
      </c>
      <c r="P3553">
        <v>2016</v>
      </c>
      <c r="Q3553" t="s">
        <v>3284</v>
      </c>
      <c r="R3553" t="s">
        <v>39</v>
      </c>
      <c r="S3553" t="s">
        <v>39</v>
      </c>
      <c r="T3553">
        <v>4</v>
      </c>
      <c r="U3553" s="6" t="s">
        <v>3285</v>
      </c>
      <c r="V3553" s="6" t="s">
        <v>2715</v>
      </c>
      <c r="W3553">
        <v>56</v>
      </c>
      <c r="X3553" s="6" t="s">
        <v>2715</v>
      </c>
      <c r="Y3553" s="6" t="s">
        <v>39</v>
      </c>
      <c r="Z3553" s="6" t="s">
        <v>39</v>
      </c>
      <c r="AA3553" s="6" t="s">
        <v>44</v>
      </c>
      <c r="AB3553">
        <v>750</v>
      </c>
      <c r="AC3553">
        <f>2/24</f>
        <v>8.3333333333333329E-2</v>
      </c>
      <c r="AD3553" t="s">
        <v>42</v>
      </c>
      <c r="AE3553" t="s">
        <v>3286</v>
      </c>
      <c r="AF3553" t="s">
        <v>40</v>
      </c>
      <c r="AG3553" t="s">
        <v>39</v>
      </c>
      <c r="AH3553" t="s">
        <v>39</v>
      </c>
      <c r="AI3553">
        <f t="shared" si="106"/>
        <v>6.0606060606060606E-3</v>
      </c>
      <c r="AJ3553" s="6" t="s">
        <v>3288</v>
      </c>
      <c r="AK3553" t="s">
        <v>39</v>
      </c>
      <c r="AL3553" t="s">
        <v>39</v>
      </c>
      <c r="AM3553" t="s">
        <v>39</v>
      </c>
      <c r="AN3553">
        <v>5</v>
      </c>
      <c r="AO3553">
        <v>25</v>
      </c>
      <c r="AP3553">
        <v>73</v>
      </c>
      <c r="AQ3553" t="s">
        <v>39</v>
      </c>
      <c r="AR3553" t="s">
        <v>2627</v>
      </c>
      <c r="AS3553" t="s">
        <v>3287</v>
      </c>
    </row>
    <row r="3554" spans="1:45" x14ac:dyDescent="0.35">
      <c r="A3554" t="s">
        <v>2339</v>
      </c>
      <c r="B3554" t="s">
        <v>2672</v>
      </c>
      <c r="C3554" t="s">
        <v>2592</v>
      </c>
      <c r="D3554" t="s">
        <v>2337</v>
      </c>
      <c r="E3554" t="s">
        <v>2338</v>
      </c>
      <c r="F3554" t="s">
        <v>3282</v>
      </c>
      <c r="G3554" t="s">
        <v>40</v>
      </c>
      <c r="H3554" t="s">
        <v>40</v>
      </c>
      <c r="I3554" t="s">
        <v>3283</v>
      </c>
      <c r="J3554">
        <v>36.154400000000003</v>
      </c>
      <c r="K3554">
        <v>-109.5526</v>
      </c>
      <c r="L3554">
        <v>1698</v>
      </c>
      <c r="M3554" t="s">
        <v>2699</v>
      </c>
      <c r="N3554">
        <f>165*500</f>
        <v>82500</v>
      </c>
      <c r="O3554">
        <v>2015</v>
      </c>
      <c r="P3554">
        <v>2016</v>
      </c>
      <c r="Q3554" t="s">
        <v>3284</v>
      </c>
      <c r="R3554" t="s">
        <v>39</v>
      </c>
      <c r="S3554" t="s">
        <v>39</v>
      </c>
      <c r="T3554">
        <v>4</v>
      </c>
      <c r="U3554" t="s">
        <v>3156</v>
      </c>
      <c r="V3554" s="6" t="s">
        <v>2749</v>
      </c>
      <c r="W3554" s="6" t="s">
        <v>2833</v>
      </c>
      <c r="X3554" s="6" t="s">
        <v>2749</v>
      </c>
      <c r="Y3554" s="6" t="s">
        <v>39</v>
      </c>
      <c r="Z3554" s="6" t="s">
        <v>39</v>
      </c>
      <c r="AA3554" t="s">
        <v>39</v>
      </c>
      <c r="AB3554" t="s">
        <v>39</v>
      </c>
      <c r="AC3554" t="s">
        <v>39</v>
      </c>
      <c r="AD3554" t="s">
        <v>40</v>
      </c>
      <c r="AE3554" t="s">
        <v>39</v>
      </c>
      <c r="AF3554" t="s">
        <v>40</v>
      </c>
      <c r="AG3554" t="s">
        <v>39</v>
      </c>
      <c r="AH3554" t="s">
        <v>39</v>
      </c>
      <c r="AI3554">
        <f>1/165</f>
        <v>6.0606060606060606E-3</v>
      </c>
      <c r="AJ3554" s="6" t="s">
        <v>3289</v>
      </c>
      <c r="AK3554">
        <v>10</v>
      </c>
      <c r="AL3554" t="s">
        <v>39</v>
      </c>
      <c r="AM3554" t="s">
        <v>39</v>
      </c>
      <c r="AN3554">
        <v>5</v>
      </c>
      <c r="AO3554">
        <v>25</v>
      </c>
      <c r="AP3554">
        <v>73</v>
      </c>
      <c r="AQ3554" t="s">
        <v>39</v>
      </c>
      <c r="AR3554" t="s">
        <v>2627</v>
      </c>
      <c r="AS3554" t="s">
        <v>3287</v>
      </c>
    </row>
    <row r="3555" spans="1:45" x14ac:dyDescent="0.35">
      <c r="A3555" t="s">
        <v>2339</v>
      </c>
      <c r="B3555" t="s">
        <v>2672</v>
      </c>
      <c r="C3555" t="s">
        <v>2592</v>
      </c>
      <c r="D3555" t="s">
        <v>2337</v>
      </c>
      <c r="E3555" t="s">
        <v>2338</v>
      </c>
      <c r="F3555" t="s">
        <v>3282</v>
      </c>
      <c r="G3555" t="s">
        <v>40</v>
      </c>
      <c r="H3555" t="s">
        <v>40</v>
      </c>
      <c r="I3555" t="s">
        <v>3283</v>
      </c>
      <c r="J3555">
        <v>36.154400000000003</v>
      </c>
      <c r="K3555">
        <v>-109.5526</v>
      </c>
      <c r="L3555">
        <v>1698</v>
      </c>
      <c r="M3555" t="s">
        <v>2699</v>
      </c>
      <c r="N3555">
        <f t="shared" si="105"/>
        <v>82500</v>
      </c>
      <c r="O3555">
        <v>2015</v>
      </c>
      <c r="P3555">
        <v>2016</v>
      </c>
      <c r="Q3555" t="s">
        <v>3284</v>
      </c>
      <c r="R3555" t="s">
        <v>39</v>
      </c>
      <c r="S3555" t="s">
        <v>39</v>
      </c>
      <c r="T3555">
        <v>4</v>
      </c>
      <c r="U3555" t="s">
        <v>3156</v>
      </c>
      <c r="V3555" s="6" t="s">
        <v>2749</v>
      </c>
      <c r="W3555" s="6" t="s">
        <v>2833</v>
      </c>
      <c r="X3555" s="6" t="s">
        <v>2749</v>
      </c>
      <c r="Y3555" s="6" t="s">
        <v>3151</v>
      </c>
      <c r="Z3555" s="6" t="s">
        <v>39</v>
      </c>
      <c r="AA3555" t="s">
        <v>39</v>
      </c>
      <c r="AB3555" t="s">
        <v>39</v>
      </c>
      <c r="AC3555" t="s">
        <v>39</v>
      </c>
      <c r="AD3555" t="s">
        <v>42</v>
      </c>
      <c r="AE3555" t="s">
        <v>3286</v>
      </c>
      <c r="AF3555" t="s">
        <v>40</v>
      </c>
      <c r="AG3555" t="s">
        <v>39</v>
      </c>
      <c r="AH3555" t="s">
        <v>39</v>
      </c>
      <c r="AI3555">
        <f t="shared" si="106"/>
        <v>6.0606060606060606E-3</v>
      </c>
      <c r="AJ3555" s="6" t="s">
        <v>3289</v>
      </c>
      <c r="AK3555">
        <v>9</v>
      </c>
      <c r="AL3555" t="s">
        <v>39</v>
      </c>
      <c r="AM3555" t="s">
        <v>39</v>
      </c>
      <c r="AN3555">
        <v>5</v>
      </c>
      <c r="AO3555">
        <v>25</v>
      </c>
      <c r="AP3555">
        <v>73</v>
      </c>
      <c r="AQ3555" t="s">
        <v>39</v>
      </c>
      <c r="AR3555" t="s">
        <v>2627</v>
      </c>
      <c r="AS3555" t="s">
        <v>3287</v>
      </c>
    </row>
    <row r="3556" spans="1:45" x14ac:dyDescent="0.35">
      <c r="A3556" t="s">
        <v>2339</v>
      </c>
      <c r="B3556" t="s">
        <v>2672</v>
      </c>
      <c r="C3556" t="s">
        <v>2592</v>
      </c>
      <c r="D3556" t="s">
        <v>2337</v>
      </c>
      <c r="E3556" t="s">
        <v>2338</v>
      </c>
      <c r="F3556" t="s">
        <v>3282</v>
      </c>
      <c r="G3556" t="s">
        <v>40</v>
      </c>
      <c r="H3556" t="s">
        <v>40</v>
      </c>
      <c r="I3556" t="s">
        <v>3283</v>
      </c>
      <c r="J3556">
        <v>36.154400000000003</v>
      </c>
      <c r="K3556">
        <v>-109.5526</v>
      </c>
      <c r="L3556">
        <v>1698</v>
      </c>
      <c r="M3556" t="s">
        <v>2699</v>
      </c>
      <c r="N3556">
        <f t="shared" si="105"/>
        <v>82500</v>
      </c>
      <c r="O3556">
        <v>2015</v>
      </c>
      <c r="P3556">
        <v>2016</v>
      </c>
      <c r="Q3556" t="s">
        <v>3284</v>
      </c>
      <c r="R3556" t="s">
        <v>39</v>
      </c>
      <c r="S3556" t="s">
        <v>39</v>
      </c>
      <c r="T3556">
        <v>4</v>
      </c>
      <c r="U3556" t="s">
        <v>3156</v>
      </c>
      <c r="V3556" s="6" t="s">
        <v>2749</v>
      </c>
      <c r="W3556" s="6" t="s">
        <v>2833</v>
      </c>
      <c r="X3556" s="6" t="s">
        <v>2749</v>
      </c>
      <c r="Y3556" s="6" t="s">
        <v>3285</v>
      </c>
      <c r="Z3556" s="6" t="s">
        <v>39</v>
      </c>
      <c r="AA3556" s="6" t="s">
        <v>44</v>
      </c>
      <c r="AB3556">
        <v>750</v>
      </c>
      <c r="AC3556">
        <f>2/24</f>
        <v>8.3333333333333329E-2</v>
      </c>
      <c r="AD3556" t="s">
        <v>42</v>
      </c>
      <c r="AE3556" t="s">
        <v>3286</v>
      </c>
      <c r="AF3556" t="s">
        <v>40</v>
      </c>
      <c r="AG3556" t="s">
        <v>39</v>
      </c>
      <c r="AH3556" t="s">
        <v>39</v>
      </c>
      <c r="AI3556">
        <f t="shared" si="106"/>
        <v>6.0606060606060606E-3</v>
      </c>
      <c r="AJ3556" s="6" t="s">
        <v>3289</v>
      </c>
      <c r="AK3556">
        <v>11</v>
      </c>
      <c r="AL3556" t="s">
        <v>39</v>
      </c>
      <c r="AM3556" t="s">
        <v>39</v>
      </c>
      <c r="AN3556">
        <v>5</v>
      </c>
      <c r="AO3556">
        <v>25</v>
      </c>
      <c r="AP3556">
        <v>73</v>
      </c>
      <c r="AQ3556" t="s">
        <v>39</v>
      </c>
      <c r="AR3556" t="s">
        <v>2627</v>
      </c>
      <c r="AS3556" t="s">
        <v>3287</v>
      </c>
    </row>
    <row r="3557" spans="1:45" x14ac:dyDescent="0.35">
      <c r="A3557" t="s">
        <v>2339</v>
      </c>
      <c r="B3557" t="s">
        <v>2672</v>
      </c>
      <c r="C3557" t="s">
        <v>2592</v>
      </c>
      <c r="D3557" t="s">
        <v>2337</v>
      </c>
      <c r="E3557" t="s">
        <v>2338</v>
      </c>
      <c r="F3557" t="s">
        <v>3282</v>
      </c>
      <c r="G3557" t="s">
        <v>40</v>
      </c>
      <c r="H3557" t="s">
        <v>40</v>
      </c>
      <c r="I3557" t="s">
        <v>3283</v>
      </c>
      <c r="J3557">
        <v>36.154400000000003</v>
      </c>
      <c r="K3557">
        <v>-109.5526</v>
      </c>
      <c r="L3557">
        <v>1698</v>
      </c>
      <c r="M3557" t="s">
        <v>2699</v>
      </c>
      <c r="N3557">
        <f t="shared" si="105"/>
        <v>82500</v>
      </c>
      <c r="O3557">
        <v>2015</v>
      </c>
      <c r="P3557">
        <v>2016</v>
      </c>
      <c r="Q3557" t="s">
        <v>3284</v>
      </c>
      <c r="R3557" t="s">
        <v>39</v>
      </c>
      <c r="S3557" t="s">
        <v>39</v>
      </c>
      <c r="T3557">
        <v>4</v>
      </c>
      <c r="U3557" t="s">
        <v>3156</v>
      </c>
      <c r="V3557" s="6" t="s">
        <v>2749</v>
      </c>
      <c r="W3557">
        <v>56</v>
      </c>
      <c r="X3557" s="6" t="s">
        <v>2749</v>
      </c>
      <c r="Y3557" s="6" t="s">
        <v>39</v>
      </c>
      <c r="Z3557" s="6" t="s">
        <v>39</v>
      </c>
      <c r="AA3557" t="s">
        <v>39</v>
      </c>
      <c r="AB3557" t="s">
        <v>39</v>
      </c>
      <c r="AC3557" t="s">
        <v>39</v>
      </c>
      <c r="AD3557" t="s">
        <v>40</v>
      </c>
      <c r="AE3557" t="s">
        <v>39</v>
      </c>
      <c r="AF3557" t="s">
        <v>40</v>
      </c>
      <c r="AG3557" t="s">
        <v>39</v>
      </c>
      <c r="AH3557" t="s">
        <v>39</v>
      </c>
      <c r="AI3557">
        <f t="shared" si="106"/>
        <v>6.0606060606060606E-3</v>
      </c>
      <c r="AJ3557" s="6" t="s">
        <v>3289</v>
      </c>
      <c r="AK3557">
        <v>28</v>
      </c>
      <c r="AL3557" t="s">
        <v>39</v>
      </c>
      <c r="AM3557" t="s">
        <v>39</v>
      </c>
      <c r="AN3557">
        <v>5</v>
      </c>
      <c r="AO3557">
        <v>25</v>
      </c>
      <c r="AP3557">
        <v>73</v>
      </c>
      <c r="AQ3557" t="s">
        <v>39</v>
      </c>
      <c r="AR3557" t="s">
        <v>2627</v>
      </c>
      <c r="AS3557" t="s">
        <v>3287</v>
      </c>
    </row>
    <row r="3558" spans="1:45" x14ac:dyDescent="0.35">
      <c r="A3558" t="s">
        <v>2339</v>
      </c>
      <c r="B3558" t="s">
        <v>2672</v>
      </c>
      <c r="C3558" t="s">
        <v>2592</v>
      </c>
      <c r="D3558" t="s">
        <v>2337</v>
      </c>
      <c r="E3558" t="s">
        <v>2338</v>
      </c>
      <c r="F3558" t="s">
        <v>3282</v>
      </c>
      <c r="G3558" t="s">
        <v>40</v>
      </c>
      <c r="H3558" t="s">
        <v>40</v>
      </c>
      <c r="I3558" t="s">
        <v>3283</v>
      </c>
      <c r="J3558">
        <v>36.154400000000003</v>
      </c>
      <c r="K3558">
        <v>-109.5526</v>
      </c>
      <c r="L3558">
        <v>1698</v>
      </c>
      <c r="M3558" t="s">
        <v>2699</v>
      </c>
      <c r="N3558">
        <f t="shared" si="105"/>
        <v>82500</v>
      </c>
      <c r="O3558">
        <v>2015</v>
      </c>
      <c r="P3558">
        <v>2016</v>
      </c>
      <c r="Q3558" t="s">
        <v>3284</v>
      </c>
      <c r="R3558" t="s">
        <v>39</v>
      </c>
      <c r="S3558" t="s">
        <v>39</v>
      </c>
      <c r="T3558">
        <v>4</v>
      </c>
      <c r="U3558" t="s">
        <v>3156</v>
      </c>
      <c r="V3558" s="6" t="s">
        <v>2749</v>
      </c>
      <c r="W3558">
        <v>56</v>
      </c>
      <c r="X3558" s="6" t="s">
        <v>2749</v>
      </c>
      <c r="Y3558" s="6" t="s">
        <v>3151</v>
      </c>
      <c r="Z3558" s="6" t="s">
        <v>39</v>
      </c>
      <c r="AA3558" t="s">
        <v>39</v>
      </c>
      <c r="AB3558" t="s">
        <v>39</v>
      </c>
      <c r="AC3558" t="s">
        <v>39</v>
      </c>
      <c r="AD3558" t="s">
        <v>42</v>
      </c>
      <c r="AE3558" t="s">
        <v>3286</v>
      </c>
      <c r="AF3558" t="s">
        <v>40</v>
      </c>
      <c r="AG3558" t="s">
        <v>39</v>
      </c>
      <c r="AH3558" t="s">
        <v>39</v>
      </c>
      <c r="AI3558">
        <f t="shared" si="106"/>
        <v>6.0606060606060606E-3</v>
      </c>
      <c r="AJ3558" s="6" t="s">
        <v>3289</v>
      </c>
      <c r="AK3558">
        <v>51</v>
      </c>
      <c r="AL3558" t="s">
        <v>39</v>
      </c>
      <c r="AM3558" t="s">
        <v>39</v>
      </c>
      <c r="AN3558">
        <v>5</v>
      </c>
      <c r="AO3558">
        <v>25</v>
      </c>
      <c r="AP3558">
        <v>73</v>
      </c>
      <c r="AQ3558" t="s">
        <v>39</v>
      </c>
      <c r="AR3558" t="s">
        <v>2627</v>
      </c>
      <c r="AS3558" t="s">
        <v>3287</v>
      </c>
    </row>
    <row r="3559" spans="1:45" x14ac:dyDescent="0.35">
      <c r="A3559" t="s">
        <v>2339</v>
      </c>
      <c r="B3559" t="s">
        <v>2672</v>
      </c>
      <c r="C3559" t="s">
        <v>2592</v>
      </c>
      <c r="D3559" t="s">
        <v>2337</v>
      </c>
      <c r="E3559" t="s">
        <v>2338</v>
      </c>
      <c r="F3559" t="s">
        <v>3282</v>
      </c>
      <c r="G3559" t="s">
        <v>40</v>
      </c>
      <c r="H3559" t="s">
        <v>40</v>
      </c>
      <c r="I3559" t="s">
        <v>3283</v>
      </c>
      <c r="J3559">
        <v>36.154400000000003</v>
      </c>
      <c r="K3559">
        <v>-109.5526</v>
      </c>
      <c r="L3559">
        <v>1698</v>
      </c>
      <c r="M3559" t="s">
        <v>2699</v>
      </c>
      <c r="N3559">
        <f t="shared" si="105"/>
        <v>82500</v>
      </c>
      <c r="O3559">
        <v>2015</v>
      </c>
      <c r="P3559">
        <v>2016</v>
      </c>
      <c r="Q3559" t="s">
        <v>3284</v>
      </c>
      <c r="R3559" t="s">
        <v>39</v>
      </c>
      <c r="S3559" t="s">
        <v>39</v>
      </c>
      <c r="T3559">
        <v>4</v>
      </c>
      <c r="U3559" t="s">
        <v>3156</v>
      </c>
      <c r="V3559" s="6" t="s">
        <v>2749</v>
      </c>
      <c r="W3559">
        <v>56</v>
      </c>
      <c r="X3559" s="6" t="s">
        <v>2749</v>
      </c>
      <c r="Y3559" s="6" t="s">
        <v>3285</v>
      </c>
      <c r="Z3559" s="6" t="s">
        <v>39</v>
      </c>
      <c r="AA3559" s="6" t="s">
        <v>44</v>
      </c>
      <c r="AB3559">
        <v>750</v>
      </c>
      <c r="AC3559">
        <f>2/24</f>
        <v>8.3333333333333329E-2</v>
      </c>
      <c r="AD3559" t="s">
        <v>42</v>
      </c>
      <c r="AE3559" t="s">
        <v>3286</v>
      </c>
      <c r="AF3559" t="s">
        <v>40</v>
      </c>
      <c r="AG3559" t="s">
        <v>39</v>
      </c>
      <c r="AH3559" t="s">
        <v>39</v>
      </c>
      <c r="AI3559">
        <f t="shared" si="106"/>
        <v>6.0606060606060606E-3</v>
      </c>
      <c r="AJ3559" s="6" t="s">
        <v>3289</v>
      </c>
      <c r="AK3559">
        <v>35</v>
      </c>
      <c r="AL3559" t="s">
        <v>39</v>
      </c>
      <c r="AM3559" t="s">
        <v>39</v>
      </c>
      <c r="AN3559">
        <v>5</v>
      </c>
      <c r="AO3559">
        <v>25</v>
      </c>
      <c r="AP3559">
        <v>73</v>
      </c>
      <c r="AQ3559" t="s">
        <v>39</v>
      </c>
      <c r="AR3559" t="s">
        <v>2627</v>
      </c>
      <c r="AS3559" t="s">
        <v>3287</v>
      </c>
    </row>
    <row r="3560" spans="1:45" x14ac:dyDescent="0.35">
      <c r="A3560" t="s">
        <v>2339</v>
      </c>
      <c r="B3560" t="s">
        <v>2672</v>
      </c>
      <c r="C3560" t="s">
        <v>2592</v>
      </c>
      <c r="D3560" t="s">
        <v>2337</v>
      </c>
      <c r="E3560" t="s">
        <v>2338</v>
      </c>
      <c r="F3560" t="s">
        <v>3282</v>
      </c>
      <c r="G3560" t="s">
        <v>40</v>
      </c>
      <c r="H3560" t="s">
        <v>40</v>
      </c>
      <c r="I3560" t="s">
        <v>3283</v>
      </c>
      <c r="J3560">
        <v>36.154400000000003</v>
      </c>
      <c r="K3560">
        <v>-109.5526</v>
      </c>
      <c r="L3560">
        <v>1698</v>
      </c>
      <c r="M3560" t="s">
        <v>2699</v>
      </c>
      <c r="N3560">
        <f t="shared" si="105"/>
        <v>82500</v>
      </c>
      <c r="O3560">
        <v>2015</v>
      </c>
      <c r="P3560">
        <v>2016</v>
      </c>
      <c r="Q3560" t="s">
        <v>3284</v>
      </c>
      <c r="R3560" t="s">
        <v>39</v>
      </c>
      <c r="S3560" t="s">
        <v>39</v>
      </c>
      <c r="T3560">
        <v>4</v>
      </c>
      <c r="U3560" t="s">
        <v>3156</v>
      </c>
      <c r="V3560" s="6" t="s">
        <v>3036</v>
      </c>
      <c r="W3560" s="6" t="s">
        <v>2833</v>
      </c>
      <c r="X3560" s="6" t="s">
        <v>3036</v>
      </c>
      <c r="Y3560" s="6" t="s">
        <v>39</v>
      </c>
      <c r="Z3560" s="6" t="s">
        <v>39</v>
      </c>
      <c r="AA3560" t="s">
        <v>39</v>
      </c>
      <c r="AB3560" t="s">
        <v>39</v>
      </c>
      <c r="AC3560" t="s">
        <v>39</v>
      </c>
      <c r="AD3560" t="s">
        <v>40</v>
      </c>
      <c r="AE3560" t="s">
        <v>39</v>
      </c>
      <c r="AF3560" t="s">
        <v>40</v>
      </c>
      <c r="AG3560" t="s">
        <v>39</v>
      </c>
      <c r="AH3560" t="s">
        <v>39</v>
      </c>
      <c r="AI3560">
        <f t="shared" si="106"/>
        <v>6.0606060606060606E-3</v>
      </c>
      <c r="AJ3560" s="6" t="s">
        <v>3289</v>
      </c>
      <c r="AK3560" t="s">
        <v>39</v>
      </c>
      <c r="AL3560" t="s">
        <v>39</v>
      </c>
      <c r="AM3560" t="s">
        <v>39</v>
      </c>
      <c r="AN3560">
        <v>5</v>
      </c>
      <c r="AO3560">
        <v>25</v>
      </c>
      <c r="AP3560">
        <v>73</v>
      </c>
      <c r="AQ3560" t="s">
        <v>39</v>
      </c>
      <c r="AR3560" t="s">
        <v>2627</v>
      </c>
      <c r="AS3560" t="s">
        <v>3287</v>
      </c>
    </row>
    <row r="3561" spans="1:45" x14ac:dyDescent="0.35">
      <c r="A3561" t="s">
        <v>2339</v>
      </c>
      <c r="B3561" t="s">
        <v>2672</v>
      </c>
      <c r="C3561" t="s">
        <v>2592</v>
      </c>
      <c r="D3561" t="s">
        <v>2337</v>
      </c>
      <c r="E3561" t="s">
        <v>2338</v>
      </c>
      <c r="F3561" t="s">
        <v>3282</v>
      </c>
      <c r="G3561" t="s">
        <v>40</v>
      </c>
      <c r="H3561" t="s">
        <v>40</v>
      </c>
      <c r="I3561" t="s">
        <v>3283</v>
      </c>
      <c r="J3561">
        <v>36.154400000000003</v>
      </c>
      <c r="K3561">
        <v>-109.5526</v>
      </c>
      <c r="L3561">
        <v>1698</v>
      </c>
      <c r="M3561" t="s">
        <v>2699</v>
      </c>
      <c r="N3561">
        <f t="shared" si="105"/>
        <v>82500</v>
      </c>
      <c r="O3561">
        <v>2015</v>
      </c>
      <c r="P3561">
        <v>2016</v>
      </c>
      <c r="Q3561" t="s">
        <v>3284</v>
      </c>
      <c r="R3561" t="s">
        <v>39</v>
      </c>
      <c r="S3561" t="s">
        <v>39</v>
      </c>
      <c r="T3561">
        <v>4</v>
      </c>
      <c r="U3561" t="s">
        <v>3156</v>
      </c>
      <c r="V3561" s="6" t="s">
        <v>3036</v>
      </c>
      <c r="W3561" s="6" t="s">
        <v>2833</v>
      </c>
      <c r="X3561" s="6" t="s">
        <v>3036</v>
      </c>
      <c r="Y3561" s="6" t="s">
        <v>3151</v>
      </c>
      <c r="Z3561" s="6" t="s">
        <v>39</v>
      </c>
      <c r="AA3561" t="s">
        <v>39</v>
      </c>
      <c r="AB3561" t="s">
        <v>39</v>
      </c>
      <c r="AC3561" t="s">
        <v>39</v>
      </c>
      <c r="AD3561" t="s">
        <v>42</v>
      </c>
      <c r="AE3561" t="s">
        <v>3286</v>
      </c>
      <c r="AF3561" t="s">
        <v>40</v>
      </c>
      <c r="AG3561" t="s">
        <v>39</v>
      </c>
      <c r="AH3561" t="s">
        <v>39</v>
      </c>
      <c r="AI3561">
        <f t="shared" si="106"/>
        <v>6.0606060606060606E-3</v>
      </c>
      <c r="AJ3561" s="6" t="s">
        <v>3289</v>
      </c>
      <c r="AK3561">
        <v>11</v>
      </c>
      <c r="AL3561" t="s">
        <v>39</v>
      </c>
      <c r="AM3561" t="s">
        <v>39</v>
      </c>
      <c r="AN3561">
        <v>5</v>
      </c>
      <c r="AO3561">
        <v>25</v>
      </c>
      <c r="AP3561">
        <v>73</v>
      </c>
      <c r="AQ3561" t="s">
        <v>39</v>
      </c>
      <c r="AR3561" t="s">
        <v>2627</v>
      </c>
      <c r="AS3561" t="s">
        <v>3287</v>
      </c>
    </row>
    <row r="3562" spans="1:45" x14ac:dyDescent="0.35">
      <c r="A3562" t="s">
        <v>2339</v>
      </c>
      <c r="B3562" t="s">
        <v>2672</v>
      </c>
      <c r="C3562" t="s">
        <v>2592</v>
      </c>
      <c r="D3562" t="s">
        <v>2337</v>
      </c>
      <c r="E3562" t="s">
        <v>2338</v>
      </c>
      <c r="F3562" t="s">
        <v>3282</v>
      </c>
      <c r="G3562" t="s">
        <v>40</v>
      </c>
      <c r="H3562" t="s">
        <v>40</v>
      </c>
      <c r="I3562" t="s">
        <v>3283</v>
      </c>
      <c r="J3562">
        <v>36.154400000000003</v>
      </c>
      <c r="K3562">
        <v>-109.5526</v>
      </c>
      <c r="L3562">
        <v>1698</v>
      </c>
      <c r="M3562" t="s">
        <v>2699</v>
      </c>
      <c r="N3562">
        <f t="shared" si="105"/>
        <v>82500</v>
      </c>
      <c r="O3562">
        <v>2015</v>
      </c>
      <c r="P3562">
        <v>2016</v>
      </c>
      <c r="Q3562" t="s">
        <v>3284</v>
      </c>
      <c r="R3562" t="s">
        <v>39</v>
      </c>
      <c r="S3562" t="s">
        <v>39</v>
      </c>
      <c r="T3562">
        <v>4</v>
      </c>
      <c r="U3562" t="s">
        <v>3156</v>
      </c>
      <c r="V3562" s="6" t="s">
        <v>3036</v>
      </c>
      <c r="W3562" s="6" t="s">
        <v>2833</v>
      </c>
      <c r="X3562" s="6" t="s">
        <v>3036</v>
      </c>
      <c r="Y3562" s="6" t="s">
        <v>3285</v>
      </c>
      <c r="Z3562" s="6" t="s">
        <v>39</v>
      </c>
      <c r="AA3562" s="6" t="s">
        <v>44</v>
      </c>
      <c r="AB3562">
        <v>750</v>
      </c>
      <c r="AC3562">
        <f>2/24</f>
        <v>8.3333333333333329E-2</v>
      </c>
      <c r="AD3562" t="s">
        <v>42</v>
      </c>
      <c r="AE3562" t="s">
        <v>3286</v>
      </c>
      <c r="AF3562" t="s">
        <v>40</v>
      </c>
      <c r="AG3562" t="s">
        <v>39</v>
      </c>
      <c r="AH3562" t="s">
        <v>39</v>
      </c>
      <c r="AI3562">
        <f t="shared" si="106"/>
        <v>6.0606060606060606E-3</v>
      </c>
      <c r="AJ3562" s="6" t="s">
        <v>3289</v>
      </c>
      <c r="AK3562" t="s">
        <v>39</v>
      </c>
      <c r="AL3562" t="s">
        <v>39</v>
      </c>
      <c r="AM3562" t="s">
        <v>39</v>
      </c>
      <c r="AN3562">
        <v>5</v>
      </c>
      <c r="AO3562">
        <v>25</v>
      </c>
      <c r="AP3562">
        <v>73</v>
      </c>
      <c r="AQ3562" t="s">
        <v>39</v>
      </c>
      <c r="AR3562" t="s">
        <v>2627</v>
      </c>
      <c r="AS3562" t="s">
        <v>3287</v>
      </c>
    </row>
    <row r="3563" spans="1:45" x14ac:dyDescent="0.35">
      <c r="A3563" t="s">
        <v>2339</v>
      </c>
      <c r="B3563" t="s">
        <v>2672</v>
      </c>
      <c r="C3563" t="s">
        <v>2592</v>
      </c>
      <c r="D3563" t="s">
        <v>2337</v>
      </c>
      <c r="E3563" t="s">
        <v>2338</v>
      </c>
      <c r="F3563" t="s">
        <v>3282</v>
      </c>
      <c r="G3563" t="s">
        <v>40</v>
      </c>
      <c r="H3563" t="s">
        <v>40</v>
      </c>
      <c r="I3563" t="s">
        <v>3283</v>
      </c>
      <c r="J3563">
        <v>36.154400000000003</v>
      </c>
      <c r="K3563">
        <v>-109.5526</v>
      </c>
      <c r="L3563">
        <v>1698</v>
      </c>
      <c r="M3563" t="s">
        <v>2699</v>
      </c>
      <c r="N3563">
        <f t="shared" si="105"/>
        <v>82500</v>
      </c>
      <c r="O3563">
        <v>2015</v>
      </c>
      <c r="P3563">
        <v>2016</v>
      </c>
      <c r="Q3563" t="s">
        <v>3284</v>
      </c>
      <c r="R3563" t="s">
        <v>39</v>
      </c>
      <c r="S3563" t="s">
        <v>39</v>
      </c>
      <c r="T3563">
        <v>4</v>
      </c>
      <c r="U3563" t="s">
        <v>3156</v>
      </c>
      <c r="V3563" s="6" t="s">
        <v>3036</v>
      </c>
      <c r="W3563">
        <v>56</v>
      </c>
      <c r="X3563" s="6" t="s">
        <v>3036</v>
      </c>
      <c r="Y3563" s="6" t="s">
        <v>39</v>
      </c>
      <c r="Z3563" s="6" t="s">
        <v>39</v>
      </c>
      <c r="AA3563" t="s">
        <v>39</v>
      </c>
      <c r="AB3563" t="s">
        <v>39</v>
      </c>
      <c r="AC3563" t="s">
        <v>39</v>
      </c>
      <c r="AD3563" t="s">
        <v>40</v>
      </c>
      <c r="AE3563" t="s">
        <v>39</v>
      </c>
      <c r="AF3563" t="s">
        <v>40</v>
      </c>
      <c r="AG3563" t="s">
        <v>39</v>
      </c>
      <c r="AH3563" t="s">
        <v>39</v>
      </c>
      <c r="AI3563">
        <f t="shared" si="106"/>
        <v>6.0606060606060606E-3</v>
      </c>
      <c r="AJ3563" s="6" t="s">
        <v>3289</v>
      </c>
      <c r="AK3563">
        <v>20</v>
      </c>
      <c r="AL3563" t="s">
        <v>39</v>
      </c>
      <c r="AM3563" t="s">
        <v>39</v>
      </c>
      <c r="AN3563">
        <v>5</v>
      </c>
      <c r="AO3563">
        <v>25</v>
      </c>
      <c r="AP3563">
        <v>73</v>
      </c>
      <c r="AQ3563" t="s">
        <v>39</v>
      </c>
      <c r="AR3563" t="s">
        <v>2627</v>
      </c>
      <c r="AS3563" t="s">
        <v>3287</v>
      </c>
    </row>
    <row r="3564" spans="1:45" x14ac:dyDescent="0.35">
      <c r="A3564" t="s">
        <v>2339</v>
      </c>
      <c r="B3564" t="s">
        <v>2672</v>
      </c>
      <c r="C3564" t="s">
        <v>2592</v>
      </c>
      <c r="D3564" t="s">
        <v>2337</v>
      </c>
      <c r="E3564" t="s">
        <v>2338</v>
      </c>
      <c r="F3564" t="s">
        <v>3282</v>
      </c>
      <c r="G3564" t="s">
        <v>40</v>
      </c>
      <c r="H3564" t="s">
        <v>40</v>
      </c>
      <c r="I3564" t="s">
        <v>3283</v>
      </c>
      <c r="J3564">
        <v>36.154400000000003</v>
      </c>
      <c r="K3564">
        <v>-109.5526</v>
      </c>
      <c r="L3564">
        <v>1698</v>
      </c>
      <c r="M3564" t="s">
        <v>2699</v>
      </c>
      <c r="N3564">
        <f t="shared" si="105"/>
        <v>82500</v>
      </c>
      <c r="O3564">
        <v>2015</v>
      </c>
      <c r="P3564">
        <v>2016</v>
      </c>
      <c r="Q3564" t="s">
        <v>3284</v>
      </c>
      <c r="R3564" t="s">
        <v>39</v>
      </c>
      <c r="S3564" t="s">
        <v>39</v>
      </c>
      <c r="T3564">
        <v>4</v>
      </c>
      <c r="U3564" t="s">
        <v>3156</v>
      </c>
      <c r="V3564" s="6" t="s">
        <v>3036</v>
      </c>
      <c r="W3564">
        <v>56</v>
      </c>
      <c r="X3564" s="6" t="s">
        <v>3036</v>
      </c>
      <c r="Y3564" s="6" t="s">
        <v>3151</v>
      </c>
      <c r="Z3564" s="6" t="s">
        <v>39</v>
      </c>
      <c r="AA3564" t="s">
        <v>39</v>
      </c>
      <c r="AB3564" t="s">
        <v>39</v>
      </c>
      <c r="AC3564" t="s">
        <v>39</v>
      </c>
      <c r="AD3564" t="s">
        <v>42</v>
      </c>
      <c r="AE3564" t="s">
        <v>3286</v>
      </c>
      <c r="AF3564" t="s">
        <v>40</v>
      </c>
      <c r="AG3564" t="s">
        <v>39</v>
      </c>
      <c r="AH3564" t="s">
        <v>39</v>
      </c>
      <c r="AI3564">
        <f t="shared" si="106"/>
        <v>6.0606060606060606E-3</v>
      </c>
      <c r="AJ3564" s="6" t="s">
        <v>3289</v>
      </c>
      <c r="AK3564">
        <v>27</v>
      </c>
      <c r="AL3564" t="s">
        <v>39</v>
      </c>
      <c r="AM3564" t="s">
        <v>39</v>
      </c>
      <c r="AN3564">
        <v>5</v>
      </c>
      <c r="AO3564">
        <v>25</v>
      </c>
      <c r="AP3564">
        <v>73</v>
      </c>
      <c r="AQ3564" t="s">
        <v>39</v>
      </c>
      <c r="AR3564" t="s">
        <v>2627</v>
      </c>
      <c r="AS3564" t="s">
        <v>3287</v>
      </c>
    </row>
    <row r="3565" spans="1:45" x14ac:dyDescent="0.35">
      <c r="A3565" t="s">
        <v>2339</v>
      </c>
      <c r="B3565" t="s">
        <v>2672</v>
      </c>
      <c r="C3565" t="s">
        <v>2592</v>
      </c>
      <c r="D3565" t="s">
        <v>2337</v>
      </c>
      <c r="E3565" t="s">
        <v>2338</v>
      </c>
      <c r="F3565" t="s">
        <v>3282</v>
      </c>
      <c r="G3565" t="s">
        <v>40</v>
      </c>
      <c r="H3565" t="s">
        <v>40</v>
      </c>
      <c r="I3565" t="s">
        <v>3283</v>
      </c>
      <c r="J3565">
        <v>36.154400000000003</v>
      </c>
      <c r="K3565">
        <v>-109.5526</v>
      </c>
      <c r="L3565">
        <v>1698</v>
      </c>
      <c r="M3565" t="s">
        <v>2699</v>
      </c>
      <c r="N3565">
        <f t="shared" si="105"/>
        <v>82500</v>
      </c>
      <c r="O3565">
        <v>2015</v>
      </c>
      <c r="P3565">
        <v>2016</v>
      </c>
      <c r="Q3565" t="s">
        <v>3284</v>
      </c>
      <c r="R3565" t="s">
        <v>39</v>
      </c>
      <c r="S3565" t="s">
        <v>39</v>
      </c>
      <c r="T3565">
        <v>4</v>
      </c>
      <c r="U3565" t="s">
        <v>3156</v>
      </c>
      <c r="V3565" s="6" t="s">
        <v>3036</v>
      </c>
      <c r="W3565">
        <v>56</v>
      </c>
      <c r="X3565" s="6" t="s">
        <v>3036</v>
      </c>
      <c r="Y3565" s="6" t="s">
        <v>3285</v>
      </c>
      <c r="Z3565" s="6" t="s">
        <v>39</v>
      </c>
      <c r="AA3565" s="6" t="s">
        <v>44</v>
      </c>
      <c r="AB3565">
        <v>750</v>
      </c>
      <c r="AC3565">
        <f>2/24</f>
        <v>8.3333333333333329E-2</v>
      </c>
      <c r="AD3565" t="s">
        <v>42</v>
      </c>
      <c r="AE3565" t="s">
        <v>3286</v>
      </c>
      <c r="AF3565" t="s">
        <v>40</v>
      </c>
      <c r="AG3565" t="s">
        <v>39</v>
      </c>
      <c r="AH3565" t="s">
        <v>39</v>
      </c>
      <c r="AI3565">
        <f t="shared" si="106"/>
        <v>6.0606060606060606E-3</v>
      </c>
      <c r="AJ3565" s="6" t="s">
        <v>3289</v>
      </c>
      <c r="AK3565">
        <v>8</v>
      </c>
      <c r="AL3565" t="s">
        <v>39</v>
      </c>
      <c r="AM3565" t="s">
        <v>39</v>
      </c>
      <c r="AN3565">
        <v>5</v>
      </c>
      <c r="AO3565">
        <v>25</v>
      </c>
      <c r="AP3565">
        <v>73</v>
      </c>
      <c r="AQ3565" t="s">
        <v>39</v>
      </c>
      <c r="AR3565" t="s">
        <v>2627</v>
      </c>
      <c r="AS3565" t="s">
        <v>3287</v>
      </c>
    </row>
    <row r="3566" spans="1:45" x14ac:dyDescent="0.35">
      <c r="A3566" t="s">
        <v>2339</v>
      </c>
      <c r="B3566" t="s">
        <v>2672</v>
      </c>
      <c r="C3566" t="s">
        <v>2592</v>
      </c>
      <c r="D3566" t="s">
        <v>2337</v>
      </c>
      <c r="E3566" t="s">
        <v>2338</v>
      </c>
      <c r="F3566" t="s">
        <v>3282</v>
      </c>
      <c r="G3566" t="s">
        <v>40</v>
      </c>
      <c r="H3566" t="s">
        <v>40</v>
      </c>
      <c r="I3566" t="s">
        <v>3283</v>
      </c>
      <c r="J3566">
        <v>36.154400000000003</v>
      </c>
      <c r="K3566">
        <v>-109.5526</v>
      </c>
      <c r="L3566">
        <v>1698</v>
      </c>
      <c r="M3566" t="s">
        <v>2699</v>
      </c>
      <c r="N3566">
        <f t="shared" si="105"/>
        <v>82500</v>
      </c>
      <c r="O3566">
        <v>2015</v>
      </c>
      <c r="P3566">
        <v>2016</v>
      </c>
      <c r="Q3566" t="s">
        <v>3284</v>
      </c>
      <c r="R3566" t="s">
        <v>39</v>
      </c>
      <c r="S3566" t="s">
        <v>39</v>
      </c>
      <c r="T3566">
        <v>4</v>
      </c>
      <c r="U3566" t="s">
        <v>3156</v>
      </c>
      <c r="V3566" s="6" t="s">
        <v>2714</v>
      </c>
      <c r="W3566" s="6" t="s">
        <v>2833</v>
      </c>
      <c r="X3566" s="6" t="s">
        <v>2714</v>
      </c>
      <c r="Y3566" s="6" t="s">
        <v>39</v>
      </c>
      <c r="Z3566" s="6" t="s">
        <v>39</v>
      </c>
      <c r="AA3566" t="s">
        <v>39</v>
      </c>
      <c r="AB3566" t="s">
        <v>39</v>
      </c>
      <c r="AC3566" t="s">
        <v>39</v>
      </c>
      <c r="AD3566" t="s">
        <v>40</v>
      </c>
      <c r="AE3566" t="s">
        <v>39</v>
      </c>
      <c r="AF3566" t="s">
        <v>40</v>
      </c>
      <c r="AG3566" t="s">
        <v>39</v>
      </c>
      <c r="AH3566" t="s">
        <v>39</v>
      </c>
      <c r="AI3566">
        <f t="shared" si="106"/>
        <v>6.0606060606060606E-3</v>
      </c>
      <c r="AJ3566" s="6" t="s">
        <v>3289</v>
      </c>
      <c r="AK3566" t="s">
        <v>39</v>
      </c>
      <c r="AL3566" t="s">
        <v>39</v>
      </c>
      <c r="AM3566" t="s">
        <v>39</v>
      </c>
      <c r="AN3566">
        <v>5</v>
      </c>
      <c r="AO3566">
        <v>25</v>
      </c>
      <c r="AP3566">
        <v>73</v>
      </c>
      <c r="AQ3566" t="s">
        <v>39</v>
      </c>
      <c r="AR3566" t="s">
        <v>2627</v>
      </c>
      <c r="AS3566" t="s">
        <v>3287</v>
      </c>
    </row>
    <row r="3567" spans="1:45" x14ac:dyDescent="0.35">
      <c r="A3567" t="s">
        <v>2339</v>
      </c>
      <c r="B3567" t="s">
        <v>2672</v>
      </c>
      <c r="C3567" t="s">
        <v>2592</v>
      </c>
      <c r="D3567" t="s">
        <v>2337</v>
      </c>
      <c r="E3567" t="s">
        <v>2338</v>
      </c>
      <c r="F3567" t="s">
        <v>3282</v>
      </c>
      <c r="G3567" t="s">
        <v>40</v>
      </c>
      <c r="H3567" t="s">
        <v>40</v>
      </c>
      <c r="I3567" t="s">
        <v>3283</v>
      </c>
      <c r="J3567">
        <v>36.154400000000003</v>
      </c>
      <c r="K3567">
        <v>-109.5526</v>
      </c>
      <c r="L3567">
        <v>1698</v>
      </c>
      <c r="M3567" t="s">
        <v>2699</v>
      </c>
      <c r="N3567">
        <f t="shared" si="105"/>
        <v>82500</v>
      </c>
      <c r="O3567">
        <v>2015</v>
      </c>
      <c r="P3567">
        <v>2016</v>
      </c>
      <c r="Q3567" t="s">
        <v>3284</v>
      </c>
      <c r="R3567" t="s">
        <v>39</v>
      </c>
      <c r="S3567" t="s">
        <v>39</v>
      </c>
      <c r="T3567">
        <v>4</v>
      </c>
      <c r="U3567" t="s">
        <v>3156</v>
      </c>
      <c r="V3567" s="6" t="s">
        <v>2714</v>
      </c>
      <c r="W3567" s="6" t="s">
        <v>2833</v>
      </c>
      <c r="X3567" s="6" t="s">
        <v>2714</v>
      </c>
      <c r="Y3567" s="6" t="s">
        <v>3151</v>
      </c>
      <c r="Z3567" s="6" t="s">
        <v>39</v>
      </c>
      <c r="AA3567" t="s">
        <v>39</v>
      </c>
      <c r="AB3567" t="s">
        <v>39</v>
      </c>
      <c r="AC3567" t="s">
        <v>39</v>
      </c>
      <c r="AD3567" t="s">
        <v>42</v>
      </c>
      <c r="AE3567" t="s">
        <v>3286</v>
      </c>
      <c r="AF3567" t="s">
        <v>40</v>
      </c>
      <c r="AG3567" t="s">
        <v>39</v>
      </c>
      <c r="AH3567" t="s">
        <v>39</v>
      </c>
      <c r="AI3567">
        <f t="shared" si="106"/>
        <v>6.0606060606060606E-3</v>
      </c>
      <c r="AJ3567" s="6" t="s">
        <v>3289</v>
      </c>
      <c r="AK3567" t="s">
        <v>39</v>
      </c>
      <c r="AL3567" t="s">
        <v>39</v>
      </c>
      <c r="AM3567" t="s">
        <v>39</v>
      </c>
      <c r="AN3567">
        <v>5</v>
      </c>
      <c r="AO3567">
        <v>25</v>
      </c>
      <c r="AP3567">
        <v>73</v>
      </c>
      <c r="AQ3567" t="s">
        <v>39</v>
      </c>
      <c r="AR3567" t="s">
        <v>2627</v>
      </c>
      <c r="AS3567" t="s">
        <v>3287</v>
      </c>
    </row>
    <row r="3568" spans="1:45" x14ac:dyDescent="0.35">
      <c r="A3568" t="s">
        <v>2339</v>
      </c>
      <c r="B3568" t="s">
        <v>2672</v>
      </c>
      <c r="C3568" t="s">
        <v>2592</v>
      </c>
      <c r="D3568" t="s">
        <v>2337</v>
      </c>
      <c r="E3568" t="s">
        <v>2338</v>
      </c>
      <c r="F3568" t="s">
        <v>3282</v>
      </c>
      <c r="G3568" t="s">
        <v>40</v>
      </c>
      <c r="H3568" t="s">
        <v>40</v>
      </c>
      <c r="I3568" t="s">
        <v>3283</v>
      </c>
      <c r="J3568">
        <v>36.154400000000003</v>
      </c>
      <c r="K3568">
        <v>-109.5526</v>
      </c>
      <c r="L3568">
        <v>1698</v>
      </c>
      <c r="M3568" t="s">
        <v>2699</v>
      </c>
      <c r="N3568">
        <f t="shared" si="105"/>
        <v>82500</v>
      </c>
      <c r="O3568">
        <v>2015</v>
      </c>
      <c r="P3568">
        <v>2016</v>
      </c>
      <c r="Q3568" t="s">
        <v>3284</v>
      </c>
      <c r="R3568" t="s">
        <v>39</v>
      </c>
      <c r="S3568" t="s">
        <v>39</v>
      </c>
      <c r="T3568">
        <v>4</v>
      </c>
      <c r="U3568" t="s">
        <v>3156</v>
      </c>
      <c r="V3568" s="6" t="s">
        <v>2714</v>
      </c>
      <c r="W3568" s="6" t="s">
        <v>2833</v>
      </c>
      <c r="X3568" s="6" t="s">
        <v>2714</v>
      </c>
      <c r="Y3568" s="6" t="s">
        <v>3285</v>
      </c>
      <c r="Z3568" s="6" t="s">
        <v>39</v>
      </c>
      <c r="AA3568" s="6" t="s">
        <v>44</v>
      </c>
      <c r="AB3568">
        <v>750</v>
      </c>
      <c r="AC3568">
        <f>2/24</f>
        <v>8.3333333333333329E-2</v>
      </c>
      <c r="AD3568" t="s">
        <v>42</v>
      </c>
      <c r="AE3568" t="s">
        <v>3286</v>
      </c>
      <c r="AF3568" t="s">
        <v>40</v>
      </c>
      <c r="AG3568" t="s">
        <v>39</v>
      </c>
      <c r="AH3568" t="s">
        <v>39</v>
      </c>
      <c r="AI3568">
        <f t="shared" si="106"/>
        <v>6.0606060606060606E-3</v>
      </c>
      <c r="AJ3568" s="6" t="s">
        <v>3289</v>
      </c>
      <c r="AK3568" t="s">
        <v>39</v>
      </c>
      <c r="AL3568" t="s">
        <v>39</v>
      </c>
      <c r="AM3568" t="s">
        <v>39</v>
      </c>
      <c r="AN3568">
        <v>5</v>
      </c>
      <c r="AO3568">
        <v>25</v>
      </c>
      <c r="AP3568">
        <v>73</v>
      </c>
      <c r="AQ3568" t="s">
        <v>39</v>
      </c>
      <c r="AR3568" t="s">
        <v>2627</v>
      </c>
      <c r="AS3568" t="s">
        <v>3287</v>
      </c>
    </row>
    <row r="3569" spans="1:45" x14ac:dyDescent="0.35">
      <c r="A3569" t="s">
        <v>2339</v>
      </c>
      <c r="B3569" t="s">
        <v>2672</v>
      </c>
      <c r="C3569" t="s">
        <v>2592</v>
      </c>
      <c r="D3569" t="s">
        <v>2337</v>
      </c>
      <c r="E3569" t="s">
        <v>2338</v>
      </c>
      <c r="F3569" t="s">
        <v>3282</v>
      </c>
      <c r="G3569" t="s">
        <v>40</v>
      </c>
      <c r="H3569" t="s">
        <v>40</v>
      </c>
      <c r="I3569" t="s">
        <v>3283</v>
      </c>
      <c r="J3569">
        <v>36.154400000000003</v>
      </c>
      <c r="K3569">
        <v>-109.5526</v>
      </c>
      <c r="L3569">
        <v>1698</v>
      </c>
      <c r="M3569" t="s">
        <v>2699</v>
      </c>
      <c r="N3569">
        <f t="shared" si="105"/>
        <v>82500</v>
      </c>
      <c r="O3569">
        <v>2015</v>
      </c>
      <c r="P3569">
        <v>2016</v>
      </c>
      <c r="Q3569" t="s">
        <v>3284</v>
      </c>
      <c r="R3569" t="s">
        <v>39</v>
      </c>
      <c r="S3569" t="s">
        <v>39</v>
      </c>
      <c r="T3569">
        <v>4</v>
      </c>
      <c r="U3569" t="s">
        <v>3156</v>
      </c>
      <c r="V3569" s="6" t="s">
        <v>2714</v>
      </c>
      <c r="W3569">
        <v>56</v>
      </c>
      <c r="X3569" s="6" t="s">
        <v>2714</v>
      </c>
      <c r="Y3569" s="6" t="s">
        <v>39</v>
      </c>
      <c r="Z3569" s="6" t="s">
        <v>39</v>
      </c>
      <c r="AA3569" t="s">
        <v>39</v>
      </c>
      <c r="AB3569" t="s">
        <v>39</v>
      </c>
      <c r="AC3569" t="s">
        <v>39</v>
      </c>
      <c r="AD3569" t="s">
        <v>40</v>
      </c>
      <c r="AE3569" t="s">
        <v>39</v>
      </c>
      <c r="AF3569" t="s">
        <v>40</v>
      </c>
      <c r="AG3569" t="s">
        <v>39</v>
      </c>
      <c r="AH3569" t="s">
        <v>39</v>
      </c>
      <c r="AI3569">
        <f t="shared" si="106"/>
        <v>6.0606060606060606E-3</v>
      </c>
      <c r="AJ3569" s="6" t="s">
        <v>3289</v>
      </c>
      <c r="AK3569" t="s">
        <v>39</v>
      </c>
      <c r="AL3569" t="s">
        <v>39</v>
      </c>
      <c r="AM3569" t="s">
        <v>39</v>
      </c>
      <c r="AN3569">
        <v>5</v>
      </c>
      <c r="AO3569">
        <v>25</v>
      </c>
      <c r="AP3569">
        <v>73</v>
      </c>
      <c r="AQ3569" t="s">
        <v>39</v>
      </c>
      <c r="AR3569" t="s">
        <v>2627</v>
      </c>
      <c r="AS3569" t="s">
        <v>3287</v>
      </c>
    </row>
    <row r="3570" spans="1:45" x14ac:dyDescent="0.35">
      <c r="A3570" t="s">
        <v>2339</v>
      </c>
      <c r="B3570" t="s">
        <v>2672</v>
      </c>
      <c r="C3570" t="s">
        <v>2592</v>
      </c>
      <c r="D3570" t="s">
        <v>2337</v>
      </c>
      <c r="E3570" t="s">
        <v>2338</v>
      </c>
      <c r="F3570" t="s">
        <v>3282</v>
      </c>
      <c r="G3570" t="s">
        <v>40</v>
      </c>
      <c r="H3570" t="s">
        <v>40</v>
      </c>
      <c r="I3570" t="s">
        <v>3283</v>
      </c>
      <c r="J3570">
        <v>36.154400000000003</v>
      </c>
      <c r="K3570">
        <v>-109.5526</v>
      </c>
      <c r="L3570">
        <v>1698</v>
      </c>
      <c r="M3570" t="s">
        <v>2699</v>
      </c>
      <c r="N3570">
        <f t="shared" si="105"/>
        <v>82500</v>
      </c>
      <c r="O3570">
        <v>2015</v>
      </c>
      <c r="P3570">
        <v>2016</v>
      </c>
      <c r="Q3570" t="s">
        <v>3284</v>
      </c>
      <c r="R3570" t="s">
        <v>39</v>
      </c>
      <c r="S3570" t="s">
        <v>39</v>
      </c>
      <c r="T3570">
        <v>4</v>
      </c>
      <c r="U3570" t="s">
        <v>3156</v>
      </c>
      <c r="V3570" s="6" t="s">
        <v>2714</v>
      </c>
      <c r="W3570">
        <v>56</v>
      </c>
      <c r="X3570" s="6" t="s">
        <v>2714</v>
      </c>
      <c r="Y3570" s="6" t="s">
        <v>3151</v>
      </c>
      <c r="Z3570" s="6" t="s">
        <v>39</v>
      </c>
      <c r="AA3570" t="s">
        <v>39</v>
      </c>
      <c r="AB3570" t="s">
        <v>39</v>
      </c>
      <c r="AC3570" t="s">
        <v>39</v>
      </c>
      <c r="AD3570" t="s">
        <v>42</v>
      </c>
      <c r="AE3570" t="s">
        <v>3286</v>
      </c>
      <c r="AF3570" t="s">
        <v>40</v>
      </c>
      <c r="AG3570" t="s">
        <v>39</v>
      </c>
      <c r="AH3570" t="s">
        <v>39</v>
      </c>
      <c r="AI3570">
        <f t="shared" si="106"/>
        <v>6.0606060606060606E-3</v>
      </c>
      <c r="AJ3570" s="6" t="s">
        <v>3289</v>
      </c>
      <c r="AK3570" t="s">
        <v>39</v>
      </c>
      <c r="AL3570" t="s">
        <v>39</v>
      </c>
      <c r="AM3570" t="s">
        <v>39</v>
      </c>
      <c r="AN3570">
        <v>5</v>
      </c>
      <c r="AO3570">
        <v>25</v>
      </c>
      <c r="AP3570">
        <v>73</v>
      </c>
      <c r="AQ3570" t="s">
        <v>39</v>
      </c>
      <c r="AR3570" t="s">
        <v>2627</v>
      </c>
      <c r="AS3570" t="s">
        <v>3287</v>
      </c>
    </row>
    <row r="3571" spans="1:45" x14ac:dyDescent="0.35">
      <c r="A3571" t="s">
        <v>2339</v>
      </c>
      <c r="B3571" t="s">
        <v>2672</v>
      </c>
      <c r="C3571" t="s">
        <v>2592</v>
      </c>
      <c r="D3571" t="s">
        <v>2337</v>
      </c>
      <c r="E3571" t="s">
        <v>2338</v>
      </c>
      <c r="F3571" t="s">
        <v>3282</v>
      </c>
      <c r="G3571" t="s">
        <v>40</v>
      </c>
      <c r="H3571" t="s">
        <v>40</v>
      </c>
      <c r="I3571" t="s">
        <v>3283</v>
      </c>
      <c r="J3571">
        <v>36.154400000000003</v>
      </c>
      <c r="K3571">
        <v>-109.5526</v>
      </c>
      <c r="L3571">
        <v>1698</v>
      </c>
      <c r="M3571" t="s">
        <v>2699</v>
      </c>
      <c r="N3571">
        <f t="shared" ref="N3571:N3577" si="107">165*500</f>
        <v>82500</v>
      </c>
      <c r="O3571">
        <v>2015</v>
      </c>
      <c r="P3571">
        <v>2016</v>
      </c>
      <c r="Q3571" t="s">
        <v>3284</v>
      </c>
      <c r="R3571" t="s">
        <v>39</v>
      </c>
      <c r="S3571" t="s">
        <v>39</v>
      </c>
      <c r="T3571">
        <v>4</v>
      </c>
      <c r="U3571" t="s">
        <v>3156</v>
      </c>
      <c r="V3571" s="6" t="s">
        <v>2714</v>
      </c>
      <c r="W3571">
        <v>56</v>
      </c>
      <c r="X3571" s="6" t="s">
        <v>2714</v>
      </c>
      <c r="Y3571" s="6" t="s">
        <v>3285</v>
      </c>
      <c r="Z3571" s="6" t="s">
        <v>39</v>
      </c>
      <c r="AA3571" s="6" t="s">
        <v>44</v>
      </c>
      <c r="AB3571">
        <v>750</v>
      </c>
      <c r="AC3571">
        <f>2/24</f>
        <v>8.3333333333333329E-2</v>
      </c>
      <c r="AD3571" t="s">
        <v>42</v>
      </c>
      <c r="AE3571" t="s">
        <v>3286</v>
      </c>
      <c r="AF3571" t="s">
        <v>40</v>
      </c>
      <c r="AG3571" t="s">
        <v>39</v>
      </c>
      <c r="AH3571" t="s">
        <v>39</v>
      </c>
      <c r="AI3571">
        <f t="shared" ref="AI3571:AI3577" si="108">1/165</f>
        <v>6.0606060606060606E-3</v>
      </c>
      <c r="AJ3571" s="6" t="s">
        <v>3289</v>
      </c>
      <c r="AK3571" t="s">
        <v>39</v>
      </c>
      <c r="AL3571" t="s">
        <v>39</v>
      </c>
      <c r="AM3571" t="s">
        <v>39</v>
      </c>
      <c r="AN3571">
        <v>5</v>
      </c>
      <c r="AO3571">
        <v>25</v>
      </c>
      <c r="AP3571">
        <v>73</v>
      </c>
      <c r="AQ3571" t="s">
        <v>39</v>
      </c>
      <c r="AR3571" t="s">
        <v>2627</v>
      </c>
      <c r="AS3571" t="s">
        <v>3287</v>
      </c>
    </row>
    <row r="3572" spans="1:45" x14ac:dyDescent="0.35">
      <c r="A3572" t="s">
        <v>2339</v>
      </c>
      <c r="B3572" t="s">
        <v>2672</v>
      </c>
      <c r="C3572" t="s">
        <v>2592</v>
      </c>
      <c r="D3572" t="s">
        <v>2337</v>
      </c>
      <c r="E3572" t="s">
        <v>2338</v>
      </c>
      <c r="F3572" t="s">
        <v>3282</v>
      </c>
      <c r="G3572" t="s">
        <v>40</v>
      </c>
      <c r="H3572" t="s">
        <v>40</v>
      </c>
      <c r="I3572" t="s">
        <v>3283</v>
      </c>
      <c r="J3572">
        <v>36.154400000000003</v>
      </c>
      <c r="K3572">
        <v>-109.5526</v>
      </c>
      <c r="L3572">
        <v>1698</v>
      </c>
      <c r="M3572" t="s">
        <v>2699</v>
      </c>
      <c r="N3572">
        <f t="shared" si="107"/>
        <v>82500</v>
      </c>
      <c r="O3572">
        <v>2015</v>
      </c>
      <c r="P3572">
        <v>2016</v>
      </c>
      <c r="Q3572" t="s">
        <v>3284</v>
      </c>
      <c r="R3572" t="s">
        <v>39</v>
      </c>
      <c r="S3572" t="s">
        <v>39</v>
      </c>
      <c r="T3572">
        <v>4</v>
      </c>
      <c r="U3572" t="s">
        <v>48</v>
      </c>
      <c r="V3572" s="6" t="s">
        <v>2715</v>
      </c>
      <c r="W3572" s="6" t="s">
        <v>2833</v>
      </c>
      <c r="X3572" s="6" t="s">
        <v>2715</v>
      </c>
      <c r="Y3572" s="6" t="s">
        <v>39</v>
      </c>
      <c r="Z3572" s="6" t="s">
        <v>39</v>
      </c>
      <c r="AA3572" t="s">
        <v>39</v>
      </c>
      <c r="AB3572" t="s">
        <v>39</v>
      </c>
      <c r="AC3572" t="s">
        <v>39</v>
      </c>
      <c r="AD3572" t="s">
        <v>40</v>
      </c>
      <c r="AE3572" t="s">
        <v>39</v>
      </c>
      <c r="AF3572" t="s">
        <v>40</v>
      </c>
      <c r="AG3572" t="s">
        <v>39</v>
      </c>
      <c r="AH3572" t="s">
        <v>39</v>
      </c>
      <c r="AI3572">
        <f t="shared" si="108"/>
        <v>6.0606060606060606E-3</v>
      </c>
      <c r="AJ3572" s="6" t="s">
        <v>3289</v>
      </c>
      <c r="AK3572" t="s">
        <v>39</v>
      </c>
      <c r="AL3572" t="s">
        <v>39</v>
      </c>
      <c r="AM3572" t="s">
        <v>39</v>
      </c>
      <c r="AN3572">
        <v>5</v>
      </c>
      <c r="AO3572">
        <v>25</v>
      </c>
      <c r="AP3572">
        <v>73</v>
      </c>
      <c r="AQ3572" t="s">
        <v>39</v>
      </c>
      <c r="AR3572" t="s">
        <v>2627</v>
      </c>
      <c r="AS3572" t="s">
        <v>3287</v>
      </c>
    </row>
    <row r="3573" spans="1:45" x14ac:dyDescent="0.35">
      <c r="A3573" t="s">
        <v>2339</v>
      </c>
      <c r="B3573" t="s">
        <v>2672</v>
      </c>
      <c r="C3573" t="s">
        <v>2592</v>
      </c>
      <c r="D3573" t="s">
        <v>2337</v>
      </c>
      <c r="E3573" t="s">
        <v>2338</v>
      </c>
      <c r="F3573" t="s">
        <v>3282</v>
      </c>
      <c r="G3573" t="s">
        <v>40</v>
      </c>
      <c r="H3573" t="s">
        <v>40</v>
      </c>
      <c r="I3573" t="s">
        <v>3283</v>
      </c>
      <c r="J3573">
        <v>36.154400000000003</v>
      </c>
      <c r="K3573">
        <v>-109.5526</v>
      </c>
      <c r="L3573">
        <v>1698</v>
      </c>
      <c r="M3573" t="s">
        <v>2699</v>
      </c>
      <c r="N3573">
        <f t="shared" si="107"/>
        <v>82500</v>
      </c>
      <c r="O3573">
        <v>2015</v>
      </c>
      <c r="P3573">
        <v>2016</v>
      </c>
      <c r="Q3573" t="s">
        <v>3284</v>
      </c>
      <c r="R3573" t="s">
        <v>39</v>
      </c>
      <c r="S3573" t="s">
        <v>39</v>
      </c>
      <c r="T3573">
        <v>4</v>
      </c>
      <c r="U3573" s="6" t="s">
        <v>3151</v>
      </c>
      <c r="V3573" s="6" t="s">
        <v>2715</v>
      </c>
      <c r="W3573" s="6" t="s">
        <v>2833</v>
      </c>
      <c r="X3573" s="6" t="s">
        <v>2715</v>
      </c>
      <c r="Y3573" s="6" t="s">
        <v>39</v>
      </c>
      <c r="Z3573" s="6" t="s">
        <v>39</v>
      </c>
      <c r="AA3573" t="s">
        <v>39</v>
      </c>
      <c r="AB3573" t="s">
        <v>39</v>
      </c>
      <c r="AC3573" t="s">
        <v>39</v>
      </c>
      <c r="AD3573" t="s">
        <v>42</v>
      </c>
      <c r="AE3573" t="s">
        <v>3286</v>
      </c>
      <c r="AF3573" t="s">
        <v>40</v>
      </c>
      <c r="AG3573" t="s">
        <v>39</v>
      </c>
      <c r="AH3573" t="s">
        <v>39</v>
      </c>
      <c r="AI3573">
        <f t="shared" si="108"/>
        <v>6.0606060606060606E-3</v>
      </c>
      <c r="AJ3573" s="6" t="s">
        <v>3289</v>
      </c>
      <c r="AK3573" t="s">
        <v>39</v>
      </c>
      <c r="AL3573" t="s">
        <v>39</v>
      </c>
      <c r="AM3573" t="s">
        <v>39</v>
      </c>
      <c r="AN3573">
        <v>5</v>
      </c>
      <c r="AO3573">
        <v>25</v>
      </c>
      <c r="AP3573">
        <v>73</v>
      </c>
      <c r="AQ3573" t="s">
        <v>39</v>
      </c>
      <c r="AR3573" t="s">
        <v>2627</v>
      </c>
      <c r="AS3573" t="s">
        <v>3287</v>
      </c>
    </row>
    <row r="3574" spans="1:45" x14ac:dyDescent="0.35">
      <c r="A3574" t="s">
        <v>2339</v>
      </c>
      <c r="B3574" t="s">
        <v>2672</v>
      </c>
      <c r="C3574" t="s">
        <v>2592</v>
      </c>
      <c r="D3574" t="s">
        <v>2337</v>
      </c>
      <c r="E3574" t="s">
        <v>2338</v>
      </c>
      <c r="F3574" t="s">
        <v>3282</v>
      </c>
      <c r="G3574" t="s">
        <v>40</v>
      </c>
      <c r="H3574" t="s">
        <v>40</v>
      </c>
      <c r="I3574" t="s">
        <v>3283</v>
      </c>
      <c r="J3574">
        <v>36.154400000000003</v>
      </c>
      <c r="K3574">
        <v>-109.5526</v>
      </c>
      <c r="L3574">
        <v>1698</v>
      </c>
      <c r="M3574" t="s">
        <v>2699</v>
      </c>
      <c r="N3574">
        <f t="shared" si="107"/>
        <v>82500</v>
      </c>
      <c r="O3574">
        <v>2015</v>
      </c>
      <c r="P3574">
        <v>2016</v>
      </c>
      <c r="Q3574" t="s">
        <v>3284</v>
      </c>
      <c r="R3574" t="s">
        <v>39</v>
      </c>
      <c r="S3574" t="s">
        <v>39</v>
      </c>
      <c r="T3574">
        <v>4</v>
      </c>
      <c r="U3574" s="6" t="s">
        <v>3285</v>
      </c>
      <c r="V3574" s="6" t="s">
        <v>2715</v>
      </c>
      <c r="W3574" s="6" t="s">
        <v>2833</v>
      </c>
      <c r="X3574" s="6" t="s">
        <v>2715</v>
      </c>
      <c r="Y3574" s="6" t="s">
        <v>39</v>
      </c>
      <c r="Z3574" s="6" t="s">
        <v>39</v>
      </c>
      <c r="AA3574" s="6" t="s">
        <v>44</v>
      </c>
      <c r="AB3574">
        <v>750</v>
      </c>
      <c r="AC3574">
        <f>2/24</f>
        <v>8.3333333333333329E-2</v>
      </c>
      <c r="AD3574" t="s">
        <v>42</v>
      </c>
      <c r="AE3574" t="s">
        <v>3286</v>
      </c>
      <c r="AF3574" t="s">
        <v>40</v>
      </c>
      <c r="AG3574" t="s">
        <v>39</v>
      </c>
      <c r="AH3574" t="s">
        <v>39</v>
      </c>
      <c r="AI3574">
        <f t="shared" si="108"/>
        <v>6.0606060606060606E-3</v>
      </c>
      <c r="AJ3574" s="6" t="s">
        <v>3289</v>
      </c>
      <c r="AK3574" t="s">
        <v>39</v>
      </c>
      <c r="AL3574" t="s">
        <v>39</v>
      </c>
      <c r="AM3574" t="s">
        <v>39</v>
      </c>
      <c r="AN3574">
        <v>5</v>
      </c>
      <c r="AO3574">
        <v>25</v>
      </c>
      <c r="AP3574">
        <v>73</v>
      </c>
      <c r="AQ3574" t="s">
        <v>39</v>
      </c>
      <c r="AR3574" t="s">
        <v>2627</v>
      </c>
      <c r="AS3574" t="s">
        <v>3287</v>
      </c>
    </row>
    <row r="3575" spans="1:45" x14ac:dyDescent="0.35">
      <c r="A3575" t="s">
        <v>2339</v>
      </c>
      <c r="B3575" t="s">
        <v>2672</v>
      </c>
      <c r="C3575" t="s">
        <v>2592</v>
      </c>
      <c r="D3575" t="s">
        <v>2337</v>
      </c>
      <c r="E3575" t="s">
        <v>2338</v>
      </c>
      <c r="F3575" t="s">
        <v>3282</v>
      </c>
      <c r="G3575" t="s">
        <v>40</v>
      </c>
      <c r="H3575" t="s">
        <v>40</v>
      </c>
      <c r="I3575" t="s">
        <v>3283</v>
      </c>
      <c r="J3575">
        <v>36.154400000000003</v>
      </c>
      <c r="K3575">
        <v>-109.5526</v>
      </c>
      <c r="L3575">
        <v>1698</v>
      </c>
      <c r="M3575" t="s">
        <v>2699</v>
      </c>
      <c r="N3575">
        <f t="shared" si="107"/>
        <v>82500</v>
      </c>
      <c r="O3575">
        <v>2015</v>
      </c>
      <c r="P3575">
        <v>2016</v>
      </c>
      <c r="Q3575" t="s">
        <v>3284</v>
      </c>
      <c r="R3575" t="s">
        <v>39</v>
      </c>
      <c r="S3575" t="s">
        <v>39</v>
      </c>
      <c r="T3575">
        <v>4</v>
      </c>
      <c r="U3575" t="s">
        <v>48</v>
      </c>
      <c r="V3575" s="6" t="s">
        <v>2715</v>
      </c>
      <c r="W3575">
        <v>56</v>
      </c>
      <c r="X3575" s="6" t="s">
        <v>2715</v>
      </c>
      <c r="Y3575" s="6" t="s">
        <v>39</v>
      </c>
      <c r="Z3575" s="6" t="s">
        <v>39</v>
      </c>
      <c r="AA3575" t="s">
        <v>39</v>
      </c>
      <c r="AB3575" t="s">
        <v>39</v>
      </c>
      <c r="AC3575" t="s">
        <v>39</v>
      </c>
      <c r="AD3575" t="s">
        <v>40</v>
      </c>
      <c r="AE3575" t="s">
        <v>39</v>
      </c>
      <c r="AF3575" t="s">
        <v>40</v>
      </c>
      <c r="AG3575" t="s">
        <v>39</v>
      </c>
      <c r="AH3575" t="s">
        <v>39</v>
      </c>
      <c r="AI3575">
        <f t="shared" si="108"/>
        <v>6.0606060606060606E-3</v>
      </c>
      <c r="AJ3575" s="6" t="s">
        <v>3289</v>
      </c>
      <c r="AK3575" t="s">
        <v>39</v>
      </c>
      <c r="AL3575" t="s">
        <v>39</v>
      </c>
      <c r="AM3575" t="s">
        <v>39</v>
      </c>
      <c r="AN3575">
        <v>5</v>
      </c>
      <c r="AO3575">
        <v>25</v>
      </c>
      <c r="AP3575">
        <v>73</v>
      </c>
      <c r="AQ3575" t="s">
        <v>39</v>
      </c>
      <c r="AR3575" t="s">
        <v>2627</v>
      </c>
      <c r="AS3575" t="s">
        <v>3287</v>
      </c>
    </row>
    <row r="3576" spans="1:45" x14ac:dyDescent="0.35">
      <c r="A3576" t="s">
        <v>2339</v>
      </c>
      <c r="B3576" t="s">
        <v>2672</v>
      </c>
      <c r="C3576" t="s">
        <v>2592</v>
      </c>
      <c r="D3576" t="s">
        <v>2337</v>
      </c>
      <c r="E3576" t="s">
        <v>2338</v>
      </c>
      <c r="F3576" t="s">
        <v>3282</v>
      </c>
      <c r="G3576" t="s">
        <v>40</v>
      </c>
      <c r="H3576" t="s">
        <v>40</v>
      </c>
      <c r="I3576" t="s">
        <v>3283</v>
      </c>
      <c r="J3576">
        <v>36.154400000000003</v>
      </c>
      <c r="K3576">
        <v>-109.5526</v>
      </c>
      <c r="L3576">
        <v>1698</v>
      </c>
      <c r="M3576" t="s">
        <v>2699</v>
      </c>
      <c r="N3576">
        <f t="shared" si="107"/>
        <v>82500</v>
      </c>
      <c r="O3576">
        <v>2015</v>
      </c>
      <c r="P3576">
        <v>2016</v>
      </c>
      <c r="Q3576" t="s">
        <v>3284</v>
      </c>
      <c r="R3576" t="s">
        <v>39</v>
      </c>
      <c r="S3576" t="s">
        <v>39</v>
      </c>
      <c r="T3576">
        <v>4</v>
      </c>
      <c r="U3576" s="6" t="s">
        <v>3151</v>
      </c>
      <c r="V3576" s="6" t="s">
        <v>2715</v>
      </c>
      <c r="W3576">
        <v>56</v>
      </c>
      <c r="X3576" s="6" t="s">
        <v>2715</v>
      </c>
      <c r="Y3576" s="6" t="s">
        <v>39</v>
      </c>
      <c r="Z3576" s="6" t="s">
        <v>39</v>
      </c>
      <c r="AA3576" t="s">
        <v>39</v>
      </c>
      <c r="AB3576" t="s">
        <v>39</v>
      </c>
      <c r="AC3576" t="s">
        <v>39</v>
      </c>
      <c r="AD3576" t="s">
        <v>42</v>
      </c>
      <c r="AE3576" t="s">
        <v>3286</v>
      </c>
      <c r="AF3576" t="s">
        <v>40</v>
      </c>
      <c r="AG3576" t="s">
        <v>39</v>
      </c>
      <c r="AH3576" t="s">
        <v>39</v>
      </c>
      <c r="AI3576">
        <f t="shared" si="108"/>
        <v>6.0606060606060606E-3</v>
      </c>
      <c r="AJ3576" s="6" t="s">
        <v>3289</v>
      </c>
      <c r="AK3576" t="s">
        <v>39</v>
      </c>
      <c r="AL3576" t="s">
        <v>39</v>
      </c>
      <c r="AM3576" t="s">
        <v>39</v>
      </c>
      <c r="AN3576">
        <v>5</v>
      </c>
      <c r="AO3576">
        <v>25</v>
      </c>
      <c r="AP3576">
        <v>73</v>
      </c>
      <c r="AQ3576" t="s">
        <v>39</v>
      </c>
      <c r="AR3576" t="s">
        <v>2627</v>
      </c>
      <c r="AS3576" t="s">
        <v>3287</v>
      </c>
    </row>
    <row r="3577" spans="1:45" x14ac:dyDescent="0.35">
      <c r="A3577" t="s">
        <v>2339</v>
      </c>
      <c r="B3577" t="s">
        <v>2672</v>
      </c>
      <c r="C3577" t="s">
        <v>2592</v>
      </c>
      <c r="D3577" t="s">
        <v>2337</v>
      </c>
      <c r="E3577" t="s">
        <v>2338</v>
      </c>
      <c r="F3577" t="s">
        <v>3282</v>
      </c>
      <c r="G3577" t="s">
        <v>40</v>
      </c>
      <c r="H3577" t="s">
        <v>40</v>
      </c>
      <c r="I3577" t="s">
        <v>3283</v>
      </c>
      <c r="J3577">
        <v>36.154400000000003</v>
      </c>
      <c r="K3577">
        <v>-109.5526</v>
      </c>
      <c r="L3577">
        <v>1698</v>
      </c>
      <c r="M3577" t="s">
        <v>2699</v>
      </c>
      <c r="N3577">
        <f t="shared" si="107"/>
        <v>82500</v>
      </c>
      <c r="O3577">
        <v>2015</v>
      </c>
      <c r="P3577">
        <v>2016</v>
      </c>
      <c r="Q3577" t="s">
        <v>3284</v>
      </c>
      <c r="R3577" t="s">
        <v>39</v>
      </c>
      <c r="S3577" t="s">
        <v>39</v>
      </c>
      <c r="T3577">
        <v>4</v>
      </c>
      <c r="U3577" s="6" t="s">
        <v>3285</v>
      </c>
      <c r="V3577" s="6" t="s">
        <v>2715</v>
      </c>
      <c r="W3577">
        <v>56</v>
      </c>
      <c r="X3577" s="6" t="s">
        <v>2715</v>
      </c>
      <c r="Y3577" s="6" t="s">
        <v>39</v>
      </c>
      <c r="Z3577" s="6" t="s">
        <v>39</v>
      </c>
      <c r="AA3577" s="6" t="s">
        <v>44</v>
      </c>
      <c r="AB3577">
        <v>750</v>
      </c>
      <c r="AC3577">
        <f>2/24</f>
        <v>8.3333333333333329E-2</v>
      </c>
      <c r="AD3577" t="s">
        <v>42</v>
      </c>
      <c r="AE3577" t="s">
        <v>3286</v>
      </c>
      <c r="AF3577" t="s">
        <v>40</v>
      </c>
      <c r="AG3577" t="s">
        <v>39</v>
      </c>
      <c r="AH3577" t="s">
        <v>39</v>
      </c>
      <c r="AI3577">
        <f t="shared" si="108"/>
        <v>6.0606060606060606E-3</v>
      </c>
      <c r="AJ3577" s="6" t="s">
        <v>3289</v>
      </c>
      <c r="AK3577" t="s">
        <v>39</v>
      </c>
      <c r="AL3577" t="s">
        <v>39</v>
      </c>
      <c r="AM3577" t="s">
        <v>39</v>
      </c>
      <c r="AN3577">
        <v>5</v>
      </c>
      <c r="AO3577">
        <v>25</v>
      </c>
      <c r="AP3577">
        <v>73</v>
      </c>
      <c r="AQ3577" t="s">
        <v>39</v>
      </c>
      <c r="AR3577" t="s">
        <v>2692</v>
      </c>
      <c r="AS3577" t="s">
        <v>3287</v>
      </c>
    </row>
    <row r="3578" spans="1:45" x14ac:dyDescent="0.35">
      <c r="A3578" t="s">
        <v>2339</v>
      </c>
      <c r="B3578" t="s">
        <v>2707</v>
      </c>
      <c r="C3578" t="s">
        <v>2592</v>
      </c>
      <c r="D3578" t="s">
        <v>2337</v>
      </c>
      <c r="E3578" t="s">
        <v>2338</v>
      </c>
      <c r="F3578" t="s">
        <v>3282</v>
      </c>
      <c r="G3578" t="s">
        <v>40</v>
      </c>
      <c r="H3578" t="s">
        <v>40</v>
      </c>
      <c r="I3578" t="s">
        <v>3283</v>
      </c>
      <c r="J3578">
        <v>36.154400000000003</v>
      </c>
      <c r="K3578">
        <v>-109.5526</v>
      </c>
      <c r="L3578">
        <v>1698</v>
      </c>
      <c r="M3578" t="s">
        <v>2699</v>
      </c>
      <c r="N3578">
        <f>165*500</f>
        <v>82500</v>
      </c>
      <c r="O3578">
        <v>2015</v>
      </c>
      <c r="P3578">
        <v>2016</v>
      </c>
      <c r="Q3578" t="s">
        <v>3284</v>
      </c>
      <c r="R3578" t="s">
        <v>39</v>
      </c>
      <c r="S3578" t="s">
        <v>39</v>
      </c>
      <c r="T3578">
        <v>4</v>
      </c>
      <c r="U3578" t="s">
        <v>3156</v>
      </c>
      <c r="V3578" s="6" t="s">
        <v>2749</v>
      </c>
      <c r="W3578" s="6" t="s">
        <v>2833</v>
      </c>
      <c r="X3578" s="6" t="s">
        <v>2749</v>
      </c>
      <c r="Y3578" s="6" t="s">
        <v>39</v>
      </c>
      <c r="Z3578" s="6" t="s">
        <v>39</v>
      </c>
      <c r="AA3578" t="s">
        <v>39</v>
      </c>
      <c r="AB3578" t="s">
        <v>39</v>
      </c>
      <c r="AC3578" t="s">
        <v>39</v>
      </c>
      <c r="AD3578" t="s">
        <v>40</v>
      </c>
      <c r="AE3578" t="s">
        <v>39</v>
      </c>
      <c r="AF3578" t="s">
        <v>40</v>
      </c>
      <c r="AG3578" t="s">
        <v>39</v>
      </c>
      <c r="AH3578" t="s">
        <v>39</v>
      </c>
      <c r="AI3578">
        <f>1/165</f>
        <v>6.0606060606060606E-3</v>
      </c>
      <c r="AJ3578" s="6" t="s">
        <v>43</v>
      </c>
      <c r="AK3578">
        <v>66.400000000000006</v>
      </c>
      <c r="AL3578" t="s">
        <v>39</v>
      </c>
      <c r="AM3578" t="s">
        <v>39</v>
      </c>
      <c r="AN3578">
        <v>5</v>
      </c>
      <c r="AO3578">
        <v>25</v>
      </c>
      <c r="AP3578">
        <v>73</v>
      </c>
      <c r="AQ3578" t="s">
        <v>39</v>
      </c>
      <c r="AR3578" t="s">
        <v>2692</v>
      </c>
      <c r="AS3578" t="s">
        <v>3287</v>
      </c>
    </row>
    <row r="3579" spans="1:45" x14ac:dyDescent="0.35">
      <c r="A3579" t="s">
        <v>2339</v>
      </c>
      <c r="B3579" t="s">
        <v>2707</v>
      </c>
      <c r="C3579" t="s">
        <v>2592</v>
      </c>
      <c r="D3579" t="s">
        <v>2337</v>
      </c>
      <c r="E3579" t="s">
        <v>2338</v>
      </c>
      <c r="F3579" t="s">
        <v>3282</v>
      </c>
      <c r="G3579" t="s">
        <v>40</v>
      </c>
      <c r="H3579" t="s">
        <v>40</v>
      </c>
      <c r="I3579" t="s">
        <v>3283</v>
      </c>
      <c r="J3579">
        <v>36.154400000000003</v>
      </c>
      <c r="K3579">
        <v>-109.5526</v>
      </c>
      <c r="L3579">
        <v>1698</v>
      </c>
      <c r="M3579" t="s">
        <v>2699</v>
      </c>
      <c r="N3579">
        <f t="shared" ref="N3579:N3642" si="109">165*500</f>
        <v>82500</v>
      </c>
      <c r="O3579">
        <v>2015</v>
      </c>
      <c r="P3579">
        <v>2016</v>
      </c>
      <c r="Q3579" t="s">
        <v>3284</v>
      </c>
      <c r="R3579" t="s">
        <v>39</v>
      </c>
      <c r="S3579" t="s">
        <v>39</v>
      </c>
      <c r="T3579">
        <v>4</v>
      </c>
      <c r="U3579" t="s">
        <v>3156</v>
      </c>
      <c r="V3579" s="6" t="s">
        <v>2749</v>
      </c>
      <c r="W3579" s="6" t="s">
        <v>2833</v>
      </c>
      <c r="X3579" s="6" t="s">
        <v>2749</v>
      </c>
      <c r="Y3579" s="6" t="s">
        <v>3151</v>
      </c>
      <c r="Z3579" s="6" t="s">
        <v>39</v>
      </c>
      <c r="AA3579" t="s">
        <v>39</v>
      </c>
      <c r="AB3579" t="s">
        <v>39</v>
      </c>
      <c r="AC3579" t="s">
        <v>39</v>
      </c>
      <c r="AD3579" t="s">
        <v>42</v>
      </c>
      <c r="AE3579" t="s">
        <v>3286</v>
      </c>
      <c r="AF3579" t="s">
        <v>40</v>
      </c>
      <c r="AG3579" t="s">
        <v>39</v>
      </c>
      <c r="AH3579" t="s">
        <v>39</v>
      </c>
      <c r="AI3579">
        <f t="shared" ref="AI3579:AI3642" si="110">1/165</f>
        <v>6.0606060606060606E-3</v>
      </c>
      <c r="AJ3579" s="6" t="s">
        <v>43</v>
      </c>
      <c r="AK3579">
        <v>74.400000000000006</v>
      </c>
      <c r="AL3579" t="s">
        <v>39</v>
      </c>
      <c r="AM3579" t="s">
        <v>39</v>
      </c>
      <c r="AN3579">
        <v>5</v>
      </c>
      <c r="AO3579">
        <v>25</v>
      </c>
      <c r="AP3579">
        <v>73</v>
      </c>
      <c r="AQ3579" t="s">
        <v>39</v>
      </c>
      <c r="AR3579" t="s">
        <v>2692</v>
      </c>
      <c r="AS3579" t="s">
        <v>3287</v>
      </c>
    </row>
    <row r="3580" spans="1:45" x14ac:dyDescent="0.35">
      <c r="A3580" t="s">
        <v>2339</v>
      </c>
      <c r="B3580" t="s">
        <v>2707</v>
      </c>
      <c r="C3580" t="s">
        <v>2592</v>
      </c>
      <c r="D3580" t="s">
        <v>2337</v>
      </c>
      <c r="E3580" t="s">
        <v>2338</v>
      </c>
      <c r="F3580" t="s">
        <v>3282</v>
      </c>
      <c r="G3580" t="s">
        <v>40</v>
      </c>
      <c r="H3580" t="s">
        <v>40</v>
      </c>
      <c r="I3580" t="s">
        <v>3283</v>
      </c>
      <c r="J3580">
        <v>36.154400000000003</v>
      </c>
      <c r="K3580">
        <v>-109.5526</v>
      </c>
      <c r="L3580">
        <v>1698</v>
      </c>
      <c r="M3580" t="s">
        <v>2699</v>
      </c>
      <c r="N3580">
        <f t="shared" si="109"/>
        <v>82500</v>
      </c>
      <c r="O3580">
        <v>2015</v>
      </c>
      <c r="P3580">
        <v>2016</v>
      </c>
      <c r="Q3580" t="s">
        <v>3284</v>
      </c>
      <c r="R3580" t="s">
        <v>39</v>
      </c>
      <c r="S3580" t="s">
        <v>39</v>
      </c>
      <c r="T3580">
        <v>4</v>
      </c>
      <c r="U3580" t="s">
        <v>3156</v>
      </c>
      <c r="V3580" s="6" t="s">
        <v>2749</v>
      </c>
      <c r="W3580" s="6" t="s">
        <v>2833</v>
      </c>
      <c r="X3580" s="6" t="s">
        <v>2749</v>
      </c>
      <c r="Y3580" s="6" t="s">
        <v>3285</v>
      </c>
      <c r="Z3580" s="6" t="s">
        <v>39</v>
      </c>
      <c r="AA3580" s="6" t="s">
        <v>44</v>
      </c>
      <c r="AB3580">
        <v>750</v>
      </c>
      <c r="AC3580">
        <f>4/24</f>
        <v>0.16666666666666666</v>
      </c>
      <c r="AD3580" t="s">
        <v>42</v>
      </c>
      <c r="AE3580" t="s">
        <v>3286</v>
      </c>
      <c r="AF3580" t="s">
        <v>40</v>
      </c>
      <c r="AG3580" t="s">
        <v>39</v>
      </c>
      <c r="AH3580" t="s">
        <v>39</v>
      </c>
      <c r="AI3580">
        <f t="shared" si="110"/>
        <v>6.0606060606060606E-3</v>
      </c>
      <c r="AJ3580" s="6" t="s">
        <v>43</v>
      </c>
      <c r="AK3580">
        <v>84.7</v>
      </c>
      <c r="AL3580" t="s">
        <v>39</v>
      </c>
      <c r="AM3580" t="s">
        <v>39</v>
      </c>
      <c r="AN3580">
        <v>5</v>
      </c>
      <c r="AO3580">
        <v>25</v>
      </c>
      <c r="AP3580">
        <v>73</v>
      </c>
      <c r="AQ3580" t="s">
        <v>39</v>
      </c>
      <c r="AR3580" t="s">
        <v>2692</v>
      </c>
      <c r="AS3580" t="s">
        <v>3287</v>
      </c>
    </row>
    <row r="3581" spans="1:45" x14ac:dyDescent="0.35">
      <c r="A3581" t="s">
        <v>2339</v>
      </c>
      <c r="B3581" t="s">
        <v>2707</v>
      </c>
      <c r="C3581" t="s">
        <v>2592</v>
      </c>
      <c r="D3581" t="s">
        <v>2337</v>
      </c>
      <c r="E3581" t="s">
        <v>2338</v>
      </c>
      <c r="F3581" t="s">
        <v>3282</v>
      </c>
      <c r="G3581" t="s">
        <v>40</v>
      </c>
      <c r="H3581" t="s">
        <v>40</v>
      </c>
      <c r="I3581" t="s">
        <v>3283</v>
      </c>
      <c r="J3581">
        <v>36.154400000000003</v>
      </c>
      <c r="K3581">
        <v>-109.5526</v>
      </c>
      <c r="L3581">
        <v>1698</v>
      </c>
      <c r="M3581" t="s">
        <v>2699</v>
      </c>
      <c r="N3581">
        <f t="shared" si="109"/>
        <v>82500</v>
      </c>
      <c r="O3581">
        <v>2015</v>
      </c>
      <c r="P3581">
        <v>2016</v>
      </c>
      <c r="Q3581" t="s">
        <v>3284</v>
      </c>
      <c r="R3581" t="s">
        <v>39</v>
      </c>
      <c r="S3581" t="s">
        <v>39</v>
      </c>
      <c r="T3581">
        <v>4</v>
      </c>
      <c r="U3581" t="s">
        <v>3156</v>
      </c>
      <c r="V3581" s="6" t="s">
        <v>2749</v>
      </c>
      <c r="W3581">
        <v>56</v>
      </c>
      <c r="X3581" s="6" t="s">
        <v>2749</v>
      </c>
      <c r="Y3581" s="6" t="s">
        <v>39</v>
      </c>
      <c r="Z3581" s="6" t="s">
        <v>39</v>
      </c>
      <c r="AA3581" t="s">
        <v>39</v>
      </c>
      <c r="AB3581" t="s">
        <v>39</v>
      </c>
      <c r="AC3581" t="s">
        <v>39</v>
      </c>
      <c r="AD3581" t="s">
        <v>40</v>
      </c>
      <c r="AE3581" t="s">
        <v>39</v>
      </c>
      <c r="AF3581" t="s">
        <v>40</v>
      </c>
      <c r="AG3581" t="s">
        <v>39</v>
      </c>
      <c r="AH3581" t="s">
        <v>39</v>
      </c>
      <c r="AI3581">
        <f t="shared" si="110"/>
        <v>6.0606060606060606E-3</v>
      </c>
      <c r="AJ3581" s="6" t="s">
        <v>43</v>
      </c>
      <c r="AK3581">
        <v>23.2</v>
      </c>
      <c r="AL3581" t="s">
        <v>39</v>
      </c>
      <c r="AM3581" t="s">
        <v>39</v>
      </c>
      <c r="AN3581">
        <v>5</v>
      </c>
      <c r="AO3581">
        <v>25</v>
      </c>
      <c r="AP3581">
        <v>73</v>
      </c>
      <c r="AQ3581" t="s">
        <v>39</v>
      </c>
      <c r="AR3581" t="s">
        <v>2692</v>
      </c>
      <c r="AS3581" t="s">
        <v>3287</v>
      </c>
    </row>
    <row r="3582" spans="1:45" x14ac:dyDescent="0.35">
      <c r="A3582" t="s">
        <v>2339</v>
      </c>
      <c r="B3582" t="s">
        <v>2707</v>
      </c>
      <c r="C3582" t="s">
        <v>2592</v>
      </c>
      <c r="D3582" t="s">
        <v>2337</v>
      </c>
      <c r="E3582" t="s">
        <v>2338</v>
      </c>
      <c r="F3582" t="s">
        <v>3282</v>
      </c>
      <c r="G3582" t="s">
        <v>40</v>
      </c>
      <c r="H3582" t="s">
        <v>40</v>
      </c>
      <c r="I3582" t="s">
        <v>3283</v>
      </c>
      <c r="J3582">
        <v>36.154400000000003</v>
      </c>
      <c r="K3582">
        <v>-109.5526</v>
      </c>
      <c r="L3582">
        <v>1698</v>
      </c>
      <c r="M3582" t="s">
        <v>2699</v>
      </c>
      <c r="N3582">
        <f t="shared" si="109"/>
        <v>82500</v>
      </c>
      <c r="O3582">
        <v>2015</v>
      </c>
      <c r="P3582">
        <v>2016</v>
      </c>
      <c r="Q3582" t="s">
        <v>3284</v>
      </c>
      <c r="R3582" t="s">
        <v>39</v>
      </c>
      <c r="S3582" t="s">
        <v>39</v>
      </c>
      <c r="T3582">
        <v>4</v>
      </c>
      <c r="U3582" t="s">
        <v>3156</v>
      </c>
      <c r="V3582" s="6" t="s">
        <v>2749</v>
      </c>
      <c r="W3582">
        <v>56</v>
      </c>
      <c r="X3582" s="6" t="s">
        <v>2749</v>
      </c>
      <c r="Y3582" s="6" t="s">
        <v>3151</v>
      </c>
      <c r="Z3582" s="6" t="s">
        <v>39</v>
      </c>
      <c r="AA3582" t="s">
        <v>39</v>
      </c>
      <c r="AB3582" t="s">
        <v>39</v>
      </c>
      <c r="AC3582" t="s">
        <v>39</v>
      </c>
      <c r="AD3582" t="s">
        <v>42</v>
      </c>
      <c r="AE3582" t="s">
        <v>3286</v>
      </c>
      <c r="AF3582" t="s">
        <v>40</v>
      </c>
      <c r="AG3582" t="s">
        <v>39</v>
      </c>
      <c r="AH3582" t="s">
        <v>39</v>
      </c>
      <c r="AI3582">
        <f t="shared" si="110"/>
        <v>6.0606060606060606E-3</v>
      </c>
      <c r="AJ3582" s="6" t="s">
        <v>43</v>
      </c>
      <c r="AK3582">
        <v>26.9</v>
      </c>
      <c r="AL3582" t="s">
        <v>39</v>
      </c>
      <c r="AM3582" t="s">
        <v>39</v>
      </c>
      <c r="AN3582">
        <v>5</v>
      </c>
      <c r="AO3582">
        <v>25</v>
      </c>
      <c r="AP3582">
        <v>73</v>
      </c>
      <c r="AQ3582" t="s">
        <v>39</v>
      </c>
      <c r="AR3582" t="s">
        <v>2692</v>
      </c>
      <c r="AS3582" t="s">
        <v>3287</v>
      </c>
    </row>
    <row r="3583" spans="1:45" x14ac:dyDescent="0.35">
      <c r="A3583" t="s">
        <v>2339</v>
      </c>
      <c r="B3583" t="s">
        <v>2707</v>
      </c>
      <c r="C3583" t="s">
        <v>2592</v>
      </c>
      <c r="D3583" t="s">
        <v>2337</v>
      </c>
      <c r="E3583" t="s">
        <v>2338</v>
      </c>
      <c r="F3583" t="s">
        <v>3282</v>
      </c>
      <c r="G3583" t="s">
        <v>40</v>
      </c>
      <c r="H3583" t="s">
        <v>40</v>
      </c>
      <c r="I3583" t="s">
        <v>3283</v>
      </c>
      <c r="J3583">
        <v>36.154400000000003</v>
      </c>
      <c r="K3583">
        <v>-109.5526</v>
      </c>
      <c r="L3583">
        <v>1698</v>
      </c>
      <c r="M3583" t="s">
        <v>2699</v>
      </c>
      <c r="N3583">
        <f t="shared" si="109"/>
        <v>82500</v>
      </c>
      <c r="O3583">
        <v>2015</v>
      </c>
      <c r="P3583">
        <v>2016</v>
      </c>
      <c r="Q3583" t="s">
        <v>3284</v>
      </c>
      <c r="R3583" t="s">
        <v>39</v>
      </c>
      <c r="S3583" t="s">
        <v>39</v>
      </c>
      <c r="T3583">
        <v>4</v>
      </c>
      <c r="U3583" t="s">
        <v>3156</v>
      </c>
      <c r="V3583" s="6" t="s">
        <v>2749</v>
      </c>
      <c r="W3583">
        <v>56</v>
      </c>
      <c r="X3583" s="6" t="s">
        <v>2749</v>
      </c>
      <c r="Y3583" s="6" t="s">
        <v>3285</v>
      </c>
      <c r="Z3583" s="6" t="s">
        <v>39</v>
      </c>
      <c r="AA3583" s="6" t="s">
        <v>44</v>
      </c>
      <c r="AB3583">
        <v>750</v>
      </c>
      <c r="AC3583">
        <f t="shared" ref="AC3583" si="111">4/24</f>
        <v>0.16666666666666666</v>
      </c>
      <c r="AD3583" t="s">
        <v>42</v>
      </c>
      <c r="AE3583" t="s">
        <v>3286</v>
      </c>
      <c r="AF3583" t="s">
        <v>40</v>
      </c>
      <c r="AG3583" t="s">
        <v>39</v>
      </c>
      <c r="AH3583" t="s">
        <v>39</v>
      </c>
      <c r="AI3583">
        <f t="shared" si="110"/>
        <v>6.0606060606060606E-3</v>
      </c>
      <c r="AJ3583" s="6" t="s">
        <v>43</v>
      </c>
      <c r="AK3583">
        <v>48.8</v>
      </c>
      <c r="AL3583" t="s">
        <v>39</v>
      </c>
      <c r="AM3583" t="s">
        <v>39</v>
      </c>
      <c r="AN3583">
        <v>5</v>
      </c>
      <c r="AO3583">
        <v>25</v>
      </c>
      <c r="AP3583">
        <v>73</v>
      </c>
      <c r="AQ3583" t="s">
        <v>39</v>
      </c>
      <c r="AR3583" t="s">
        <v>2692</v>
      </c>
      <c r="AS3583" t="s">
        <v>3287</v>
      </c>
    </row>
    <row r="3584" spans="1:45" x14ac:dyDescent="0.35">
      <c r="A3584" t="s">
        <v>2339</v>
      </c>
      <c r="B3584" t="s">
        <v>2707</v>
      </c>
      <c r="C3584" t="s">
        <v>2592</v>
      </c>
      <c r="D3584" t="s">
        <v>2337</v>
      </c>
      <c r="E3584" t="s">
        <v>2338</v>
      </c>
      <c r="F3584" t="s">
        <v>3282</v>
      </c>
      <c r="G3584" t="s">
        <v>40</v>
      </c>
      <c r="H3584" t="s">
        <v>40</v>
      </c>
      <c r="I3584" t="s">
        <v>3283</v>
      </c>
      <c r="J3584">
        <v>36.154400000000003</v>
      </c>
      <c r="K3584">
        <v>-109.5526</v>
      </c>
      <c r="L3584">
        <v>1698</v>
      </c>
      <c r="M3584" t="s">
        <v>2699</v>
      </c>
      <c r="N3584">
        <f t="shared" si="109"/>
        <v>82500</v>
      </c>
      <c r="O3584">
        <v>2015</v>
      </c>
      <c r="P3584">
        <v>2016</v>
      </c>
      <c r="Q3584" t="s">
        <v>3284</v>
      </c>
      <c r="R3584" t="s">
        <v>39</v>
      </c>
      <c r="S3584" t="s">
        <v>39</v>
      </c>
      <c r="T3584">
        <v>4</v>
      </c>
      <c r="U3584" t="s">
        <v>3156</v>
      </c>
      <c r="V3584" s="6" t="s">
        <v>3036</v>
      </c>
      <c r="W3584" s="6" t="s">
        <v>2833</v>
      </c>
      <c r="X3584" s="6" t="s">
        <v>3036</v>
      </c>
      <c r="Y3584" s="6" t="s">
        <v>39</v>
      </c>
      <c r="Z3584" s="6" t="s">
        <v>39</v>
      </c>
      <c r="AA3584" t="s">
        <v>39</v>
      </c>
      <c r="AB3584" t="s">
        <v>39</v>
      </c>
      <c r="AC3584" t="s">
        <v>39</v>
      </c>
      <c r="AD3584" t="s">
        <v>40</v>
      </c>
      <c r="AE3584" t="s">
        <v>39</v>
      </c>
      <c r="AF3584" t="s">
        <v>40</v>
      </c>
      <c r="AG3584" t="s">
        <v>39</v>
      </c>
      <c r="AH3584" t="s">
        <v>39</v>
      </c>
      <c r="AI3584">
        <f t="shared" si="110"/>
        <v>6.0606060606060606E-3</v>
      </c>
      <c r="AJ3584" s="6" t="s">
        <v>43</v>
      </c>
      <c r="AK3584">
        <v>46.5</v>
      </c>
      <c r="AL3584" t="s">
        <v>39</v>
      </c>
      <c r="AM3584" t="s">
        <v>39</v>
      </c>
      <c r="AN3584">
        <v>5</v>
      </c>
      <c r="AO3584">
        <v>25</v>
      </c>
      <c r="AP3584">
        <v>73</v>
      </c>
      <c r="AQ3584" t="s">
        <v>39</v>
      </c>
      <c r="AR3584" t="s">
        <v>2692</v>
      </c>
      <c r="AS3584" t="s">
        <v>3287</v>
      </c>
    </row>
    <row r="3585" spans="1:45" x14ac:dyDescent="0.35">
      <c r="A3585" t="s">
        <v>2339</v>
      </c>
      <c r="B3585" t="s">
        <v>2707</v>
      </c>
      <c r="C3585" t="s">
        <v>2592</v>
      </c>
      <c r="D3585" t="s">
        <v>2337</v>
      </c>
      <c r="E3585" t="s">
        <v>2338</v>
      </c>
      <c r="F3585" t="s">
        <v>3282</v>
      </c>
      <c r="G3585" t="s">
        <v>40</v>
      </c>
      <c r="H3585" t="s">
        <v>40</v>
      </c>
      <c r="I3585" t="s">
        <v>3283</v>
      </c>
      <c r="J3585">
        <v>36.154400000000003</v>
      </c>
      <c r="K3585">
        <v>-109.5526</v>
      </c>
      <c r="L3585">
        <v>1698</v>
      </c>
      <c r="M3585" t="s">
        <v>2699</v>
      </c>
      <c r="N3585">
        <f t="shared" si="109"/>
        <v>82500</v>
      </c>
      <c r="O3585">
        <v>2015</v>
      </c>
      <c r="P3585">
        <v>2016</v>
      </c>
      <c r="Q3585" t="s">
        <v>3284</v>
      </c>
      <c r="R3585" t="s">
        <v>39</v>
      </c>
      <c r="S3585" t="s">
        <v>39</v>
      </c>
      <c r="T3585">
        <v>4</v>
      </c>
      <c r="U3585" t="s">
        <v>3156</v>
      </c>
      <c r="V3585" s="6" t="s">
        <v>3036</v>
      </c>
      <c r="W3585" s="6" t="s">
        <v>2833</v>
      </c>
      <c r="X3585" s="6" t="s">
        <v>3036</v>
      </c>
      <c r="Y3585" s="6" t="s">
        <v>3151</v>
      </c>
      <c r="Z3585" s="6" t="s">
        <v>39</v>
      </c>
      <c r="AA3585" t="s">
        <v>39</v>
      </c>
      <c r="AB3585" t="s">
        <v>39</v>
      </c>
      <c r="AC3585" t="s">
        <v>39</v>
      </c>
      <c r="AD3585" t="s">
        <v>42</v>
      </c>
      <c r="AE3585" t="s">
        <v>3286</v>
      </c>
      <c r="AF3585" t="s">
        <v>40</v>
      </c>
      <c r="AG3585" t="s">
        <v>39</v>
      </c>
      <c r="AH3585" t="s">
        <v>39</v>
      </c>
      <c r="AI3585">
        <f t="shared" si="110"/>
        <v>6.0606060606060606E-3</v>
      </c>
      <c r="AJ3585" s="6" t="s">
        <v>43</v>
      </c>
      <c r="AK3585">
        <v>41.3</v>
      </c>
      <c r="AL3585" t="s">
        <v>39</v>
      </c>
      <c r="AM3585" t="s">
        <v>39</v>
      </c>
      <c r="AN3585">
        <v>5</v>
      </c>
      <c r="AO3585">
        <v>25</v>
      </c>
      <c r="AP3585">
        <v>73</v>
      </c>
      <c r="AQ3585" t="s">
        <v>39</v>
      </c>
      <c r="AR3585" t="s">
        <v>2692</v>
      </c>
      <c r="AS3585" t="s">
        <v>3287</v>
      </c>
    </row>
    <row r="3586" spans="1:45" x14ac:dyDescent="0.35">
      <c r="A3586" t="s">
        <v>2339</v>
      </c>
      <c r="B3586" t="s">
        <v>2707</v>
      </c>
      <c r="C3586" t="s">
        <v>2592</v>
      </c>
      <c r="D3586" t="s">
        <v>2337</v>
      </c>
      <c r="E3586" t="s">
        <v>2338</v>
      </c>
      <c r="F3586" t="s">
        <v>3282</v>
      </c>
      <c r="G3586" t="s">
        <v>40</v>
      </c>
      <c r="H3586" t="s">
        <v>40</v>
      </c>
      <c r="I3586" t="s">
        <v>3283</v>
      </c>
      <c r="J3586">
        <v>36.154400000000003</v>
      </c>
      <c r="K3586">
        <v>-109.5526</v>
      </c>
      <c r="L3586">
        <v>1698</v>
      </c>
      <c r="M3586" t="s">
        <v>2699</v>
      </c>
      <c r="N3586">
        <f t="shared" si="109"/>
        <v>82500</v>
      </c>
      <c r="O3586">
        <v>2015</v>
      </c>
      <c r="P3586">
        <v>2016</v>
      </c>
      <c r="Q3586" t="s">
        <v>3284</v>
      </c>
      <c r="R3586" t="s">
        <v>39</v>
      </c>
      <c r="S3586" t="s">
        <v>39</v>
      </c>
      <c r="T3586">
        <v>4</v>
      </c>
      <c r="U3586" t="s">
        <v>3156</v>
      </c>
      <c r="V3586" s="6" t="s">
        <v>3036</v>
      </c>
      <c r="W3586" s="6" t="s">
        <v>2833</v>
      </c>
      <c r="X3586" s="6" t="s">
        <v>3036</v>
      </c>
      <c r="Y3586" s="6" t="s">
        <v>3285</v>
      </c>
      <c r="Z3586" s="6" t="s">
        <v>39</v>
      </c>
      <c r="AA3586" s="6" t="s">
        <v>44</v>
      </c>
      <c r="AB3586">
        <v>750</v>
      </c>
      <c r="AC3586">
        <f t="shared" ref="AC3586" si="112">4/24</f>
        <v>0.16666666666666666</v>
      </c>
      <c r="AD3586" t="s">
        <v>42</v>
      </c>
      <c r="AE3586" t="s">
        <v>3286</v>
      </c>
      <c r="AF3586" t="s">
        <v>40</v>
      </c>
      <c r="AG3586" t="s">
        <v>39</v>
      </c>
      <c r="AH3586" t="s">
        <v>39</v>
      </c>
      <c r="AI3586">
        <f t="shared" si="110"/>
        <v>6.0606060606060606E-3</v>
      </c>
      <c r="AJ3586" s="6" t="s">
        <v>43</v>
      </c>
      <c r="AK3586">
        <v>62.3</v>
      </c>
      <c r="AL3586" t="s">
        <v>39</v>
      </c>
      <c r="AM3586" t="s">
        <v>39</v>
      </c>
      <c r="AN3586">
        <v>5</v>
      </c>
      <c r="AO3586">
        <v>25</v>
      </c>
      <c r="AP3586">
        <v>73</v>
      </c>
      <c r="AQ3586" t="s">
        <v>39</v>
      </c>
      <c r="AR3586" t="s">
        <v>2692</v>
      </c>
      <c r="AS3586" t="s">
        <v>3287</v>
      </c>
    </row>
    <row r="3587" spans="1:45" x14ac:dyDescent="0.35">
      <c r="A3587" t="s">
        <v>2339</v>
      </c>
      <c r="B3587" t="s">
        <v>2707</v>
      </c>
      <c r="C3587" t="s">
        <v>2592</v>
      </c>
      <c r="D3587" t="s">
        <v>2337</v>
      </c>
      <c r="E3587" t="s">
        <v>2338</v>
      </c>
      <c r="F3587" t="s">
        <v>3282</v>
      </c>
      <c r="G3587" t="s">
        <v>40</v>
      </c>
      <c r="H3587" t="s">
        <v>40</v>
      </c>
      <c r="I3587" t="s">
        <v>3283</v>
      </c>
      <c r="J3587">
        <v>36.154400000000003</v>
      </c>
      <c r="K3587">
        <v>-109.5526</v>
      </c>
      <c r="L3587">
        <v>1698</v>
      </c>
      <c r="M3587" t="s">
        <v>2699</v>
      </c>
      <c r="N3587">
        <f t="shared" si="109"/>
        <v>82500</v>
      </c>
      <c r="O3587">
        <v>2015</v>
      </c>
      <c r="P3587">
        <v>2016</v>
      </c>
      <c r="Q3587" t="s">
        <v>3284</v>
      </c>
      <c r="R3587" t="s">
        <v>39</v>
      </c>
      <c r="S3587" t="s">
        <v>39</v>
      </c>
      <c r="T3587">
        <v>4</v>
      </c>
      <c r="U3587" t="s">
        <v>3156</v>
      </c>
      <c r="V3587" s="6" t="s">
        <v>3036</v>
      </c>
      <c r="W3587">
        <v>56</v>
      </c>
      <c r="X3587" s="6" t="s">
        <v>3036</v>
      </c>
      <c r="Y3587" s="6" t="s">
        <v>39</v>
      </c>
      <c r="Z3587" s="6" t="s">
        <v>39</v>
      </c>
      <c r="AA3587" t="s">
        <v>39</v>
      </c>
      <c r="AB3587" t="s">
        <v>39</v>
      </c>
      <c r="AC3587" t="s">
        <v>39</v>
      </c>
      <c r="AD3587" t="s">
        <v>40</v>
      </c>
      <c r="AE3587" t="s">
        <v>39</v>
      </c>
      <c r="AF3587" t="s">
        <v>40</v>
      </c>
      <c r="AG3587" t="s">
        <v>39</v>
      </c>
      <c r="AH3587" t="s">
        <v>39</v>
      </c>
      <c r="AI3587">
        <f t="shared" si="110"/>
        <v>6.0606060606060606E-3</v>
      </c>
      <c r="AJ3587" s="6" t="s">
        <v>43</v>
      </c>
      <c r="AK3587">
        <v>4.9000000000000004</v>
      </c>
      <c r="AL3587" t="s">
        <v>39</v>
      </c>
      <c r="AM3587" t="s">
        <v>39</v>
      </c>
      <c r="AN3587">
        <v>5</v>
      </c>
      <c r="AO3587">
        <v>25</v>
      </c>
      <c r="AP3587">
        <v>73</v>
      </c>
      <c r="AQ3587" t="s">
        <v>39</v>
      </c>
      <c r="AR3587" t="s">
        <v>2692</v>
      </c>
      <c r="AS3587" t="s">
        <v>3287</v>
      </c>
    </row>
    <row r="3588" spans="1:45" x14ac:dyDescent="0.35">
      <c r="A3588" t="s">
        <v>2339</v>
      </c>
      <c r="B3588" t="s">
        <v>2707</v>
      </c>
      <c r="C3588" t="s">
        <v>2592</v>
      </c>
      <c r="D3588" t="s">
        <v>2337</v>
      </c>
      <c r="E3588" t="s">
        <v>2338</v>
      </c>
      <c r="F3588" t="s">
        <v>3282</v>
      </c>
      <c r="G3588" t="s">
        <v>40</v>
      </c>
      <c r="H3588" t="s">
        <v>40</v>
      </c>
      <c r="I3588" t="s">
        <v>3283</v>
      </c>
      <c r="J3588">
        <v>36.154400000000003</v>
      </c>
      <c r="K3588">
        <v>-109.5526</v>
      </c>
      <c r="L3588">
        <v>1698</v>
      </c>
      <c r="M3588" t="s">
        <v>2699</v>
      </c>
      <c r="N3588">
        <f t="shared" si="109"/>
        <v>82500</v>
      </c>
      <c r="O3588">
        <v>2015</v>
      </c>
      <c r="P3588">
        <v>2016</v>
      </c>
      <c r="Q3588" t="s">
        <v>3284</v>
      </c>
      <c r="R3588" t="s">
        <v>39</v>
      </c>
      <c r="S3588" t="s">
        <v>39</v>
      </c>
      <c r="T3588">
        <v>4</v>
      </c>
      <c r="U3588" t="s">
        <v>3156</v>
      </c>
      <c r="V3588" s="6" t="s">
        <v>3036</v>
      </c>
      <c r="W3588">
        <v>56</v>
      </c>
      <c r="X3588" s="6" t="s">
        <v>3036</v>
      </c>
      <c r="Y3588" s="6" t="s">
        <v>3151</v>
      </c>
      <c r="Z3588" s="6" t="s">
        <v>39</v>
      </c>
      <c r="AA3588" t="s">
        <v>39</v>
      </c>
      <c r="AB3588" t="s">
        <v>39</v>
      </c>
      <c r="AC3588" t="s">
        <v>39</v>
      </c>
      <c r="AD3588" t="s">
        <v>42</v>
      </c>
      <c r="AE3588" t="s">
        <v>3286</v>
      </c>
      <c r="AF3588" t="s">
        <v>40</v>
      </c>
      <c r="AG3588" t="s">
        <v>39</v>
      </c>
      <c r="AH3588" t="s">
        <v>39</v>
      </c>
      <c r="AI3588">
        <f t="shared" si="110"/>
        <v>6.0606060606060606E-3</v>
      </c>
      <c r="AJ3588" s="6" t="s">
        <v>43</v>
      </c>
      <c r="AK3588">
        <v>7.6</v>
      </c>
      <c r="AL3588" t="s">
        <v>39</v>
      </c>
      <c r="AM3588" t="s">
        <v>39</v>
      </c>
      <c r="AN3588">
        <v>5</v>
      </c>
      <c r="AO3588">
        <v>25</v>
      </c>
      <c r="AP3588">
        <v>73</v>
      </c>
      <c r="AQ3588" t="s">
        <v>39</v>
      </c>
      <c r="AR3588" t="s">
        <v>2692</v>
      </c>
      <c r="AS3588" t="s">
        <v>3287</v>
      </c>
    </row>
    <row r="3589" spans="1:45" x14ac:dyDescent="0.35">
      <c r="A3589" t="s">
        <v>2339</v>
      </c>
      <c r="B3589" t="s">
        <v>2707</v>
      </c>
      <c r="C3589" t="s">
        <v>2592</v>
      </c>
      <c r="D3589" t="s">
        <v>2337</v>
      </c>
      <c r="E3589" t="s">
        <v>2338</v>
      </c>
      <c r="F3589" t="s">
        <v>3282</v>
      </c>
      <c r="G3589" t="s">
        <v>40</v>
      </c>
      <c r="H3589" t="s">
        <v>40</v>
      </c>
      <c r="I3589" t="s">
        <v>3283</v>
      </c>
      <c r="J3589">
        <v>36.154400000000003</v>
      </c>
      <c r="K3589">
        <v>-109.5526</v>
      </c>
      <c r="L3589">
        <v>1698</v>
      </c>
      <c r="M3589" t="s">
        <v>2699</v>
      </c>
      <c r="N3589">
        <f t="shared" si="109"/>
        <v>82500</v>
      </c>
      <c r="O3589">
        <v>2015</v>
      </c>
      <c r="P3589">
        <v>2016</v>
      </c>
      <c r="Q3589" t="s">
        <v>3284</v>
      </c>
      <c r="R3589" t="s">
        <v>39</v>
      </c>
      <c r="S3589" t="s">
        <v>39</v>
      </c>
      <c r="T3589">
        <v>4</v>
      </c>
      <c r="U3589" t="s">
        <v>3156</v>
      </c>
      <c r="V3589" s="6" t="s">
        <v>3036</v>
      </c>
      <c r="W3589">
        <v>56</v>
      </c>
      <c r="X3589" s="6" t="s">
        <v>3036</v>
      </c>
      <c r="Y3589" s="6" t="s">
        <v>3285</v>
      </c>
      <c r="Z3589" s="6" t="s">
        <v>39</v>
      </c>
      <c r="AA3589" s="6" t="s">
        <v>44</v>
      </c>
      <c r="AB3589">
        <v>750</v>
      </c>
      <c r="AC3589">
        <f t="shared" ref="AC3589" si="113">4/24</f>
        <v>0.16666666666666666</v>
      </c>
      <c r="AD3589" t="s">
        <v>42</v>
      </c>
      <c r="AE3589" t="s">
        <v>3286</v>
      </c>
      <c r="AF3589" t="s">
        <v>40</v>
      </c>
      <c r="AG3589" t="s">
        <v>39</v>
      </c>
      <c r="AH3589" t="s">
        <v>39</v>
      </c>
      <c r="AI3589">
        <f t="shared" si="110"/>
        <v>6.0606060606060606E-3</v>
      </c>
      <c r="AJ3589" s="6" t="s">
        <v>43</v>
      </c>
      <c r="AK3589">
        <v>14.9</v>
      </c>
      <c r="AL3589" t="s">
        <v>39</v>
      </c>
      <c r="AM3589" t="s">
        <v>39</v>
      </c>
      <c r="AN3589">
        <v>5</v>
      </c>
      <c r="AO3589">
        <v>25</v>
      </c>
      <c r="AP3589">
        <v>73</v>
      </c>
      <c r="AQ3589" t="s">
        <v>39</v>
      </c>
      <c r="AR3589" t="s">
        <v>2692</v>
      </c>
      <c r="AS3589" t="s">
        <v>3287</v>
      </c>
    </row>
    <row r="3590" spans="1:45" x14ac:dyDescent="0.35">
      <c r="A3590" t="s">
        <v>2339</v>
      </c>
      <c r="B3590" t="s">
        <v>2707</v>
      </c>
      <c r="C3590" t="s">
        <v>2592</v>
      </c>
      <c r="D3590" t="s">
        <v>2337</v>
      </c>
      <c r="E3590" t="s">
        <v>2338</v>
      </c>
      <c r="F3590" t="s">
        <v>3282</v>
      </c>
      <c r="G3590" t="s">
        <v>40</v>
      </c>
      <c r="H3590" t="s">
        <v>40</v>
      </c>
      <c r="I3590" t="s">
        <v>3283</v>
      </c>
      <c r="J3590">
        <v>36.154400000000003</v>
      </c>
      <c r="K3590">
        <v>-109.5526</v>
      </c>
      <c r="L3590">
        <v>1698</v>
      </c>
      <c r="M3590" t="s">
        <v>2699</v>
      </c>
      <c r="N3590">
        <f t="shared" si="109"/>
        <v>82500</v>
      </c>
      <c r="O3590">
        <v>2015</v>
      </c>
      <c r="P3590">
        <v>2016</v>
      </c>
      <c r="Q3590" t="s">
        <v>3284</v>
      </c>
      <c r="R3590" t="s">
        <v>39</v>
      </c>
      <c r="S3590" t="s">
        <v>39</v>
      </c>
      <c r="T3590">
        <v>4</v>
      </c>
      <c r="U3590" t="s">
        <v>3156</v>
      </c>
      <c r="V3590" s="6" t="s">
        <v>2714</v>
      </c>
      <c r="W3590" s="6" t="s">
        <v>2833</v>
      </c>
      <c r="X3590" s="6" t="s">
        <v>2714</v>
      </c>
      <c r="Y3590" s="6" t="s">
        <v>39</v>
      </c>
      <c r="Z3590" s="6" t="s">
        <v>39</v>
      </c>
      <c r="AA3590" t="s">
        <v>39</v>
      </c>
      <c r="AB3590" t="s">
        <v>39</v>
      </c>
      <c r="AC3590" t="s">
        <v>39</v>
      </c>
      <c r="AD3590" t="s">
        <v>40</v>
      </c>
      <c r="AE3590" t="s">
        <v>39</v>
      </c>
      <c r="AF3590" t="s">
        <v>40</v>
      </c>
      <c r="AG3590" t="s">
        <v>39</v>
      </c>
      <c r="AH3590" t="s">
        <v>39</v>
      </c>
      <c r="AI3590">
        <f t="shared" si="110"/>
        <v>6.0606060606060606E-3</v>
      </c>
      <c r="AJ3590" s="6" t="s">
        <v>43</v>
      </c>
      <c r="AK3590">
        <v>17.8</v>
      </c>
      <c r="AL3590" t="s">
        <v>39</v>
      </c>
      <c r="AM3590" t="s">
        <v>39</v>
      </c>
      <c r="AN3590">
        <v>5</v>
      </c>
      <c r="AO3590">
        <v>25</v>
      </c>
      <c r="AP3590">
        <v>73</v>
      </c>
      <c r="AQ3590" t="s">
        <v>39</v>
      </c>
      <c r="AR3590" t="s">
        <v>2692</v>
      </c>
      <c r="AS3590" t="s">
        <v>3287</v>
      </c>
    </row>
    <row r="3591" spans="1:45" x14ac:dyDescent="0.35">
      <c r="A3591" t="s">
        <v>2339</v>
      </c>
      <c r="B3591" t="s">
        <v>2707</v>
      </c>
      <c r="C3591" t="s">
        <v>2592</v>
      </c>
      <c r="D3591" t="s">
        <v>2337</v>
      </c>
      <c r="E3591" t="s">
        <v>2338</v>
      </c>
      <c r="F3591" t="s">
        <v>3282</v>
      </c>
      <c r="G3591" t="s">
        <v>40</v>
      </c>
      <c r="H3591" t="s">
        <v>40</v>
      </c>
      <c r="I3591" t="s">
        <v>3283</v>
      </c>
      <c r="J3591">
        <v>36.154400000000003</v>
      </c>
      <c r="K3591">
        <v>-109.5526</v>
      </c>
      <c r="L3591">
        <v>1698</v>
      </c>
      <c r="M3591" t="s">
        <v>2699</v>
      </c>
      <c r="N3591">
        <f t="shared" si="109"/>
        <v>82500</v>
      </c>
      <c r="O3591">
        <v>2015</v>
      </c>
      <c r="P3591">
        <v>2016</v>
      </c>
      <c r="Q3591" t="s">
        <v>3284</v>
      </c>
      <c r="R3591" t="s">
        <v>39</v>
      </c>
      <c r="S3591" t="s">
        <v>39</v>
      </c>
      <c r="T3591">
        <v>4</v>
      </c>
      <c r="U3591" t="s">
        <v>3156</v>
      </c>
      <c r="V3591" s="6" t="s">
        <v>2714</v>
      </c>
      <c r="W3591" s="6" t="s">
        <v>2833</v>
      </c>
      <c r="X3591" s="6" t="s">
        <v>2714</v>
      </c>
      <c r="Y3591" s="6" t="s">
        <v>3151</v>
      </c>
      <c r="Z3591" s="6" t="s">
        <v>39</v>
      </c>
      <c r="AA3591" t="s">
        <v>39</v>
      </c>
      <c r="AB3591" t="s">
        <v>39</v>
      </c>
      <c r="AC3591" t="s">
        <v>39</v>
      </c>
      <c r="AD3591" t="s">
        <v>42</v>
      </c>
      <c r="AE3591" t="s">
        <v>3286</v>
      </c>
      <c r="AF3591" t="s">
        <v>40</v>
      </c>
      <c r="AG3591" t="s">
        <v>39</v>
      </c>
      <c r="AH3591" t="s">
        <v>39</v>
      </c>
      <c r="AI3591">
        <f t="shared" si="110"/>
        <v>6.0606060606060606E-3</v>
      </c>
      <c r="AJ3591" s="6" t="s">
        <v>43</v>
      </c>
      <c r="AK3591">
        <v>9.1</v>
      </c>
      <c r="AL3591" t="s">
        <v>39</v>
      </c>
      <c r="AM3591" t="s">
        <v>39</v>
      </c>
      <c r="AN3591">
        <v>5</v>
      </c>
      <c r="AO3591">
        <v>25</v>
      </c>
      <c r="AP3591">
        <v>73</v>
      </c>
      <c r="AQ3591" t="s">
        <v>39</v>
      </c>
      <c r="AR3591" t="s">
        <v>2692</v>
      </c>
      <c r="AS3591" t="s">
        <v>3287</v>
      </c>
    </row>
    <row r="3592" spans="1:45" x14ac:dyDescent="0.35">
      <c r="A3592" t="s">
        <v>2339</v>
      </c>
      <c r="B3592" t="s">
        <v>2707</v>
      </c>
      <c r="C3592" t="s">
        <v>2592</v>
      </c>
      <c r="D3592" t="s">
        <v>2337</v>
      </c>
      <c r="E3592" t="s">
        <v>2338</v>
      </c>
      <c r="F3592" t="s">
        <v>3282</v>
      </c>
      <c r="G3592" t="s">
        <v>40</v>
      </c>
      <c r="H3592" t="s">
        <v>40</v>
      </c>
      <c r="I3592" t="s">
        <v>3283</v>
      </c>
      <c r="J3592">
        <v>36.154400000000003</v>
      </c>
      <c r="K3592">
        <v>-109.5526</v>
      </c>
      <c r="L3592">
        <v>1698</v>
      </c>
      <c r="M3592" t="s">
        <v>2699</v>
      </c>
      <c r="N3592">
        <f t="shared" si="109"/>
        <v>82500</v>
      </c>
      <c r="O3592">
        <v>2015</v>
      </c>
      <c r="P3592">
        <v>2016</v>
      </c>
      <c r="Q3592" t="s">
        <v>3284</v>
      </c>
      <c r="R3592" t="s">
        <v>39</v>
      </c>
      <c r="S3592" t="s">
        <v>39</v>
      </c>
      <c r="T3592">
        <v>4</v>
      </c>
      <c r="U3592" t="s">
        <v>3156</v>
      </c>
      <c r="V3592" s="6" t="s">
        <v>2714</v>
      </c>
      <c r="W3592" s="6" t="s">
        <v>2833</v>
      </c>
      <c r="X3592" s="6" t="s">
        <v>2714</v>
      </c>
      <c r="Y3592" s="6" t="s">
        <v>3285</v>
      </c>
      <c r="Z3592" s="6" t="s">
        <v>39</v>
      </c>
      <c r="AA3592" s="6" t="s">
        <v>44</v>
      </c>
      <c r="AB3592">
        <v>750</v>
      </c>
      <c r="AC3592">
        <f t="shared" ref="AC3592" si="114">4/24</f>
        <v>0.16666666666666666</v>
      </c>
      <c r="AD3592" t="s">
        <v>42</v>
      </c>
      <c r="AE3592" t="s">
        <v>3286</v>
      </c>
      <c r="AF3592" t="s">
        <v>40</v>
      </c>
      <c r="AG3592" t="s">
        <v>39</v>
      </c>
      <c r="AH3592" t="s">
        <v>39</v>
      </c>
      <c r="AI3592">
        <f t="shared" si="110"/>
        <v>6.0606060606060606E-3</v>
      </c>
      <c r="AJ3592" s="6" t="s">
        <v>43</v>
      </c>
      <c r="AK3592">
        <v>24.6</v>
      </c>
      <c r="AL3592" t="s">
        <v>39</v>
      </c>
      <c r="AM3592" t="s">
        <v>39</v>
      </c>
      <c r="AN3592">
        <v>5</v>
      </c>
      <c r="AO3592">
        <v>25</v>
      </c>
      <c r="AP3592">
        <v>73</v>
      </c>
      <c r="AQ3592" t="s">
        <v>39</v>
      </c>
      <c r="AR3592" t="s">
        <v>2692</v>
      </c>
      <c r="AS3592" t="s">
        <v>3287</v>
      </c>
    </row>
    <row r="3593" spans="1:45" x14ac:dyDescent="0.35">
      <c r="A3593" t="s">
        <v>2339</v>
      </c>
      <c r="B3593" t="s">
        <v>2707</v>
      </c>
      <c r="C3593" t="s">
        <v>2592</v>
      </c>
      <c r="D3593" t="s">
        <v>2337</v>
      </c>
      <c r="E3593" t="s">
        <v>2338</v>
      </c>
      <c r="F3593" t="s">
        <v>3282</v>
      </c>
      <c r="G3593" t="s">
        <v>40</v>
      </c>
      <c r="H3593" t="s">
        <v>40</v>
      </c>
      <c r="I3593" t="s">
        <v>3283</v>
      </c>
      <c r="J3593">
        <v>36.154400000000003</v>
      </c>
      <c r="K3593">
        <v>-109.5526</v>
      </c>
      <c r="L3593">
        <v>1698</v>
      </c>
      <c r="M3593" t="s">
        <v>2699</v>
      </c>
      <c r="N3593">
        <f t="shared" si="109"/>
        <v>82500</v>
      </c>
      <c r="O3593">
        <v>2015</v>
      </c>
      <c r="P3593">
        <v>2016</v>
      </c>
      <c r="Q3593" t="s">
        <v>3284</v>
      </c>
      <c r="R3593" t="s">
        <v>39</v>
      </c>
      <c r="S3593" t="s">
        <v>39</v>
      </c>
      <c r="T3593">
        <v>4</v>
      </c>
      <c r="U3593" t="s">
        <v>3156</v>
      </c>
      <c r="V3593" s="6" t="s">
        <v>2714</v>
      </c>
      <c r="W3593">
        <v>56</v>
      </c>
      <c r="X3593" s="6" t="s">
        <v>2714</v>
      </c>
      <c r="Y3593" s="6" t="s">
        <v>39</v>
      </c>
      <c r="Z3593" s="6" t="s">
        <v>39</v>
      </c>
      <c r="AA3593" t="s">
        <v>39</v>
      </c>
      <c r="AB3593" t="s">
        <v>39</v>
      </c>
      <c r="AC3593" t="s">
        <v>39</v>
      </c>
      <c r="AD3593" t="s">
        <v>40</v>
      </c>
      <c r="AE3593" t="s">
        <v>39</v>
      </c>
      <c r="AF3593" t="s">
        <v>40</v>
      </c>
      <c r="AG3593" t="s">
        <v>39</v>
      </c>
      <c r="AH3593" t="s">
        <v>39</v>
      </c>
      <c r="AI3593">
        <f t="shared" si="110"/>
        <v>6.0606060606060606E-3</v>
      </c>
      <c r="AJ3593" s="6" t="s">
        <v>43</v>
      </c>
      <c r="AK3593">
        <v>4.5999999999999996</v>
      </c>
      <c r="AL3593" t="s">
        <v>39</v>
      </c>
      <c r="AM3593" t="s">
        <v>39</v>
      </c>
      <c r="AN3593">
        <v>5</v>
      </c>
      <c r="AO3593">
        <v>25</v>
      </c>
      <c r="AP3593">
        <v>73</v>
      </c>
      <c r="AQ3593" t="s">
        <v>39</v>
      </c>
      <c r="AR3593" t="s">
        <v>2692</v>
      </c>
      <c r="AS3593" t="s">
        <v>3287</v>
      </c>
    </row>
    <row r="3594" spans="1:45" x14ac:dyDescent="0.35">
      <c r="A3594" t="s">
        <v>2339</v>
      </c>
      <c r="B3594" t="s">
        <v>2707</v>
      </c>
      <c r="C3594" t="s">
        <v>2592</v>
      </c>
      <c r="D3594" t="s">
        <v>2337</v>
      </c>
      <c r="E3594" t="s">
        <v>2338</v>
      </c>
      <c r="F3594" t="s">
        <v>3282</v>
      </c>
      <c r="G3594" t="s">
        <v>40</v>
      </c>
      <c r="H3594" t="s">
        <v>40</v>
      </c>
      <c r="I3594" t="s">
        <v>3283</v>
      </c>
      <c r="J3594">
        <v>36.154400000000003</v>
      </c>
      <c r="K3594">
        <v>-109.5526</v>
      </c>
      <c r="L3594">
        <v>1698</v>
      </c>
      <c r="M3594" t="s">
        <v>2699</v>
      </c>
      <c r="N3594">
        <f t="shared" si="109"/>
        <v>82500</v>
      </c>
      <c r="O3594">
        <v>2015</v>
      </c>
      <c r="P3594">
        <v>2016</v>
      </c>
      <c r="Q3594" t="s">
        <v>3284</v>
      </c>
      <c r="R3594" t="s">
        <v>39</v>
      </c>
      <c r="S3594" t="s">
        <v>39</v>
      </c>
      <c r="T3594">
        <v>4</v>
      </c>
      <c r="U3594" t="s">
        <v>3156</v>
      </c>
      <c r="V3594" s="6" t="s">
        <v>2714</v>
      </c>
      <c r="W3594">
        <v>56</v>
      </c>
      <c r="X3594" s="6" t="s">
        <v>2714</v>
      </c>
      <c r="Y3594" s="6" t="s">
        <v>3151</v>
      </c>
      <c r="Z3594" s="6" t="s">
        <v>39</v>
      </c>
      <c r="AA3594" t="s">
        <v>39</v>
      </c>
      <c r="AB3594" t="s">
        <v>39</v>
      </c>
      <c r="AC3594" t="s">
        <v>39</v>
      </c>
      <c r="AD3594" t="s">
        <v>42</v>
      </c>
      <c r="AE3594" t="s">
        <v>3286</v>
      </c>
      <c r="AF3594" t="s">
        <v>40</v>
      </c>
      <c r="AG3594" t="s">
        <v>39</v>
      </c>
      <c r="AH3594" t="s">
        <v>39</v>
      </c>
      <c r="AI3594">
        <f t="shared" si="110"/>
        <v>6.0606060606060606E-3</v>
      </c>
      <c r="AJ3594" s="6" t="s">
        <v>43</v>
      </c>
      <c r="AK3594">
        <v>3.7</v>
      </c>
      <c r="AL3594" t="s">
        <v>39</v>
      </c>
      <c r="AM3594" t="s">
        <v>39</v>
      </c>
      <c r="AN3594">
        <v>5</v>
      </c>
      <c r="AO3594">
        <v>25</v>
      </c>
      <c r="AP3594">
        <v>73</v>
      </c>
      <c r="AQ3594" t="s">
        <v>39</v>
      </c>
      <c r="AR3594" t="s">
        <v>2692</v>
      </c>
      <c r="AS3594" t="s">
        <v>3287</v>
      </c>
    </row>
    <row r="3595" spans="1:45" x14ac:dyDescent="0.35">
      <c r="A3595" t="s">
        <v>2339</v>
      </c>
      <c r="B3595" t="s">
        <v>2707</v>
      </c>
      <c r="C3595" t="s">
        <v>2592</v>
      </c>
      <c r="D3595" t="s">
        <v>2337</v>
      </c>
      <c r="E3595" t="s">
        <v>2338</v>
      </c>
      <c r="F3595" t="s">
        <v>3282</v>
      </c>
      <c r="G3595" t="s">
        <v>40</v>
      </c>
      <c r="H3595" t="s">
        <v>40</v>
      </c>
      <c r="I3595" t="s">
        <v>3283</v>
      </c>
      <c r="J3595">
        <v>36.154400000000003</v>
      </c>
      <c r="K3595">
        <v>-109.5526</v>
      </c>
      <c r="L3595">
        <v>1698</v>
      </c>
      <c r="M3595" t="s">
        <v>2699</v>
      </c>
      <c r="N3595">
        <f t="shared" si="109"/>
        <v>82500</v>
      </c>
      <c r="O3595">
        <v>2015</v>
      </c>
      <c r="P3595">
        <v>2016</v>
      </c>
      <c r="Q3595" t="s">
        <v>3284</v>
      </c>
      <c r="R3595" t="s">
        <v>39</v>
      </c>
      <c r="S3595" t="s">
        <v>39</v>
      </c>
      <c r="T3595">
        <v>4</v>
      </c>
      <c r="U3595" t="s">
        <v>3156</v>
      </c>
      <c r="V3595" s="6" t="s">
        <v>2714</v>
      </c>
      <c r="W3595">
        <v>56</v>
      </c>
      <c r="X3595" s="6" t="s">
        <v>2714</v>
      </c>
      <c r="Y3595" s="6" t="s">
        <v>3285</v>
      </c>
      <c r="Z3595" s="6" t="s">
        <v>39</v>
      </c>
      <c r="AA3595" s="6" t="s">
        <v>44</v>
      </c>
      <c r="AB3595">
        <v>750</v>
      </c>
      <c r="AC3595">
        <f t="shared" ref="AC3595" si="115">4/24</f>
        <v>0.16666666666666666</v>
      </c>
      <c r="AD3595" t="s">
        <v>42</v>
      </c>
      <c r="AE3595" t="s">
        <v>3286</v>
      </c>
      <c r="AF3595" t="s">
        <v>40</v>
      </c>
      <c r="AG3595" t="s">
        <v>39</v>
      </c>
      <c r="AH3595" t="s">
        <v>39</v>
      </c>
      <c r="AI3595">
        <f t="shared" si="110"/>
        <v>6.0606060606060606E-3</v>
      </c>
      <c r="AJ3595" s="6" t="s">
        <v>43</v>
      </c>
      <c r="AK3595">
        <v>3.7</v>
      </c>
      <c r="AL3595" t="s">
        <v>39</v>
      </c>
      <c r="AM3595" t="s">
        <v>39</v>
      </c>
      <c r="AN3595">
        <v>5</v>
      </c>
      <c r="AO3595">
        <v>25</v>
      </c>
      <c r="AP3595">
        <v>73</v>
      </c>
      <c r="AQ3595" t="s">
        <v>39</v>
      </c>
      <c r="AR3595" t="s">
        <v>2692</v>
      </c>
      <c r="AS3595" t="s">
        <v>3287</v>
      </c>
    </row>
    <row r="3596" spans="1:45" x14ac:dyDescent="0.35">
      <c r="A3596" t="s">
        <v>2339</v>
      </c>
      <c r="B3596" t="s">
        <v>2707</v>
      </c>
      <c r="C3596" t="s">
        <v>2592</v>
      </c>
      <c r="D3596" t="s">
        <v>2337</v>
      </c>
      <c r="E3596" t="s">
        <v>2338</v>
      </c>
      <c r="F3596" t="s">
        <v>3282</v>
      </c>
      <c r="G3596" t="s">
        <v>40</v>
      </c>
      <c r="H3596" t="s">
        <v>40</v>
      </c>
      <c r="I3596" t="s">
        <v>3283</v>
      </c>
      <c r="J3596">
        <v>36.154400000000003</v>
      </c>
      <c r="K3596">
        <v>-109.5526</v>
      </c>
      <c r="L3596">
        <v>1698</v>
      </c>
      <c r="M3596" t="s">
        <v>2699</v>
      </c>
      <c r="N3596">
        <f t="shared" si="109"/>
        <v>82500</v>
      </c>
      <c r="O3596">
        <v>2015</v>
      </c>
      <c r="P3596">
        <v>2016</v>
      </c>
      <c r="Q3596" t="s">
        <v>3284</v>
      </c>
      <c r="R3596" t="s">
        <v>39</v>
      </c>
      <c r="S3596" t="s">
        <v>39</v>
      </c>
      <c r="T3596">
        <v>4</v>
      </c>
      <c r="U3596" t="s">
        <v>48</v>
      </c>
      <c r="V3596" s="6" t="s">
        <v>2715</v>
      </c>
      <c r="W3596" s="6" t="s">
        <v>2833</v>
      </c>
      <c r="X3596" s="6" t="s">
        <v>2715</v>
      </c>
      <c r="Y3596" s="6" t="s">
        <v>39</v>
      </c>
      <c r="Z3596" s="6" t="s">
        <v>39</v>
      </c>
      <c r="AA3596" t="s">
        <v>39</v>
      </c>
      <c r="AB3596" t="s">
        <v>39</v>
      </c>
      <c r="AC3596" t="s">
        <v>39</v>
      </c>
      <c r="AD3596" t="s">
        <v>40</v>
      </c>
      <c r="AE3596" t="s">
        <v>39</v>
      </c>
      <c r="AF3596" t="s">
        <v>40</v>
      </c>
      <c r="AG3596" t="s">
        <v>39</v>
      </c>
      <c r="AH3596" t="s">
        <v>39</v>
      </c>
      <c r="AI3596">
        <f t="shared" si="110"/>
        <v>6.0606060606060606E-3</v>
      </c>
      <c r="AJ3596" s="6" t="s">
        <v>43</v>
      </c>
      <c r="AK3596">
        <v>3.7</v>
      </c>
      <c r="AL3596" t="s">
        <v>39</v>
      </c>
      <c r="AM3596" t="s">
        <v>39</v>
      </c>
      <c r="AN3596">
        <v>5</v>
      </c>
      <c r="AO3596">
        <v>25</v>
      </c>
      <c r="AP3596">
        <v>73</v>
      </c>
      <c r="AQ3596" t="s">
        <v>39</v>
      </c>
      <c r="AR3596" t="s">
        <v>2692</v>
      </c>
      <c r="AS3596" t="s">
        <v>3287</v>
      </c>
    </row>
    <row r="3597" spans="1:45" x14ac:dyDescent="0.35">
      <c r="A3597" t="s">
        <v>2339</v>
      </c>
      <c r="B3597" t="s">
        <v>2707</v>
      </c>
      <c r="C3597" t="s">
        <v>2592</v>
      </c>
      <c r="D3597" t="s">
        <v>2337</v>
      </c>
      <c r="E3597" t="s">
        <v>2338</v>
      </c>
      <c r="F3597" t="s">
        <v>3282</v>
      </c>
      <c r="G3597" t="s">
        <v>40</v>
      </c>
      <c r="H3597" t="s">
        <v>40</v>
      </c>
      <c r="I3597" t="s">
        <v>3283</v>
      </c>
      <c r="J3597">
        <v>36.154400000000003</v>
      </c>
      <c r="K3597">
        <v>-109.5526</v>
      </c>
      <c r="L3597">
        <v>1698</v>
      </c>
      <c r="M3597" t="s">
        <v>2699</v>
      </c>
      <c r="N3597">
        <f t="shared" si="109"/>
        <v>82500</v>
      </c>
      <c r="O3597">
        <v>2015</v>
      </c>
      <c r="P3597">
        <v>2016</v>
      </c>
      <c r="Q3597" t="s">
        <v>3284</v>
      </c>
      <c r="R3597" t="s">
        <v>39</v>
      </c>
      <c r="S3597" t="s">
        <v>39</v>
      </c>
      <c r="T3597">
        <v>4</v>
      </c>
      <c r="U3597" s="6" t="s">
        <v>3151</v>
      </c>
      <c r="V3597" s="6" t="s">
        <v>2715</v>
      </c>
      <c r="W3597" s="6" t="s">
        <v>2833</v>
      </c>
      <c r="X3597" s="6" t="s">
        <v>2715</v>
      </c>
      <c r="Y3597" s="6" t="s">
        <v>39</v>
      </c>
      <c r="Z3597" s="6" t="s">
        <v>39</v>
      </c>
      <c r="AA3597" t="s">
        <v>39</v>
      </c>
      <c r="AB3597" t="s">
        <v>39</v>
      </c>
      <c r="AC3597" t="s">
        <v>39</v>
      </c>
      <c r="AD3597" t="s">
        <v>42</v>
      </c>
      <c r="AE3597" t="s">
        <v>3286</v>
      </c>
      <c r="AF3597" t="s">
        <v>40</v>
      </c>
      <c r="AG3597" t="s">
        <v>39</v>
      </c>
      <c r="AH3597" t="s">
        <v>39</v>
      </c>
      <c r="AI3597">
        <f t="shared" si="110"/>
        <v>6.0606060606060606E-3</v>
      </c>
      <c r="AJ3597" s="6" t="s">
        <v>43</v>
      </c>
      <c r="AK3597">
        <v>3.7</v>
      </c>
      <c r="AL3597" t="s">
        <v>39</v>
      </c>
      <c r="AM3597" t="s">
        <v>39</v>
      </c>
      <c r="AN3597">
        <v>5</v>
      </c>
      <c r="AO3597">
        <v>25</v>
      </c>
      <c r="AP3597">
        <v>73</v>
      </c>
      <c r="AQ3597" t="s">
        <v>39</v>
      </c>
      <c r="AR3597" t="s">
        <v>2692</v>
      </c>
      <c r="AS3597" t="s">
        <v>3287</v>
      </c>
    </row>
    <row r="3598" spans="1:45" x14ac:dyDescent="0.35">
      <c r="A3598" t="s">
        <v>2339</v>
      </c>
      <c r="B3598" t="s">
        <v>2707</v>
      </c>
      <c r="C3598" t="s">
        <v>2592</v>
      </c>
      <c r="D3598" t="s">
        <v>2337</v>
      </c>
      <c r="E3598" t="s">
        <v>2338</v>
      </c>
      <c r="F3598" t="s">
        <v>3282</v>
      </c>
      <c r="G3598" t="s">
        <v>40</v>
      </c>
      <c r="H3598" t="s">
        <v>40</v>
      </c>
      <c r="I3598" t="s">
        <v>3283</v>
      </c>
      <c r="J3598">
        <v>36.154400000000003</v>
      </c>
      <c r="K3598">
        <v>-109.5526</v>
      </c>
      <c r="L3598">
        <v>1698</v>
      </c>
      <c r="M3598" t="s">
        <v>2699</v>
      </c>
      <c r="N3598">
        <f t="shared" si="109"/>
        <v>82500</v>
      </c>
      <c r="O3598">
        <v>2015</v>
      </c>
      <c r="P3598">
        <v>2016</v>
      </c>
      <c r="Q3598" t="s">
        <v>3284</v>
      </c>
      <c r="R3598" t="s">
        <v>39</v>
      </c>
      <c r="S3598" t="s">
        <v>39</v>
      </c>
      <c r="T3598">
        <v>4</v>
      </c>
      <c r="U3598" s="6" t="s">
        <v>3285</v>
      </c>
      <c r="V3598" s="6" t="s">
        <v>2715</v>
      </c>
      <c r="W3598" s="6" t="s">
        <v>2833</v>
      </c>
      <c r="X3598" s="6" t="s">
        <v>2715</v>
      </c>
      <c r="Y3598" s="6" t="s">
        <v>39</v>
      </c>
      <c r="Z3598" s="6" t="s">
        <v>39</v>
      </c>
      <c r="AA3598" s="6" t="s">
        <v>44</v>
      </c>
      <c r="AB3598">
        <v>750</v>
      </c>
      <c r="AC3598">
        <f t="shared" ref="AC3598" si="116">4/24</f>
        <v>0.16666666666666666</v>
      </c>
      <c r="AD3598" t="s">
        <v>42</v>
      </c>
      <c r="AE3598" t="s">
        <v>3286</v>
      </c>
      <c r="AF3598" t="s">
        <v>40</v>
      </c>
      <c r="AG3598" t="s">
        <v>39</v>
      </c>
      <c r="AH3598" t="s">
        <v>39</v>
      </c>
      <c r="AI3598">
        <f t="shared" si="110"/>
        <v>6.0606060606060606E-3</v>
      </c>
      <c r="AJ3598" s="6" t="s">
        <v>43</v>
      </c>
      <c r="AK3598">
        <v>3.7</v>
      </c>
      <c r="AL3598" t="s">
        <v>39</v>
      </c>
      <c r="AM3598" t="s">
        <v>39</v>
      </c>
      <c r="AN3598">
        <v>5</v>
      </c>
      <c r="AO3598">
        <v>25</v>
      </c>
      <c r="AP3598">
        <v>73</v>
      </c>
      <c r="AQ3598" t="s">
        <v>39</v>
      </c>
      <c r="AR3598" t="s">
        <v>2692</v>
      </c>
      <c r="AS3598" t="s">
        <v>3287</v>
      </c>
    </row>
    <row r="3599" spans="1:45" x14ac:dyDescent="0.35">
      <c r="A3599" t="s">
        <v>2339</v>
      </c>
      <c r="B3599" t="s">
        <v>2707</v>
      </c>
      <c r="C3599" t="s">
        <v>2592</v>
      </c>
      <c r="D3599" t="s">
        <v>2337</v>
      </c>
      <c r="E3599" t="s">
        <v>2338</v>
      </c>
      <c r="F3599" t="s">
        <v>3282</v>
      </c>
      <c r="G3599" t="s">
        <v>40</v>
      </c>
      <c r="H3599" t="s">
        <v>40</v>
      </c>
      <c r="I3599" t="s">
        <v>3283</v>
      </c>
      <c r="J3599">
        <v>36.154400000000003</v>
      </c>
      <c r="K3599">
        <v>-109.5526</v>
      </c>
      <c r="L3599">
        <v>1698</v>
      </c>
      <c r="M3599" t="s">
        <v>2699</v>
      </c>
      <c r="N3599">
        <f t="shared" si="109"/>
        <v>82500</v>
      </c>
      <c r="O3599">
        <v>2015</v>
      </c>
      <c r="P3599">
        <v>2016</v>
      </c>
      <c r="Q3599" t="s">
        <v>3284</v>
      </c>
      <c r="R3599" t="s">
        <v>39</v>
      </c>
      <c r="S3599" t="s">
        <v>39</v>
      </c>
      <c r="T3599">
        <v>4</v>
      </c>
      <c r="U3599" t="s">
        <v>48</v>
      </c>
      <c r="V3599" s="6" t="s">
        <v>2715</v>
      </c>
      <c r="W3599">
        <v>56</v>
      </c>
      <c r="X3599" s="6" t="s">
        <v>2715</v>
      </c>
      <c r="Y3599" s="6" t="s">
        <v>39</v>
      </c>
      <c r="Z3599" s="6" t="s">
        <v>39</v>
      </c>
      <c r="AA3599" t="s">
        <v>39</v>
      </c>
      <c r="AB3599" t="s">
        <v>39</v>
      </c>
      <c r="AC3599" t="s">
        <v>39</v>
      </c>
      <c r="AD3599" t="s">
        <v>40</v>
      </c>
      <c r="AE3599" t="s">
        <v>39</v>
      </c>
      <c r="AF3599" t="s">
        <v>40</v>
      </c>
      <c r="AG3599" t="s">
        <v>39</v>
      </c>
      <c r="AH3599" t="s">
        <v>39</v>
      </c>
      <c r="AI3599">
        <f t="shared" si="110"/>
        <v>6.0606060606060606E-3</v>
      </c>
      <c r="AJ3599" s="6" t="s">
        <v>43</v>
      </c>
      <c r="AK3599">
        <v>3.7</v>
      </c>
      <c r="AL3599" t="s">
        <v>39</v>
      </c>
      <c r="AM3599" t="s">
        <v>39</v>
      </c>
      <c r="AN3599">
        <v>5</v>
      </c>
      <c r="AO3599">
        <v>25</v>
      </c>
      <c r="AP3599">
        <v>73</v>
      </c>
      <c r="AQ3599" t="s">
        <v>39</v>
      </c>
      <c r="AR3599" t="s">
        <v>2692</v>
      </c>
      <c r="AS3599" t="s">
        <v>3287</v>
      </c>
    </row>
    <row r="3600" spans="1:45" x14ac:dyDescent="0.35">
      <c r="A3600" t="s">
        <v>2339</v>
      </c>
      <c r="B3600" t="s">
        <v>2707</v>
      </c>
      <c r="C3600" t="s">
        <v>2592</v>
      </c>
      <c r="D3600" t="s">
        <v>2337</v>
      </c>
      <c r="E3600" t="s">
        <v>2338</v>
      </c>
      <c r="F3600" t="s">
        <v>3282</v>
      </c>
      <c r="G3600" t="s">
        <v>40</v>
      </c>
      <c r="H3600" t="s">
        <v>40</v>
      </c>
      <c r="I3600" t="s">
        <v>3283</v>
      </c>
      <c r="J3600">
        <v>36.154400000000003</v>
      </c>
      <c r="K3600">
        <v>-109.5526</v>
      </c>
      <c r="L3600">
        <v>1698</v>
      </c>
      <c r="M3600" t="s">
        <v>2699</v>
      </c>
      <c r="N3600">
        <f t="shared" si="109"/>
        <v>82500</v>
      </c>
      <c r="O3600">
        <v>2015</v>
      </c>
      <c r="P3600">
        <v>2016</v>
      </c>
      <c r="Q3600" t="s">
        <v>3284</v>
      </c>
      <c r="R3600" t="s">
        <v>39</v>
      </c>
      <c r="S3600" t="s">
        <v>39</v>
      </c>
      <c r="T3600">
        <v>4</v>
      </c>
      <c r="U3600" s="6" t="s">
        <v>3151</v>
      </c>
      <c r="V3600" s="6" t="s">
        <v>2715</v>
      </c>
      <c r="W3600">
        <v>56</v>
      </c>
      <c r="X3600" s="6" t="s">
        <v>2715</v>
      </c>
      <c r="Y3600" s="6" t="s">
        <v>39</v>
      </c>
      <c r="Z3600" s="6" t="s">
        <v>39</v>
      </c>
      <c r="AA3600" t="s">
        <v>39</v>
      </c>
      <c r="AB3600" t="s">
        <v>39</v>
      </c>
      <c r="AC3600" t="s">
        <v>39</v>
      </c>
      <c r="AD3600" t="s">
        <v>42</v>
      </c>
      <c r="AE3600" t="s">
        <v>3286</v>
      </c>
      <c r="AF3600" t="s">
        <v>40</v>
      </c>
      <c r="AG3600" t="s">
        <v>39</v>
      </c>
      <c r="AH3600" t="s">
        <v>39</v>
      </c>
      <c r="AI3600">
        <f t="shared" si="110"/>
        <v>6.0606060606060606E-3</v>
      </c>
      <c r="AJ3600" s="6" t="s">
        <v>43</v>
      </c>
      <c r="AK3600">
        <v>3.7</v>
      </c>
      <c r="AL3600" t="s">
        <v>39</v>
      </c>
      <c r="AM3600" t="s">
        <v>39</v>
      </c>
      <c r="AN3600">
        <v>5</v>
      </c>
      <c r="AO3600">
        <v>25</v>
      </c>
      <c r="AP3600">
        <v>73</v>
      </c>
      <c r="AQ3600" t="s">
        <v>39</v>
      </c>
      <c r="AR3600" t="s">
        <v>2692</v>
      </c>
      <c r="AS3600" t="s">
        <v>3287</v>
      </c>
    </row>
    <row r="3601" spans="1:45" x14ac:dyDescent="0.35">
      <c r="A3601" t="s">
        <v>2339</v>
      </c>
      <c r="B3601" t="s">
        <v>2707</v>
      </c>
      <c r="C3601" t="s">
        <v>2592</v>
      </c>
      <c r="D3601" t="s">
        <v>2337</v>
      </c>
      <c r="E3601" t="s">
        <v>2338</v>
      </c>
      <c r="F3601" t="s">
        <v>3282</v>
      </c>
      <c r="G3601" t="s">
        <v>40</v>
      </c>
      <c r="H3601" t="s">
        <v>40</v>
      </c>
      <c r="I3601" t="s">
        <v>3283</v>
      </c>
      <c r="J3601">
        <v>36.154400000000003</v>
      </c>
      <c r="K3601">
        <v>-109.5526</v>
      </c>
      <c r="L3601">
        <v>1698</v>
      </c>
      <c r="M3601" t="s">
        <v>2699</v>
      </c>
      <c r="N3601">
        <f t="shared" si="109"/>
        <v>82500</v>
      </c>
      <c r="O3601">
        <v>2015</v>
      </c>
      <c r="P3601">
        <v>2016</v>
      </c>
      <c r="Q3601" t="s">
        <v>3284</v>
      </c>
      <c r="R3601" t="s">
        <v>39</v>
      </c>
      <c r="S3601" t="s">
        <v>39</v>
      </c>
      <c r="T3601">
        <v>4</v>
      </c>
      <c r="U3601" s="6" t="s">
        <v>3285</v>
      </c>
      <c r="V3601" s="6" t="s">
        <v>2715</v>
      </c>
      <c r="W3601">
        <v>56</v>
      </c>
      <c r="X3601" s="6" t="s">
        <v>2715</v>
      </c>
      <c r="Y3601" s="6" t="s">
        <v>39</v>
      </c>
      <c r="Z3601" s="6" t="s">
        <v>39</v>
      </c>
      <c r="AA3601" s="6" t="s">
        <v>44</v>
      </c>
      <c r="AB3601">
        <v>750</v>
      </c>
      <c r="AC3601">
        <f t="shared" ref="AC3601" si="117">4/24</f>
        <v>0.16666666666666666</v>
      </c>
      <c r="AD3601" t="s">
        <v>42</v>
      </c>
      <c r="AE3601" t="s">
        <v>3286</v>
      </c>
      <c r="AF3601" t="s">
        <v>40</v>
      </c>
      <c r="AG3601" t="s">
        <v>39</v>
      </c>
      <c r="AH3601" t="s">
        <v>39</v>
      </c>
      <c r="AI3601">
        <f t="shared" si="110"/>
        <v>6.0606060606060606E-3</v>
      </c>
      <c r="AJ3601" s="6" t="s">
        <v>43</v>
      </c>
      <c r="AK3601">
        <v>3.7</v>
      </c>
      <c r="AL3601" t="s">
        <v>39</v>
      </c>
      <c r="AM3601" t="s">
        <v>39</v>
      </c>
      <c r="AN3601">
        <v>5</v>
      </c>
      <c r="AO3601">
        <v>25</v>
      </c>
      <c r="AP3601">
        <v>73</v>
      </c>
      <c r="AQ3601" t="s">
        <v>39</v>
      </c>
      <c r="AR3601" t="s">
        <v>2692</v>
      </c>
      <c r="AS3601" t="s">
        <v>3287</v>
      </c>
    </row>
    <row r="3602" spans="1:45" x14ac:dyDescent="0.35">
      <c r="A3602" t="s">
        <v>2339</v>
      </c>
      <c r="B3602" t="s">
        <v>2707</v>
      </c>
      <c r="C3602" t="s">
        <v>2592</v>
      </c>
      <c r="D3602" t="s">
        <v>2337</v>
      </c>
      <c r="E3602" t="s">
        <v>2338</v>
      </c>
      <c r="F3602" t="s">
        <v>3282</v>
      </c>
      <c r="G3602" t="s">
        <v>40</v>
      </c>
      <c r="H3602" t="s">
        <v>40</v>
      </c>
      <c r="I3602" t="s">
        <v>3283</v>
      </c>
      <c r="J3602">
        <v>36.154400000000003</v>
      </c>
      <c r="K3602">
        <v>-109.5526</v>
      </c>
      <c r="L3602">
        <v>1698</v>
      </c>
      <c r="M3602" t="s">
        <v>2699</v>
      </c>
      <c r="N3602">
        <f>165*500</f>
        <v>82500</v>
      </c>
      <c r="O3602">
        <v>2015</v>
      </c>
      <c r="P3602">
        <v>2016</v>
      </c>
      <c r="Q3602" t="s">
        <v>3284</v>
      </c>
      <c r="R3602" t="s">
        <v>39</v>
      </c>
      <c r="S3602" t="s">
        <v>39</v>
      </c>
      <c r="T3602">
        <v>4</v>
      </c>
      <c r="U3602" t="s">
        <v>3156</v>
      </c>
      <c r="V3602" s="6" t="s">
        <v>2749</v>
      </c>
      <c r="W3602" s="6" t="s">
        <v>2833</v>
      </c>
      <c r="X3602" s="6" t="s">
        <v>2749</v>
      </c>
      <c r="Y3602" s="6" t="s">
        <v>39</v>
      </c>
      <c r="Z3602" s="6" t="s">
        <v>39</v>
      </c>
      <c r="AA3602" t="s">
        <v>39</v>
      </c>
      <c r="AB3602" t="s">
        <v>39</v>
      </c>
      <c r="AC3602" t="s">
        <v>39</v>
      </c>
      <c r="AD3602" t="s">
        <v>40</v>
      </c>
      <c r="AE3602" t="s">
        <v>39</v>
      </c>
      <c r="AF3602" t="s">
        <v>40</v>
      </c>
      <c r="AG3602" t="s">
        <v>39</v>
      </c>
      <c r="AH3602" t="s">
        <v>39</v>
      </c>
      <c r="AI3602">
        <f>1/165</f>
        <v>6.0606060606060606E-3</v>
      </c>
      <c r="AJ3602" s="6" t="s">
        <v>3288</v>
      </c>
      <c r="AK3602">
        <v>16</v>
      </c>
      <c r="AL3602" t="s">
        <v>39</v>
      </c>
      <c r="AM3602" t="s">
        <v>39</v>
      </c>
      <c r="AN3602">
        <v>5</v>
      </c>
      <c r="AO3602">
        <v>25</v>
      </c>
      <c r="AP3602">
        <v>73</v>
      </c>
      <c r="AQ3602" t="s">
        <v>39</v>
      </c>
      <c r="AR3602" t="s">
        <v>2692</v>
      </c>
      <c r="AS3602" t="s">
        <v>3287</v>
      </c>
    </row>
    <row r="3603" spans="1:45" x14ac:dyDescent="0.35">
      <c r="A3603" t="s">
        <v>2339</v>
      </c>
      <c r="B3603" t="s">
        <v>2707</v>
      </c>
      <c r="C3603" t="s">
        <v>2592</v>
      </c>
      <c r="D3603" t="s">
        <v>2337</v>
      </c>
      <c r="E3603" t="s">
        <v>2338</v>
      </c>
      <c r="F3603" t="s">
        <v>3282</v>
      </c>
      <c r="G3603" t="s">
        <v>40</v>
      </c>
      <c r="H3603" t="s">
        <v>40</v>
      </c>
      <c r="I3603" t="s">
        <v>3283</v>
      </c>
      <c r="J3603">
        <v>36.154400000000003</v>
      </c>
      <c r="K3603">
        <v>-109.5526</v>
      </c>
      <c r="L3603">
        <v>1698</v>
      </c>
      <c r="M3603" t="s">
        <v>2699</v>
      </c>
      <c r="N3603">
        <f t="shared" si="109"/>
        <v>82500</v>
      </c>
      <c r="O3603">
        <v>2015</v>
      </c>
      <c r="P3603">
        <v>2016</v>
      </c>
      <c r="Q3603" t="s">
        <v>3284</v>
      </c>
      <c r="R3603" t="s">
        <v>39</v>
      </c>
      <c r="S3603" t="s">
        <v>39</v>
      </c>
      <c r="T3603">
        <v>4</v>
      </c>
      <c r="U3603" t="s">
        <v>3156</v>
      </c>
      <c r="V3603" s="6" t="s">
        <v>2749</v>
      </c>
      <c r="W3603" s="6" t="s">
        <v>2833</v>
      </c>
      <c r="X3603" s="6" t="s">
        <v>2749</v>
      </c>
      <c r="Y3603" s="6" t="s">
        <v>3151</v>
      </c>
      <c r="Z3603" s="6" t="s">
        <v>39</v>
      </c>
      <c r="AA3603" t="s">
        <v>39</v>
      </c>
      <c r="AB3603" t="s">
        <v>39</v>
      </c>
      <c r="AC3603" t="s">
        <v>39</v>
      </c>
      <c r="AD3603" t="s">
        <v>42</v>
      </c>
      <c r="AE3603" t="s">
        <v>3286</v>
      </c>
      <c r="AF3603" t="s">
        <v>40</v>
      </c>
      <c r="AG3603" t="s">
        <v>39</v>
      </c>
      <c r="AH3603" t="s">
        <v>39</v>
      </c>
      <c r="AI3603">
        <f t="shared" si="110"/>
        <v>6.0606060606060606E-3</v>
      </c>
      <c r="AJ3603" s="6" t="s">
        <v>3288</v>
      </c>
      <c r="AK3603">
        <v>17</v>
      </c>
      <c r="AL3603" t="s">
        <v>39</v>
      </c>
      <c r="AM3603" t="s">
        <v>39</v>
      </c>
      <c r="AN3603">
        <v>5</v>
      </c>
      <c r="AO3603">
        <v>25</v>
      </c>
      <c r="AP3603">
        <v>73</v>
      </c>
      <c r="AQ3603" t="s">
        <v>39</v>
      </c>
      <c r="AR3603" t="s">
        <v>2692</v>
      </c>
      <c r="AS3603" t="s">
        <v>3287</v>
      </c>
    </row>
    <row r="3604" spans="1:45" x14ac:dyDescent="0.35">
      <c r="A3604" t="s">
        <v>2339</v>
      </c>
      <c r="B3604" t="s">
        <v>2707</v>
      </c>
      <c r="C3604" t="s">
        <v>2592</v>
      </c>
      <c r="D3604" t="s">
        <v>2337</v>
      </c>
      <c r="E3604" t="s">
        <v>2338</v>
      </c>
      <c r="F3604" t="s">
        <v>3282</v>
      </c>
      <c r="G3604" t="s">
        <v>40</v>
      </c>
      <c r="H3604" t="s">
        <v>40</v>
      </c>
      <c r="I3604" t="s">
        <v>3283</v>
      </c>
      <c r="J3604">
        <v>36.154400000000003</v>
      </c>
      <c r="K3604">
        <v>-109.5526</v>
      </c>
      <c r="L3604">
        <v>1698</v>
      </c>
      <c r="M3604" t="s">
        <v>2699</v>
      </c>
      <c r="N3604">
        <f t="shared" si="109"/>
        <v>82500</v>
      </c>
      <c r="O3604">
        <v>2015</v>
      </c>
      <c r="P3604">
        <v>2016</v>
      </c>
      <c r="Q3604" t="s">
        <v>3284</v>
      </c>
      <c r="R3604" t="s">
        <v>39</v>
      </c>
      <c r="S3604" t="s">
        <v>39</v>
      </c>
      <c r="T3604">
        <v>4</v>
      </c>
      <c r="U3604" t="s">
        <v>3156</v>
      </c>
      <c r="V3604" s="6" t="s">
        <v>2749</v>
      </c>
      <c r="W3604" s="6" t="s">
        <v>2833</v>
      </c>
      <c r="X3604" s="6" t="s">
        <v>2749</v>
      </c>
      <c r="Y3604" s="6" t="s">
        <v>3285</v>
      </c>
      <c r="Z3604" s="6" t="s">
        <v>39</v>
      </c>
      <c r="AA3604" s="6" t="s">
        <v>44</v>
      </c>
      <c r="AB3604">
        <v>750</v>
      </c>
      <c r="AC3604">
        <f t="shared" ref="AC3604" si="118">4/24</f>
        <v>0.16666666666666666</v>
      </c>
      <c r="AD3604" t="s">
        <v>42</v>
      </c>
      <c r="AE3604" t="s">
        <v>3286</v>
      </c>
      <c r="AF3604" t="s">
        <v>40</v>
      </c>
      <c r="AG3604" t="s">
        <v>39</v>
      </c>
      <c r="AH3604" t="s">
        <v>39</v>
      </c>
      <c r="AI3604">
        <f t="shared" si="110"/>
        <v>6.0606060606060606E-3</v>
      </c>
      <c r="AJ3604" s="6" t="s">
        <v>3288</v>
      </c>
      <c r="AK3604">
        <v>17</v>
      </c>
      <c r="AL3604" t="s">
        <v>39</v>
      </c>
      <c r="AM3604" t="s">
        <v>39</v>
      </c>
      <c r="AN3604">
        <v>5</v>
      </c>
      <c r="AO3604">
        <v>25</v>
      </c>
      <c r="AP3604">
        <v>73</v>
      </c>
      <c r="AQ3604" t="s">
        <v>39</v>
      </c>
      <c r="AR3604" t="s">
        <v>2692</v>
      </c>
      <c r="AS3604" t="s">
        <v>3287</v>
      </c>
    </row>
    <row r="3605" spans="1:45" x14ac:dyDescent="0.35">
      <c r="A3605" t="s">
        <v>2339</v>
      </c>
      <c r="B3605" t="s">
        <v>2707</v>
      </c>
      <c r="C3605" t="s">
        <v>2592</v>
      </c>
      <c r="D3605" t="s">
        <v>2337</v>
      </c>
      <c r="E3605" t="s">
        <v>2338</v>
      </c>
      <c r="F3605" t="s">
        <v>3282</v>
      </c>
      <c r="G3605" t="s">
        <v>40</v>
      </c>
      <c r="H3605" t="s">
        <v>40</v>
      </c>
      <c r="I3605" t="s">
        <v>3283</v>
      </c>
      <c r="J3605">
        <v>36.154400000000003</v>
      </c>
      <c r="K3605">
        <v>-109.5526</v>
      </c>
      <c r="L3605">
        <v>1698</v>
      </c>
      <c r="M3605" t="s">
        <v>2699</v>
      </c>
      <c r="N3605">
        <f t="shared" si="109"/>
        <v>82500</v>
      </c>
      <c r="O3605">
        <v>2015</v>
      </c>
      <c r="P3605">
        <v>2016</v>
      </c>
      <c r="Q3605" t="s">
        <v>3284</v>
      </c>
      <c r="R3605" t="s">
        <v>39</v>
      </c>
      <c r="S3605" t="s">
        <v>39</v>
      </c>
      <c r="T3605">
        <v>4</v>
      </c>
      <c r="U3605" t="s">
        <v>3156</v>
      </c>
      <c r="V3605" s="6" t="s">
        <v>2749</v>
      </c>
      <c r="W3605">
        <v>56</v>
      </c>
      <c r="X3605" s="6" t="s">
        <v>2749</v>
      </c>
      <c r="Y3605" s="6" t="s">
        <v>39</v>
      </c>
      <c r="Z3605" s="6" t="s">
        <v>39</v>
      </c>
      <c r="AA3605" t="s">
        <v>39</v>
      </c>
      <c r="AB3605" t="s">
        <v>39</v>
      </c>
      <c r="AC3605" t="s">
        <v>39</v>
      </c>
      <c r="AD3605" t="s">
        <v>40</v>
      </c>
      <c r="AE3605" t="s">
        <v>39</v>
      </c>
      <c r="AF3605" t="s">
        <v>40</v>
      </c>
      <c r="AG3605" t="s">
        <v>39</v>
      </c>
      <c r="AH3605" t="s">
        <v>39</v>
      </c>
      <c r="AI3605">
        <f t="shared" si="110"/>
        <v>6.0606060606060606E-3</v>
      </c>
      <c r="AJ3605" s="6" t="s">
        <v>3288</v>
      </c>
      <c r="AK3605">
        <v>30</v>
      </c>
      <c r="AL3605" t="s">
        <v>39</v>
      </c>
      <c r="AM3605" t="s">
        <v>39</v>
      </c>
      <c r="AN3605">
        <v>5</v>
      </c>
      <c r="AO3605">
        <v>25</v>
      </c>
      <c r="AP3605">
        <v>73</v>
      </c>
      <c r="AQ3605" t="s">
        <v>39</v>
      </c>
      <c r="AR3605" t="s">
        <v>2692</v>
      </c>
      <c r="AS3605" t="s">
        <v>3287</v>
      </c>
    </row>
    <row r="3606" spans="1:45" x14ac:dyDescent="0.35">
      <c r="A3606" t="s">
        <v>2339</v>
      </c>
      <c r="B3606" t="s">
        <v>2707</v>
      </c>
      <c r="C3606" t="s">
        <v>2592</v>
      </c>
      <c r="D3606" t="s">
        <v>2337</v>
      </c>
      <c r="E3606" t="s">
        <v>2338</v>
      </c>
      <c r="F3606" t="s">
        <v>3282</v>
      </c>
      <c r="G3606" t="s">
        <v>40</v>
      </c>
      <c r="H3606" t="s">
        <v>40</v>
      </c>
      <c r="I3606" t="s">
        <v>3283</v>
      </c>
      <c r="J3606">
        <v>36.154400000000003</v>
      </c>
      <c r="K3606">
        <v>-109.5526</v>
      </c>
      <c r="L3606">
        <v>1698</v>
      </c>
      <c r="M3606" t="s">
        <v>2699</v>
      </c>
      <c r="N3606">
        <f t="shared" si="109"/>
        <v>82500</v>
      </c>
      <c r="O3606">
        <v>2015</v>
      </c>
      <c r="P3606">
        <v>2016</v>
      </c>
      <c r="Q3606" t="s">
        <v>3284</v>
      </c>
      <c r="R3606" t="s">
        <v>39</v>
      </c>
      <c r="S3606" t="s">
        <v>39</v>
      </c>
      <c r="T3606">
        <v>4</v>
      </c>
      <c r="U3606" t="s">
        <v>3156</v>
      </c>
      <c r="V3606" s="6" t="s">
        <v>2749</v>
      </c>
      <c r="W3606">
        <v>56</v>
      </c>
      <c r="X3606" s="6" t="s">
        <v>2749</v>
      </c>
      <c r="Y3606" s="6" t="s">
        <v>3151</v>
      </c>
      <c r="Z3606" s="6" t="s">
        <v>39</v>
      </c>
      <c r="AA3606" t="s">
        <v>39</v>
      </c>
      <c r="AB3606" t="s">
        <v>39</v>
      </c>
      <c r="AC3606" t="s">
        <v>39</v>
      </c>
      <c r="AD3606" t="s">
        <v>42</v>
      </c>
      <c r="AE3606" t="s">
        <v>3286</v>
      </c>
      <c r="AF3606" t="s">
        <v>40</v>
      </c>
      <c r="AG3606" t="s">
        <v>39</v>
      </c>
      <c r="AH3606" t="s">
        <v>39</v>
      </c>
      <c r="AI3606">
        <f t="shared" si="110"/>
        <v>6.0606060606060606E-3</v>
      </c>
      <c r="AJ3606" s="6" t="s">
        <v>3288</v>
      </c>
      <c r="AK3606">
        <v>32</v>
      </c>
      <c r="AL3606" t="s">
        <v>39</v>
      </c>
      <c r="AM3606" t="s">
        <v>39</v>
      </c>
      <c r="AN3606">
        <v>5</v>
      </c>
      <c r="AO3606">
        <v>25</v>
      </c>
      <c r="AP3606">
        <v>73</v>
      </c>
      <c r="AQ3606" t="s">
        <v>39</v>
      </c>
      <c r="AR3606" t="s">
        <v>2692</v>
      </c>
      <c r="AS3606" t="s">
        <v>3287</v>
      </c>
    </row>
    <row r="3607" spans="1:45" x14ac:dyDescent="0.35">
      <c r="A3607" t="s">
        <v>2339</v>
      </c>
      <c r="B3607" t="s">
        <v>2707</v>
      </c>
      <c r="C3607" t="s">
        <v>2592</v>
      </c>
      <c r="D3607" t="s">
        <v>2337</v>
      </c>
      <c r="E3607" t="s">
        <v>2338</v>
      </c>
      <c r="F3607" t="s">
        <v>3282</v>
      </c>
      <c r="G3607" t="s">
        <v>40</v>
      </c>
      <c r="H3607" t="s">
        <v>40</v>
      </c>
      <c r="I3607" t="s">
        <v>3283</v>
      </c>
      <c r="J3607">
        <v>36.154400000000003</v>
      </c>
      <c r="K3607">
        <v>-109.5526</v>
      </c>
      <c r="L3607">
        <v>1698</v>
      </c>
      <c r="M3607" t="s">
        <v>2699</v>
      </c>
      <c r="N3607">
        <f t="shared" si="109"/>
        <v>82500</v>
      </c>
      <c r="O3607">
        <v>2015</v>
      </c>
      <c r="P3607">
        <v>2016</v>
      </c>
      <c r="Q3607" t="s">
        <v>3284</v>
      </c>
      <c r="R3607" t="s">
        <v>39</v>
      </c>
      <c r="S3607" t="s">
        <v>39</v>
      </c>
      <c r="T3607">
        <v>4</v>
      </c>
      <c r="U3607" t="s">
        <v>3156</v>
      </c>
      <c r="V3607" s="6" t="s">
        <v>2749</v>
      </c>
      <c r="W3607">
        <v>56</v>
      </c>
      <c r="X3607" s="6" t="s">
        <v>2749</v>
      </c>
      <c r="Y3607" s="6" t="s">
        <v>3285</v>
      </c>
      <c r="Z3607" s="6" t="s">
        <v>39</v>
      </c>
      <c r="AA3607" s="6" t="s">
        <v>44</v>
      </c>
      <c r="AB3607">
        <v>750</v>
      </c>
      <c r="AC3607">
        <f t="shared" ref="AC3607" si="119">4/24</f>
        <v>0.16666666666666666</v>
      </c>
      <c r="AD3607" t="s">
        <v>42</v>
      </c>
      <c r="AE3607" t="s">
        <v>3286</v>
      </c>
      <c r="AF3607" t="s">
        <v>40</v>
      </c>
      <c r="AG3607" t="s">
        <v>39</v>
      </c>
      <c r="AH3607" t="s">
        <v>39</v>
      </c>
      <c r="AI3607">
        <f t="shared" si="110"/>
        <v>6.0606060606060606E-3</v>
      </c>
      <c r="AJ3607" s="6" t="s">
        <v>3288</v>
      </c>
      <c r="AK3607">
        <v>40</v>
      </c>
      <c r="AL3607" t="s">
        <v>39</v>
      </c>
      <c r="AM3607" t="s">
        <v>39</v>
      </c>
      <c r="AN3607">
        <v>5</v>
      </c>
      <c r="AO3607">
        <v>25</v>
      </c>
      <c r="AP3607">
        <v>73</v>
      </c>
      <c r="AQ3607" t="s">
        <v>39</v>
      </c>
      <c r="AR3607" t="s">
        <v>2692</v>
      </c>
      <c r="AS3607" t="s">
        <v>3287</v>
      </c>
    </row>
    <row r="3608" spans="1:45" x14ac:dyDescent="0.35">
      <c r="A3608" t="s">
        <v>2339</v>
      </c>
      <c r="B3608" t="s">
        <v>2707</v>
      </c>
      <c r="C3608" t="s">
        <v>2592</v>
      </c>
      <c r="D3608" t="s">
        <v>2337</v>
      </c>
      <c r="E3608" t="s">
        <v>2338</v>
      </c>
      <c r="F3608" t="s">
        <v>3282</v>
      </c>
      <c r="G3608" t="s">
        <v>40</v>
      </c>
      <c r="H3608" t="s">
        <v>40</v>
      </c>
      <c r="I3608" t="s">
        <v>3283</v>
      </c>
      <c r="J3608">
        <v>36.154400000000003</v>
      </c>
      <c r="K3608">
        <v>-109.5526</v>
      </c>
      <c r="L3608">
        <v>1698</v>
      </c>
      <c r="M3608" t="s">
        <v>2699</v>
      </c>
      <c r="N3608">
        <f t="shared" si="109"/>
        <v>82500</v>
      </c>
      <c r="O3608">
        <v>2015</v>
      </c>
      <c r="P3608">
        <v>2016</v>
      </c>
      <c r="Q3608" t="s">
        <v>3284</v>
      </c>
      <c r="R3608" t="s">
        <v>39</v>
      </c>
      <c r="S3608" t="s">
        <v>39</v>
      </c>
      <c r="T3608">
        <v>4</v>
      </c>
      <c r="U3608" t="s">
        <v>3156</v>
      </c>
      <c r="V3608" s="6" t="s">
        <v>3036</v>
      </c>
      <c r="W3608" s="6" t="s">
        <v>2833</v>
      </c>
      <c r="X3608" s="6" t="s">
        <v>3036</v>
      </c>
      <c r="Y3608" s="6" t="s">
        <v>39</v>
      </c>
      <c r="Z3608" s="6" t="s">
        <v>39</v>
      </c>
      <c r="AA3608" t="s">
        <v>39</v>
      </c>
      <c r="AB3608" t="s">
        <v>39</v>
      </c>
      <c r="AC3608" t="s">
        <v>39</v>
      </c>
      <c r="AD3608" t="s">
        <v>40</v>
      </c>
      <c r="AE3608" t="s">
        <v>39</v>
      </c>
      <c r="AF3608" t="s">
        <v>40</v>
      </c>
      <c r="AG3608" t="s">
        <v>39</v>
      </c>
      <c r="AH3608" t="s">
        <v>39</v>
      </c>
      <c r="AI3608">
        <f t="shared" si="110"/>
        <v>6.0606060606060606E-3</v>
      </c>
      <c r="AJ3608" s="6" t="s">
        <v>3288</v>
      </c>
      <c r="AK3608">
        <v>14</v>
      </c>
      <c r="AL3608" t="s">
        <v>39</v>
      </c>
      <c r="AM3608" t="s">
        <v>39</v>
      </c>
      <c r="AN3608">
        <v>5</v>
      </c>
      <c r="AO3608">
        <v>25</v>
      </c>
      <c r="AP3608">
        <v>73</v>
      </c>
      <c r="AQ3608" t="s">
        <v>39</v>
      </c>
      <c r="AR3608" t="s">
        <v>2692</v>
      </c>
      <c r="AS3608" t="s">
        <v>3287</v>
      </c>
    </row>
    <row r="3609" spans="1:45" x14ac:dyDescent="0.35">
      <c r="A3609" t="s">
        <v>2339</v>
      </c>
      <c r="B3609" t="s">
        <v>2707</v>
      </c>
      <c r="C3609" t="s">
        <v>2592</v>
      </c>
      <c r="D3609" t="s">
        <v>2337</v>
      </c>
      <c r="E3609" t="s">
        <v>2338</v>
      </c>
      <c r="F3609" t="s">
        <v>3282</v>
      </c>
      <c r="G3609" t="s">
        <v>40</v>
      </c>
      <c r="H3609" t="s">
        <v>40</v>
      </c>
      <c r="I3609" t="s">
        <v>3283</v>
      </c>
      <c r="J3609">
        <v>36.154400000000003</v>
      </c>
      <c r="K3609">
        <v>-109.5526</v>
      </c>
      <c r="L3609">
        <v>1698</v>
      </c>
      <c r="M3609" t="s">
        <v>2699</v>
      </c>
      <c r="N3609">
        <f t="shared" si="109"/>
        <v>82500</v>
      </c>
      <c r="O3609">
        <v>2015</v>
      </c>
      <c r="P3609">
        <v>2016</v>
      </c>
      <c r="Q3609" t="s">
        <v>3284</v>
      </c>
      <c r="R3609" t="s">
        <v>39</v>
      </c>
      <c r="S3609" t="s">
        <v>39</v>
      </c>
      <c r="T3609">
        <v>4</v>
      </c>
      <c r="U3609" t="s">
        <v>3156</v>
      </c>
      <c r="V3609" s="6" t="s">
        <v>3036</v>
      </c>
      <c r="W3609" s="6" t="s">
        <v>2833</v>
      </c>
      <c r="X3609" s="6" t="s">
        <v>3036</v>
      </c>
      <c r="Y3609" s="6" t="s">
        <v>3151</v>
      </c>
      <c r="Z3609" s="6" t="s">
        <v>39</v>
      </c>
      <c r="AA3609" t="s">
        <v>39</v>
      </c>
      <c r="AB3609" t="s">
        <v>39</v>
      </c>
      <c r="AC3609" t="s">
        <v>39</v>
      </c>
      <c r="AD3609" t="s">
        <v>42</v>
      </c>
      <c r="AE3609" t="s">
        <v>3286</v>
      </c>
      <c r="AF3609" t="s">
        <v>40</v>
      </c>
      <c r="AG3609" t="s">
        <v>39</v>
      </c>
      <c r="AH3609" t="s">
        <v>39</v>
      </c>
      <c r="AI3609">
        <f t="shared" si="110"/>
        <v>6.0606060606060606E-3</v>
      </c>
      <c r="AJ3609" s="6" t="s">
        <v>3288</v>
      </c>
      <c r="AK3609">
        <v>18</v>
      </c>
      <c r="AL3609" t="s">
        <v>39</v>
      </c>
      <c r="AM3609" t="s">
        <v>39</v>
      </c>
      <c r="AN3609">
        <v>5</v>
      </c>
      <c r="AO3609">
        <v>25</v>
      </c>
      <c r="AP3609">
        <v>73</v>
      </c>
      <c r="AQ3609" t="s">
        <v>39</v>
      </c>
      <c r="AR3609" t="s">
        <v>2692</v>
      </c>
      <c r="AS3609" t="s">
        <v>3287</v>
      </c>
    </row>
    <row r="3610" spans="1:45" x14ac:dyDescent="0.35">
      <c r="A3610" t="s">
        <v>2339</v>
      </c>
      <c r="B3610" t="s">
        <v>2707</v>
      </c>
      <c r="C3610" t="s">
        <v>2592</v>
      </c>
      <c r="D3610" t="s">
        <v>2337</v>
      </c>
      <c r="E3610" t="s">
        <v>2338</v>
      </c>
      <c r="F3610" t="s">
        <v>3282</v>
      </c>
      <c r="G3610" t="s">
        <v>40</v>
      </c>
      <c r="H3610" t="s">
        <v>40</v>
      </c>
      <c r="I3610" t="s">
        <v>3283</v>
      </c>
      <c r="J3610">
        <v>36.154400000000003</v>
      </c>
      <c r="K3610">
        <v>-109.5526</v>
      </c>
      <c r="L3610">
        <v>1698</v>
      </c>
      <c r="M3610" t="s">
        <v>2699</v>
      </c>
      <c r="N3610">
        <f t="shared" si="109"/>
        <v>82500</v>
      </c>
      <c r="O3610">
        <v>2015</v>
      </c>
      <c r="P3610">
        <v>2016</v>
      </c>
      <c r="Q3610" t="s">
        <v>3284</v>
      </c>
      <c r="R3610" t="s">
        <v>39</v>
      </c>
      <c r="S3610" t="s">
        <v>39</v>
      </c>
      <c r="T3610">
        <v>4</v>
      </c>
      <c r="U3610" t="s">
        <v>3156</v>
      </c>
      <c r="V3610" s="6" t="s">
        <v>3036</v>
      </c>
      <c r="W3610" s="6" t="s">
        <v>2833</v>
      </c>
      <c r="X3610" s="6" t="s">
        <v>3036</v>
      </c>
      <c r="Y3610" s="6" t="s">
        <v>3285</v>
      </c>
      <c r="Z3610" s="6" t="s">
        <v>39</v>
      </c>
      <c r="AA3610" s="6" t="s">
        <v>44</v>
      </c>
      <c r="AB3610">
        <v>750</v>
      </c>
      <c r="AC3610">
        <f t="shared" ref="AC3610" si="120">4/24</f>
        <v>0.16666666666666666</v>
      </c>
      <c r="AD3610" t="s">
        <v>42</v>
      </c>
      <c r="AE3610" t="s">
        <v>3286</v>
      </c>
      <c r="AF3610" t="s">
        <v>40</v>
      </c>
      <c r="AG3610" t="s">
        <v>39</v>
      </c>
      <c r="AH3610" t="s">
        <v>39</v>
      </c>
      <c r="AI3610">
        <f t="shared" si="110"/>
        <v>6.0606060606060606E-3</v>
      </c>
      <c r="AJ3610" s="6" t="s">
        <v>3288</v>
      </c>
      <c r="AK3610">
        <v>16</v>
      </c>
      <c r="AL3610" t="s">
        <v>39</v>
      </c>
      <c r="AM3610" t="s">
        <v>39</v>
      </c>
      <c r="AN3610">
        <v>5</v>
      </c>
      <c r="AO3610">
        <v>25</v>
      </c>
      <c r="AP3610">
        <v>73</v>
      </c>
      <c r="AQ3610" t="s">
        <v>39</v>
      </c>
      <c r="AR3610" t="s">
        <v>2692</v>
      </c>
      <c r="AS3610" t="s">
        <v>3287</v>
      </c>
    </row>
    <row r="3611" spans="1:45" x14ac:dyDescent="0.35">
      <c r="A3611" t="s">
        <v>2339</v>
      </c>
      <c r="B3611" t="s">
        <v>2707</v>
      </c>
      <c r="C3611" t="s">
        <v>2592</v>
      </c>
      <c r="D3611" t="s">
        <v>2337</v>
      </c>
      <c r="E3611" t="s">
        <v>2338</v>
      </c>
      <c r="F3611" t="s">
        <v>3282</v>
      </c>
      <c r="G3611" t="s">
        <v>40</v>
      </c>
      <c r="H3611" t="s">
        <v>40</v>
      </c>
      <c r="I3611" t="s">
        <v>3283</v>
      </c>
      <c r="J3611">
        <v>36.154400000000003</v>
      </c>
      <c r="K3611">
        <v>-109.5526</v>
      </c>
      <c r="L3611">
        <v>1698</v>
      </c>
      <c r="M3611" t="s">
        <v>2699</v>
      </c>
      <c r="N3611">
        <f t="shared" si="109"/>
        <v>82500</v>
      </c>
      <c r="O3611">
        <v>2015</v>
      </c>
      <c r="P3611">
        <v>2016</v>
      </c>
      <c r="Q3611" t="s">
        <v>3284</v>
      </c>
      <c r="R3611" t="s">
        <v>39</v>
      </c>
      <c r="S3611" t="s">
        <v>39</v>
      </c>
      <c r="T3611">
        <v>4</v>
      </c>
      <c r="U3611" t="s">
        <v>3156</v>
      </c>
      <c r="V3611" s="6" t="s">
        <v>3036</v>
      </c>
      <c r="W3611">
        <v>56</v>
      </c>
      <c r="X3611" s="6" t="s">
        <v>3036</v>
      </c>
      <c r="Y3611" s="6" t="s">
        <v>39</v>
      </c>
      <c r="Z3611" s="6" t="s">
        <v>39</v>
      </c>
      <c r="AA3611" t="s">
        <v>39</v>
      </c>
      <c r="AB3611" t="s">
        <v>39</v>
      </c>
      <c r="AC3611" t="s">
        <v>39</v>
      </c>
      <c r="AD3611" t="s">
        <v>40</v>
      </c>
      <c r="AE3611" t="s">
        <v>39</v>
      </c>
      <c r="AF3611" t="s">
        <v>40</v>
      </c>
      <c r="AG3611" t="s">
        <v>39</v>
      </c>
      <c r="AH3611" t="s">
        <v>39</v>
      </c>
      <c r="AI3611">
        <f t="shared" si="110"/>
        <v>6.0606060606060606E-3</v>
      </c>
      <c r="AJ3611" s="6" t="s">
        <v>3288</v>
      </c>
      <c r="AK3611">
        <v>7</v>
      </c>
      <c r="AL3611" t="s">
        <v>39</v>
      </c>
      <c r="AM3611" t="s">
        <v>39</v>
      </c>
      <c r="AN3611">
        <v>5</v>
      </c>
      <c r="AO3611">
        <v>25</v>
      </c>
      <c r="AP3611">
        <v>73</v>
      </c>
      <c r="AQ3611" t="s">
        <v>39</v>
      </c>
      <c r="AR3611" t="s">
        <v>2692</v>
      </c>
      <c r="AS3611" t="s">
        <v>3287</v>
      </c>
    </row>
    <row r="3612" spans="1:45" x14ac:dyDescent="0.35">
      <c r="A3612" t="s">
        <v>2339</v>
      </c>
      <c r="B3612" t="s">
        <v>2707</v>
      </c>
      <c r="C3612" t="s">
        <v>2592</v>
      </c>
      <c r="D3612" t="s">
        <v>2337</v>
      </c>
      <c r="E3612" t="s">
        <v>2338</v>
      </c>
      <c r="F3612" t="s">
        <v>3282</v>
      </c>
      <c r="G3612" t="s">
        <v>40</v>
      </c>
      <c r="H3612" t="s">
        <v>40</v>
      </c>
      <c r="I3612" t="s">
        <v>3283</v>
      </c>
      <c r="J3612">
        <v>36.154400000000003</v>
      </c>
      <c r="K3612">
        <v>-109.5526</v>
      </c>
      <c r="L3612">
        <v>1698</v>
      </c>
      <c r="M3612" t="s">
        <v>2699</v>
      </c>
      <c r="N3612">
        <f t="shared" si="109"/>
        <v>82500</v>
      </c>
      <c r="O3612">
        <v>2015</v>
      </c>
      <c r="P3612">
        <v>2016</v>
      </c>
      <c r="Q3612" t="s">
        <v>3284</v>
      </c>
      <c r="R3612" t="s">
        <v>39</v>
      </c>
      <c r="S3612" t="s">
        <v>39</v>
      </c>
      <c r="T3612">
        <v>4</v>
      </c>
      <c r="U3612" t="s">
        <v>3156</v>
      </c>
      <c r="V3612" s="6" t="s">
        <v>3036</v>
      </c>
      <c r="W3612">
        <v>56</v>
      </c>
      <c r="X3612" s="6" t="s">
        <v>3036</v>
      </c>
      <c r="Y3612" s="6" t="s">
        <v>3151</v>
      </c>
      <c r="Z3612" s="6" t="s">
        <v>39</v>
      </c>
      <c r="AA3612" t="s">
        <v>39</v>
      </c>
      <c r="AB3612" t="s">
        <v>39</v>
      </c>
      <c r="AC3612" t="s">
        <v>39</v>
      </c>
      <c r="AD3612" t="s">
        <v>42</v>
      </c>
      <c r="AE3612" t="s">
        <v>3286</v>
      </c>
      <c r="AF3612" t="s">
        <v>40</v>
      </c>
      <c r="AG3612" t="s">
        <v>39</v>
      </c>
      <c r="AH3612" t="s">
        <v>39</v>
      </c>
      <c r="AI3612">
        <f t="shared" si="110"/>
        <v>6.0606060606060606E-3</v>
      </c>
      <c r="AJ3612" s="6" t="s">
        <v>3288</v>
      </c>
      <c r="AK3612">
        <v>20</v>
      </c>
      <c r="AL3612" t="s">
        <v>39</v>
      </c>
      <c r="AM3612" t="s">
        <v>39</v>
      </c>
      <c r="AN3612">
        <v>5</v>
      </c>
      <c r="AO3612">
        <v>25</v>
      </c>
      <c r="AP3612">
        <v>73</v>
      </c>
      <c r="AQ3612" t="s">
        <v>39</v>
      </c>
      <c r="AR3612" t="s">
        <v>2692</v>
      </c>
      <c r="AS3612" t="s">
        <v>3287</v>
      </c>
    </row>
    <row r="3613" spans="1:45" x14ac:dyDescent="0.35">
      <c r="A3613" t="s">
        <v>2339</v>
      </c>
      <c r="B3613" t="s">
        <v>2707</v>
      </c>
      <c r="C3613" t="s">
        <v>2592</v>
      </c>
      <c r="D3613" t="s">
        <v>2337</v>
      </c>
      <c r="E3613" t="s">
        <v>2338</v>
      </c>
      <c r="F3613" t="s">
        <v>3282</v>
      </c>
      <c r="G3613" t="s">
        <v>40</v>
      </c>
      <c r="H3613" t="s">
        <v>40</v>
      </c>
      <c r="I3613" t="s">
        <v>3283</v>
      </c>
      <c r="J3613">
        <v>36.154400000000003</v>
      </c>
      <c r="K3613">
        <v>-109.5526</v>
      </c>
      <c r="L3613">
        <v>1698</v>
      </c>
      <c r="M3613" t="s">
        <v>2699</v>
      </c>
      <c r="N3613">
        <f t="shared" si="109"/>
        <v>82500</v>
      </c>
      <c r="O3613">
        <v>2015</v>
      </c>
      <c r="P3613">
        <v>2016</v>
      </c>
      <c r="Q3613" t="s">
        <v>3284</v>
      </c>
      <c r="R3613" t="s">
        <v>39</v>
      </c>
      <c r="S3613" t="s">
        <v>39</v>
      </c>
      <c r="T3613">
        <v>4</v>
      </c>
      <c r="U3613" t="s">
        <v>3156</v>
      </c>
      <c r="V3613" s="6" t="s">
        <v>3036</v>
      </c>
      <c r="W3613">
        <v>56</v>
      </c>
      <c r="X3613" s="6" t="s">
        <v>3036</v>
      </c>
      <c r="Y3613" s="6" t="s">
        <v>3285</v>
      </c>
      <c r="Z3613" s="6" t="s">
        <v>39</v>
      </c>
      <c r="AA3613" s="6" t="s">
        <v>44</v>
      </c>
      <c r="AB3613">
        <v>750</v>
      </c>
      <c r="AC3613">
        <f t="shared" ref="AC3613" si="121">4/24</f>
        <v>0.16666666666666666</v>
      </c>
      <c r="AD3613" t="s">
        <v>42</v>
      </c>
      <c r="AE3613" t="s">
        <v>3286</v>
      </c>
      <c r="AF3613" t="s">
        <v>40</v>
      </c>
      <c r="AG3613" t="s">
        <v>39</v>
      </c>
      <c r="AH3613" t="s">
        <v>39</v>
      </c>
      <c r="AI3613">
        <f t="shared" si="110"/>
        <v>6.0606060606060606E-3</v>
      </c>
      <c r="AJ3613" s="6" t="s">
        <v>3288</v>
      </c>
      <c r="AK3613">
        <v>39</v>
      </c>
      <c r="AL3613" t="s">
        <v>39</v>
      </c>
      <c r="AM3613" t="s">
        <v>39</v>
      </c>
      <c r="AN3613">
        <v>5</v>
      </c>
      <c r="AO3613">
        <v>25</v>
      </c>
      <c r="AP3613">
        <v>73</v>
      </c>
      <c r="AQ3613" t="s">
        <v>39</v>
      </c>
      <c r="AR3613" t="s">
        <v>2692</v>
      </c>
      <c r="AS3613" t="s">
        <v>3287</v>
      </c>
    </row>
    <row r="3614" spans="1:45" x14ac:dyDescent="0.35">
      <c r="A3614" t="s">
        <v>2339</v>
      </c>
      <c r="B3614" t="s">
        <v>2707</v>
      </c>
      <c r="C3614" t="s">
        <v>2592</v>
      </c>
      <c r="D3614" t="s">
        <v>2337</v>
      </c>
      <c r="E3614" t="s">
        <v>2338</v>
      </c>
      <c r="F3614" t="s">
        <v>3282</v>
      </c>
      <c r="G3614" t="s">
        <v>40</v>
      </c>
      <c r="H3614" t="s">
        <v>40</v>
      </c>
      <c r="I3614" t="s">
        <v>3283</v>
      </c>
      <c r="J3614">
        <v>36.154400000000003</v>
      </c>
      <c r="K3614">
        <v>-109.5526</v>
      </c>
      <c r="L3614">
        <v>1698</v>
      </c>
      <c r="M3614" t="s">
        <v>2699</v>
      </c>
      <c r="N3614">
        <f t="shared" si="109"/>
        <v>82500</v>
      </c>
      <c r="O3614">
        <v>2015</v>
      </c>
      <c r="P3614">
        <v>2016</v>
      </c>
      <c r="Q3614" t="s">
        <v>3284</v>
      </c>
      <c r="R3614" t="s">
        <v>39</v>
      </c>
      <c r="S3614" t="s">
        <v>39</v>
      </c>
      <c r="T3614">
        <v>4</v>
      </c>
      <c r="U3614" t="s">
        <v>3156</v>
      </c>
      <c r="V3614" s="6" t="s">
        <v>2714</v>
      </c>
      <c r="W3614" s="6" t="s">
        <v>2833</v>
      </c>
      <c r="X3614" s="6" t="s">
        <v>2714</v>
      </c>
      <c r="Y3614" s="6" t="s">
        <v>39</v>
      </c>
      <c r="Z3614" s="6" t="s">
        <v>39</v>
      </c>
      <c r="AA3614" t="s">
        <v>39</v>
      </c>
      <c r="AB3614" t="s">
        <v>39</v>
      </c>
      <c r="AC3614" t="s">
        <v>39</v>
      </c>
      <c r="AD3614" t="s">
        <v>40</v>
      </c>
      <c r="AE3614" t="s">
        <v>39</v>
      </c>
      <c r="AF3614" t="s">
        <v>40</v>
      </c>
      <c r="AG3614" t="s">
        <v>39</v>
      </c>
      <c r="AH3614" t="s">
        <v>39</v>
      </c>
      <c r="AI3614">
        <f t="shared" si="110"/>
        <v>6.0606060606060606E-3</v>
      </c>
      <c r="AJ3614" s="6" t="s">
        <v>3288</v>
      </c>
      <c r="AK3614" t="s">
        <v>39</v>
      </c>
      <c r="AL3614" t="s">
        <v>39</v>
      </c>
      <c r="AM3614" t="s">
        <v>39</v>
      </c>
      <c r="AN3614">
        <v>5</v>
      </c>
      <c r="AO3614">
        <v>25</v>
      </c>
      <c r="AP3614">
        <v>73</v>
      </c>
      <c r="AQ3614" t="s">
        <v>39</v>
      </c>
      <c r="AR3614" t="s">
        <v>2692</v>
      </c>
      <c r="AS3614" t="s">
        <v>3287</v>
      </c>
    </row>
    <row r="3615" spans="1:45" x14ac:dyDescent="0.35">
      <c r="A3615" t="s">
        <v>2339</v>
      </c>
      <c r="B3615" t="s">
        <v>2707</v>
      </c>
      <c r="C3615" t="s">
        <v>2592</v>
      </c>
      <c r="D3615" t="s">
        <v>2337</v>
      </c>
      <c r="E3615" t="s">
        <v>2338</v>
      </c>
      <c r="F3615" t="s">
        <v>3282</v>
      </c>
      <c r="G3615" t="s">
        <v>40</v>
      </c>
      <c r="H3615" t="s">
        <v>40</v>
      </c>
      <c r="I3615" t="s">
        <v>3283</v>
      </c>
      <c r="J3615">
        <v>36.154400000000003</v>
      </c>
      <c r="K3615">
        <v>-109.5526</v>
      </c>
      <c r="L3615">
        <v>1698</v>
      </c>
      <c r="M3615" t="s">
        <v>2699</v>
      </c>
      <c r="N3615">
        <f t="shared" si="109"/>
        <v>82500</v>
      </c>
      <c r="O3615">
        <v>2015</v>
      </c>
      <c r="P3615">
        <v>2016</v>
      </c>
      <c r="Q3615" t="s">
        <v>3284</v>
      </c>
      <c r="R3615" t="s">
        <v>39</v>
      </c>
      <c r="S3615" t="s">
        <v>39</v>
      </c>
      <c r="T3615">
        <v>4</v>
      </c>
      <c r="U3615" t="s">
        <v>3156</v>
      </c>
      <c r="V3615" s="6" t="s">
        <v>2714</v>
      </c>
      <c r="W3615" s="6" t="s">
        <v>2833</v>
      </c>
      <c r="X3615" s="6" t="s">
        <v>2714</v>
      </c>
      <c r="Y3615" s="6" t="s">
        <v>3151</v>
      </c>
      <c r="Z3615" s="6" t="s">
        <v>39</v>
      </c>
      <c r="AA3615" t="s">
        <v>39</v>
      </c>
      <c r="AB3615" t="s">
        <v>39</v>
      </c>
      <c r="AC3615" t="s">
        <v>39</v>
      </c>
      <c r="AD3615" t="s">
        <v>42</v>
      </c>
      <c r="AE3615" t="s">
        <v>3286</v>
      </c>
      <c r="AF3615" t="s">
        <v>40</v>
      </c>
      <c r="AG3615" t="s">
        <v>39</v>
      </c>
      <c r="AH3615" t="s">
        <v>39</v>
      </c>
      <c r="AI3615">
        <f t="shared" si="110"/>
        <v>6.0606060606060606E-3</v>
      </c>
      <c r="AJ3615" s="6" t="s">
        <v>3288</v>
      </c>
      <c r="AK3615" t="s">
        <v>39</v>
      </c>
      <c r="AL3615" t="s">
        <v>39</v>
      </c>
      <c r="AM3615" t="s">
        <v>39</v>
      </c>
      <c r="AN3615">
        <v>5</v>
      </c>
      <c r="AO3615">
        <v>25</v>
      </c>
      <c r="AP3615">
        <v>73</v>
      </c>
      <c r="AQ3615" t="s">
        <v>39</v>
      </c>
      <c r="AR3615" t="s">
        <v>2692</v>
      </c>
      <c r="AS3615" t="s">
        <v>3287</v>
      </c>
    </row>
    <row r="3616" spans="1:45" x14ac:dyDescent="0.35">
      <c r="A3616" t="s">
        <v>2339</v>
      </c>
      <c r="B3616" t="s">
        <v>2707</v>
      </c>
      <c r="C3616" t="s">
        <v>2592</v>
      </c>
      <c r="D3616" t="s">
        <v>2337</v>
      </c>
      <c r="E3616" t="s">
        <v>2338</v>
      </c>
      <c r="F3616" t="s">
        <v>3282</v>
      </c>
      <c r="G3616" t="s">
        <v>40</v>
      </c>
      <c r="H3616" t="s">
        <v>40</v>
      </c>
      <c r="I3616" t="s">
        <v>3283</v>
      </c>
      <c r="J3616">
        <v>36.154400000000003</v>
      </c>
      <c r="K3616">
        <v>-109.5526</v>
      </c>
      <c r="L3616">
        <v>1698</v>
      </c>
      <c r="M3616" t="s">
        <v>2699</v>
      </c>
      <c r="N3616">
        <f t="shared" si="109"/>
        <v>82500</v>
      </c>
      <c r="O3616">
        <v>2015</v>
      </c>
      <c r="P3616">
        <v>2016</v>
      </c>
      <c r="Q3616" t="s">
        <v>3284</v>
      </c>
      <c r="R3616" t="s">
        <v>39</v>
      </c>
      <c r="S3616" t="s">
        <v>39</v>
      </c>
      <c r="T3616">
        <v>4</v>
      </c>
      <c r="U3616" t="s">
        <v>3156</v>
      </c>
      <c r="V3616" s="6" t="s">
        <v>2714</v>
      </c>
      <c r="W3616" s="6" t="s">
        <v>2833</v>
      </c>
      <c r="X3616" s="6" t="s">
        <v>2714</v>
      </c>
      <c r="Y3616" s="6" t="s">
        <v>3285</v>
      </c>
      <c r="Z3616" s="6" t="s">
        <v>39</v>
      </c>
      <c r="AA3616" s="6" t="s">
        <v>44</v>
      </c>
      <c r="AB3616">
        <v>750</v>
      </c>
      <c r="AC3616">
        <f t="shared" ref="AC3616" si="122">4/24</f>
        <v>0.16666666666666666</v>
      </c>
      <c r="AD3616" t="s">
        <v>42</v>
      </c>
      <c r="AE3616" t="s">
        <v>3286</v>
      </c>
      <c r="AF3616" t="s">
        <v>40</v>
      </c>
      <c r="AG3616" t="s">
        <v>39</v>
      </c>
      <c r="AH3616" t="s">
        <v>39</v>
      </c>
      <c r="AI3616">
        <f t="shared" si="110"/>
        <v>6.0606060606060606E-3</v>
      </c>
      <c r="AJ3616" s="6" t="s">
        <v>3288</v>
      </c>
      <c r="AK3616" t="s">
        <v>39</v>
      </c>
      <c r="AL3616" t="s">
        <v>39</v>
      </c>
      <c r="AM3616" t="s">
        <v>39</v>
      </c>
      <c r="AN3616">
        <v>5</v>
      </c>
      <c r="AO3616">
        <v>25</v>
      </c>
      <c r="AP3616">
        <v>73</v>
      </c>
      <c r="AQ3616" t="s">
        <v>39</v>
      </c>
      <c r="AR3616" t="s">
        <v>2692</v>
      </c>
      <c r="AS3616" t="s">
        <v>3287</v>
      </c>
    </row>
    <row r="3617" spans="1:45" x14ac:dyDescent="0.35">
      <c r="A3617" t="s">
        <v>2339</v>
      </c>
      <c r="B3617" t="s">
        <v>2707</v>
      </c>
      <c r="C3617" t="s">
        <v>2592</v>
      </c>
      <c r="D3617" t="s">
        <v>2337</v>
      </c>
      <c r="E3617" t="s">
        <v>2338</v>
      </c>
      <c r="F3617" t="s">
        <v>3282</v>
      </c>
      <c r="G3617" t="s">
        <v>40</v>
      </c>
      <c r="H3617" t="s">
        <v>40</v>
      </c>
      <c r="I3617" t="s">
        <v>3283</v>
      </c>
      <c r="J3617">
        <v>36.154400000000003</v>
      </c>
      <c r="K3617">
        <v>-109.5526</v>
      </c>
      <c r="L3617">
        <v>1698</v>
      </c>
      <c r="M3617" t="s">
        <v>2699</v>
      </c>
      <c r="N3617">
        <f t="shared" si="109"/>
        <v>82500</v>
      </c>
      <c r="O3617">
        <v>2015</v>
      </c>
      <c r="P3617">
        <v>2016</v>
      </c>
      <c r="Q3617" t="s">
        <v>3284</v>
      </c>
      <c r="R3617" t="s">
        <v>39</v>
      </c>
      <c r="S3617" t="s">
        <v>39</v>
      </c>
      <c r="T3617">
        <v>4</v>
      </c>
      <c r="U3617" t="s">
        <v>3156</v>
      </c>
      <c r="V3617" s="6" t="s">
        <v>2714</v>
      </c>
      <c r="W3617">
        <v>56</v>
      </c>
      <c r="X3617" s="6" t="s">
        <v>2714</v>
      </c>
      <c r="Y3617" s="6" t="s">
        <v>39</v>
      </c>
      <c r="Z3617" s="6" t="s">
        <v>39</v>
      </c>
      <c r="AA3617" t="s">
        <v>39</v>
      </c>
      <c r="AB3617" t="s">
        <v>39</v>
      </c>
      <c r="AC3617" t="s">
        <v>39</v>
      </c>
      <c r="AD3617" t="s">
        <v>40</v>
      </c>
      <c r="AE3617" t="s">
        <v>39</v>
      </c>
      <c r="AF3617" t="s">
        <v>40</v>
      </c>
      <c r="AG3617" t="s">
        <v>39</v>
      </c>
      <c r="AH3617" t="s">
        <v>39</v>
      </c>
      <c r="AI3617">
        <f t="shared" si="110"/>
        <v>6.0606060606060606E-3</v>
      </c>
      <c r="AJ3617" s="6" t="s">
        <v>3288</v>
      </c>
      <c r="AK3617" t="s">
        <v>39</v>
      </c>
      <c r="AL3617" t="s">
        <v>39</v>
      </c>
      <c r="AM3617" t="s">
        <v>39</v>
      </c>
      <c r="AN3617">
        <v>5</v>
      </c>
      <c r="AO3617">
        <v>25</v>
      </c>
      <c r="AP3617">
        <v>73</v>
      </c>
      <c r="AQ3617" t="s">
        <v>39</v>
      </c>
      <c r="AR3617" t="s">
        <v>2692</v>
      </c>
      <c r="AS3617" t="s">
        <v>3287</v>
      </c>
    </row>
    <row r="3618" spans="1:45" x14ac:dyDescent="0.35">
      <c r="A3618" t="s">
        <v>2339</v>
      </c>
      <c r="B3618" t="s">
        <v>2707</v>
      </c>
      <c r="C3618" t="s">
        <v>2592</v>
      </c>
      <c r="D3618" t="s">
        <v>2337</v>
      </c>
      <c r="E3618" t="s">
        <v>2338</v>
      </c>
      <c r="F3618" t="s">
        <v>3282</v>
      </c>
      <c r="G3618" t="s">
        <v>40</v>
      </c>
      <c r="H3618" t="s">
        <v>40</v>
      </c>
      <c r="I3618" t="s">
        <v>3283</v>
      </c>
      <c r="J3618">
        <v>36.154400000000003</v>
      </c>
      <c r="K3618">
        <v>-109.5526</v>
      </c>
      <c r="L3618">
        <v>1698</v>
      </c>
      <c r="M3618" t="s">
        <v>2699</v>
      </c>
      <c r="N3618">
        <f t="shared" si="109"/>
        <v>82500</v>
      </c>
      <c r="O3618">
        <v>2015</v>
      </c>
      <c r="P3618">
        <v>2016</v>
      </c>
      <c r="Q3618" t="s">
        <v>3284</v>
      </c>
      <c r="R3618" t="s">
        <v>39</v>
      </c>
      <c r="S3618" t="s">
        <v>39</v>
      </c>
      <c r="T3618">
        <v>4</v>
      </c>
      <c r="U3618" t="s">
        <v>3156</v>
      </c>
      <c r="V3618" s="6" t="s">
        <v>2714</v>
      </c>
      <c r="W3618">
        <v>56</v>
      </c>
      <c r="X3618" s="6" t="s">
        <v>2714</v>
      </c>
      <c r="Y3618" s="6" t="s">
        <v>3151</v>
      </c>
      <c r="Z3618" s="6" t="s">
        <v>39</v>
      </c>
      <c r="AA3618" t="s">
        <v>39</v>
      </c>
      <c r="AB3618" t="s">
        <v>39</v>
      </c>
      <c r="AC3618" t="s">
        <v>39</v>
      </c>
      <c r="AD3618" t="s">
        <v>42</v>
      </c>
      <c r="AE3618" t="s">
        <v>3286</v>
      </c>
      <c r="AF3618" t="s">
        <v>40</v>
      </c>
      <c r="AG3618" t="s">
        <v>39</v>
      </c>
      <c r="AH3618" t="s">
        <v>39</v>
      </c>
      <c r="AI3618">
        <f t="shared" si="110"/>
        <v>6.0606060606060606E-3</v>
      </c>
      <c r="AJ3618" s="6" t="s">
        <v>3288</v>
      </c>
      <c r="AK3618" t="s">
        <v>39</v>
      </c>
      <c r="AL3618" t="s">
        <v>39</v>
      </c>
      <c r="AM3618" t="s">
        <v>39</v>
      </c>
      <c r="AN3618">
        <v>5</v>
      </c>
      <c r="AO3618">
        <v>25</v>
      </c>
      <c r="AP3618">
        <v>73</v>
      </c>
      <c r="AQ3618" t="s">
        <v>39</v>
      </c>
      <c r="AR3618" t="s">
        <v>2692</v>
      </c>
      <c r="AS3618" t="s">
        <v>3287</v>
      </c>
    </row>
    <row r="3619" spans="1:45" x14ac:dyDescent="0.35">
      <c r="A3619" t="s">
        <v>2339</v>
      </c>
      <c r="B3619" t="s">
        <v>2707</v>
      </c>
      <c r="C3619" t="s">
        <v>2592</v>
      </c>
      <c r="D3619" t="s">
        <v>2337</v>
      </c>
      <c r="E3619" t="s">
        <v>2338</v>
      </c>
      <c r="F3619" t="s">
        <v>3282</v>
      </c>
      <c r="G3619" t="s">
        <v>40</v>
      </c>
      <c r="H3619" t="s">
        <v>40</v>
      </c>
      <c r="I3619" t="s">
        <v>3283</v>
      </c>
      <c r="J3619">
        <v>36.154400000000003</v>
      </c>
      <c r="K3619">
        <v>-109.5526</v>
      </c>
      <c r="L3619">
        <v>1698</v>
      </c>
      <c r="M3619" t="s">
        <v>2699</v>
      </c>
      <c r="N3619">
        <f t="shared" si="109"/>
        <v>82500</v>
      </c>
      <c r="O3619">
        <v>2015</v>
      </c>
      <c r="P3619">
        <v>2016</v>
      </c>
      <c r="Q3619" t="s">
        <v>3284</v>
      </c>
      <c r="R3619" t="s">
        <v>39</v>
      </c>
      <c r="S3619" t="s">
        <v>39</v>
      </c>
      <c r="T3619">
        <v>4</v>
      </c>
      <c r="U3619" t="s">
        <v>3156</v>
      </c>
      <c r="V3619" s="6" t="s">
        <v>2714</v>
      </c>
      <c r="W3619">
        <v>56</v>
      </c>
      <c r="X3619" s="6" t="s">
        <v>2714</v>
      </c>
      <c r="Y3619" s="6" t="s">
        <v>3285</v>
      </c>
      <c r="Z3619" s="6" t="s">
        <v>39</v>
      </c>
      <c r="AA3619" s="6" t="s">
        <v>44</v>
      </c>
      <c r="AB3619">
        <v>750</v>
      </c>
      <c r="AC3619">
        <f t="shared" ref="AC3619" si="123">4/24</f>
        <v>0.16666666666666666</v>
      </c>
      <c r="AD3619" t="s">
        <v>42</v>
      </c>
      <c r="AE3619" t="s">
        <v>3286</v>
      </c>
      <c r="AF3619" t="s">
        <v>40</v>
      </c>
      <c r="AG3619" t="s">
        <v>39</v>
      </c>
      <c r="AH3619" t="s">
        <v>39</v>
      </c>
      <c r="AI3619">
        <f t="shared" si="110"/>
        <v>6.0606060606060606E-3</v>
      </c>
      <c r="AJ3619" s="6" t="s">
        <v>3288</v>
      </c>
      <c r="AK3619" t="s">
        <v>39</v>
      </c>
      <c r="AL3619" t="s">
        <v>39</v>
      </c>
      <c r="AM3619" t="s">
        <v>39</v>
      </c>
      <c r="AN3619">
        <v>5</v>
      </c>
      <c r="AO3619">
        <v>25</v>
      </c>
      <c r="AP3619">
        <v>73</v>
      </c>
      <c r="AQ3619" t="s">
        <v>39</v>
      </c>
      <c r="AR3619" t="s">
        <v>2692</v>
      </c>
      <c r="AS3619" t="s">
        <v>3287</v>
      </c>
    </row>
    <row r="3620" spans="1:45" x14ac:dyDescent="0.35">
      <c r="A3620" t="s">
        <v>2339</v>
      </c>
      <c r="B3620" t="s">
        <v>2707</v>
      </c>
      <c r="C3620" t="s">
        <v>2592</v>
      </c>
      <c r="D3620" t="s">
        <v>2337</v>
      </c>
      <c r="E3620" t="s">
        <v>2338</v>
      </c>
      <c r="F3620" t="s">
        <v>3282</v>
      </c>
      <c r="G3620" t="s">
        <v>40</v>
      </c>
      <c r="H3620" t="s">
        <v>40</v>
      </c>
      <c r="I3620" t="s">
        <v>3283</v>
      </c>
      <c r="J3620">
        <v>36.154400000000003</v>
      </c>
      <c r="K3620">
        <v>-109.5526</v>
      </c>
      <c r="L3620">
        <v>1698</v>
      </c>
      <c r="M3620" t="s">
        <v>2699</v>
      </c>
      <c r="N3620">
        <f t="shared" si="109"/>
        <v>82500</v>
      </c>
      <c r="O3620">
        <v>2015</v>
      </c>
      <c r="P3620">
        <v>2016</v>
      </c>
      <c r="Q3620" t="s">
        <v>3284</v>
      </c>
      <c r="R3620" t="s">
        <v>39</v>
      </c>
      <c r="S3620" t="s">
        <v>39</v>
      </c>
      <c r="T3620">
        <v>4</v>
      </c>
      <c r="U3620" t="s">
        <v>48</v>
      </c>
      <c r="V3620" s="6" t="s">
        <v>2715</v>
      </c>
      <c r="W3620" s="6" t="s">
        <v>2833</v>
      </c>
      <c r="X3620" s="6" t="s">
        <v>2715</v>
      </c>
      <c r="Y3620" s="6" t="s">
        <v>39</v>
      </c>
      <c r="Z3620" s="6" t="s">
        <v>39</v>
      </c>
      <c r="AA3620" t="s">
        <v>39</v>
      </c>
      <c r="AB3620" t="s">
        <v>39</v>
      </c>
      <c r="AC3620" t="s">
        <v>39</v>
      </c>
      <c r="AD3620" t="s">
        <v>40</v>
      </c>
      <c r="AE3620" t="s">
        <v>39</v>
      </c>
      <c r="AF3620" t="s">
        <v>40</v>
      </c>
      <c r="AG3620" t="s">
        <v>39</v>
      </c>
      <c r="AH3620" t="s">
        <v>39</v>
      </c>
      <c r="AI3620">
        <f t="shared" si="110"/>
        <v>6.0606060606060606E-3</v>
      </c>
      <c r="AJ3620" s="6" t="s">
        <v>3288</v>
      </c>
      <c r="AK3620" t="s">
        <v>39</v>
      </c>
      <c r="AL3620" t="s">
        <v>39</v>
      </c>
      <c r="AM3620" t="s">
        <v>39</v>
      </c>
      <c r="AN3620">
        <v>5</v>
      </c>
      <c r="AO3620">
        <v>25</v>
      </c>
      <c r="AP3620">
        <v>73</v>
      </c>
      <c r="AQ3620" t="s">
        <v>39</v>
      </c>
      <c r="AR3620" t="s">
        <v>2692</v>
      </c>
      <c r="AS3620" t="s">
        <v>3287</v>
      </c>
    </row>
    <row r="3621" spans="1:45" x14ac:dyDescent="0.35">
      <c r="A3621" t="s">
        <v>2339</v>
      </c>
      <c r="B3621" t="s">
        <v>2707</v>
      </c>
      <c r="C3621" t="s">
        <v>2592</v>
      </c>
      <c r="D3621" t="s">
        <v>2337</v>
      </c>
      <c r="E3621" t="s">
        <v>2338</v>
      </c>
      <c r="F3621" t="s">
        <v>3282</v>
      </c>
      <c r="G3621" t="s">
        <v>40</v>
      </c>
      <c r="H3621" t="s">
        <v>40</v>
      </c>
      <c r="I3621" t="s">
        <v>3283</v>
      </c>
      <c r="J3621">
        <v>36.154400000000003</v>
      </c>
      <c r="K3621">
        <v>-109.5526</v>
      </c>
      <c r="L3621">
        <v>1698</v>
      </c>
      <c r="M3621" t="s">
        <v>2699</v>
      </c>
      <c r="N3621">
        <f t="shared" si="109"/>
        <v>82500</v>
      </c>
      <c r="O3621">
        <v>2015</v>
      </c>
      <c r="P3621">
        <v>2016</v>
      </c>
      <c r="Q3621" t="s">
        <v>3284</v>
      </c>
      <c r="R3621" t="s">
        <v>39</v>
      </c>
      <c r="S3621" t="s">
        <v>39</v>
      </c>
      <c r="T3621">
        <v>4</v>
      </c>
      <c r="U3621" s="6" t="s">
        <v>3151</v>
      </c>
      <c r="V3621" s="6" t="s">
        <v>2715</v>
      </c>
      <c r="W3621" s="6" t="s">
        <v>2833</v>
      </c>
      <c r="X3621" s="6" t="s">
        <v>2715</v>
      </c>
      <c r="Y3621" s="6" t="s">
        <v>39</v>
      </c>
      <c r="Z3621" s="6" t="s">
        <v>39</v>
      </c>
      <c r="AA3621" t="s">
        <v>39</v>
      </c>
      <c r="AB3621" t="s">
        <v>39</v>
      </c>
      <c r="AC3621" t="s">
        <v>39</v>
      </c>
      <c r="AD3621" t="s">
        <v>42</v>
      </c>
      <c r="AE3621" t="s">
        <v>3286</v>
      </c>
      <c r="AF3621" t="s">
        <v>40</v>
      </c>
      <c r="AG3621" t="s">
        <v>39</v>
      </c>
      <c r="AH3621" t="s">
        <v>39</v>
      </c>
      <c r="AI3621">
        <f t="shared" si="110"/>
        <v>6.0606060606060606E-3</v>
      </c>
      <c r="AJ3621" s="6" t="s">
        <v>3288</v>
      </c>
      <c r="AK3621" t="s">
        <v>39</v>
      </c>
      <c r="AL3621" t="s">
        <v>39</v>
      </c>
      <c r="AM3621" t="s">
        <v>39</v>
      </c>
      <c r="AN3621">
        <v>5</v>
      </c>
      <c r="AO3621">
        <v>25</v>
      </c>
      <c r="AP3621">
        <v>73</v>
      </c>
      <c r="AQ3621" t="s">
        <v>39</v>
      </c>
      <c r="AR3621" t="s">
        <v>2692</v>
      </c>
      <c r="AS3621" t="s">
        <v>3287</v>
      </c>
    </row>
    <row r="3622" spans="1:45" x14ac:dyDescent="0.35">
      <c r="A3622" t="s">
        <v>2339</v>
      </c>
      <c r="B3622" t="s">
        <v>2707</v>
      </c>
      <c r="C3622" t="s">
        <v>2592</v>
      </c>
      <c r="D3622" t="s">
        <v>2337</v>
      </c>
      <c r="E3622" t="s">
        <v>2338</v>
      </c>
      <c r="F3622" t="s">
        <v>3282</v>
      </c>
      <c r="G3622" t="s">
        <v>40</v>
      </c>
      <c r="H3622" t="s">
        <v>40</v>
      </c>
      <c r="I3622" t="s">
        <v>3283</v>
      </c>
      <c r="J3622">
        <v>36.154400000000003</v>
      </c>
      <c r="K3622">
        <v>-109.5526</v>
      </c>
      <c r="L3622">
        <v>1698</v>
      </c>
      <c r="M3622" t="s">
        <v>2699</v>
      </c>
      <c r="N3622">
        <f t="shared" si="109"/>
        <v>82500</v>
      </c>
      <c r="O3622">
        <v>2015</v>
      </c>
      <c r="P3622">
        <v>2016</v>
      </c>
      <c r="Q3622" t="s">
        <v>3284</v>
      </c>
      <c r="R3622" t="s">
        <v>39</v>
      </c>
      <c r="S3622" t="s">
        <v>39</v>
      </c>
      <c r="T3622">
        <v>4</v>
      </c>
      <c r="U3622" s="6" t="s">
        <v>3285</v>
      </c>
      <c r="V3622" s="6" t="s">
        <v>2715</v>
      </c>
      <c r="W3622" s="6" t="s">
        <v>2833</v>
      </c>
      <c r="X3622" s="6" t="s">
        <v>2715</v>
      </c>
      <c r="Y3622" s="6" t="s">
        <v>39</v>
      </c>
      <c r="Z3622" s="6" t="s">
        <v>39</v>
      </c>
      <c r="AA3622" s="6" t="s">
        <v>44</v>
      </c>
      <c r="AB3622">
        <v>750</v>
      </c>
      <c r="AC3622">
        <f t="shared" ref="AC3622" si="124">4/24</f>
        <v>0.16666666666666666</v>
      </c>
      <c r="AD3622" t="s">
        <v>42</v>
      </c>
      <c r="AE3622" t="s">
        <v>3286</v>
      </c>
      <c r="AF3622" t="s">
        <v>40</v>
      </c>
      <c r="AG3622" t="s">
        <v>39</v>
      </c>
      <c r="AH3622" t="s">
        <v>39</v>
      </c>
      <c r="AI3622">
        <f t="shared" si="110"/>
        <v>6.0606060606060606E-3</v>
      </c>
      <c r="AJ3622" s="6" t="s">
        <v>3288</v>
      </c>
      <c r="AK3622" t="s">
        <v>39</v>
      </c>
      <c r="AL3622" t="s">
        <v>39</v>
      </c>
      <c r="AM3622" t="s">
        <v>39</v>
      </c>
      <c r="AN3622">
        <v>5</v>
      </c>
      <c r="AO3622">
        <v>25</v>
      </c>
      <c r="AP3622">
        <v>73</v>
      </c>
      <c r="AQ3622" t="s">
        <v>39</v>
      </c>
      <c r="AR3622" t="s">
        <v>2692</v>
      </c>
      <c r="AS3622" t="s">
        <v>3287</v>
      </c>
    </row>
    <row r="3623" spans="1:45" x14ac:dyDescent="0.35">
      <c r="A3623" t="s">
        <v>2339</v>
      </c>
      <c r="B3623" t="s">
        <v>2707</v>
      </c>
      <c r="C3623" t="s">
        <v>2592</v>
      </c>
      <c r="D3623" t="s">
        <v>2337</v>
      </c>
      <c r="E3623" t="s">
        <v>2338</v>
      </c>
      <c r="F3623" t="s">
        <v>3282</v>
      </c>
      <c r="G3623" t="s">
        <v>40</v>
      </c>
      <c r="H3623" t="s">
        <v>40</v>
      </c>
      <c r="I3623" t="s">
        <v>3283</v>
      </c>
      <c r="J3623">
        <v>36.154400000000003</v>
      </c>
      <c r="K3623">
        <v>-109.5526</v>
      </c>
      <c r="L3623">
        <v>1698</v>
      </c>
      <c r="M3623" t="s">
        <v>2699</v>
      </c>
      <c r="N3623">
        <f t="shared" si="109"/>
        <v>82500</v>
      </c>
      <c r="O3623">
        <v>2015</v>
      </c>
      <c r="P3623">
        <v>2016</v>
      </c>
      <c r="Q3623" t="s">
        <v>3284</v>
      </c>
      <c r="R3623" t="s">
        <v>39</v>
      </c>
      <c r="S3623" t="s">
        <v>39</v>
      </c>
      <c r="T3623">
        <v>4</v>
      </c>
      <c r="U3623" t="s">
        <v>48</v>
      </c>
      <c r="V3623" s="6" t="s">
        <v>2715</v>
      </c>
      <c r="W3623">
        <v>56</v>
      </c>
      <c r="X3623" s="6" t="s">
        <v>2715</v>
      </c>
      <c r="Y3623" s="6" t="s">
        <v>39</v>
      </c>
      <c r="Z3623" s="6" t="s">
        <v>39</v>
      </c>
      <c r="AA3623" t="s">
        <v>39</v>
      </c>
      <c r="AB3623" t="s">
        <v>39</v>
      </c>
      <c r="AC3623" t="s">
        <v>39</v>
      </c>
      <c r="AD3623" t="s">
        <v>40</v>
      </c>
      <c r="AE3623" t="s">
        <v>39</v>
      </c>
      <c r="AF3623" t="s">
        <v>40</v>
      </c>
      <c r="AG3623" t="s">
        <v>39</v>
      </c>
      <c r="AH3623" t="s">
        <v>39</v>
      </c>
      <c r="AI3623">
        <f t="shared" si="110"/>
        <v>6.0606060606060606E-3</v>
      </c>
      <c r="AJ3623" s="6" t="s">
        <v>3288</v>
      </c>
      <c r="AK3623" t="s">
        <v>39</v>
      </c>
      <c r="AL3623" t="s">
        <v>39</v>
      </c>
      <c r="AM3623" t="s">
        <v>39</v>
      </c>
      <c r="AN3623">
        <v>5</v>
      </c>
      <c r="AO3623">
        <v>25</v>
      </c>
      <c r="AP3623">
        <v>73</v>
      </c>
      <c r="AQ3623" t="s">
        <v>39</v>
      </c>
      <c r="AR3623" t="s">
        <v>2692</v>
      </c>
      <c r="AS3623" t="s">
        <v>3287</v>
      </c>
    </row>
    <row r="3624" spans="1:45" x14ac:dyDescent="0.35">
      <c r="A3624" t="s">
        <v>2339</v>
      </c>
      <c r="B3624" t="s">
        <v>2707</v>
      </c>
      <c r="C3624" t="s">
        <v>2592</v>
      </c>
      <c r="D3624" t="s">
        <v>2337</v>
      </c>
      <c r="E3624" t="s">
        <v>2338</v>
      </c>
      <c r="F3624" t="s">
        <v>3282</v>
      </c>
      <c r="G3624" t="s">
        <v>40</v>
      </c>
      <c r="H3624" t="s">
        <v>40</v>
      </c>
      <c r="I3624" t="s">
        <v>3283</v>
      </c>
      <c r="J3624">
        <v>36.154400000000003</v>
      </c>
      <c r="K3624">
        <v>-109.5526</v>
      </c>
      <c r="L3624">
        <v>1698</v>
      </c>
      <c r="M3624" t="s">
        <v>2699</v>
      </c>
      <c r="N3624">
        <f t="shared" si="109"/>
        <v>82500</v>
      </c>
      <c r="O3624">
        <v>2015</v>
      </c>
      <c r="P3624">
        <v>2016</v>
      </c>
      <c r="Q3624" t="s">
        <v>3284</v>
      </c>
      <c r="R3624" t="s">
        <v>39</v>
      </c>
      <c r="S3624" t="s">
        <v>39</v>
      </c>
      <c r="T3624">
        <v>4</v>
      </c>
      <c r="U3624" s="6" t="s">
        <v>3151</v>
      </c>
      <c r="V3624" s="6" t="s">
        <v>2715</v>
      </c>
      <c r="W3624">
        <v>56</v>
      </c>
      <c r="X3624" s="6" t="s">
        <v>2715</v>
      </c>
      <c r="Y3624" s="6" t="s">
        <v>39</v>
      </c>
      <c r="Z3624" s="6" t="s">
        <v>39</v>
      </c>
      <c r="AA3624" t="s">
        <v>39</v>
      </c>
      <c r="AB3624" t="s">
        <v>39</v>
      </c>
      <c r="AC3624" t="s">
        <v>39</v>
      </c>
      <c r="AD3624" t="s">
        <v>42</v>
      </c>
      <c r="AE3624" t="s">
        <v>3286</v>
      </c>
      <c r="AF3624" t="s">
        <v>40</v>
      </c>
      <c r="AG3624" t="s">
        <v>39</v>
      </c>
      <c r="AH3624" t="s">
        <v>39</v>
      </c>
      <c r="AI3624">
        <f t="shared" si="110"/>
        <v>6.0606060606060606E-3</v>
      </c>
      <c r="AJ3624" s="6" t="s">
        <v>3288</v>
      </c>
      <c r="AK3624" t="s">
        <v>39</v>
      </c>
      <c r="AL3624" t="s">
        <v>39</v>
      </c>
      <c r="AM3624" t="s">
        <v>39</v>
      </c>
      <c r="AN3624">
        <v>5</v>
      </c>
      <c r="AO3624">
        <v>25</v>
      </c>
      <c r="AP3624">
        <v>73</v>
      </c>
      <c r="AQ3624" t="s">
        <v>39</v>
      </c>
      <c r="AR3624" t="s">
        <v>2692</v>
      </c>
      <c r="AS3624" t="s">
        <v>3287</v>
      </c>
    </row>
    <row r="3625" spans="1:45" x14ac:dyDescent="0.35">
      <c r="A3625" t="s">
        <v>2339</v>
      </c>
      <c r="B3625" t="s">
        <v>2707</v>
      </c>
      <c r="C3625" t="s">
        <v>2592</v>
      </c>
      <c r="D3625" t="s">
        <v>2337</v>
      </c>
      <c r="E3625" t="s">
        <v>2338</v>
      </c>
      <c r="F3625" t="s">
        <v>3282</v>
      </c>
      <c r="G3625" t="s">
        <v>40</v>
      </c>
      <c r="H3625" t="s">
        <v>40</v>
      </c>
      <c r="I3625" t="s">
        <v>3283</v>
      </c>
      <c r="J3625">
        <v>36.154400000000003</v>
      </c>
      <c r="K3625">
        <v>-109.5526</v>
      </c>
      <c r="L3625">
        <v>1698</v>
      </c>
      <c r="M3625" t="s">
        <v>2699</v>
      </c>
      <c r="N3625">
        <f t="shared" si="109"/>
        <v>82500</v>
      </c>
      <c r="O3625">
        <v>2015</v>
      </c>
      <c r="P3625">
        <v>2016</v>
      </c>
      <c r="Q3625" t="s">
        <v>3284</v>
      </c>
      <c r="R3625" t="s">
        <v>39</v>
      </c>
      <c r="S3625" t="s">
        <v>39</v>
      </c>
      <c r="T3625">
        <v>4</v>
      </c>
      <c r="U3625" s="6" t="s">
        <v>3285</v>
      </c>
      <c r="V3625" s="6" t="s">
        <v>2715</v>
      </c>
      <c r="W3625">
        <v>56</v>
      </c>
      <c r="X3625" s="6" t="s">
        <v>2715</v>
      </c>
      <c r="Y3625" s="6" t="s">
        <v>39</v>
      </c>
      <c r="Z3625" s="6" t="s">
        <v>39</v>
      </c>
      <c r="AA3625" s="6" t="s">
        <v>44</v>
      </c>
      <c r="AB3625">
        <v>750</v>
      </c>
      <c r="AC3625">
        <f t="shared" ref="AC3625" si="125">4/24</f>
        <v>0.16666666666666666</v>
      </c>
      <c r="AD3625" t="s">
        <v>42</v>
      </c>
      <c r="AE3625" t="s">
        <v>3286</v>
      </c>
      <c r="AF3625" t="s">
        <v>40</v>
      </c>
      <c r="AG3625" t="s">
        <v>39</v>
      </c>
      <c r="AH3625" t="s">
        <v>39</v>
      </c>
      <c r="AI3625">
        <f t="shared" si="110"/>
        <v>6.0606060606060606E-3</v>
      </c>
      <c r="AJ3625" s="6" t="s">
        <v>3288</v>
      </c>
      <c r="AK3625" t="s">
        <v>39</v>
      </c>
      <c r="AL3625" t="s">
        <v>39</v>
      </c>
      <c r="AM3625" t="s">
        <v>39</v>
      </c>
      <c r="AN3625">
        <v>5</v>
      </c>
      <c r="AO3625">
        <v>25</v>
      </c>
      <c r="AP3625">
        <v>73</v>
      </c>
      <c r="AQ3625" t="s">
        <v>39</v>
      </c>
      <c r="AR3625" t="s">
        <v>2692</v>
      </c>
      <c r="AS3625" t="s">
        <v>3287</v>
      </c>
    </row>
    <row r="3626" spans="1:45" x14ac:dyDescent="0.35">
      <c r="A3626" t="s">
        <v>2339</v>
      </c>
      <c r="B3626" t="s">
        <v>2707</v>
      </c>
      <c r="C3626" t="s">
        <v>2592</v>
      </c>
      <c r="D3626" t="s">
        <v>2337</v>
      </c>
      <c r="E3626" t="s">
        <v>2338</v>
      </c>
      <c r="F3626" t="s">
        <v>3282</v>
      </c>
      <c r="G3626" t="s">
        <v>40</v>
      </c>
      <c r="H3626" t="s">
        <v>40</v>
      </c>
      <c r="I3626" t="s">
        <v>3283</v>
      </c>
      <c r="J3626">
        <v>36.154400000000003</v>
      </c>
      <c r="K3626">
        <v>-109.5526</v>
      </c>
      <c r="L3626">
        <v>1698</v>
      </c>
      <c r="M3626" t="s">
        <v>2699</v>
      </c>
      <c r="N3626">
        <f>165*500</f>
        <v>82500</v>
      </c>
      <c r="O3626">
        <v>2015</v>
      </c>
      <c r="P3626">
        <v>2016</v>
      </c>
      <c r="Q3626" t="s">
        <v>3284</v>
      </c>
      <c r="R3626" t="s">
        <v>39</v>
      </c>
      <c r="S3626" t="s">
        <v>39</v>
      </c>
      <c r="T3626">
        <v>4</v>
      </c>
      <c r="U3626" t="s">
        <v>3156</v>
      </c>
      <c r="V3626" s="6" t="s">
        <v>2749</v>
      </c>
      <c r="W3626" s="6" t="s">
        <v>2833</v>
      </c>
      <c r="X3626" s="6" t="s">
        <v>2749</v>
      </c>
      <c r="Y3626" s="6" t="s">
        <v>39</v>
      </c>
      <c r="Z3626" s="6" t="s">
        <v>39</v>
      </c>
      <c r="AA3626" t="s">
        <v>39</v>
      </c>
      <c r="AB3626" t="s">
        <v>39</v>
      </c>
      <c r="AC3626" t="s">
        <v>39</v>
      </c>
      <c r="AD3626" t="s">
        <v>40</v>
      </c>
      <c r="AE3626" t="s">
        <v>39</v>
      </c>
      <c r="AF3626" t="s">
        <v>40</v>
      </c>
      <c r="AG3626" t="s">
        <v>39</v>
      </c>
      <c r="AH3626" t="s">
        <v>39</v>
      </c>
      <c r="AI3626">
        <f>1/165</f>
        <v>6.0606060606060606E-3</v>
      </c>
      <c r="AJ3626" s="6" t="s">
        <v>3289</v>
      </c>
      <c r="AK3626">
        <v>13</v>
      </c>
      <c r="AL3626" t="s">
        <v>39</v>
      </c>
      <c r="AM3626" t="s">
        <v>39</v>
      </c>
      <c r="AN3626">
        <v>5</v>
      </c>
      <c r="AO3626">
        <v>25</v>
      </c>
      <c r="AP3626">
        <v>73</v>
      </c>
      <c r="AQ3626" t="s">
        <v>39</v>
      </c>
      <c r="AR3626" t="s">
        <v>2692</v>
      </c>
      <c r="AS3626" t="s">
        <v>3287</v>
      </c>
    </row>
    <row r="3627" spans="1:45" x14ac:dyDescent="0.35">
      <c r="A3627" t="s">
        <v>2339</v>
      </c>
      <c r="B3627" t="s">
        <v>2707</v>
      </c>
      <c r="C3627" t="s">
        <v>2592</v>
      </c>
      <c r="D3627" t="s">
        <v>2337</v>
      </c>
      <c r="E3627" t="s">
        <v>2338</v>
      </c>
      <c r="F3627" t="s">
        <v>3282</v>
      </c>
      <c r="G3627" t="s">
        <v>40</v>
      </c>
      <c r="H3627" t="s">
        <v>40</v>
      </c>
      <c r="I3627" t="s">
        <v>3283</v>
      </c>
      <c r="J3627">
        <v>36.154400000000003</v>
      </c>
      <c r="K3627">
        <v>-109.5526</v>
      </c>
      <c r="L3627">
        <v>1698</v>
      </c>
      <c r="M3627" t="s">
        <v>2699</v>
      </c>
      <c r="N3627">
        <f t="shared" si="109"/>
        <v>82500</v>
      </c>
      <c r="O3627">
        <v>2015</v>
      </c>
      <c r="P3627">
        <v>2016</v>
      </c>
      <c r="Q3627" t="s">
        <v>3284</v>
      </c>
      <c r="R3627" t="s">
        <v>39</v>
      </c>
      <c r="S3627" t="s">
        <v>39</v>
      </c>
      <c r="T3627">
        <v>4</v>
      </c>
      <c r="U3627" t="s">
        <v>3156</v>
      </c>
      <c r="V3627" s="6" t="s">
        <v>2749</v>
      </c>
      <c r="W3627" s="6" t="s">
        <v>2833</v>
      </c>
      <c r="X3627" s="6" t="s">
        <v>2749</v>
      </c>
      <c r="Y3627" s="6" t="s">
        <v>3151</v>
      </c>
      <c r="Z3627" s="6" t="s">
        <v>39</v>
      </c>
      <c r="AA3627" t="s">
        <v>39</v>
      </c>
      <c r="AB3627" t="s">
        <v>39</v>
      </c>
      <c r="AC3627" t="s">
        <v>39</v>
      </c>
      <c r="AD3627" t="s">
        <v>42</v>
      </c>
      <c r="AE3627" t="s">
        <v>3286</v>
      </c>
      <c r="AF3627" t="s">
        <v>40</v>
      </c>
      <c r="AG3627" t="s">
        <v>39</v>
      </c>
      <c r="AH3627" t="s">
        <v>39</v>
      </c>
      <c r="AI3627">
        <f t="shared" si="110"/>
        <v>6.0606060606060606E-3</v>
      </c>
      <c r="AJ3627" s="6" t="s">
        <v>3289</v>
      </c>
      <c r="AK3627">
        <v>16</v>
      </c>
      <c r="AL3627" t="s">
        <v>39</v>
      </c>
      <c r="AM3627" t="s">
        <v>39</v>
      </c>
      <c r="AN3627">
        <v>5</v>
      </c>
      <c r="AO3627">
        <v>25</v>
      </c>
      <c r="AP3627">
        <v>73</v>
      </c>
      <c r="AQ3627" t="s">
        <v>39</v>
      </c>
      <c r="AR3627" t="s">
        <v>2692</v>
      </c>
      <c r="AS3627" t="s">
        <v>3287</v>
      </c>
    </row>
    <row r="3628" spans="1:45" x14ac:dyDescent="0.35">
      <c r="A3628" t="s">
        <v>2339</v>
      </c>
      <c r="B3628" t="s">
        <v>2707</v>
      </c>
      <c r="C3628" t="s">
        <v>2592</v>
      </c>
      <c r="D3628" t="s">
        <v>2337</v>
      </c>
      <c r="E3628" t="s">
        <v>2338</v>
      </c>
      <c r="F3628" t="s">
        <v>3282</v>
      </c>
      <c r="G3628" t="s">
        <v>40</v>
      </c>
      <c r="H3628" t="s">
        <v>40</v>
      </c>
      <c r="I3628" t="s">
        <v>3283</v>
      </c>
      <c r="J3628">
        <v>36.154400000000003</v>
      </c>
      <c r="K3628">
        <v>-109.5526</v>
      </c>
      <c r="L3628">
        <v>1698</v>
      </c>
      <c r="M3628" t="s">
        <v>2699</v>
      </c>
      <c r="N3628">
        <f t="shared" si="109"/>
        <v>82500</v>
      </c>
      <c r="O3628">
        <v>2015</v>
      </c>
      <c r="P3628">
        <v>2016</v>
      </c>
      <c r="Q3628" t="s">
        <v>3284</v>
      </c>
      <c r="R3628" t="s">
        <v>39</v>
      </c>
      <c r="S3628" t="s">
        <v>39</v>
      </c>
      <c r="T3628">
        <v>4</v>
      </c>
      <c r="U3628" t="s">
        <v>3156</v>
      </c>
      <c r="V3628" s="6" t="s">
        <v>2749</v>
      </c>
      <c r="W3628" s="6" t="s">
        <v>2833</v>
      </c>
      <c r="X3628" s="6" t="s">
        <v>2749</v>
      </c>
      <c r="Y3628" s="6" t="s">
        <v>3285</v>
      </c>
      <c r="Z3628" s="6" t="s">
        <v>39</v>
      </c>
      <c r="AA3628" s="6" t="s">
        <v>44</v>
      </c>
      <c r="AB3628">
        <v>750</v>
      </c>
      <c r="AC3628">
        <f t="shared" ref="AC3628" si="126">4/24</f>
        <v>0.16666666666666666</v>
      </c>
      <c r="AD3628" t="s">
        <v>42</v>
      </c>
      <c r="AE3628" t="s">
        <v>3286</v>
      </c>
      <c r="AF3628" t="s">
        <v>40</v>
      </c>
      <c r="AG3628" t="s">
        <v>39</v>
      </c>
      <c r="AH3628" t="s">
        <v>39</v>
      </c>
      <c r="AI3628">
        <f t="shared" si="110"/>
        <v>6.0606060606060606E-3</v>
      </c>
      <c r="AJ3628" s="6" t="s">
        <v>3289</v>
      </c>
      <c r="AK3628">
        <v>17</v>
      </c>
      <c r="AL3628" t="s">
        <v>39</v>
      </c>
      <c r="AM3628" t="s">
        <v>39</v>
      </c>
      <c r="AN3628">
        <v>5</v>
      </c>
      <c r="AO3628">
        <v>25</v>
      </c>
      <c r="AP3628">
        <v>73</v>
      </c>
      <c r="AQ3628" t="s">
        <v>39</v>
      </c>
      <c r="AR3628" t="s">
        <v>2692</v>
      </c>
      <c r="AS3628" t="s">
        <v>3287</v>
      </c>
    </row>
    <row r="3629" spans="1:45" x14ac:dyDescent="0.35">
      <c r="A3629" t="s">
        <v>2339</v>
      </c>
      <c r="B3629" t="s">
        <v>2707</v>
      </c>
      <c r="C3629" t="s">
        <v>2592</v>
      </c>
      <c r="D3629" t="s">
        <v>2337</v>
      </c>
      <c r="E3629" t="s">
        <v>2338</v>
      </c>
      <c r="F3629" t="s">
        <v>3282</v>
      </c>
      <c r="G3629" t="s">
        <v>40</v>
      </c>
      <c r="H3629" t="s">
        <v>40</v>
      </c>
      <c r="I3629" t="s">
        <v>3283</v>
      </c>
      <c r="J3629">
        <v>36.154400000000003</v>
      </c>
      <c r="K3629">
        <v>-109.5526</v>
      </c>
      <c r="L3629">
        <v>1698</v>
      </c>
      <c r="M3629" t="s">
        <v>2699</v>
      </c>
      <c r="N3629">
        <f t="shared" si="109"/>
        <v>82500</v>
      </c>
      <c r="O3629">
        <v>2015</v>
      </c>
      <c r="P3629">
        <v>2016</v>
      </c>
      <c r="Q3629" t="s">
        <v>3284</v>
      </c>
      <c r="R3629" t="s">
        <v>39</v>
      </c>
      <c r="S3629" t="s">
        <v>39</v>
      </c>
      <c r="T3629">
        <v>4</v>
      </c>
      <c r="U3629" t="s">
        <v>3156</v>
      </c>
      <c r="V3629" s="6" t="s">
        <v>2749</v>
      </c>
      <c r="W3629">
        <v>56</v>
      </c>
      <c r="X3629" s="6" t="s">
        <v>2749</v>
      </c>
      <c r="Y3629" s="6" t="s">
        <v>39</v>
      </c>
      <c r="Z3629" s="6" t="s">
        <v>39</v>
      </c>
      <c r="AA3629" t="s">
        <v>39</v>
      </c>
      <c r="AB3629" t="s">
        <v>39</v>
      </c>
      <c r="AC3629" t="s">
        <v>39</v>
      </c>
      <c r="AD3629" t="s">
        <v>40</v>
      </c>
      <c r="AE3629" t="s">
        <v>39</v>
      </c>
      <c r="AF3629" t="s">
        <v>40</v>
      </c>
      <c r="AG3629" t="s">
        <v>39</v>
      </c>
      <c r="AH3629" t="s">
        <v>39</v>
      </c>
      <c r="AI3629">
        <f t="shared" si="110"/>
        <v>6.0606060606060606E-3</v>
      </c>
      <c r="AJ3629" s="6" t="s">
        <v>3289</v>
      </c>
      <c r="AK3629">
        <v>30</v>
      </c>
      <c r="AL3629" t="s">
        <v>39</v>
      </c>
      <c r="AM3629" t="s">
        <v>39</v>
      </c>
      <c r="AN3629">
        <v>5</v>
      </c>
      <c r="AO3629">
        <v>25</v>
      </c>
      <c r="AP3629">
        <v>73</v>
      </c>
      <c r="AQ3629" t="s">
        <v>39</v>
      </c>
      <c r="AR3629" t="s">
        <v>2692</v>
      </c>
      <c r="AS3629" t="s">
        <v>3287</v>
      </c>
    </row>
    <row r="3630" spans="1:45" x14ac:dyDescent="0.35">
      <c r="A3630" t="s">
        <v>2339</v>
      </c>
      <c r="B3630" t="s">
        <v>2707</v>
      </c>
      <c r="C3630" t="s">
        <v>2592</v>
      </c>
      <c r="D3630" t="s">
        <v>2337</v>
      </c>
      <c r="E3630" t="s">
        <v>2338</v>
      </c>
      <c r="F3630" t="s">
        <v>3282</v>
      </c>
      <c r="G3630" t="s">
        <v>40</v>
      </c>
      <c r="H3630" t="s">
        <v>40</v>
      </c>
      <c r="I3630" t="s">
        <v>3283</v>
      </c>
      <c r="J3630">
        <v>36.154400000000003</v>
      </c>
      <c r="K3630">
        <v>-109.5526</v>
      </c>
      <c r="L3630">
        <v>1698</v>
      </c>
      <c r="M3630" t="s">
        <v>2699</v>
      </c>
      <c r="N3630">
        <f t="shared" si="109"/>
        <v>82500</v>
      </c>
      <c r="O3630">
        <v>2015</v>
      </c>
      <c r="P3630">
        <v>2016</v>
      </c>
      <c r="Q3630" t="s">
        <v>3284</v>
      </c>
      <c r="R3630" t="s">
        <v>39</v>
      </c>
      <c r="S3630" t="s">
        <v>39</v>
      </c>
      <c r="T3630">
        <v>4</v>
      </c>
      <c r="U3630" t="s">
        <v>3156</v>
      </c>
      <c r="V3630" s="6" t="s">
        <v>2749</v>
      </c>
      <c r="W3630">
        <v>56</v>
      </c>
      <c r="X3630" s="6" t="s">
        <v>2749</v>
      </c>
      <c r="Y3630" s="6" t="s">
        <v>3151</v>
      </c>
      <c r="Z3630" s="6" t="s">
        <v>39</v>
      </c>
      <c r="AA3630" t="s">
        <v>39</v>
      </c>
      <c r="AB3630" t="s">
        <v>39</v>
      </c>
      <c r="AC3630" t="s">
        <v>39</v>
      </c>
      <c r="AD3630" t="s">
        <v>42</v>
      </c>
      <c r="AE3630" t="s">
        <v>3286</v>
      </c>
      <c r="AF3630" t="s">
        <v>40</v>
      </c>
      <c r="AG3630" t="s">
        <v>39</v>
      </c>
      <c r="AH3630" t="s">
        <v>39</v>
      </c>
      <c r="AI3630">
        <f t="shared" si="110"/>
        <v>6.0606060606060606E-3</v>
      </c>
      <c r="AJ3630" s="6" t="s">
        <v>3289</v>
      </c>
      <c r="AK3630">
        <v>32</v>
      </c>
      <c r="AL3630" t="s">
        <v>39</v>
      </c>
      <c r="AM3630" t="s">
        <v>39</v>
      </c>
      <c r="AN3630">
        <v>5</v>
      </c>
      <c r="AO3630">
        <v>25</v>
      </c>
      <c r="AP3630">
        <v>73</v>
      </c>
      <c r="AQ3630" t="s">
        <v>39</v>
      </c>
      <c r="AR3630" t="s">
        <v>2692</v>
      </c>
      <c r="AS3630" t="s">
        <v>3287</v>
      </c>
    </row>
    <row r="3631" spans="1:45" x14ac:dyDescent="0.35">
      <c r="A3631" t="s">
        <v>2339</v>
      </c>
      <c r="B3631" t="s">
        <v>2707</v>
      </c>
      <c r="C3631" t="s">
        <v>2592</v>
      </c>
      <c r="D3631" t="s">
        <v>2337</v>
      </c>
      <c r="E3631" t="s">
        <v>2338</v>
      </c>
      <c r="F3631" t="s">
        <v>3282</v>
      </c>
      <c r="G3631" t="s">
        <v>40</v>
      </c>
      <c r="H3631" t="s">
        <v>40</v>
      </c>
      <c r="I3631" t="s">
        <v>3283</v>
      </c>
      <c r="J3631">
        <v>36.154400000000003</v>
      </c>
      <c r="K3631">
        <v>-109.5526</v>
      </c>
      <c r="L3631">
        <v>1698</v>
      </c>
      <c r="M3631" t="s">
        <v>2699</v>
      </c>
      <c r="N3631">
        <f t="shared" si="109"/>
        <v>82500</v>
      </c>
      <c r="O3631">
        <v>2015</v>
      </c>
      <c r="P3631">
        <v>2016</v>
      </c>
      <c r="Q3631" t="s">
        <v>3284</v>
      </c>
      <c r="R3631" t="s">
        <v>39</v>
      </c>
      <c r="S3631" t="s">
        <v>39</v>
      </c>
      <c r="T3631">
        <v>4</v>
      </c>
      <c r="U3631" t="s">
        <v>3156</v>
      </c>
      <c r="V3631" s="6" t="s">
        <v>2749</v>
      </c>
      <c r="W3631">
        <v>56</v>
      </c>
      <c r="X3631" s="6" t="s">
        <v>2749</v>
      </c>
      <c r="Y3631" s="6" t="s">
        <v>3285</v>
      </c>
      <c r="Z3631" s="6" t="s">
        <v>39</v>
      </c>
      <c r="AA3631" s="6" t="s">
        <v>44</v>
      </c>
      <c r="AB3631">
        <v>750</v>
      </c>
      <c r="AC3631">
        <f t="shared" ref="AC3631" si="127">4/24</f>
        <v>0.16666666666666666</v>
      </c>
      <c r="AD3631" t="s">
        <v>42</v>
      </c>
      <c r="AE3631" t="s">
        <v>3286</v>
      </c>
      <c r="AF3631" t="s">
        <v>40</v>
      </c>
      <c r="AG3631" t="s">
        <v>39</v>
      </c>
      <c r="AH3631" t="s">
        <v>39</v>
      </c>
      <c r="AI3631">
        <f t="shared" si="110"/>
        <v>6.0606060606060606E-3</v>
      </c>
      <c r="AJ3631" s="6" t="s">
        <v>3289</v>
      </c>
      <c r="AK3631">
        <v>40</v>
      </c>
      <c r="AL3631" t="s">
        <v>39</v>
      </c>
      <c r="AM3631" t="s">
        <v>39</v>
      </c>
      <c r="AN3631">
        <v>5</v>
      </c>
      <c r="AO3631">
        <v>25</v>
      </c>
      <c r="AP3631">
        <v>73</v>
      </c>
      <c r="AQ3631" t="s">
        <v>39</v>
      </c>
      <c r="AR3631" t="s">
        <v>2692</v>
      </c>
      <c r="AS3631" t="s">
        <v>3287</v>
      </c>
    </row>
    <row r="3632" spans="1:45" x14ac:dyDescent="0.35">
      <c r="A3632" t="s">
        <v>2339</v>
      </c>
      <c r="B3632" t="s">
        <v>2707</v>
      </c>
      <c r="C3632" t="s">
        <v>2592</v>
      </c>
      <c r="D3632" t="s">
        <v>2337</v>
      </c>
      <c r="E3632" t="s">
        <v>2338</v>
      </c>
      <c r="F3632" t="s">
        <v>3282</v>
      </c>
      <c r="G3632" t="s">
        <v>40</v>
      </c>
      <c r="H3632" t="s">
        <v>40</v>
      </c>
      <c r="I3632" t="s">
        <v>3283</v>
      </c>
      <c r="J3632">
        <v>36.154400000000003</v>
      </c>
      <c r="K3632">
        <v>-109.5526</v>
      </c>
      <c r="L3632">
        <v>1698</v>
      </c>
      <c r="M3632" t="s">
        <v>2699</v>
      </c>
      <c r="N3632">
        <f t="shared" si="109"/>
        <v>82500</v>
      </c>
      <c r="O3632">
        <v>2015</v>
      </c>
      <c r="P3632">
        <v>2016</v>
      </c>
      <c r="Q3632" t="s">
        <v>3284</v>
      </c>
      <c r="R3632" t="s">
        <v>39</v>
      </c>
      <c r="S3632" t="s">
        <v>39</v>
      </c>
      <c r="T3632">
        <v>4</v>
      </c>
      <c r="U3632" t="s">
        <v>3156</v>
      </c>
      <c r="V3632" s="6" t="s">
        <v>3036</v>
      </c>
      <c r="W3632" s="6" t="s">
        <v>2833</v>
      </c>
      <c r="X3632" s="6" t="s">
        <v>3036</v>
      </c>
      <c r="Y3632" s="6" t="s">
        <v>39</v>
      </c>
      <c r="Z3632" s="6" t="s">
        <v>39</v>
      </c>
      <c r="AA3632" t="s">
        <v>39</v>
      </c>
      <c r="AB3632" t="s">
        <v>39</v>
      </c>
      <c r="AC3632" t="s">
        <v>39</v>
      </c>
      <c r="AD3632" t="s">
        <v>40</v>
      </c>
      <c r="AE3632" t="s">
        <v>39</v>
      </c>
      <c r="AF3632" t="s">
        <v>40</v>
      </c>
      <c r="AG3632" t="s">
        <v>39</v>
      </c>
      <c r="AH3632" t="s">
        <v>39</v>
      </c>
      <c r="AI3632">
        <f t="shared" si="110"/>
        <v>6.0606060606060606E-3</v>
      </c>
      <c r="AJ3632" s="6" t="s">
        <v>3289</v>
      </c>
      <c r="AK3632">
        <v>15</v>
      </c>
      <c r="AL3632" t="s">
        <v>39</v>
      </c>
      <c r="AM3632" t="s">
        <v>39</v>
      </c>
      <c r="AN3632">
        <v>5</v>
      </c>
      <c r="AO3632">
        <v>25</v>
      </c>
      <c r="AP3632">
        <v>73</v>
      </c>
      <c r="AQ3632" t="s">
        <v>39</v>
      </c>
      <c r="AR3632" t="s">
        <v>2692</v>
      </c>
      <c r="AS3632" t="s">
        <v>3287</v>
      </c>
    </row>
    <row r="3633" spans="1:45" x14ac:dyDescent="0.35">
      <c r="A3633" t="s">
        <v>2339</v>
      </c>
      <c r="B3633" t="s">
        <v>2707</v>
      </c>
      <c r="C3633" t="s">
        <v>2592</v>
      </c>
      <c r="D3633" t="s">
        <v>2337</v>
      </c>
      <c r="E3633" t="s">
        <v>2338</v>
      </c>
      <c r="F3633" t="s">
        <v>3282</v>
      </c>
      <c r="G3633" t="s">
        <v>40</v>
      </c>
      <c r="H3633" t="s">
        <v>40</v>
      </c>
      <c r="I3633" t="s">
        <v>3283</v>
      </c>
      <c r="J3633">
        <v>36.154400000000003</v>
      </c>
      <c r="K3633">
        <v>-109.5526</v>
      </c>
      <c r="L3633">
        <v>1698</v>
      </c>
      <c r="M3633" t="s">
        <v>2699</v>
      </c>
      <c r="N3633">
        <f t="shared" si="109"/>
        <v>82500</v>
      </c>
      <c r="O3633">
        <v>2015</v>
      </c>
      <c r="P3633">
        <v>2016</v>
      </c>
      <c r="Q3633" t="s">
        <v>3284</v>
      </c>
      <c r="R3633" t="s">
        <v>39</v>
      </c>
      <c r="S3633" t="s">
        <v>39</v>
      </c>
      <c r="T3633">
        <v>4</v>
      </c>
      <c r="U3633" t="s">
        <v>3156</v>
      </c>
      <c r="V3633" s="6" t="s">
        <v>3036</v>
      </c>
      <c r="W3633" s="6" t="s">
        <v>2833</v>
      </c>
      <c r="X3633" s="6" t="s">
        <v>3036</v>
      </c>
      <c r="Y3633" s="6" t="s">
        <v>3151</v>
      </c>
      <c r="Z3633" s="6" t="s">
        <v>39</v>
      </c>
      <c r="AA3633" t="s">
        <v>39</v>
      </c>
      <c r="AB3633" t="s">
        <v>39</v>
      </c>
      <c r="AC3633" t="s">
        <v>39</v>
      </c>
      <c r="AD3633" t="s">
        <v>42</v>
      </c>
      <c r="AE3633" t="s">
        <v>3286</v>
      </c>
      <c r="AF3633" t="s">
        <v>40</v>
      </c>
      <c r="AG3633" t="s">
        <v>39</v>
      </c>
      <c r="AH3633" t="s">
        <v>39</v>
      </c>
      <c r="AI3633">
        <f t="shared" si="110"/>
        <v>6.0606060606060606E-3</v>
      </c>
      <c r="AJ3633" s="6" t="s">
        <v>3289</v>
      </c>
      <c r="AK3633">
        <v>17</v>
      </c>
      <c r="AL3633" t="s">
        <v>39</v>
      </c>
      <c r="AM3633" t="s">
        <v>39</v>
      </c>
      <c r="AN3633">
        <v>5</v>
      </c>
      <c r="AO3633">
        <v>25</v>
      </c>
      <c r="AP3633">
        <v>73</v>
      </c>
      <c r="AQ3633" t="s">
        <v>39</v>
      </c>
      <c r="AR3633" t="s">
        <v>2692</v>
      </c>
      <c r="AS3633" t="s">
        <v>3287</v>
      </c>
    </row>
    <row r="3634" spans="1:45" x14ac:dyDescent="0.35">
      <c r="A3634" t="s">
        <v>2339</v>
      </c>
      <c r="B3634" t="s">
        <v>2707</v>
      </c>
      <c r="C3634" t="s">
        <v>2592</v>
      </c>
      <c r="D3634" t="s">
        <v>2337</v>
      </c>
      <c r="E3634" t="s">
        <v>2338</v>
      </c>
      <c r="F3634" t="s">
        <v>3282</v>
      </c>
      <c r="G3634" t="s">
        <v>40</v>
      </c>
      <c r="H3634" t="s">
        <v>40</v>
      </c>
      <c r="I3634" t="s">
        <v>3283</v>
      </c>
      <c r="J3634">
        <v>36.154400000000003</v>
      </c>
      <c r="K3634">
        <v>-109.5526</v>
      </c>
      <c r="L3634">
        <v>1698</v>
      </c>
      <c r="M3634" t="s">
        <v>2699</v>
      </c>
      <c r="N3634">
        <f t="shared" si="109"/>
        <v>82500</v>
      </c>
      <c r="O3634">
        <v>2015</v>
      </c>
      <c r="P3634">
        <v>2016</v>
      </c>
      <c r="Q3634" t="s">
        <v>3284</v>
      </c>
      <c r="R3634" t="s">
        <v>39</v>
      </c>
      <c r="S3634" t="s">
        <v>39</v>
      </c>
      <c r="T3634">
        <v>4</v>
      </c>
      <c r="U3634" t="s">
        <v>3156</v>
      </c>
      <c r="V3634" s="6" t="s">
        <v>3036</v>
      </c>
      <c r="W3634" s="6" t="s">
        <v>2833</v>
      </c>
      <c r="X3634" s="6" t="s">
        <v>3036</v>
      </c>
      <c r="Y3634" s="6" t="s">
        <v>3285</v>
      </c>
      <c r="Z3634" s="6" t="s">
        <v>39</v>
      </c>
      <c r="AA3634" s="6" t="s">
        <v>44</v>
      </c>
      <c r="AB3634">
        <v>750</v>
      </c>
      <c r="AC3634">
        <f t="shared" ref="AC3634" si="128">4/24</f>
        <v>0.16666666666666666</v>
      </c>
      <c r="AD3634" t="s">
        <v>42</v>
      </c>
      <c r="AE3634" t="s">
        <v>3286</v>
      </c>
      <c r="AF3634" t="s">
        <v>40</v>
      </c>
      <c r="AG3634" t="s">
        <v>39</v>
      </c>
      <c r="AH3634" t="s">
        <v>39</v>
      </c>
      <c r="AI3634">
        <f t="shared" si="110"/>
        <v>6.0606060606060606E-3</v>
      </c>
      <c r="AJ3634" s="6" t="s">
        <v>3289</v>
      </c>
      <c r="AK3634">
        <v>15</v>
      </c>
      <c r="AL3634" t="s">
        <v>39</v>
      </c>
      <c r="AM3634" t="s">
        <v>39</v>
      </c>
      <c r="AN3634">
        <v>5</v>
      </c>
      <c r="AO3634">
        <v>25</v>
      </c>
      <c r="AP3634">
        <v>73</v>
      </c>
      <c r="AQ3634" t="s">
        <v>39</v>
      </c>
      <c r="AR3634" t="s">
        <v>2692</v>
      </c>
      <c r="AS3634" t="s">
        <v>3287</v>
      </c>
    </row>
    <row r="3635" spans="1:45" x14ac:dyDescent="0.35">
      <c r="A3635" t="s">
        <v>2339</v>
      </c>
      <c r="B3635" t="s">
        <v>2707</v>
      </c>
      <c r="C3635" t="s">
        <v>2592</v>
      </c>
      <c r="D3635" t="s">
        <v>2337</v>
      </c>
      <c r="E3635" t="s">
        <v>2338</v>
      </c>
      <c r="F3635" t="s">
        <v>3282</v>
      </c>
      <c r="G3635" t="s">
        <v>40</v>
      </c>
      <c r="H3635" t="s">
        <v>40</v>
      </c>
      <c r="I3635" t="s">
        <v>3283</v>
      </c>
      <c r="J3635">
        <v>36.154400000000003</v>
      </c>
      <c r="K3635">
        <v>-109.5526</v>
      </c>
      <c r="L3635">
        <v>1698</v>
      </c>
      <c r="M3635" t="s">
        <v>2699</v>
      </c>
      <c r="N3635">
        <f t="shared" si="109"/>
        <v>82500</v>
      </c>
      <c r="O3635">
        <v>2015</v>
      </c>
      <c r="P3635">
        <v>2016</v>
      </c>
      <c r="Q3635" t="s">
        <v>3284</v>
      </c>
      <c r="R3635" t="s">
        <v>39</v>
      </c>
      <c r="S3635" t="s">
        <v>39</v>
      </c>
      <c r="T3635">
        <v>4</v>
      </c>
      <c r="U3635" t="s">
        <v>3156</v>
      </c>
      <c r="V3635" s="6" t="s">
        <v>3036</v>
      </c>
      <c r="W3635">
        <v>56</v>
      </c>
      <c r="X3635" s="6" t="s">
        <v>3036</v>
      </c>
      <c r="Y3635" s="6" t="s">
        <v>39</v>
      </c>
      <c r="Z3635" s="6" t="s">
        <v>39</v>
      </c>
      <c r="AA3635" t="s">
        <v>39</v>
      </c>
      <c r="AB3635" t="s">
        <v>39</v>
      </c>
      <c r="AC3635" t="s">
        <v>39</v>
      </c>
      <c r="AD3635" t="s">
        <v>40</v>
      </c>
      <c r="AE3635" t="s">
        <v>39</v>
      </c>
      <c r="AF3635" t="s">
        <v>40</v>
      </c>
      <c r="AG3635" t="s">
        <v>39</v>
      </c>
      <c r="AH3635" t="s">
        <v>39</v>
      </c>
      <c r="AI3635">
        <f t="shared" si="110"/>
        <v>6.0606060606060606E-3</v>
      </c>
      <c r="AJ3635" s="6" t="s">
        <v>3289</v>
      </c>
      <c r="AK3635">
        <v>7</v>
      </c>
      <c r="AL3635" t="s">
        <v>39</v>
      </c>
      <c r="AM3635" t="s">
        <v>39</v>
      </c>
      <c r="AN3635">
        <v>5</v>
      </c>
      <c r="AO3635">
        <v>25</v>
      </c>
      <c r="AP3635">
        <v>73</v>
      </c>
      <c r="AQ3635" t="s">
        <v>39</v>
      </c>
      <c r="AR3635" t="s">
        <v>2692</v>
      </c>
      <c r="AS3635" t="s">
        <v>3287</v>
      </c>
    </row>
    <row r="3636" spans="1:45" x14ac:dyDescent="0.35">
      <c r="A3636" t="s">
        <v>2339</v>
      </c>
      <c r="B3636" t="s">
        <v>2707</v>
      </c>
      <c r="C3636" t="s">
        <v>2592</v>
      </c>
      <c r="D3636" t="s">
        <v>2337</v>
      </c>
      <c r="E3636" t="s">
        <v>2338</v>
      </c>
      <c r="F3636" t="s">
        <v>3282</v>
      </c>
      <c r="G3636" t="s">
        <v>40</v>
      </c>
      <c r="H3636" t="s">
        <v>40</v>
      </c>
      <c r="I3636" t="s">
        <v>3283</v>
      </c>
      <c r="J3636">
        <v>36.154400000000003</v>
      </c>
      <c r="K3636">
        <v>-109.5526</v>
      </c>
      <c r="L3636">
        <v>1698</v>
      </c>
      <c r="M3636" t="s">
        <v>2699</v>
      </c>
      <c r="N3636">
        <f t="shared" si="109"/>
        <v>82500</v>
      </c>
      <c r="O3636">
        <v>2015</v>
      </c>
      <c r="P3636">
        <v>2016</v>
      </c>
      <c r="Q3636" t="s">
        <v>3284</v>
      </c>
      <c r="R3636" t="s">
        <v>39</v>
      </c>
      <c r="S3636" t="s">
        <v>39</v>
      </c>
      <c r="T3636">
        <v>4</v>
      </c>
      <c r="U3636" t="s">
        <v>3156</v>
      </c>
      <c r="V3636" s="6" t="s">
        <v>3036</v>
      </c>
      <c r="W3636">
        <v>56</v>
      </c>
      <c r="X3636" s="6" t="s">
        <v>3036</v>
      </c>
      <c r="Y3636" s="6" t="s">
        <v>3151</v>
      </c>
      <c r="Z3636" s="6" t="s">
        <v>39</v>
      </c>
      <c r="AA3636" t="s">
        <v>39</v>
      </c>
      <c r="AB3636" t="s">
        <v>39</v>
      </c>
      <c r="AC3636" t="s">
        <v>39</v>
      </c>
      <c r="AD3636" t="s">
        <v>42</v>
      </c>
      <c r="AE3636" t="s">
        <v>3286</v>
      </c>
      <c r="AF3636" t="s">
        <v>40</v>
      </c>
      <c r="AG3636" t="s">
        <v>39</v>
      </c>
      <c r="AH3636" t="s">
        <v>39</v>
      </c>
      <c r="AI3636">
        <f t="shared" si="110"/>
        <v>6.0606060606060606E-3</v>
      </c>
      <c r="AJ3636" s="6" t="s">
        <v>3289</v>
      </c>
      <c r="AK3636">
        <v>20</v>
      </c>
      <c r="AL3636" t="s">
        <v>39</v>
      </c>
      <c r="AM3636" t="s">
        <v>39</v>
      </c>
      <c r="AN3636">
        <v>5</v>
      </c>
      <c r="AO3636">
        <v>25</v>
      </c>
      <c r="AP3636">
        <v>73</v>
      </c>
      <c r="AQ3636" t="s">
        <v>39</v>
      </c>
      <c r="AR3636" t="s">
        <v>2692</v>
      </c>
      <c r="AS3636" t="s">
        <v>3287</v>
      </c>
    </row>
    <row r="3637" spans="1:45" x14ac:dyDescent="0.35">
      <c r="A3637" t="s">
        <v>2339</v>
      </c>
      <c r="B3637" t="s">
        <v>2707</v>
      </c>
      <c r="C3637" t="s">
        <v>2592</v>
      </c>
      <c r="D3637" t="s">
        <v>2337</v>
      </c>
      <c r="E3637" t="s">
        <v>2338</v>
      </c>
      <c r="F3637" t="s">
        <v>3282</v>
      </c>
      <c r="G3637" t="s">
        <v>40</v>
      </c>
      <c r="H3637" t="s">
        <v>40</v>
      </c>
      <c r="I3637" t="s">
        <v>3283</v>
      </c>
      <c r="J3637">
        <v>36.154400000000003</v>
      </c>
      <c r="K3637">
        <v>-109.5526</v>
      </c>
      <c r="L3637">
        <v>1698</v>
      </c>
      <c r="M3637" t="s">
        <v>2699</v>
      </c>
      <c r="N3637">
        <f t="shared" si="109"/>
        <v>82500</v>
      </c>
      <c r="O3637">
        <v>2015</v>
      </c>
      <c r="P3637">
        <v>2016</v>
      </c>
      <c r="Q3637" t="s">
        <v>3284</v>
      </c>
      <c r="R3637" t="s">
        <v>39</v>
      </c>
      <c r="S3637" t="s">
        <v>39</v>
      </c>
      <c r="T3637">
        <v>4</v>
      </c>
      <c r="U3637" t="s">
        <v>3156</v>
      </c>
      <c r="V3637" s="6" t="s">
        <v>3036</v>
      </c>
      <c r="W3637">
        <v>56</v>
      </c>
      <c r="X3637" s="6" t="s">
        <v>3036</v>
      </c>
      <c r="Y3637" s="6" t="s">
        <v>3285</v>
      </c>
      <c r="Z3637" s="6" t="s">
        <v>39</v>
      </c>
      <c r="AA3637" s="6" t="s">
        <v>44</v>
      </c>
      <c r="AB3637">
        <v>750</v>
      </c>
      <c r="AC3637">
        <f t="shared" ref="AC3637:AC3661" si="129">4/24</f>
        <v>0.16666666666666666</v>
      </c>
      <c r="AD3637" t="s">
        <v>42</v>
      </c>
      <c r="AE3637" t="s">
        <v>3286</v>
      </c>
      <c r="AF3637" t="s">
        <v>40</v>
      </c>
      <c r="AG3637" t="s">
        <v>39</v>
      </c>
      <c r="AH3637" t="s">
        <v>39</v>
      </c>
      <c r="AI3637">
        <f t="shared" si="110"/>
        <v>6.0606060606060606E-3</v>
      </c>
      <c r="AJ3637" s="6" t="s">
        <v>3289</v>
      </c>
      <c r="AK3637">
        <v>39</v>
      </c>
      <c r="AL3637" t="s">
        <v>39</v>
      </c>
      <c r="AM3637" t="s">
        <v>39</v>
      </c>
      <c r="AN3637">
        <v>5</v>
      </c>
      <c r="AO3637">
        <v>25</v>
      </c>
      <c r="AP3637">
        <v>73</v>
      </c>
      <c r="AQ3637" t="s">
        <v>39</v>
      </c>
      <c r="AR3637" t="s">
        <v>2692</v>
      </c>
      <c r="AS3637" t="s">
        <v>3287</v>
      </c>
    </row>
    <row r="3638" spans="1:45" x14ac:dyDescent="0.35">
      <c r="A3638" t="s">
        <v>2339</v>
      </c>
      <c r="B3638" t="s">
        <v>2707</v>
      </c>
      <c r="C3638" t="s">
        <v>2592</v>
      </c>
      <c r="D3638" t="s">
        <v>2337</v>
      </c>
      <c r="E3638" t="s">
        <v>2338</v>
      </c>
      <c r="F3638" t="s">
        <v>3282</v>
      </c>
      <c r="G3638" t="s">
        <v>40</v>
      </c>
      <c r="H3638" t="s">
        <v>40</v>
      </c>
      <c r="I3638" t="s">
        <v>3283</v>
      </c>
      <c r="J3638">
        <v>36.154400000000003</v>
      </c>
      <c r="K3638">
        <v>-109.5526</v>
      </c>
      <c r="L3638">
        <v>1698</v>
      </c>
      <c r="M3638" t="s">
        <v>2699</v>
      </c>
      <c r="N3638">
        <f t="shared" si="109"/>
        <v>82500</v>
      </c>
      <c r="O3638">
        <v>2015</v>
      </c>
      <c r="P3638">
        <v>2016</v>
      </c>
      <c r="Q3638" t="s">
        <v>3284</v>
      </c>
      <c r="R3638" t="s">
        <v>39</v>
      </c>
      <c r="S3638" t="s">
        <v>39</v>
      </c>
      <c r="T3638">
        <v>4</v>
      </c>
      <c r="U3638" t="s">
        <v>3156</v>
      </c>
      <c r="V3638" s="6" t="s">
        <v>2714</v>
      </c>
      <c r="W3638" s="6" t="s">
        <v>2833</v>
      </c>
      <c r="X3638" s="6" t="s">
        <v>2714</v>
      </c>
      <c r="Y3638" s="6" t="s">
        <v>39</v>
      </c>
      <c r="Z3638" s="6" t="s">
        <v>39</v>
      </c>
      <c r="AA3638" t="s">
        <v>39</v>
      </c>
      <c r="AB3638" t="s">
        <v>39</v>
      </c>
      <c r="AC3638" t="s">
        <v>39</v>
      </c>
      <c r="AD3638" t="s">
        <v>40</v>
      </c>
      <c r="AE3638" t="s">
        <v>39</v>
      </c>
      <c r="AF3638" t="s">
        <v>40</v>
      </c>
      <c r="AG3638" t="s">
        <v>39</v>
      </c>
      <c r="AH3638" t="s">
        <v>39</v>
      </c>
      <c r="AI3638">
        <f t="shared" si="110"/>
        <v>6.0606060606060606E-3</v>
      </c>
      <c r="AJ3638" s="6" t="s">
        <v>3289</v>
      </c>
      <c r="AK3638" t="s">
        <v>39</v>
      </c>
      <c r="AL3638" t="s">
        <v>39</v>
      </c>
      <c r="AM3638" t="s">
        <v>39</v>
      </c>
      <c r="AN3638">
        <v>5</v>
      </c>
      <c r="AO3638">
        <v>25</v>
      </c>
      <c r="AP3638">
        <v>73</v>
      </c>
      <c r="AQ3638" t="s">
        <v>39</v>
      </c>
      <c r="AR3638" t="s">
        <v>2692</v>
      </c>
      <c r="AS3638" t="s">
        <v>3287</v>
      </c>
    </row>
    <row r="3639" spans="1:45" x14ac:dyDescent="0.35">
      <c r="A3639" t="s">
        <v>2339</v>
      </c>
      <c r="B3639" t="s">
        <v>2707</v>
      </c>
      <c r="C3639" t="s">
        <v>2592</v>
      </c>
      <c r="D3639" t="s">
        <v>2337</v>
      </c>
      <c r="E3639" t="s">
        <v>2338</v>
      </c>
      <c r="F3639" t="s">
        <v>3282</v>
      </c>
      <c r="G3639" t="s">
        <v>40</v>
      </c>
      <c r="H3639" t="s">
        <v>40</v>
      </c>
      <c r="I3639" t="s">
        <v>3283</v>
      </c>
      <c r="J3639">
        <v>36.154400000000003</v>
      </c>
      <c r="K3639">
        <v>-109.5526</v>
      </c>
      <c r="L3639">
        <v>1698</v>
      </c>
      <c r="M3639" t="s">
        <v>2699</v>
      </c>
      <c r="N3639">
        <f t="shared" si="109"/>
        <v>82500</v>
      </c>
      <c r="O3639">
        <v>2015</v>
      </c>
      <c r="P3639">
        <v>2016</v>
      </c>
      <c r="Q3639" t="s">
        <v>3284</v>
      </c>
      <c r="R3639" t="s">
        <v>39</v>
      </c>
      <c r="S3639" t="s">
        <v>39</v>
      </c>
      <c r="T3639">
        <v>4</v>
      </c>
      <c r="U3639" t="s">
        <v>3156</v>
      </c>
      <c r="V3639" s="6" t="s">
        <v>2714</v>
      </c>
      <c r="W3639" s="6" t="s">
        <v>2833</v>
      </c>
      <c r="X3639" s="6" t="s">
        <v>2714</v>
      </c>
      <c r="Y3639" s="6" t="s">
        <v>3151</v>
      </c>
      <c r="Z3639" s="6" t="s">
        <v>39</v>
      </c>
      <c r="AA3639" t="s">
        <v>39</v>
      </c>
      <c r="AB3639" t="s">
        <v>39</v>
      </c>
      <c r="AC3639" t="s">
        <v>39</v>
      </c>
      <c r="AD3639" t="s">
        <v>42</v>
      </c>
      <c r="AE3639" t="s">
        <v>3286</v>
      </c>
      <c r="AF3639" t="s">
        <v>40</v>
      </c>
      <c r="AG3639" t="s">
        <v>39</v>
      </c>
      <c r="AH3639" t="s">
        <v>39</v>
      </c>
      <c r="AI3639">
        <f t="shared" si="110"/>
        <v>6.0606060606060606E-3</v>
      </c>
      <c r="AJ3639" s="6" t="s">
        <v>3289</v>
      </c>
      <c r="AK3639" t="s">
        <v>39</v>
      </c>
      <c r="AL3639" t="s">
        <v>39</v>
      </c>
      <c r="AM3639" t="s">
        <v>39</v>
      </c>
      <c r="AN3639">
        <v>5</v>
      </c>
      <c r="AO3639">
        <v>25</v>
      </c>
      <c r="AP3639">
        <v>73</v>
      </c>
      <c r="AQ3639" t="s">
        <v>39</v>
      </c>
      <c r="AR3639" t="s">
        <v>2692</v>
      </c>
      <c r="AS3639" t="s">
        <v>3287</v>
      </c>
    </row>
    <row r="3640" spans="1:45" x14ac:dyDescent="0.35">
      <c r="A3640" t="s">
        <v>2339</v>
      </c>
      <c r="B3640" t="s">
        <v>2707</v>
      </c>
      <c r="C3640" t="s">
        <v>2592</v>
      </c>
      <c r="D3640" t="s">
        <v>2337</v>
      </c>
      <c r="E3640" t="s">
        <v>2338</v>
      </c>
      <c r="F3640" t="s">
        <v>3282</v>
      </c>
      <c r="G3640" t="s">
        <v>40</v>
      </c>
      <c r="H3640" t="s">
        <v>40</v>
      </c>
      <c r="I3640" t="s">
        <v>3283</v>
      </c>
      <c r="J3640">
        <v>36.154400000000003</v>
      </c>
      <c r="K3640">
        <v>-109.5526</v>
      </c>
      <c r="L3640">
        <v>1698</v>
      </c>
      <c r="M3640" t="s">
        <v>2699</v>
      </c>
      <c r="N3640">
        <f t="shared" si="109"/>
        <v>82500</v>
      </c>
      <c r="O3640">
        <v>2015</v>
      </c>
      <c r="P3640">
        <v>2016</v>
      </c>
      <c r="Q3640" t="s">
        <v>3284</v>
      </c>
      <c r="R3640" t="s">
        <v>39</v>
      </c>
      <c r="S3640" t="s">
        <v>39</v>
      </c>
      <c r="T3640">
        <v>4</v>
      </c>
      <c r="U3640" t="s">
        <v>3156</v>
      </c>
      <c r="V3640" s="6" t="s">
        <v>2714</v>
      </c>
      <c r="W3640" s="6" t="s">
        <v>2833</v>
      </c>
      <c r="X3640" s="6" t="s">
        <v>2714</v>
      </c>
      <c r="Y3640" s="6" t="s">
        <v>3285</v>
      </c>
      <c r="Z3640" s="6" t="s">
        <v>39</v>
      </c>
      <c r="AA3640" s="6" t="s">
        <v>44</v>
      </c>
      <c r="AB3640">
        <v>750</v>
      </c>
      <c r="AC3640">
        <f t="shared" ref="AC3640" si="130">4/24</f>
        <v>0.16666666666666666</v>
      </c>
      <c r="AD3640" t="s">
        <v>42</v>
      </c>
      <c r="AE3640" t="s">
        <v>3286</v>
      </c>
      <c r="AF3640" t="s">
        <v>40</v>
      </c>
      <c r="AG3640" t="s">
        <v>39</v>
      </c>
      <c r="AH3640" t="s">
        <v>39</v>
      </c>
      <c r="AI3640">
        <f t="shared" si="110"/>
        <v>6.0606060606060606E-3</v>
      </c>
      <c r="AJ3640" s="6" t="s">
        <v>3289</v>
      </c>
      <c r="AK3640" t="s">
        <v>39</v>
      </c>
      <c r="AL3640" t="s">
        <v>39</v>
      </c>
      <c r="AM3640" t="s">
        <v>39</v>
      </c>
      <c r="AN3640">
        <v>5</v>
      </c>
      <c r="AO3640">
        <v>25</v>
      </c>
      <c r="AP3640">
        <v>73</v>
      </c>
      <c r="AQ3640" t="s">
        <v>39</v>
      </c>
      <c r="AR3640" t="s">
        <v>2692</v>
      </c>
      <c r="AS3640" t="s">
        <v>3287</v>
      </c>
    </row>
    <row r="3641" spans="1:45" x14ac:dyDescent="0.35">
      <c r="A3641" t="s">
        <v>2339</v>
      </c>
      <c r="B3641" t="s">
        <v>2707</v>
      </c>
      <c r="C3641" t="s">
        <v>2592</v>
      </c>
      <c r="D3641" t="s">
        <v>2337</v>
      </c>
      <c r="E3641" t="s">
        <v>2338</v>
      </c>
      <c r="F3641" t="s">
        <v>3282</v>
      </c>
      <c r="G3641" t="s">
        <v>40</v>
      </c>
      <c r="H3641" t="s">
        <v>40</v>
      </c>
      <c r="I3641" t="s">
        <v>3283</v>
      </c>
      <c r="J3641">
        <v>36.154400000000003</v>
      </c>
      <c r="K3641">
        <v>-109.5526</v>
      </c>
      <c r="L3641">
        <v>1698</v>
      </c>
      <c r="M3641" t="s">
        <v>2699</v>
      </c>
      <c r="N3641">
        <f t="shared" si="109"/>
        <v>82500</v>
      </c>
      <c r="O3641">
        <v>2015</v>
      </c>
      <c r="P3641">
        <v>2016</v>
      </c>
      <c r="Q3641" t="s">
        <v>3284</v>
      </c>
      <c r="R3641" t="s">
        <v>39</v>
      </c>
      <c r="S3641" t="s">
        <v>39</v>
      </c>
      <c r="T3641">
        <v>4</v>
      </c>
      <c r="U3641" t="s">
        <v>3156</v>
      </c>
      <c r="V3641" s="6" t="s">
        <v>2714</v>
      </c>
      <c r="W3641">
        <v>56</v>
      </c>
      <c r="X3641" s="6" t="s">
        <v>2714</v>
      </c>
      <c r="Y3641" s="6" t="s">
        <v>39</v>
      </c>
      <c r="Z3641" s="6" t="s">
        <v>39</v>
      </c>
      <c r="AA3641" t="s">
        <v>39</v>
      </c>
      <c r="AB3641" t="s">
        <v>39</v>
      </c>
      <c r="AC3641" t="s">
        <v>39</v>
      </c>
      <c r="AD3641" t="s">
        <v>40</v>
      </c>
      <c r="AE3641" t="s">
        <v>39</v>
      </c>
      <c r="AF3641" t="s">
        <v>40</v>
      </c>
      <c r="AG3641" t="s">
        <v>39</v>
      </c>
      <c r="AH3641" t="s">
        <v>39</v>
      </c>
      <c r="AI3641">
        <f t="shared" si="110"/>
        <v>6.0606060606060606E-3</v>
      </c>
      <c r="AJ3641" s="6" t="s">
        <v>3289</v>
      </c>
      <c r="AK3641" t="s">
        <v>39</v>
      </c>
      <c r="AL3641" t="s">
        <v>39</v>
      </c>
      <c r="AM3641" t="s">
        <v>39</v>
      </c>
      <c r="AN3641">
        <v>5</v>
      </c>
      <c r="AO3641">
        <v>25</v>
      </c>
      <c r="AP3641">
        <v>73</v>
      </c>
      <c r="AQ3641" t="s">
        <v>39</v>
      </c>
      <c r="AR3641" t="s">
        <v>2692</v>
      </c>
      <c r="AS3641" t="s">
        <v>3287</v>
      </c>
    </row>
    <row r="3642" spans="1:45" x14ac:dyDescent="0.35">
      <c r="A3642" t="s">
        <v>2339</v>
      </c>
      <c r="B3642" t="s">
        <v>2707</v>
      </c>
      <c r="C3642" t="s">
        <v>2592</v>
      </c>
      <c r="D3642" t="s">
        <v>2337</v>
      </c>
      <c r="E3642" t="s">
        <v>2338</v>
      </c>
      <c r="F3642" t="s">
        <v>3282</v>
      </c>
      <c r="G3642" t="s">
        <v>40</v>
      </c>
      <c r="H3642" t="s">
        <v>40</v>
      </c>
      <c r="I3642" t="s">
        <v>3283</v>
      </c>
      <c r="J3642">
        <v>36.154400000000003</v>
      </c>
      <c r="K3642">
        <v>-109.5526</v>
      </c>
      <c r="L3642">
        <v>1698</v>
      </c>
      <c r="M3642" t="s">
        <v>2699</v>
      </c>
      <c r="N3642">
        <f t="shared" si="109"/>
        <v>82500</v>
      </c>
      <c r="O3642">
        <v>2015</v>
      </c>
      <c r="P3642">
        <v>2016</v>
      </c>
      <c r="Q3642" t="s">
        <v>3284</v>
      </c>
      <c r="R3642" t="s">
        <v>39</v>
      </c>
      <c r="S3642" t="s">
        <v>39</v>
      </c>
      <c r="T3642">
        <v>4</v>
      </c>
      <c r="U3642" t="s">
        <v>3156</v>
      </c>
      <c r="V3642" s="6" t="s">
        <v>2714</v>
      </c>
      <c r="W3642">
        <v>56</v>
      </c>
      <c r="X3642" s="6" t="s">
        <v>2714</v>
      </c>
      <c r="Y3642" s="6" t="s">
        <v>3151</v>
      </c>
      <c r="Z3642" s="6" t="s">
        <v>39</v>
      </c>
      <c r="AA3642" t="s">
        <v>39</v>
      </c>
      <c r="AB3642" t="s">
        <v>39</v>
      </c>
      <c r="AC3642" t="s">
        <v>39</v>
      </c>
      <c r="AD3642" t="s">
        <v>42</v>
      </c>
      <c r="AE3642" t="s">
        <v>3286</v>
      </c>
      <c r="AF3642" t="s">
        <v>40</v>
      </c>
      <c r="AG3642" t="s">
        <v>39</v>
      </c>
      <c r="AH3642" t="s">
        <v>39</v>
      </c>
      <c r="AI3642">
        <f t="shared" si="110"/>
        <v>6.0606060606060606E-3</v>
      </c>
      <c r="AJ3642" s="6" t="s">
        <v>3289</v>
      </c>
      <c r="AK3642" t="s">
        <v>39</v>
      </c>
      <c r="AL3642" t="s">
        <v>39</v>
      </c>
      <c r="AM3642" t="s">
        <v>39</v>
      </c>
      <c r="AN3642">
        <v>5</v>
      </c>
      <c r="AO3642">
        <v>25</v>
      </c>
      <c r="AP3642">
        <v>73</v>
      </c>
      <c r="AQ3642" t="s">
        <v>39</v>
      </c>
      <c r="AR3642" t="s">
        <v>2692</v>
      </c>
      <c r="AS3642" t="s">
        <v>3287</v>
      </c>
    </row>
    <row r="3643" spans="1:45" x14ac:dyDescent="0.35">
      <c r="A3643" t="s">
        <v>2339</v>
      </c>
      <c r="B3643" t="s">
        <v>2707</v>
      </c>
      <c r="C3643" t="s">
        <v>2592</v>
      </c>
      <c r="D3643" t="s">
        <v>2337</v>
      </c>
      <c r="E3643" t="s">
        <v>2338</v>
      </c>
      <c r="F3643" t="s">
        <v>3282</v>
      </c>
      <c r="G3643" t="s">
        <v>40</v>
      </c>
      <c r="H3643" t="s">
        <v>40</v>
      </c>
      <c r="I3643" t="s">
        <v>3283</v>
      </c>
      <c r="J3643">
        <v>36.154400000000003</v>
      </c>
      <c r="K3643">
        <v>-109.5526</v>
      </c>
      <c r="L3643">
        <v>1698</v>
      </c>
      <c r="M3643" t="s">
        <v>2699</v>
      </c>
      <c r="N3643">
        <f t="shared" ref="N3643:N3679" si="131">165*500</f>
        <v>82500</v>
      </c>
      <c r="O3643">
        <v>2015</v>
      </c>
      <c r="P3643">
        <v>2016</v>
      </c>
      <c r="Q3643" t="s">
        <v>3284</v>
      </c>
      <c r="R3643" t="s">
        <v>39</v>
      </c>
      <c r="S3643" t="s">
        <v>39</v>
      </c>
      <c r="T3643">
        <v>4</v>
      </c>
      <c r="U3643" t="s">
        <v>3156</v>
      </c>
      <c r="V3643" s="6" t="s">
        <v>2714</v>
      </c>
      <c r="W3643">
        <v>56</v>
      </c>
      <c r="X3643" s="6" t="s">
        <v>2714</v>
      </c>
      <c r="Y3643" s="6" t="s">
        <v>3285</v>
      </c>
      <c r="Z3643" s="6" t="s">
        <v>39</v>
      </c>
      <c r="AA3643" s="6" t="s">
        <v>44</v>
      </c>
      <c r="AB3643">
        <v>750</v>
      </c>
      <c r="AC3643">
        <f t="shared" ref="AC3643" si="132">4/24</f>
        <v>0.16666666666666666</v>
      </c>
      <c r="AD3643" t="s">
        <v>42</v>
      </c>
      <c r="AE3643" t="s">
        <v>3286</v>
      </c>
      <c r="AF3643" t="s">
        <v>40</v>
      </c>
      <c r="AG3643" t="s">
        <v>39</v>
      </c>
      <c r="AH3643" t="s">
        <v>39</v>
      </c>
      <c r="AI3643">
        <f t="shared" ref="AI3643:AI3679" si="133">1/165</f>
        <v>6.0606060606060606E-3</v>
      </c>
      <c r="AJ3643" s="6" t="s">
        <v>3289</v>
      </c>
      <c r="AK3643" t="s">
        <v>39</v>
      </c>
      <c r="AL3643" t="s">
        <v>39</v>
      </c>
      <c r="AM3643" t="s">
        <v>39</v>
      </c>
      <c r="AN3643">
        <v>5</v>
      </c>
      <c r="AO3643">
        <v>25</v>
      </c>
      <c r="AP3643">
        <v>73</v>
      </c>
      <c r="AQ3643" t="s">
        <v>39</v>
      </c>
      <c r="AR3643" t="s">
        <v>2692</v>
      </c>
      <c r="AS3643" t="s">
        <v>3287</v>
      </c>
    </row>
    <row r="3644" spans="1:45" x14ac:dyDescent="0.35">
      <c r="A3644" t="s">
        <v>2339</v>
      </c>
      <c r="B3644" t="s">
        <v>2707</v>
      </c>
      <c r="C3644" t="s">
        <v>2592</v>
      </c>
      <c r="D3644" t="s">
        <v>2337</v>
      </c>
      <c r="E3644" t="s">
        <v>2338</v>
      </c>
      <c r="F3644" t="s">
        <v>3282</v>
      </c>
      <c r="G3644" t="s">
        <v>40</v>
      </c>
      <c r="H3644" t="s">
        <v>40</v>
      </c>
      <c r="I3644" t="s">
        <v>3283</v>
      </c>
      <c r="J3644">
        <v>36.154400000000003</v>
      </c>
      <c r="K3644">
        <v>-109.5526</v>
      </c>
      <c r="L3644">
        <v>1698</v>
      </c>
      <c r="M3644" t="s">
        <v>2699</v>
      </c>
      <c r="N3644">
        <f t="shared" si="131"/>
        <v>82500</v>
      </c>
      <c r="O3644">
        <v>2015</v>
      </c>
      <c r="P3644">
        <v>2016</v>
      </c>
      <c r="Q3644" t="s">
        <v>3284</v>
      </c>
      <c r="R3644" t="s">
        <v>39</v>
      </c>
      <c r="S3644" t="s">
        <v>39</v>
      </c>
      <c r="T3644">
        <v>4</v>
      </c>
      <c r="U3644" t="s">
        <v>48</v>
      </c>
      <c r="V3644" s="6" t="s">
        <v>2715</v>
      </c>
      <c r="W3644" s="6" t="s">
        <v>2833</v>
      </c>
      <c r="X3644" s="6" t="s">
        <v>2715</v>
      </c>
      <c r="Y3644" s="6" t="s">
        <v>39</v>
      </c>
      <c r="Z3644" s="6" t="s">
        <v>39</v>
      </c>
      <c r="AA3644" t="s">
        <v>39</v>
      </c>
      <c r="AB3644" t="s">
        <v>39</v>
      </c>
      <c r="AC3644" t="s">
        <v>39</v>
      </c>
      <c r="AD3644" t="s">
        <v>40</v>
      </c>
      <c r="AE3644" t="s">
        <v>39</v>
      </c>
      <c r="AF3644" t="s">
        <v>40</v>
      </c>
      <c r="AG3644" t="s">
        <v>39</v>
      </c>
      <c r="AH3644" t="s">
        <v>39</v>
      </c>
      <c r="AI3644">
        <f t="shared" si="133"/>
        <v>6.0606060606060606E-3</v>
      </c>
      <c r="AJ3644" s="6" t="s">
        <v>3289</v>
      </c>
      <c r="AK3644" t="s">
        <v>39</v>
      </c>
      <c r="AL3644" t="s">
        <v>39</v>
      </c>
      <c r="AM3644" t="s">
        <v>39</v>
      </c>
      <c r="AN3644">
        <v>5</v>
      </c>
      <c r="AO3644">
        <v>25</v>
      </c>
      <c r="AP3644">
        <v>73</v>
      </c>
      <c r="AQ3644" t="s">
        <v>39</v>
      </c>
      <c r="AR3644" t="s">
        <v>2692</v>
      </c>
      <c r="AS3644" t="s">
        <v>3287</v>
      </c>
    </row>
    <row r="3645" spans="1:45" x14ac:dyDescent="0.35">
      <c r="A3645" t="s">
        <v>2339</v>
      </c>
      <c r="B3645" t="s">
        <v>2707</v>
      </c>
      <c r="C3645" t="s">
        <v>2592</v>
      </c>
      <c r="D3645" t="s">
        <v>2337</v>
      </c>
      <c r="E3645" t="s">
        <v>2338</v>
      </c>
      <c r="F3645" t="s">
        <v>3282</v>
      </c>
      <c r="G3645" t="s">
        <v>40</v>
      </c>
      <c r="H3645" t="s">
        <v>40</v>
      </c>
      <c r="I3645" t="s">
        <v>3283</v>
      </c>
      <c r="J3645">
        <v>36.154400000000003</v>
      </c>
      <c r="K3645">
        <v>-109.5526</v>
      </c>
      <c r="L3645">
        <v>1698</v>
      </c>
      <c r="M3645" t="s">
        <v>2699</v>
      </c>
      <c r="N3645">
        <f t="shared" si="131"/>
        <v>82500</v>
      </c>
      <c r="O3645">
        <v>2015</v>
      </c>
      <c r="P3645">
        <v>2016</v>
      </c>
      <c r="Q3645" t="s">
        <v>3284</v>
      </c>
      <c r="R3645" t="s">
        <v>39</v>
      </c>
      <c r="S3645" t="s">
        <v>39</v>
      </c>
      <c r="T3645">
        <v>4</v>
      </c>
      <c r="U3645" s="6" t="s">
        <v>3151</v>
      </c>
      <c r="V3645" s="6" t="s">
        <v>2715</v>
      </c>
      <c r="W3645" s="6" t="s">
        <v>2833</v>
      </c>
      <c r="X3645" s="6" t="s">
        <v>2715</v>
      </c>
      <c r="Y3645" s="6" t="s">
        <v>39</v>
      </c>
      <c r="Z3645" s="6" t="s">
        <v>39</v>
      </c>
      <c r="AA3645" t="s">
        <v>39</v>
      </c>
      <c r="AB3645" t="s">
        <v>39</v>
      </c>
      <c r="AC3645" t="s">
        <v>39</v>
      </c>
      <c r="AD3645" t="s">
        <v>42</v>
      </c>
      <c r="AE3645" t="s">
        <v>3286</v>
      </c>
      <c r="AF3645" t="s">
        <v>40</v>
      </c>
      <c r="AG3645" t="s">
        <v>39</v>
      </c>
      <c r="AH3645" t="s">
        <v>39</v>
      </c>
      <c r="AI3645">
        <f t="shared" si="133"/>
        <v>6.0606060606060606E-3</v>
      </c>
      <c r="AJ3645" s="6" t="s">
        <v>3289</v>
      </c>
      <c r="AK3645" t="s">
        <v>39</v>
      </c>
      <c r="AL3645" t="s">
        <v>39</v>
      </c>
      <c r="AM3645" t="s">
        <v>39</v>
      </c>
      <c r="AN3645">
        <v>5</v>
      </c>
      <c r="AO3645">
        <v>25</v>
      </c>
      <c r="AP3645">
        <v>73</v>
      </c>
      <c r="AQ3645" t="s">
        <v>39</v>
      </c>
      <c r="AR3645" t="s">
        <v>2692</v>
      </c>
      <c r="AS3645" t="s">
        <v>3287</v>
      </c>
    </row>
    <row r="3646" spans="1:45" x14ac:dyDescent="0.35">
      <c r="A3646" t="s">
        <v>2339</v>
      </c>
      <c r="B3646" t="s">
        <v>2707</v>
      </c>
      <c r="C3646" t="s">
        <v>2592</v>
      </c>
      <c r="D3646" t="s">
        <v>2337</v>
      </c>
      <c r="E3646" t="s">
        <v>2338</v>
      </c>
      <c r="F3646" t="s">
        <v>3282</v>
      </c>
      <c r="G3646" t="s">
        <v>40</v>
      </c>
      <c r="H3646" t="s">
        <v>40</v>
      </c>
      <c r="I3646" t="s">
        <v>3283</v>
      </c>
      <c r="J3646">
        <v>36.154400000000003</v>
      </c>
      <c r="K3646">
        <v>-109.5526</v>
      </c>
      <c r="L3646">
        <v>1698</v>
      </c>
      <c r="M3646" t="s">
        <v>2699</v>
      </c>
      <c r="N3646">
        <f t="shared" si="131"/>
        <v>82500</v>
      </c>
      <c r="O3646">
        <v>2015</v>
      </c>
      <c r="P3646">
        <v>2016</v>
      </c>
      <c r="Q3646" t="s">
        <v>3284</v>
      </c>
      <c r="R3646" t="s">
        <v>39</v>
      </c>
      <c r="S3646" t="s">
        <v>39</v>
      </c>
      <c r="T3646">
        <v>4</v>
      </c>
      <c r="U3646" s="6" t="s">
        <v>3285</v>
      </c>
      <c r="V3646" s="6" t="s">
        <v>2715</v>
      </c>
      <c r="W3646" s="6" t="s">
        <v>2833</v>
      </c>
      <c r="X3646" s="6" t="s">
        <v>2715</v>
      </c>
      <c r="Y3646" s="6" t="s">
        <v>39</v>
      </c>
      <c r="Z3646" s="6" t="s">
        <v>39</v>
      </c>
      <c r="AA3646" s="6" t="s">
        <v>44</v>
      </c>
      <c r="AB3646">
        <v>750</v>
      </c>
      <c r="AC3646">
        <f t="shared" ref="AC3646" si="134">4/24</f>
        <v>0.16666666666666666</v>
      </c>
      <c r="AD3646" t="s">
        <v>42</v>
      </c>
      <c r="AE3646" t="s">
        <v>3286</v>
      </c>
      <c r="AF3646" t="s">
        <v>40</v>
      </c>
      <c r="AG3646" t="s">
        <v>39</v>
      </c>
      <c r="AH3646" t="s">
        <v>39</v>
      </c>
      <c r="AI3646">
        <f t="shared" si="133"/>
        <v>6.0606060606060606E-3</v>
      </c>
      <c r="AJ3646" s="6" t="s">
        <v>3289</v>
      </c>
      <c r="AK3646" t="s">
        <v>39</v>
      </c>
      <c r="AL3646" t="s">
        <v>39</v>
      </c>
      <c r="AM3646" t="s">
        <v>39</v>
      </c>
      <c r="AN3646">
        <v>5</v>
      </c>
      <c r="AO3646">
        <v>25</v>
      </c>
      <c r="AP3646">
        <v>73</v>
      </c>
      <c r="AQ3646" t="s">
        <v>39</v>
      </c>
      <c r="AR3646" t="s">
        <v>2692</v>
      </c>
      <c r="AS3646" t="s">
        <v>3287</v>
      </c>
    </row>
    <row r="3647" spans="1:45" x14ac:dyDescent="0.35">
      <c r="A3647" t="s">
        <v>2339</v>
      </c>
      <c r="B3647" t="s">
        <v>2707</v>
      </c>
      <c r="C3647" t="s">
        <v>2592</v>
      </c>
      <c r="D3647" t="s">
        <v>2337</v>
      </c>
      <c r="E3647" t="s">
        <v>2338</v>
      </c>
      <c r="F3647" t="s">
        <v>3282</v>
      </c>
      <c r="G3647" t="s">
        <v>40</v>
      </c>
      <c r="H3647" t="s">
        <v>40</v>
      </c>
      <c r="I3647" t="s">
        <v>3283</v>
      </c>
      <c r="J3647">
        <v>36.154400000000003</v>
      </c>
      <c r="K3647">
        <v>-109.5526</v>
      </c>
      <c r="L3647">
        <v>1698</v>
      </c>
      <c r="M3647" t="s">
        <v>2699</v>
      </c>
      <c r="N3647">
        <f t="shared" si="131"/>
        <v>82500</v>
      </c>
      <c r="O3647">
        <v>2015</v>
      </c>
      <c r="P3647">
        <v>2016</v>
      </c>
      <c r="Q3647" t="s">
        <v>3284</v>
      </c>
      <c r="R3647" t="s">
        <v>39</v>
      </c>
      <c r="S3647" t="s">
        <v>39</v>
      </c>
      <c r="T3647">
        <v>4</v>
      </c>
      <c r="U3647" t="s">
        <v>48</v>
      </c>
      <c r="V3647" s="6" t="s">
        <v>2715</v>
      </c>
      <c r="W3647">
        <v>56</v>
      </c>
      <c r="X3647" s="6" t="s">
        <v>2715</v>
      </c>
      <c r="Y3647" s="6" t="s">
        <v>39</v>
      </c>
      <c r="Z3647" s="6" t="s">
        <v>39</v>
      </c>
      <c r="AA3647" t="s">
        <v>39</v>
      </c>
      <c r="AB3647" t="s">
        <v>39</v>
      </c>
      <c r="AC3647" t="s">
        <v>39</v>
      </c>
      <c r="AD3647" t="s">
        <v>40</v>
      </c>
      <c r="AE3647" t="s">
        <v>39</v>
      </c>
      <c r="AF3647" t="s">
        <v>40</v>
      </c>
      <c r="AG3647" t="s">
        <v>39</v>
      </c>
      <c r="AH3647" t="s">
        <v>39</v>
      </c>
      <c r="AI3647">
        <f t="shared" si="133"/>
        <v>6.0606060606060606E-3</v>
      </c>
      <c r="AJ3647" s="6" t="s">
        <v>3289</v>
      </c>
      <c r="AK3647" t="s">
        <v>39</v>
      </c>
      <c r="AL3647" t="s">
        <v>39</v>
      </c>
      <c r="AM3647" t="s">
        <v>39</v>
      </c>
      <c r="AN3647">
        <v>5</v>
      </c>
      <c r="AO3647">
        <v>25</v>
      </c>
      <c r="AP3647">
        <v>73</v>
      </c>
      <c r="AQ3647" t="s">
        <v>39</v>
      </c>
      <c r="AR3647" t="s">
        <v>2692</v>
      </c>
      <c r="AS3647" t="s">
        <v>3287</v>
      </c>
    </row>
    <row r="3648" spans="1:45" x14ac:dyDescent="0.35">
      <c r="A3648" t="s">
        <v>2339</v>
      </c>
      <c r="B3648" t="s">
        <v>2707</v>
      </c>
      <c r="C3648" t="s">
        <v>2592</v>
      </c>
      <c r="D3648" t="s">
        <v>2337</v>
      </c>
      <c r="E3648" t="s">
        <v>2338</v>
      </c>
      <c r="F3648" t="s">
        <v>3282</v>
      </c>
      <c r="G3648" t="s">
        <v>40</v>
      </c>
      <c r="H3648" t="s">
        <v>40</v>
      </c>
      <c r="I3648" t="s">
        <v>3283</v>
      </c>
      <c r="J3648">
        <v>36.154400000000003</v>
      </c>
      <c r="K3648">
        <v>-109.5526</v>
      </c>
      <c r="L3648">
        <v>1698</v>
      </c>
      <c r="M3648" t="s">
        <v>2699</v>
      </c>
      <c r="N3648">
        <f t="shared" si="131"/>
        <v>82500</v>
      </c>
      <c r="O3648">
        <v>2015</v>
      </c>
      <c r="P3648">
        <v>2016</v>
      </c>
      <c r="Q3648" t="s">
        <v>3284</v>
      </c>
      <c r="R3648" t="s">
        <v>39</v>
      </c>
      <c r="S3648" t="s">
        <v>39</v>
      </c>
      <c r="T3648">
        <v>4</v>
      </c>
      <c r="U3648" s="6" t="s">
        <v>3151</v>
      </c>
      <c r="V3648" s="6" t="s">
        <v>2715</v>
      </c>
      <c r="W3648">
        <v>56</v>
      </c>
      <c r="X3648" s="6" t="s">
        <v>2715</v>
      </c>
      <c r="Y3648" s="6" t="s">
        <v>39</v>
      </c>
      <c r="Z3648" s="6" t="s">
        <v>39</v>
      </c>
      <c r="AA3648" t="s">
        <v>39</v>
      </c>
      <c r="AB3648" t="s">
        <v>39</v>
      </c>
      <c r="AC3648" t="s">
        <v>39</v>
      </c>
      <c r="AD3648" t="s">
        <v>42</v>
      </c>
      <c r="AE3648" t="s">
        <v>3286</v>
      </c>
      <c r="AF3648" t="s">
        <v>40</v>
      </c>
      <c r="AG3648" t="s">
        <v>39</v>
      </c>
      <c r="AH3648" t="s">
        <v>39</v>
      </c>
      <c r="AI3648">
        <f t="shared" si="133"/>
        <v>6.0606060606060606E-3</v>
      </c>
      <c r="AJ3648" s="6" t="s">
        <v>3289</v>
      </c>
      <c r="AK3648" t="s">
        <v>39</v>
      </c>
      <c r="AL3648" t="s">
        <v>39</v>
      </c>
      <c r="AM3648" t="s">
        <v>39</v>
      </c>
      <c r="AN3648">
        <v>5</v>
      </c>
      <c r="AO3648">
        <v>25</v>
      </c>
      <c r="AP3648">
        <v>73</v>
      </c>
      <c r="AQ3648" t="s">
        <v>39</v>
      </c>
      <c r="AR3648" t="s">
        <v>2692</v>
      </c>
      <c r="AS3648" t="s">
        <v>3287</v>
      </c>
    </row>
    <row r="3649" spans="1:45" x14ac:dyDescent="0.35">
      <c r="A3649" t="s">
        <v>2339</v>
      </c>
      <c r="B3649" t="s">
        <v>2707</v>
      </c>
      <c r="C3649" t="s">
        <v>2592</v>
      </c>
      <c r="D3649" t="s">
        <v>2337</v>
      </c>
      <c r="E3649" t="s">
        <v>2338</v>
      </c>
      <c r="F3649" t="s">
        <v>3282</v>
      </c>
      <c r="G3649" t="s">
        <v>40</v>
      </c>
      <c r="H3649" t="s">
        <v>40</v>
      </c>
      <c r="I3649" t="s">
        <v>3283</v>
      </c>
      <c r="J3649">
        <v>36.154400000000003</v>
      </c>
      <c r="K3649">
        <v>-109.5526</v>
      </c>
      <c r="L3649">
        <v>1698</v>
      </c>
      <c r="M3649" t="s">
        <v>2699</v>
      </c>
      <c r="N3649">
        <f t="shared" si="131"/>
        <v>82500</v>
      </c>
      <c r="O3649">
        <v>2015</v>
      </c>
      <c r="P3649">
        <v>2016</v>
      </c>
      <c r="Q3649" t="s">
        <v>3284</v>
      </c>
      <c r="R3649" t="s">
        <v>39</v>
      </c>
      <c r="S3649" t="s">
        <v>39</v>
      </c>
      <c r="T3649">
        <v>4</v>
      </c>
      <c r="U3649" s="6" t="s">
        <v>3285</v>
      </c>
      <c r="V3649" s="6" t="s">
        <v>2715</v>
      </c>
      <c r="W3649">
        <v>56</v>
      </c>
      <c r="X3649" s="6" t="s">
        <v>2715</v>
      </c>
      <c r="Y3649" s="6" t="s">
        <v>39</v>
      </c>
      <c r="Z3649" s="6" t="s">
        <v>39</v>
      </c>
      <c r="AA3649" s="6" t="s">
        <v>44</v>
      </c>
      <c r="AB3649">
        <v>750</v>
      </c>
      <c r="AC3649">
        <f t="shared" ref="AC3649" si="135">4/24</f>
        <v>0.16666666666666666</v>
      </c>
      <c r="AD3649" t="s">
        <v>42</v>
      </c>
      <c r="AE3649" t="s">
        <v>3286</v>
      </c>
      <c r="AF3649" t="s">
        <v>40</v>
      </c>
      <c r="AG3649" t="s">
        <v>39</v>
      </c>
      <c r="AH3649" t="s">
        <v>39</v>
      </c>
      <c r="AI3649">
        <f t="shared" si="133"/>
        <v>6.0606060606060606E-3</v>
      </c>
      <c r="AJ3649" s="6" t="s">
        <v>3289</v>
      </c>
      <c r="AK3649" t="s">
        <v>39</v>
      </c>
      <c r="AL3649" t="s">
        <v>39</v>
      </c>
      <c r="AM3649" t="s">
        <v>39</v>
      </c>
      <c r="AN3649">
        <v>5</v>
      </c>
      <c r="AO3649">
        <v>25</v>
      </c>
      <c r="AP3649">
        <v>73</v>
      </c>
      <c r="AQ3649" t="s">
        <v>39</v>
      </c>
      <c r="AR3649" t="s">
        <v>2692</v>
      </c>
      <c r="AS3649" t="s">
        <v>3287</v>
      </c>
    </row>
    <row r="3650" spans="1:45" x14ac:dyDescent="0.35">
      <c r="A3650" t="s">
        <v>2339</v>
      </c>
      <c r="B3650" t="s">
        <v>2708</v>
      </c>
      <c r="C3650" t="s">
        <v>2592</v>
      </c>
      <c r="D3650" t="s">
        <v>2337</v>
      </c>
      <c r="E3650" t="s">
        <v>2338</v>
      </c>
      <c r="F3650" t="s">
        <v>3282</v>
      </c>
      <c r="G3650" t="s">
        <v>40</v>
      </c>
      <c r="H3650" t="s">
        <v>40</v>
      </c>
      <c r="I3650" t="s">
        <v>3283</v>
      </c>
      <c r="J3650">
        <v>36.154400000000003</v>
      </c>
      <c r="K3650">
        <v>-109.5526</v>
      </c>
      <c r="L3650">
        <v>1698</v>
      </c>
      <c r="M3650" t="s">
        <v>2699</v>
      </c>
      <c r="N3650">
        <f t="shared" si="131"/>
        <v>82500</v>
      </c>
      <c r="O3650">
        <v>2015</v>
      </c>
      <c r="P3650">
        <v>2016</v>
      </c>
      <c r="Q3650" t="s">
        <v>3284</v>
      </c>
      <c r="R3650" t="s">
        <v>39</v>
      </c>
      <c r="S3650" t="s">
        <v>39</v>
      </c>
      <c r="T3650">
        <v>4</v>
      </c>
      <c r="U3650" s="6" t="s">
        <v>21</v>
      </c>
      <c r="V3650" s="6" t="s">
        <v>3294</v>
      </c>
      <c r="W3650" t="s">
        <v>39</v>
      </c>
      <c r="X3650" s="6" t="s">
        <v>3294</v>
      </c>
      <c r="Y3650" s="6" t="s">
        <v>3151</v>
      </c>
      <c r="Z3650" s="6" t="s">
        <v>39</v>
      </c>
      <c r="AA3650" s="6" t="s">
        <v>3290</v>
      </c>
      <c r="AB3650" t="s">
        <v>3305</v>
      </c>
      <c r="AC3650">
        <f t="shared" si="129"/>
        <v>0.16666666666666666</v>
      </c>
      <c r="AD3650" t="s">
        <v>42</v>
      </c>
      <c r="AE3650" t="s">
        <v>3286</v>
      </c>
      <c r="AF3650" t="s">
        <v>40</v>
      </c>
      <c r="AG3650" t="s">
        <v>39</v>
      </c>
      <c r="AH3650" t="s">
        <v>39</v>
      </c>
      <c r="AI3650">
        <f t="shared" si="133"/>
        <v>6.0606060606060606E-3</v>
      </c>
      <c r="AJ3650" s="6" t="s">
        <v>43</v>
      </c>
      <c r="AK3650">
        <v>70.372</v>
      </c>
      <c r="AL3650" t="s">
        <v>136</v>
      </c>
      <c r="AM3650">
        <v>5.4039999999999999</v>
      </c>
      <c r="AN3650">
        <v>5</v>
      </c>
      <c r="AO3650">
        <v>25</v>
      </c>
      <c r="AP3650">
        <v>31</v>
      </c>
      <c r="AQ3650" t="s">
        <v>39</v>
      </c>
      <c r="AR3650" t="s">
        <v>2642</v>
      </c>
      <c r="AS3650" t="s">
        <v>3296</v>
      </c>
    </row>
    <row r="3651" spans="1:45" x14ac:dyDescent="0.35">
      <c r="A3651" t="s">
        <v>2339</v>
      </c>
      <c r="B3651" t="s">
        <v>2708</v>
      </c>
      <c r="C3651" t="s">
        <v>2592</v>
      </c>
      <c r="D3651" t="s">
        <v>2337</v>
      </c>
      <c r="E3651" t="s">
        <v>2338</v>
      </c>
      <c r="F3651" t="s">
        <v>3282</v>
      </c>
      <c r="G3651" t="s">
        <v>40</v>
      </c>
      <c r="H3651" t="s">
        <v>40</v>
      </c>
      <c r="I3651" t="s">
        <v>3283</v>
      </c>
      <c r="J3651">
        <v>36.154400000000003</v>
      </c>
      <c r="K3651">
        <v>-109.5526</v>
      </c>
      <c r="L3651">
        <v>1698</v>
      </c>
      <c r="M3651" t="s">
        <v>2699</v>
      </c>
      <c r="N3651">
        <f t="shared" si="131"/>
        <v>82500</v>
      </c>
      <c r="O3651">
        <v>2015</v>
      </c>
      <c r="P3651">
        <v>2016</v>
      </c>
      <c r="Q3651" t="s">
        <v>3284</v>
      </c>
      <c r="R3651" t="s">
        <v>39</v>
      </c>
      <c r="S3651" t="s">
        <v>39</v>
      </c>
      <c r="T3651">
        <v>4</v>
      </c>
      <c r="U3651" s="6" t="s">
        <v>21</v>
      </c>
      <c r="V3651" s="6" t="s">
        <v>3294</v>
      </c>
      <c r="W3651" t="s">
        <v>39</v>
      </c>
      <c r="X3651" s="6" t="s">
        <v>3294</v>
      </c>
      <c r="Y3651" s="6" t="s">
        <v>3151</v>
      </c>
      <c r="Z3651" s="6" t="s">
        <v>39</v>
      </c>
      <c r="AA3651" s="6" t="s">
        <v>3290</v>
      </c>
      <c r="AB3651" t="s">
        <v>3306</v>
      </c>
      <c r="AC3651">
        <f t="shared" si="129"/>
        <v>0.16666666666666666</v>
      </c>
      <c r="AD3651" t="s">
        <v>42</v>
      </c>
      <c r="AE3651" t="s">
        <v>3286</v>
      </c>
      <c r="AF3651" t="s">
        <v>40</v>
      </c>
      <c r="AG3651" t="s">
        <v>39</v>
      </c>
      <c r="AH3651" t="s">
        <v>39</v>
      </c>
      <c r="AI3651">
        <f t="shared" si="133"/>
        <v>6.0606060606060606E-3</v>
      </c>
      <c r="AJ3651" s="6" t="s">
        <v>43</v>
      </c>
      <c r="AK3651">
        <v>84.421999999999997</v>
      </c>
      <c r="AL3651" t="s">
        <v>136</v>
      </c>
      <c r="AM3651">
        <v>2.5939999999999999</v>
      </c>
      <c r="AN3651">
        <v>5</v>
      </c>
      <c r="AO3651">
        <v>25</v>
      </c>
      <c r="AP3651">
        <v>31</v>
      </c>
      <c r="AQ3651" t="s">
        <v>39</v>
      </c>
      <c r="AR3651" t="s">
        <v>2642</v>
      </c>
      <c r="AS3651" t="s">
        <v>3296</v>
      </c>
    </row>
    <row r="3652" spans="1:45" x14ac:dyDescent="0.35">
      <c r="A3652" t="s">
        <v>2339</v>
      </c>
      <c r="B3652" t="s">
        <v>2708</v>
      </c>
      <c r="C3652" t="s">
        <v>2592</v>
      </c>
      <c r="D3652" t="s">
        <v>2337</v>
      </c>
      <c r="E3652" t="s">
        <v>2338</v>
      </c>
      <c r="F3652" t="s">
        <v>3282</v>
      </c>
      <c r="G3652" t="s">
        <v>40</v>
      </c>
      <c r="H3652" t="s">
        <v>40</v>
      </c>
      <c r="I3652" t="s">
        <v>3283</v>
      </c>
      <c r="J3652">
        <v>36.154400000000003</v>
      </c>
      <c r="K3652">
        <v>-109.5526</v>
      </c>
      <c r="L3652">
        <v>1698</v>
      </c>
      <c r="M3652" t="s">
        <v>2699</v>
      </c>
      <c r="N3652">
        <f t="shared" si="131"/>
        <v>82500</v>
      </c>
      <c r="O3652">
        <v>2015</v>
      </c>
      <c r="P3652">
        <v>2016</v>
      </c>
      <c r="Q3652" t="s">
        <v>3284</v>
      </c>
      <c r="R3652" t="s">
        <v>39</v>
      </c>
      <c r="S3652" t="s">
        <v>39</v>
      </c>
      <c r="T3652">
        <v>4</v>
      </c>
      <c r="U3652" s="6" t="s">
        <v>21</v>
      </c>
      <c r="V3652" s="6" t="s">
        <v>3294</v>
      </c>
      <c r="W3652" t="s">
        <v>39</v>
      </c>
      <c r="X3652" s="6" t="s">
        <v>3294</v>
      </c>
      <c r="Y3652" s="6" t="s">
        <v>3151</v>
      </c>
      <c r="Z3652" s="6" t="s">
        <v>39</v>
      </c>
      <c r="AA3652" s="6" t="s">
        <v>3290</v>
      </c>
      <c r="AB3652" t="s">
        <v>3307</v>
      </c>
      <c r="AC3652">
        <f t="shared" si="129"/>
        <v>0.16666666666666666</v>
      </c>
      <c r="AD3652" t="s">
        <v>42</v>
      </c>
      <c r="AE3652" t="s">
        <v>3286</v>
      </c>
      <c r="AF3652" t="s">
        <v>40</v>
      </c>
      <c r="AG3652" t="s">
        <v>39</v>
      </c>
      <c r="AH3652" t="s">
        <v>39</v>
      </c>
      <c r="AI3652">
        <f t="shared" si="133"/>
        <v>6.0606060606060606E-3</v>
      </c>
      <c r="AJ3652" s="6" t="s">
        <v>43</v>
      </c>
      <c r="AK3652" s="19">
        <v>61.292999999999999</v>
      </c>
      <c r="AL3652" t="s">
        <v>136</v>
      </c>
      <c r="AM3652" s="19">
        <v>6.0519999999999996</v>
      </c>
      <c r="AN3652">
        <v>5</v>
      </c>
      <c r="AO3652">
        <v>25</v>
      </c>
      <c r="AP3652">
        <v>31</v>
      </c>
      <c r="AQ3652" t="s">
        <v>39</v>
      </c>
      <c r="AR3652" t="s">
        <v>2642</v>
      </c>
      <c r="AS3652" t="s">
        <v>3296</v>
      </c>
    </row>
    <row r="3653" spans="1:45" x14ac:dyDescent="0.35">
      <c r="A3653" t="s">
        <v>2339</v>
      </c>
      <c r="B3653" t="s">
        <v>2708</v>
      </c>
      <c r="C3653" t="s">
        <v>2592</v>
      </c>
      <c r="D3653" t="s">
        <v>2337</v>
      </c>
      <c r="E3653" t="s">
        <v>2338</v>
      </c>
      <c r="F3653" t="s">
        <v>3282</v>
      </c>
      <c r="G3653" t="s">
        <v>40</v>
      </c>
      <c r="H3653" t="s">
        <v>40</v>
      </c>
      <c r="I3653" t="s">
        <v>3283</v>
      </c>
      <c r="J3653">
        <v>36.154400000000003</v>
      </c>
      <c r="K3653">
        <v>-109.5526</v>
      </c>
      <c r="L3653">
        <v>1698</v>
      </c>
      <c r="M3653" t="s">
        <v>2699</v>
      </c>
      <c r="N3653">
        <f t="shared" si="131"/>
        <v>82500</v>
      </c>
      <c r="O3653">
        <v>2015</v>
      </c>
      <c r="P3653">
        <v>2016</v>
      </c>
      <c r="Q3653" t="s">
        <v>3284</v>
      </c>
      <c r="R3653" t="s">
        <v>39</v>
      </c>
      <c r="S3653" t="s">
        <v>39</v>
      </c>
      <c r="T3653">
        <v>4</v>
      </c>
      <c r="U3653" s="6" t="s">
        <v>21</v>
      </c>
      <c r="V3653" s="6" t="s">
        <v>3294</v>
      </c>
      <c r="W3653" t="s">
        <v>39</v>
      </c>
      <c r="X3653" s="6" t="s">
        <v>3294</v>
      </c>
      <c r="Y3653" s="6" t="s">
        <v>39</v>
      </c>
      <c r="Z3653" s="6" t="s">
        <v>39</v>
      </c>
      <c r="AA3653" s="6" t="s">
        <v>3290</v>
      </c>
      <c r="AB3653" t="s">
        <v>3305</v>
      </c>
      <c r="AC3653">
        <f t="shared" si="129"/>
        <v>0.16666666666666666</v>
      </c>
      <c r="AD3653" t="s">
        <v>40</v>
      </c>
      <c r="AE3653" t="s">
        <v>39</v>
      </c>
      <c r="AF3653" t="s">
        <v>40</v>
      </c>
      <c r="AG3653" t="s">
        <v>39</v>
      </c>
      <c r="AH3653" t="s">
        <v>39</v>
      </c>
      <c r="AI3653">
        <f t="shared" si="133"/>
        <v>6.0606060606060606E-3</v>
      </c>
      <c r="AJ3653" s="6" t="s">
        <v>43</v>
      </c>
      <c r="AK3653" s="19">
        <v>81.611999999999995</v>
      </c>
      <c r="AL3653" t="s">
        <v>136</v>
      </c>
      <c r="AM3653" s="19">
        <v>4.3230000000000004</v>
      </c>
      <c r="AN3653">
        <v>5</v>
      </c>
      <c r="AO3653">
        <v>25</v>
      </c>
      <c r="AP3653">
        <v>31</v>
      </c>
      <c r="AQ3653" t="s">
        <v>39</v>
      </c>
      <c r="AR3653" t="s">
        <v>2642</v>
      </c>
      <c r="AS3653" t="s">
        <v>3296</v>
      </c>
    </row>
    <row r="3654" spans="1:45" x14ac:dyDescent="0.35">
      <c r="A3654" t="s">
        <v>2339</v>
      </c>
      <c r="B3654" t="s">
        <v>2708</v>
      </c>
      <c r="C3654" t="s">
        <v>2592</v>
      </c>
      <c r="D3654" t="s">
        <v>2337</v>
      </c>
      <c r="E3654" t="s">
        <v>2338</v>
      </c>
      <c r="F3654" t="s">
        <v>3282</v>
      </c>
      <c r="G3654" t="s">
        <v>40</v>
      </c>
      <c r="H3654" t="s">
        <v>40</v>
      </c>
      <c r="I3654" t="s">
        <v>3283</v>
      </c>
      <c r="J3654">
        <v>36.154400000000003</v>
      </c>
      <c r="K3654">
        <v>-109.5526</v>
      </c>
      <c r="L3654">
        <v>1698</v>
      </c>
      <c r="M3654" t="s">
        <v>2699</v>
      </c>
      <c r="N3654">
        <f t="shared" si="131"/>
        <v>82500</v>
      </c>
      <c r="O3654">
        <v>2015</v>
      </c>
      <c r="P3654">
        <v>2016</v>
      </c>
      <c r="Q3654" t="s">
        <v>3284</v>
      </c>
      <c r="R3654" t="s">
        <v>39</v>
      </c>
      <c r="S3654" t="s">
        <v>39</v>
      </c>
      <c r="T3654">
        <v>4</v>
      </c>
      <c r="U3654" s="6" t="s">
        <v>21</v>
      </c>
      <c r="V3654" s="6" t="s">
        <v>3294</v>
      </c>
      <c r="W3654" t="s">
        <v>39</v>
      </c>
      <c r="X3654" s="6" t="s">
        <v>3294</v>
      </c>
      <c r="Y3654" s="6" t="s">
        <v>39</v>
      </c>
      <c r="Z3654" s="6" t="s">
        <v>39</v>
      </c>
      <c r="AA3654" s="6" t="s">
        <v>3290</v>
      </c>
      <c r="AB3654" t="s">
        <v>3306</v>
      </c>
      <c r="AC3654">
        <f t="shared" si="129"/>
        <v>0.16666666666666666</v>
      </c>
      <c r="AD3654" t="s">
        <v>40</v>
      </c>
      <c r="AE3654" t="s">
        <v>39</v>
      </c>
      <c r="AF3654" t="s">
        <v>40</v>
      </c>
      <c r="AG3654" t="s">
        <v>39</v>
      </c>
      <c r="AH3654" t="s">
        <v>39</v>
      </c>
      <c r="AI3654">
        <f t="shared" si="133"/>
        <v>6.0606060606060606E-3</v>
      </c>
      <c r="AJ3654" s="6" t="s">
        <v>43</v>
      </c>
      <c r="AK3654" s="19">
        <v>79.233999999999995</v>
      </c>
      <c r="AL3654" t="s">
        <v>136</v>
      </c>
      <c r="AM3654" s="19">
        <v>4.3230000000000004</v>
      </c>
      <c r="AN3654">
        <v>5</v>
      </c>
      <c r="AO3654">
        <v>25</v>
      </c>
      <c r="AP3654">
        <v>31</v>
      </c>
      <c r="AQ3654" t="s">
        <v>39</v>
      </c>
      <c r="AR3654" t="s">
        <v>2642</v>
      </c>
      <c r="AS3654" t="s">
        <v>3296</v>
      </c>
    </row>
    <row r="3655" spans="1:45" x14ac:dyDescent="0.35">
      <c r="A3655" t="s">
        <v>2339</v>
      </c>
      <c r="B3655" t="s">
        <v>2708</v>
      </c>
      <c r="C3655" t="s">
        <v>2592</v>
      </c>
      <c r="D3655" t="s">
        <v>2337</v>
      </c>
      <c r="E3655" t="s">
        <v>2338</v>
      </c>
      <c r="F3655" t="s">
        <v>3282</v>
      </c>
      <c r="G3655" t="s">
        <v>40</v>
      </c>
      <c r="H3655" t="s">
        <v>40</v>
      </c>
      <c r="I3655" t="s">
        <v>3283</v>
      </c>
      <c r="J3655">
        <v>36.154400000000003</v>
      </c>
      <c r="K3655">
        <v>-109.5526</v>
      </c>
      <c r="L3655">
        <v>1698</v>
      </c>
      <c r="M3655" t="s">
        <v>2699</v>
      </c>
      <c r="N3655">
        <f t="shared" si="131"/>
        <v>82500</v>
      </c>
      <c r="O3655">
        <v>2015</v>
      </c>
      <c r="P3655">
        <v>2016</v>
      </c>
      <c r="Q3655" t="s">
        <v>3284</v>
      </c>
      <c r="R3655" t="s">
        <v>39</v>
      </c>
      <c r="S3655" t="s">
        <v>39</v>
      </c>
      <c r="T3655">
        <v>4</v>
      </c>
      <c r="U3655" s="6" t="s">
        <v>21</v>
      </c>
      <c r="V3655" s="6" t="s">
        <v>3294</v>
      </c>
      <c r="W3655" t="s">
        <v>39</v>
      </c>
      <c r="X3655" s="6" t="s">
        <v>3294</v>
      </c>
      <c r="Y3655" s="6" t="s">
        <v>39</v>
      </c>
      <c r="Z3655" s="6" t="s">
        <v>39</v>
      </c>
      <c r="AA3655" s="6" t="s">
        <v>3290</v>
      </c>
      <c r="AB3655" t="s">
        <v>3307</v>
      </c>
      <c r="AC3655">
        <f t="shared" si="129"/>
        <v>0.16666666666666666</v>
      </c>
      <c r="AD3655" t="s">
        <v>40</v>
      </c>
      <c r="AE3655" t="s">
        <v>39</v>
      </c>
      <c r="AF3655" t="s">
        <v>40</v>
      </c>
      <c r="AG3655" t="s">
        <v>39</v>
      </c>
      <c r="AH3655" t="s">
        <v>39</v>
      </c>
      <c r="AI3655">
        <f t="shared" si="133"/>
        <v>6.0606060606060606E-3</v>
      </c>
      <c r="AJ3655" s="6" t="s">
        <v>43</v>
      </c>
      <c r="AK3655" s="19">
        <v>75.56</v>
      </c>
      <c r="AL3655" t="s">
        <v>136</v>
      </c>
      <c r="AM3655" s="19">
        <v>4.5389999999999997</v>
      </c>
      <c r="AN3655">
        <v>5</v>
      </c>
      <c r="AO3655">
        <v>25</v>
      </c>
      <c r="AP3655">
        <v>31</v>
      </c>
      <c r="AQ3655" t="s">
        <v>39</v>
      </c>
      <c r="AR3655" t="s">
        <v>2642</v>
      </c>
      <c r="AS3655" t="s">
        <v>3296</v>
      </c>
    </row>
    <row r="3656" spans="1:45" x14ac:dyDescent="0.35">
      <c r="A3656" t="s">
        <v>2339</v>
      </c>
      <c r="B3656" t="s">
        <v>2708</v>
      </c>
      <c r="C3656" t="s">
        <v>2592</v>
      </c>
      <c r="D3656" t="s">
        <v>2337</v>
      </c>
      <c r="E3656" t="s">
        <v>2338</v>
      </c>
      <c r="F3656" t="s">
        <v>3282</v>
      </c>
      <c r="G3656" t="s">
        <v>40</v>
      </c>
      <c r="H3656" t="s">
        <v>40</v>
      </c>
      <c r="I3656" t="s">
        <v>3283</v>
      </c>
      <c r="J3656">
        <v>36.154400000000003</v>
      </c>
      <c r="K3656">
        <v>-109.5526</v>
      </c>
      <c r="L3656">
        <v>1698</v>
      </c>
      <c r="M3656" t="s">
        <v>2699</v>
      </c>
      <c r="N3656">
        <f t="shared" si="131"/>
        <v>82500</v>
      </c>
      <c r="O3656">
        <v>2015</v>
      </c>
      <c r="P3656">
        <v>2016</v>
      </c>
      <c r="Q3656" t="s">
        <v>3284</v>
      </c>
      <c r="R3656" t="s">
        <v>39</v>
      </c>
      <c r="S3656" t="s">
        <v>39</v>
      </c>
      <c r="T3656">
        <v>4</v>
      </c>
      <c r="U3656" s="6" t="s">
        <v>21</v>
      </c>
      <c r="V3656" s="6" t="s">
        <v>3294</v>
      </c>
      <c r="W3656" t="s">
        <v>39</v>
      </c>
      <c r="X3656" s="6" t="s">
        <v>3294</v>
      </c>
      <c r="Y3656" s="6" t="s">
        <v>39</v>
      </c>
      <c r="Z3656" s="6" t="s">
        <v>39</v>
      </c>
      <c r="AA3656" s="6" t="s">
        <v>44</v>
      </c>
      <c r="AB3656" t="s">
        <v>3291</v>
      </c>
      <c r="AC3656">
        <f t="shared" si="129"/>
        <v>0.16666666666666666</v>
      </c>
      <c r="AD3656" t="s">
        <v>40</v>
      </c>
      <c r="AE3656" t="s">
        <v>39</v>
      </c>
      <c r="AF3656" t="s">
        <v>40</v>
      </c>
      <c r="AG3656" t="s">
        <v>39</v>
      </c>
      <c r="AH3656" t="s">
        <v>39</v>
      </c>
      <c r="AI3656">
        <f t="shared" si="133"/>
        <v>6.0606060606060606E-3</v>
      </c>
      <c r="AJ3656" s="6" t="s">
        <v>43</v>
      </c>
      <c r="AK3656" s="19">
        <v>10.712999999999999</v>
      </c>
      <c r="AL3656" t="s">
        <v>136</v>
      </c>
      <c r="AM3656" s="19">
        <v>5.4039999999999999</v>
      </c>
      <c r="AN3656">
        <v>5</v>
      </c>
      <c r="AO3656">
        <v>25</v>
      </c>
      <c r="AP3656">
        <v>31</v>
      </c>
      <c r="AQ3656" t="s">
        <v>39</v>
      </c>
      <c r="AR3656" t="s">
        <v>2642</v>
      </c>
    </row>
    <row r="3657" spans="1:45" x14ac:dyDescent="0.35">
      <c r="A3657" t="s">
        <v>2339</v>
      </c>
      <c r="B3657" t="s">
        <v>2708</v>
      </c>
      <c r="C3657" t="s">
        <v>2592</v>
      </c>
      <c r="D3657" t="s">
        <v>2337</v>
      </c>
      <c r="E3657" t="s">
        <v>2338</v>
      </c>
      <c r="F3657" t="s">
        <v>3282</v>
      </c>
      <c r="G3657" t="s">
        <v>40</v>
      </c>
      <c r="H3657" t="s">
        <v>40</v>
      </c>
      <c r="I3657" t="s">
        <v>3283</v>
      </c>
      <c r="J3657">
        <v>36.154400000000003</v>
      </c>
      <c r="K3657">
        <v>-109.5526</v>
      </c>
      <c r="L3657">
        <v>1698</v>
      </c>
      <c r="M3657" t="s">
        <v>2699</v>
      </c>
      <c r="N3657">
        <f t="shared" si="131"/>
        <v>82500</v>
      </c>
      <c r="O3657">
        <v>2015</v>
      </c>
      <c r="P3657">
        <v>2016</v>
      </c>
      <c r="Q3657" t="s">
        <v>3284</v>
      </c>
      <c r="R3657" t="s">
        <v>39</v>
      </c>
      <c r="S3657" t="s">
        <v>39</v>
      </c>
      <c r="T3657">
        <v>4</v>
      </c>
      <c r="U3657" s="6" t="s">
        <v>21</v>
      </c>
      <c r="V3657" s="6" t="s">
        <v>3294</v>
      </c>
      <c r="W3657" t="s">
        <v>39</v>
      </c>
      <c r="X3657" s="6" t="s">
        <v>3294</v>
      </c>
      <c r="Y3657" s="6" t="s">
        <v>39</v>
      </c>
      <c r="Z3657" s="6" t="s">
        <v>39</v>
      </c>
      <c r="AA3657" s="6" t="s">
        <v>44</v>
      </c>
      <c r="AB3657" t="s">
        <v>3292</v>
      </c>
      <c r="AC3657">
        <f t="shared" si="129"/>
        <v>0.16666666666666666</v>
      </c>
      <c r="AD3657" t="s">
        <v>40</v>
      </c>
      <c r="AE3657" t="s">
        <v>39</v>
      </c>
      <c r="AF3657" t="s">
        <v>40</v>
      </c>
      <c r="AG3657" t="s">
        <v>39</v>
      </c>
      <c r="AH3657" t="s">
        <v>39</v>
      </c>
      <c r="AI3657">
        <f t="shared" si="133"/>
        <v>6.0606060606060606E-3</v>
      </c>
      <c r="AJ3657" s="6" t="s">
        <v>43</v>
      </c>
      <c r="AK3657" s="19">
        <v>12.226000000000001</v>
      </c>
      <c r="AL3657" t="s">
        <v>136</v>
      </c>
      <c r="AM3657" s="19">
        <v>5.6239999999999997</v>
      </c>
      <c r="AN3657">
        <v>5</v>
      </c>
      <c r="AO3657">
        <v>25</v>
      </c>
      <c r="AP3657">
        <v>31</v>
      </c>
      <c r="AQ3657" t="s">
        <v>39</v>
      </c>
      <c r="AR3657" t="s">
        <v>2642</v>
      </c>
    </row>
    <row r="3658" spans="1:45" x14ac:dyDescent="0.35">
      <c r="A3658" t="s">
        <v>2339</v>
      </c>
      <c r="B3658" t="s">
        <v>2708</v>
      </c>
      <c r="C3658" t="s">
        <v>2592</v>
      </c>
      <c r="D3658" t="s">
        <v>2337</v>
      </c>
      <c r="E3658" t="s">
        <v>2338</v>
      </c>
      <c r="F3658" t="s">
        <v>3282</v>
      </c>
      <c r="G3658" t="s">
        <v>40</v>
      </c>
      <c r="H3658" t="s">
        <v>40</v>
      </c>
      <c r="I3658" t="s">
        <v>3283</v>
      </c>
      <c r="J3658">
        <v>36.154400000000003</v>
      </c>
      <c r="K3658">
        <v>-109.5526</v>
      </c>
      <c r="L3658">
        <v>1698</v>
      </c>
      <c r="M3658" t="s">
        <v>2699</v>
      </c>
      <c r="N3658">
        <f t="shared" si="131"/>
        <v>82500</v>
      </c>
      <c r="O3658">
        <v>2015</v>
      </c>
      <c r="P3658">
        <v>2016</v>
      </c>
      <c r="Q3658" t="s">
        <v>3284</v>
      </c>
      <c r="R3658" t="s">
        <v>39</v>
      </c>
      <c r="S3658" t="s">
        <v>39</v>
      </c>
      <c r="T3658">
        <v>4</v>
      </c>
      <c r="U3658" s="6" t="s">
        <v>21</v>
      </c>
      <c r="V3658" s="6" t="s">
        <v>3294</v>
      </c>
      <c r="W3658" t="s">
        <v>39</v>
      </c>
      <c r="X3658" s="6" t="s">
        <v>3294</v>
      </c>
      <c r="Y3658" s="6" t="s">
        <v>39</v>
      </c>
      <c r="Z3658" s="6" t="s">
        <v>39</v>
      </c>
      <c r="AA3658" s="6" t="s">
        <v>44</v>
      </c>
      <c r="AB3658" t="s">
        <v>3293</v>
      </c>
      <c r="AC3658">
        <f t="shared" si="129"/>
        <v>0.16666666666666666</v>
      </c>
      <c r="AD3658" t="s">
        <v>40</v>
      </c>
      <c r="AE3658" t="s">
        <v>39</v>
      </c>
      <c r="AF3658" t="s">
        <v>40</v>
      </c>
      <c r="AG3658" t="s">
        <v>39</v>
      </c>
      <c r="AH3658" t="s">
        <v>39</v>
      </c>
      <c r="AI3658">
        <f t="shared" si="133"/>
        <v>6.0606060606060606E-3</v>
      </c>
      <c r="AJ3658" s="6" t="s">
        <v>43</v>
      </c>
      <c r="AK3658" s="19">
        <v>11.794</v>
      </c>
      <c r="AL3658" t="s">
        <v>136</v>
      </c>
      <c r="AM3658" s="19">
        <v>6.0519999999999996</v>
      </c>
      <c r="AN3658">
        <v>5</v>
      </c>
      <c r="AO3658">
        <v>25</v>
      </c>
      <c r="AP3658">
        <v>31</v>
      </c>
      <c r="AQ3658" t="s">
        <v>39</v>
      </c>
      <c r="AR3658" t="s">
        <v>2642</v>
      </c>
    </row>
    <row r="3659" spans="1:45" x14ac:dyDescent="0.35">
      <c r="A3659" t="s">
        <v>2339</v>
      </c>
      <c r="B3659" t="s">
        <v>2708</v>
      </c>
      <c r="C3659" t="s">
        <v>2592</v>
      </c>
      <c r="D3659" t="s">
        <v>2337</v>
      </c>
      <c r="E3659" t="s">
        <v>2338</v>
      </c>
      <c r="F3659" t="s">
        <v>3282</v>
      </c>
      <c r="G3659" t="s">
        <v>40</v>
      </c>
      <c r="H3659" t="s">
        <v>40</v>
      </c>
      <c r="I3659" t="s">
        <v>3283</v>
      </c>
      <c r="J3659">
        <v>36.154400000000003</v>
      </c>
      <c r="K3659">
        <v>-109.5526</v>
      </c>
      <c r="L3659">
        <v>1698</v>
      </c>
      <c r="M3659" t="s">
        <v>2699</v>
      </c>
      <c r="N3659">
        <f t="shared" si="131"/>
        <v>82500</v>
      </c>
      <c r="O3659">
        <v>2015</v>
      </c>
      <c r="P3659">
        <v>2016</v>
      </c>
      <c r="Q3659" t="s">
        <v>3284</v>
      </c>
      <c r="R3659" t="s">
        <v>39</v>
      </c>
      <c r="S3659" t="s">
        <v>39</v>
      </c>
      <c r="T3659">
        <v>4</v>
      </c>
      <c r="U3659" s="6" t="s">
        <v>21</v>
      </c>
      <c r="V3659" s="6" t="s">
        <v>3294</v>
      </c>
      <c r="W3659" t="s">
        <v>39</v>
      </c>
      <c r="X3659" s="6" t="s">
        <v>3294</v>
      </c>
      <c r="Y3659" s="6" t="s">
        <v>3151</v>
      </c>
      <c r="Z3659" s="6" t="s">
        <v>39</v>
      </c>
      <c r="AA3659" s="6" t="s">
        <v>44</v>
      </c>
      <c r="AB3659" t="s">
        <v>3291</v>
      </c>
      <c r="AC3659">
        <f t="shared" si="129"/>
        <v>0.16666666666666666</v>
      </c>
      <c r="AD3659" t="s">
        <v>42</v>
      </c>
      <c r="AE3659" t="s">
        <v>3286</v>
      </c>
      <c r="AF3659" t="s">
        <v>40</v>
      </c>
      <c r="AG3659" t="s">
        <v>39</v>
      </c>
      <c r="AH3659" t="s">
        <v>39</v>
      </c>
      <c r="AI3659">
        <f t="shared" si="133"/>
        <v>6.0606060606060606E-3</v>
      </c>
      <c r="AJ3659" s="6" t="s">
        <v>43</v>
      </c>
      <c r="AK3659" s="19">
        <v>9.1999999999999993</v>
      </c>
      <c r="AL3659" t="s">
        <v>136</v>
      </c>
      <c r="AM3659" s="19">
        <v>4.76</v>
      </c>
      <c r="AN3659">
        <v>5</v>
      </c>
      <c r="AO3659">
        <v>25</v>
      </c>
      <c r="AP3659">
        <v>31</v>
      </c>
      <c r="AQ3659" t="s">
        <v>39</v>
      </c>
      <c r="AR3659" t="s">
        <v>2642</v>
      </c>
    </row>
    <row r="3660" spans="1:45" x14ac:dyDescent="0.35">
      <c r="A3660" t="s">
        <v>2339</v>
      </c>
      <c r="B3660" t="s">
        <v>2708</v>
      </c>
      <c r="C3660" t="s">
        <v>2592</v>
      </c>
      <c r="D3660" t="s">
        <v>2337</v>
      </c>
      <c r="E3660" t="s">
        <v>2338</v>
      </c>
      <c r="F3660" t="s">
        <v>3282</v>
      </c>
      <c r="G3660" t="s">
        <v>40</v>
      </c>
      <c r="H3660" t="s">
        <v>40</v>
      </c>
      <c r="I3660" t="s">
        <v>3283</v>
      </c>
      <c r="J3660">
        <v>36.154400000000003</v>
      </c>
      <c r="K3660">
        <v>-109.5526</v>
      </c>
      <c r="L3660">
        <v>1698</v>
      </c>
      <c r="M3660" t="s">
        <v>2699</v>
      </c>
      <c r="N3660">
        <f t="shared" si="131"/>
        <v>82500</v>
      </c>
      <c r="O3660">
        <v>2015</v>
      </c>
      <c r="P3660">
        <v>2016</v>
      </c>
      <c r="Q3660" t="s">
        <v>3284</v>
      </c>
      <c r="R3660" t="s">
        <v>39</v>
      </c>
      <c r="S3660" t="s">
        <v>39</v>
      </c>
      <c r="T3660">
        <v>4</v>
      </c>
      <c r="U3660" s="6" t="s">
        <v>21</v>
      </c>
      <c r="V3660" s="6" t="s">
        <v>3294</v>
      </c>
      <c r="W3660" t="s">
        <v>39</v>
      </c>
      <c r="X3660" s="6" t="s">
        <v>3294</v>
      </c>
      <c r="Y3660" s="6" t="s">
        <v>3151</v>
      </c>
      <c r="Z3660" s="6" t="s">
        <v>39</v>
      </c>
      <c r="AA3660" s="6" t="s">
        <v>44</v>
      </c>
      <c r="AB3660" t="s">
        <v>3292</v>
      </c>
      <c r="AC3660">
        <f t="shared" si="129"/>
        <v>0.16666666666666666</v>
      </c>
      <c r="AD3660" t="s">
        <v>42</v>
      </c>
      <c r="AE3660" t="s">
        <v>3286</v>
      </c>
      <c r="AF3660" t="s">
        <v>40</v>
      </c>
      <c r="AG3660" t="s">
        <v>39</v>
      </c>
      <c r="AH3660" t="s">
        <v>39</v>
      </c>
      <c r="AI3660">
        <f t="shared" si="133"/>
        <v>6.0606060606060606E-3</v>
      </c>
      <c r="AJ3660" s="6" t="s">
        <v>43</v>
      </c>
      <c r="AK3660" s="19">
        <v>9.8490000000000002</v>
      </c>
      <c r="AL3660" t="s">
        <v>136</v>
      </c>
      <c r="AM3660" s="19">
        <v>5.1920000000000002</v>
      </c>
      <c r="AN3660">
        <v>5</v>
      </c>
      <c r="AO3660">
        <v>25</v>
      </c>
      <c r="AP3660">
        <v>31</v>
      </c>
      <c r="AQ3660" t="s">
        <v>39</v>
      </c>
      <c r="AR3660" t="s">
        <v>2642</v>
      </c>
    </row>
    <row r="3661" spans="1:45" x14ac:dyDescent="0.35">
      <c r="A3661" t="s">
        <v>2339</v>
      </c>
      <c r="B3661" t="s">
        <v>2708</v>
      </c>
      <c r="C3661" t="s">
        <v>2592</v>
      </c>
      <c r="D3661" t="s">
        <v>2337</v>
      </c>
      <c r="E3661" t="s">
        <v>2338</v>
      </c>
      <c r="F3661" t="s">
        <v>3282</v>
      </c>
      <c r="G3661" t="s">
        <v>40</v>
      </c>
      <c r="H3661" t="s">
        <v>40</v>
      </c>
      <c r="I3661" t="s">
        <v>3283</v>
      </c>
      <c r="J3661">
        <v>36.154400000000003</v>
      </c>
      <c r="K3661">
        <v>-109.5526</v>
      </c>
      <c r="L3661">
        <v>1698</v>
      </c>
      <c r="M3661" t="s">
        <v>2699</v>
      </c>
      <c r="N3661">
        <f t="shared" si="131"/>
        <v>82500</v>
      </c>
      <c r="O3661">
        <v>2015</v>
      </c>
      <c r="P3661">
        <v>2016</v>
      </c>
      <c r="Q3661" t="s">
        <v>3284</v>
      </c>
      <c r="R3661" t="s">
        <v>39</v>
      </c>
      <c r="S3661" t="s">
        <v>39</v>
      </c>
      <c r="T3661">
        <v>4</v>
      </c>
      <c r="U3661" s="6" t="s">
        <v>21</v>
      </c>
      <c r="V3661" s="6" t="s">
        <v>3294</v>
      </c>
      <c r="W3661" t="s">
        <v>39</v>
      </c>
      <c r="X3661" s="6" t="s">
        <v>3294</v>
      </c>
      <c r="Y3661" s="6" t="s">
        <v>3151</v>
      </c>
      <c r="Z3661" s="6" t="s">
        <v>39</v>
      </c>
      <c r="AA3661" s="6" t="s">
        <v>44</v>
      </c>
      <c r="AB3661" t="s">
        <v>3293</v>
      </c>
      <c r="AC3661">
        <f t="shared" si="129"/>
        <v>0.16666666666666666</v>
      </c>
      <c r="AD3661" t="s">
        <v>42</v>
      </c>
      <c r="AE3661" t="s">
        <v>3286</v>
      </c>
      <c r="AF3661" t="s">
        <v>40</v>
      </c>
      <c r="AG3661" t="s">
        <v>39</v>
      </c>
      <c r="AH3661" t="s">
        <v>39</v>
      </c>
      <c r="AI3661">
        <f t="shared" si="133"/>
        <v>6.0606060606060606E-3</v>
      </c>
      <c r="AJ3661" s="6" t="s">
        <v>43</v>
      </c>
      <c r="AK3661" s="19">
        <v>7.4710000000000001</v>
      </c>
      <c r="AL3661" t="s">
        <v>136</v>
      </c>
      <c r="AM3661" s="19">
        <v>3.6749999999999998</v>
      </c>
      <c r="AN3661">
        <v>5</v>
      </c>
      <c r="AO3661">
        <v>25</v>
      </c>
      <c r="AP3661">
        <v>31</v>
      </c>
      <c r="AQ3661" t="s">
        <v>39</v>
      </c>
      <c r="AR3661" t="s">
        <v>2642</v>
      </c>
    </row>
    <row r="3662" spans="1:45" x14ac:dyDescent="0.35">
      <c r="A3662" t="s">
        <v>2339</v>
      </c>
      <c r="B3662" t="s">
        <v>2708</v>
      </c>
      <c r="C3662" t="s">
        <v>2592</v>
      </c>
      <c r="D3662" t="s">
        <v>2337</v>
      </c>
      <c r="E3662" t="s">
        <v>2338</v>
      </c>
      <c r="F3662" t="s">
        <v>3282</v>
      </c>
      <c r="G3662" t="s">
        <v>40</v>
      </c>
      <c r="H3662" t="s">
        <v>40</v>
      </c>
      <c r="I3662" t="s">
        <v>3283</v>
      </c>
      <c r="J3662">
        <v>36.154400000000003</v>
      </c>
      <c r="K3662">
        <v>-109.5526</v>
      </c>
      <c r="L3662">
        <v>1698</v>
      </c>
      <c r="M3662" t="s">
        <v>2699</v>
      </c>
      <c r="N3662">
        <f t="shared" si="131"/>
        <v>82500</v>
      </c>
      <c r="O3662">
        <v>2015</v>
      </c>
      <c r="P3662">
        <v>2016</v>
      </c>
      <c r="Q3662" t="s">
        <v>3284</v>
      </c>
      <c r="R3662" t="s">
        <v>39</v>
      </c>
      <c r="S3662" t="s">
        <v>39</v>
      </c>
      <c r="T3662">
        <v>4</v>
      </c>
      <c r="U3662" s="6" t="s">
        <v>3151</v>
      </c>
      <c r="V3662" s="6" t="s">
        <v>3294</v>
      </c>
      <c r="W3662" t="s">
        <v>39</v>
      </c>
      <c r="X3662" s="6" t="s">
        <v>3294</v>
      </c>
      <c r="Y3662" s="6" t="s">
        <v>39</v>
      </c>
      <c r="Z3662" s="6" t="s">
        <v>39</v>
      </c>
      <c r="AA3662" t="s">
        <v>39</v>
      </c>
      <c r="AB3662" t="s">
        <v>39</v>
      </c>
      <c r="AC3662" t="s">
        <v>39</v>
      </c>
      <c r="AD3662" t="s">
        <v>42</v>
      </c>
      <c r="AE3662" t="s">
        <v>3286</v>
      </c>
      <c r="AF3662" t="s">
        <v>40</v>
      </c>
      <c r="AG3662" t="s">
        <v>39</v>
      </c>
      <c r="AH3662" t="s">
        <v>39</v>
      </c>
      <c r="AI3662">
        <f t="shared" si="133"/>
        <v>6.0606060606060606E-3</v>
      </c>
      <c r="AJ3662" s="6" t="s">
        <v>43</v>
      </c>
      <c r="AK3662" s="19">
        <v>9.1999999999999993</v>
      </c>
      <c r="AL3662" t="s">
        <v>136</v>
      </c>
      <c r="AM3662" s="19">
        <v>3.891</v>
      </c>
      <c r="AN3662">
        <v>5</v>
      </c>
      <c r="AO3662">
        <v>25</v>
      </c>
      <c r="AP3662">
        <v>31</v>
      </c>
      <c r="AQ3662" t="s">
        <v>39</v>
      </c>
      <c r="AR3662" t="s">
        <v>2642</v>
      </c>
    </row>
    <row r="3663" spans="1:45" x14ac:dyDescent="0.35">
      <c r="A3663" t="s">
        <v>2339</v>
      </c>
      <c r="B3663" t="s">
        <v>2708</v>
      </c>
      <c r="C3663" t="s">
        <v>2592</v>
      </c>
      <c r="D3663" t="s">
        <v>2337</v>
      </c>
      <c r="E3663" t="s">
        <v>2338</v>
      </c>
      <c r="F3663" t="s">
        <v>3282</v>
      </c>
      <c r="G3663" t="s">
        <v>40</v>
      </c>
      <c r="H3663" t="s">
        <v>40</v>
      </c>
      <c r="I3663" t="s">
        <v>3283</v>
      </c>
      <c r="J3663">
        <v>36.154400000000003</v>
      </c>
      <c r="K3663">
        <v>-109.5526</v>
      </c>
      <c r="L3663">
        <v>1698</v>
      </c>
      <c r="M3663" t="s">
        <v>2699</v>
      </c>
      <c r="N3663">
        <f t="shared" si="131"/>
        <v>82500</v>
      </c>
      <c r="O3663">
        <v>2015</v>
      </c>
      <c r="P3663">
        <v>2016</v>
      </c>
      <c r="Q3663" t="s">
        <v>3284</v>
      </c>
      <c r="R3663" t="s">
        <v>39</v>
      </c>
      <c r="S3663" t="s">
        <v>39</v>
      </c>
      <c r="T3663">
        <v>4</v>
      </c>
      <c r="U3663" s="6" t="s">
        <v>48</v>
      </c>
      <c r="V3663" s="6" t="s">
        <v>3294</v>
      </c>
      <c r="W3663" t="s">
        <v>39</v>
      </c>
      <c r="X3663" s="6" t="s">
        <v>3294</v>
      </c>
      <c r="Y3663" s="6" t="s">
        <v>39</v>
      </c>
      <c r="Z3663" s="6" t="s">
        <v>39</v>
      </c>
      <c r="AA3663" t="s">
        <v>39</v>
      </c>
      <c r="AB3663" t="s">
        <v>39</v>
      </c>
      <c r="AC3663" t="s">
        <v>39</v>
      </c>
      <c r="AD3663" t="s">
        <v>40</v>
      </c>
      <c r="AE3663" t="s">
        <v>39</v>
      </c>
      <c r="AF3663" t="s">
        <v>40</v>
      </c>
      <c r="AG3663" t="s">
        <v>39</v>
      </c>
      <c r="AH3663" t="s">
        <v>39</v>
      </c>
      <c r="AI3663">
        <f t="shared" si="133"/>
        <v>6.0606060606060606E-3</v>
      </c>
      <c r="AJ3663" s="6" t="s">
        <v>43</v>
      </c>
      <c r="AK3663" s="19">
        <v>9.8490000000000002</v>
      </c>
      <c r="AL3663" t="s">
        <v>136</v>
      </c>
      <c r="AM3663" s="19">
        <v>5.4080000000000004</v>
      </c>
      <c r="AN3663">
        <v>5</v>
      </c>
      <c r="AO3663">
        <v>25</v>
      </c>
      <c r="AP3663">
        <v>31</v>
      </c>
      <c r="AQ3663" t="s">
        <v>39</v>
      </c>
      <c r="AR3663" t="s">
        <v>2642</v>
      </c>
    </row>
    <row r="3664" spans="1:45" x14ac:dyDescent="0.35">
      <c r="A3664" t="s">
        <v>2339</v>
      </c>
      <c r="B3664" t="s">
        <v>2709</v>
      </c>
      <c r="C3664" t="s">
        <v>2592</v>
      </c>
      <c r="D3664" t="s">
        <v>2337</v>
      </c>
      <c r="E3664" t="s">
        <v>2338</v>
      </c>
      <c r="F3664" t="s">
        <v>3282</v>
      </c>
      <c r="G3664" t="s">
        <v>40</v>
      </c>
      <c r="H3664" t="s">
        <v>40</v>
      </c>
      <c r="I3664" t="s">
        <v>3283</v>
      </c>
      <c r="J3664">
        <v>36.154400000000003</v>
      </c>
      <c r="K3664">
        <v>-109.5526</v>
      </c>
      <c r="L3664">
        <v>1698</v>
      </c>
      <c r="M3664" t="s">
        <v>2699</v>
      </c>
      <c r="N3664">
        <f t="shared" si="131"/>
        <v>82500</v>
      </c>
      <c r="O3664">
        <v>2015</v>
      </c>
      <c r="P3664">
        <v>2016</v>
      </c>
      <c r="Q3664" t="s">
        <v>3284</v>
      </c>
      <c r="R3664" t="s">
        <v>39</v>
      </c>
      <c r="S3664" t="s">
        <v>39</v>
      </c>
      <c r="T3664">
        <v>4</v>
      </c>
      <c r="U3664" s="6" t="s">
        <v>21</v>
      </c>
      <c r="V3664" s="6" t="s">
        <v>2749</v>
      </c>
      <c r="W3664">
        <v>28</v>
      </c>
      <c r="X3664" s="6" t="s">
        <v>2749</v>
      </c>
      <c r="Y3664" s="6" t="s">
        <v>3151</v>
      </c>
      <c r="Z3664" s="6" t="s">
        <v>39</v>
      </c>
      <c r="AA3664" s="6" t="s">
        <v>44</v>
      </c>
      <c r="AB3664" t="s">
        <v>3295</v>
      </c>
      <c r="AC3664">
        <f t="shared" ref="AC3664:AC3679" si="136">4/24</f>
        <v>0.16666666666666666</v>
      </c>
      <c r="AD3664" t="s">
        <v>42</v>
      </c>
      <c r="AE3664" t="s">
        <v>3286</v>
      </c>
      <c r="AF3664" t="s">
        <v>40</v>
      </c>
      <c r="AG3664" t="s">
        <v>39</v>
      </c>
      <c r="AH3664" t="s">
        <v>39</v>
      </c>
      <c r="AI3664">
        <f t="shared" si="133"/>
        <v>6.0606060606060606E-3</v>
      </c>
      <c r="AJ3664" s="6" t="s">
        <v>43</v>
      </c>
      <c r="AK3664" s="19">
        <v>44.433</v>
      </c>
      <c r="AL3664" t="s">
        <v>136</v>
      </c>
      <c r="AM3664" s="19">
        <v>5.4039999999999999</v>
      </c>
      <c r="AN3664">
        <v>5</v>
      </c>
      <c r="AO3664">
        <v>25</v>
      </c>
      <c r="AP3664">
        <v>31</v>
      </c>
      <c r="AQ3664" t="s">
        <v>39</v>
      </c>
      <c r="AR3664" t="s">
        <v>2642</v>
      </c>
      <c r="AS3664" t="s">
        <v>3297</v>
      </c>
    </row>
    <row r="3665" spans="1:45" x14ac:dyDescent="0.35">
      <c r="A3665" t="s">
        <v>2339</v>
      </c>
      <c r="B3665" t="s">
        <v>2709</v>
      </c>
      <c r="C3665" t="s">
        <v>2592</v>
      </c>
      <c r="D3665" t="s">
        <v>2337</v>
      </c>
      <c r="E3665" t="s">
        <v>2338</v>
      </c>
      <c r="F3665" t="s">
        <v>3282</v>
      </c>
      <c r="G3665" t="s">
        <v>40</v>
      </c>
      <c r="H3665" t="s">
        <v>40</v>
      </c>
      <c r="I3665" t="s">
        <v>3283</v>
      </c>
      <c r="J3665">
        <v>36.154400000000003</v>
      </c>
      <c r="K3665">
        <v>-109.5526</v>
      </c>
      <c r="L3665">
        <v>1698</v>
      </c>
      <c r="M3665" t="s">
        <v>2699</v>
      </c>
      <c r="N3665">
        <f t="shared" si="131"/>
        <v>82500</v>
      </c>
      <c r="O3665">
        <v>2015</v>
      </c>
      <c r="P3665">
        <v>2016</v>
      </c>
      <c r="Q3665" t="s">
        <v>3284</v>
      </c>
      <c r="R3665" t="s">
        <v>39</v>
      </c>
      <c r="S3665" t="s">
        <v>39</v>
      </c>
      <c r="T3665">
        <v>4</v>
      </c>
      <c r="U3665" s="6" t="s">
        <v>21</v>
      </c>
      <c r="V3665" s="6" t="s">
        <v>3036</v>
      </c>
      <c r="W3665">
        <v>28</v>
      </c>
      <c r="X3665" s="6" t="s">
        <v>3036</v>
      </c>
      <c r="Y3665" s="6" t="s">
        <v>3151</v>
      </c>
      <c r="Z3665" s="6" t="s">
        <v>39</v>
      </c>
      <c r="AA3665" s="6" t="s">
        <v>44</v>
      </c>
      <c r="AB3665" t="s">
        <v>3295</v>
      </c>
      <c r="AC3665">
        <f t="shared" si="136"/>
        <v>0.16666666666666666</v>
      </c>
      <c r="AD3665" t="s">
        <v>42</v>
      </c>
      <c r="AE3665" t="s">
        <v>3286</v>
      </c>
      <c r="AF3665" t="s">
        <v>40</v>
      </c>
      <c r="AG3665" t="s">
        <v>39</v>
      </c>
      <c r="AH3665" t="s">
        <v>39</v>
      </c>
      <c r="AI3665">
        <f t="shared" si="133"/>
        <v>6.0606060606060606E-3</v>
      </c>
      <c r="AJ3665" s="6" t="s">
        <v>43</v>
      </c>
      <c r="AK3665">
        <v>37.084000000000003</v>
      </c>
      <c r="AL3665" t="s">
        <v>136</v>
      </c>
      <c r="AM3665">
        <v>5.1920000000000002</v>
      </c>
      <c r="AN3665">
        <v>5</v>
      </c>
      <c r="AO3665">
        <v>25</v>
      </c>
      <c r="AP3665">
        <v>31</v>
      </c>
      <c r="AQ3665" t="s">
        <v>39</v>
      </c>
      <c r="AR3665" t="s">
        <v>2642</v>
      </c>
      <c r="AS3665" t="s">
        <v>3298</v>
      </c>
    </row>
    <row r="3666" spans="1:45" x14ac:dyDescent="0.35">
      <c r="A3666" t="s">
        <v>2339</v>
      </c>
      <c r="B3666" t="s">
        <v>2709</v>
      </c>
      <c r="C3666" t="s">
        <v>2592</v>
      </c>
      <c r="D3666" t="s">
        <v>2337</v>
      </c>
      <c r="E3666" t="s">
        <v>2338</v>
      </c>
      <c r="F3666" t="s">
        <v>3282</v>
      </c>
      <c r="G3666" t="s">
        <v>40</v>
      </c>
      <c r="H3666" t="s">
        <v>40</v>
      </c>
      <c r="I3666" t="s">
        <v>3283</v>
      </c>
      <c r="J3666">
        <v>36.154400000000003</v>
      </c>
      <c r="K3666">
        <v>-109.5526</v>
      </c>
      <c r="L3666">
        <v>1698</v>
      </c>
      <c r="M3666" t="s">
        <v>2699</v>
      </c>
      <c r="N3666">
        <f t="shared" si="131"/>
        <v>82500</v>
      </c>
      <c r="O3666">
        <v>2015</v>
      </c>
      <c r="P3666">
        <v>2016</v>
      </c>
      <c r="Q3666" t="s">
        <v>3284</v>
      </c>
      <c r="R3666" t="s">
        <v>39</v>
      </c>
      <c r="S3666" t="s">
        <v>39</v>
      </c>
      <c r="T3666">
        <v>4</v>
      </c>
      <c r="U3666" s="6" t="s">
        <v>21</v>
      </c>
      <c r="V3666" s="6" t="s">
        <v>2714</v>
      </c>
      <c r="W3666">
        <v>28</v>
      </c>
      <c r="X3666" s="6" t="s">
        <v>2714</v>
      </c>
      <c r="Y3666" s="6" t="s">
        <v>3151</v>
      </c>
      <c r="Z3666" s="6" t="s">
        <v>39</v>
      </c>
      <c r="AA3666" s="6" t="s">
        <v>44</v>
      </c>
      <c r="AB3666" t="s">
        <v>3295</v>
      </c>
      <c r="AC3666">
        <f t="shared" si="136"/>
        <v>0.16666666666666666</v>
      </c>
      <c r="AD3666" t="s">
        <v>42</v>
      </c>
      <c r="AE3666" t="s">
        <v>3286</v>
      </c>
      <c r="AF3666" t="s">
        <v>40</v>
      </c>
      <c r="AG3666" t="s">
        <v>39</v>
      </c>
      <c r="AH3666" t="s">
        <v>39</v>
      </c>
      <c r="AI3666">
        <f t="shared" si="133"/>
        <v>6.0606060606060606E-3</v>
      </c>
      <c r="AJ3666" s="6" t="s">
        <v>43</v>
      </c>
      <c r="AK3666">
        <v>20.224</v>
      </c>
      <c r="AL3666" t="s">
        <v>136</v>
      </c>
      <c r="AM3666">
        <v>3.891</v>
      </c>
      <c r="AN3666">
        <v>5</v>
      </c>
      <c r="AO3666">
        <v>25</v>
      </c>
      <c r="AP3666">
        <v>31</v>
      </c>
      <c r="AQ3666" t="s">
        <v>39</v>
      </c>
      <c r="AR3666" t="s">
        <v>2642</v>
      </c>
      <c r="AS3666" t="s">
        <v>3299</v>
      </c>
    </row>
    <row r="3667" spans="1:45" x14ac:dyDescent="0.35">
      <c r="A3667" t="s">
        <v>2339</v>
      </c>
      <c r="B3667" t="s">
        <v>2709</v>
      </c>
      <c r="C3667" t="s">
        <v>2592</v>
      </c>
      <c r="D3667" t="s">
        <v>2337</v>
      </c>
      <c r="E3667" t="s">
        <v>2338</v>
      </c>
      <c r="F3667" t="s">
        <v>3282</v>
      </c>
      <c r="G3667" t="s">
        <v>40</v>
      </c>
      <c r="H3667" t="s">
        <v>40</v>
      </c>
      <c r="I3667" t="s">
        <v>3283</v>
      </c>
      <c r="J3667">
        <v>36.154400000000003</v>
      </c>
      <c r="K3667">
        <v>-109.5526</v>
      </c>
      <c r="L3667">
        <v>1698</v>
      </c>
      <c r="M3667" t="s">
        <v>2699</v>
      </c>
      <c r="N3667">
        <f t="shared" si="131"/>
        <v>82500</v>
      </c>
      <c r="O3667">
        <v>2015</v>
      </c>
      <c r="P3667">
        <v>2016</v>
      </c>
      <c r="Q3667" t="s">
        <v>3284</v>
      </c>
      <c r="R3667" t="s">
        <v>39</v>
      </c>
      <c r="S3667" t="s">
        <v>39</v>
      </c>
      <c r="T3667">
        <v>4</v>
      </c>
      <c r="U3667" s="6" t="s">
        <v>21</v>
      </c>
      <c r="V3667" s="6" t="s">
        <v>3294</v>
      </c>
      <c r="W3667" t="s">
        <v>39</v>
      </c>
      <c r="X3667" s="6" t="s">
        <v>3294</v>
      </c>
      <c r="Y3667" s="6" t="s">
        <v>3151</v>
      </c>
      <c r="Z3667" s="6" t="s">
        <v>39</v>
      </c>
      <c r="AA3667" s="6" t="s">
        <v>3300</v>
      </c>
      <c r="AB3667" t="s">
        <v>3308</v>
      </c>
      <c r="AC3667">
        <f t="shared" si="136"/>
        <v>0.16666666666666666</v>
      </c>
      <c r="AD3667" t="s">
        <v>42</v>
      </c>
      <c r="AE3667" t="s">
        <v>3286</v>
      </c>
      <c r="AF3667" t="s">
        <v>40</v>
      </c>
      <c r="AG3667" t="s">
        <v>39</v>
      </c>
      <c r="AH3667" t="s">
        <v>39</v>
      </c>
      <c r="AI3667">
        <f t="shared" si="133"/>
        <v>6.0606060606060606E-3</v>
      </c>
      <c r="AJ3667" s="6" t="s">
        <v>43</v>
      </c>
      <c r="AK3667">
        <v>93.42</v>
      </c>
      <c r="AL3667" t="s">
        <v>136</v>
      </c>
      <c r="AM3667">
        <v>4.1779999999999999</v>
      </c>
      <c r="AN3667">
        <v>5</v>
      </c>
      <c r="AO3667">
        <v>25</v>
      </c>
      <c r="AP3667">
        <v>31</v>
      </c>
      <c r="AQ3667" t="s">
        <v>39</v>
      </c>
      <c r="AR3667" t="s">
        <v>2671</v>
      </c>
      <c r="AS3667" t="s">
        <v>3304</v>
      </c>
    </row>
    <row r="3668" spans="1:45" x14ac:dyDescent="0.35">
      <c r="A3668" t="s">
        <v>2339</v>
      </c>
      <c r="B3668" t="s">
        <v>2709</v>
      </c>
      <c r="C3668" t="s">
        <v>2592</v>
      </c>
      <c r="D3668" t="s">
        <v>2337</v>
      </c>
      <c r="E3668" t="s">
        <v>2338</v>
      </c>
      <c r="F3668" t="s">
        <v>3282</v>
      </c>
      <c r="G3668" t="s">
        <v>40</v>
      </c>
      <c r="H3668" t="s">
        <v>40</v>
      </c>
      <c r="I3668" t="s">
        <v>3283</v>
      </c>
      <c r="J3668">
        <v>36.154400000000003</v>
      </c>
      <c r="K3668">
        <v>-109.5526</v>
      </c>
      <c r="L3668">
        <v>1698</v>
      </c>
      <c r="M3668" t="s">
        <v>2699</v>
      </c>
      <c r="N3668">
        <f t="shared" si="131"/>
        <v>82500</v>
      </c>
      <c r="O3668">
        <v>2015</v>
      </c>
      <c r="P3668">
        <v>2016</v>
      </c>
      <c r="Q3668" t="s">
        <v>3284</v>
      </c>
      <c r="R3668" t="s">
        <v>39</v>
      </c>
      <c r="S3668" t="s">
        <v>39</v>
      </c>
      <c r="T3668">
        <v>4</v>
      </c>
      <c r="U3668" s="6" t="s">
        <v>21</v>
      </c>
      <c r="V3668" s="6" t="s">
        <v>3294</v>
      </c>
      <c r="W3668" t="s">
        <v>39</v>
      </c>
      <c r="X3668" s="6" t="s">
        <v>3294</v>
      </c>
      <c r="Y3668" s="6" t="s">
        <v>39</v>
      </c>
      <c r="Z3668" s="6" t="s">
        <v>39</v>
      </c>
      <c r="AA3668" s="6" t="s">
        <v>3300</v>
      </c>
      <c r="AB3668" t="s">
        <v>3309</v>
      </c>
      <c r="AC3668">
        <f t="shared" si="136"/>
        <v>0.16666666666666666</v>
      </c>
      <c r="AD3668" t="s">
        <v>40</v>
      </c>
      <c r="AE3668" t="s">
        <v>39</v>
      </c>
      <c r="AF3668" t="s">
        <v>40</v>
      </c>
      <c r="AG3668" t="s">
        <v>39</v>
      </c>
      <c r="AH3668" t="s">
        <v>39</v>
      </c>
      <c r="AI3668">
        <f t="shared" si="133"/>
        <v>6.0606060606060606E-3</v>
      </c>
      <c r="AJ3668" s="6" t="s">
        <v>43</v>
      </c>
      <c r="AK3668">
        <v>83.671000000000006</v>
      </c>
      <c r="AL3668" t="s">
        <v>136</v>
      </c>
      <c r="AM3668">
        <v>4.7789999999999999</v>
      </c>
      <c r="AN3668">
        <v>5</v>
      </c>
      <c r="AO3668">
        <v>25</v>
      </c>
      <c r="AP3668">
        <v>31</v>
      </c>
      <c r="AQ3668" t="s">
        <v>39</v>
      </c>
      <c r="AR3668" t="s">
        <v>2671</v>
      </c>
      <c r="AS3668" t="s">
        <v>3304</v>
      </c>
    </row>
    <row r="3669" spans="1:45" x14ac:dyDescent="0.35">
      <c r="A3669" t="s">
        <v>2339</v>
      </c>
      <c r="B3669" t="s">
        <v>2709</v>
      </c>
      <c r="C3669" t="s">
        <v>2592</v>
      </c>
      <c r="D3669" t="s">
        <v>2337</v>
      </c>
      <c r="E3669" t="s">
        <v>2338</v>
      </c>
      <c r="F3669" t="s">
        <v>3282</v>
      </c>
      <c r="G3669" t="s">
        <v>40</v>
      </c>
      <c r="H3669" t="s">
        <v>40</v>
      </c>
      <c r="I3669" t="s">
        <v>3283</v>
      </c>
      <c r="J3669">
        <v>36.154400000000003</v>
      </c>
      <c r="K3669">
        <v>-109.5526</v>
      </c>
      <c r="L3669">
        <v>1698</v>
      </c>
      <c r="M3669" t="s">
        <v>2699</v>
      </c>
      <c r="N3669">
        <f t="shared" si="131"/>
        <v>82500</v>
      </c>
      <c r="O3669">
        <v>2015</v>
      </c>
      <c r="P3669">
        <v>2016</v>
      </c>
      <c r="Q3669" t="s">
        <v>3284</v>
      </c>
      <c r="R3669" t="s">
        <v>39</v>
      </c>
      <c r="S3669" t="s">
        <v>39</v>
      </c>
      <c r="T3669">
        <v>4</v>
      </c>
      <c r="U3669" s="6" t="s">
        <v>21</v>
      </c>
      <c r="V3669" s="6" t="s">
        <v>3294</v>
      </c>
      <c r="W3669" t="s">
        <v>39</v>
      </c>
      <c r="X3669" s="6" t="s">
        <v>3294</v>
      </c>
      <c r="Y3669" s="6" t="s">
        <v>3151</v>
      </c>
      <c r="Z3669" s="6" t="s">
        <v>39</v>
      </c>
      <c r="AA3669" s="6" t="s">
        <v>3301</v>
      </c>
      <c r="AB3669">
        <v>600</v>
      </c>
      <c r="AC3669">
        <f t="shared" si="136"/>
        <v>0.16666666666666666</v>
      </c>
      <c r="AD3669" t="s">
        <v>42</v>
      </c>
      <c r="AE3669" t="s">
        <v>3286</v>
      </c>
      <c r="AF3669" t="s">
        <v>40</v>
      </c>
      <c r="AG3669" t="s">
        <v>39</v>
      </c>
      <c r="AH3669" t="s">
        <v>39</v>
      </c>
      <c r="AI3669">
        <f t="shared" si="133"/>
        <v>6.0606060606060606E-3</v>
      </c>
      <c r="AJ3669" s="6" t="s">
        <v>43</v>
      </c>
      <c r="AK3669" s="19">
        <v>78.3</v>
      </c>
      <c r="AL3669" t="s">
        <v>136</v>
      </c>
      <c r="AM3669" s="19">
        <v>7.7590000000000003</v>
      </c>
      <c r="AN3669">
        <v>5</v>
      </c>
      <c r="AO3669">
        <v>25</v>
      </c>
      <c r="AP3669">
        <v>31</v>
      </c>
      <c r="AQ3669" t="s">
        <v>39</v>
      </c>
      <c r="AR3669" t="s">
        <v>2671</v>
      </c>
      <c r="AS3669" t="s">
        <v>3304</v>
      </c>
    </row>
    <row r="3670" spans="1:45" x14ac:dyDescent="0.35">
      <c r="A3670" t="s">
        <v>2339</v>
      </c>
      <c r="B3670" t="s">
        <v>2709</v>
      </c>
      <c r="C3670" t="s">
        <v>2592</v>
      </c>
      <c r="D3670" t="s">
        <v>2337</v>
      </c>
      <c r="E3670" t="s">
        <v>2338</v>
      </c>
      <c r="F3670" t="s">
        <v>3282</v>
      </c>
      <c r="G3670" t="s">
        <v>40</v>
      </c>
      <c r="H3670" t="s">
        <v>40</v>
      </c>
      <c r="I3670" t="s">
        <v>3283</v>
      </c>
      <c r="J3670">
        <v>36.154400000000003</v>
      </c>
      <c r="K3670">
        <v>-109.5526</v>
      </c>
      <c r="L3670">
        <v>1698</v>
      </c>
      <c r="M3670" t="s">
        <v>2699</v>
      </c>
      <c r="N3670">
        <f t="shared" si="131"/>
        <v>82500</v>
      </c>
      <c r="O3670">
        <v>2015</v>
      </c>
      <c r="P3670">
        <v>2016</v>
      </c>
      <c r="Q3670" t="s">
        <v>3284</v>
      </c>
      <c r="R3670" t="s">
        <v>39</v>
      </c>
      <c r="S3670" t="s">
        <v>39</v>
      </c>
      <c r="T3670">
        <v>4</v>
      </c>
      <c r="U3670" s="6" t="s">
        <v>21</v>
      </c>
      <c r="V3670" s="6" t="s">
        <v>3294</v>
      </c>
      <c r="W3670" t="s">
        <v>39</v>
      </c>
      <c r="X3670" s="6" t="s">
        <v>3294</v>
      </c>
      <c r="Y3670" s="6" t="s">
        <v>39</v>
      </c>
      <c r="Z3670" s="6" t="s">
        <v>39</v>
      </c>
      <c r="AA3670" s="6" t="s">
        <v>3301</v>
      </c>
      <c r="AB3670">
        <v>600</v>
      </c>
      <c r="AC3670">
        <f t="shared" si="136"/>
        <v>0.16666666666666666</v>
      </c>
      <c r="AD3670" t="s">
        <v>40</v>
      </c>
      <c r="AE3670" t="s">
        <v>39</v>
      </c>
      <c r="AF3670" t="s">
        <v>40</v>
      </c>
      <c r="AG3670" t="s">
        <v>39</v>
      </c>
      <c r="AH3670" t="s">
        <v>39</v>
      </c>
      <c r="AI3670">
        <f t="shared" si="133"/>
        <v>6.0606060606060606E-3</v>
      </c>
      <c r="AJ3670" s="6" t="s">
        <v>43</v>
      </c>
      <c r="AK3670" s="19">
        <v>78.3</v>
      </c>
      <c r="AL3670" t="s">
        <v>136</v>
      </c>
      <c r="AM3670" s="19">
        <v>7.96</v>
      </c>
      <c r="AN3670">
        <v>5</v>
      </c>
      <c r="AO3670">
        <v>25</v>
      </c>
      <c r="AP3670">
        <v>31</v>
      </c>
      <c r="AQ3670" t="s">
        <v>39</v>
      </c>
      <c r="AR3670" t="s">
        <v>2671</v>
      </c>
      <c r="AS3670" t="s">
        <v>3304</v>
      </c>
    </row>
    <row r="3671" spans="1:45" x14ac:dyDescent="0.35">
      <c r="A3671" t="s">
        <v>2339</v>
      </c>
      <c r="B3671" t="s">
        <v>2709</v>
      </c>
      <c r="C3671" t="s">
        <v>2592</v>
      </c>
      <c r="D3671" t="s">
        <v>2337</v>
      </c>
      <c r="E3671" t="s">
        <v>2338</v>
      </c>
      <c r="F3671" t="s">
        <v>3282</v>
      </c>
      <c r="G3671" t="s">
        <v>40</v>
      </c>
      <c r="H3671" t="s">
        <v>40</v>
      </c>
      <c r="I3671" t="s">
        <v>3283</v>
      </c>
      <c r="J3671">
        <v>36.154400000000003</v>
      </c>
      <c r="K3671">
        <v>-109.5526</v>
      </c>
      <c r="L3671">
        <v>1698</v>
      </c>
      <c r="M3671" t="s">
        <v>2699</v>
      </c>
      <c r="N3671">
        <f t="shared" si="131"/>
        <v>82500</v>
      </c>
      <c r="O3671">
        <v>2015</v>
      </c>
      <c r="P3671">
        <v>2016</v>
      </c>
      <c r="Q3671" t="s">
        <v>3284</v>
      </c>
      <c r="R3671" t="s">
        <v>39</v>
      </c>
      <c r="S3671" t="s">
        <v>39</v>
      </c>
      <c r="T3671">
        <v>4</v>
      </c>
      <c r="U3671" s="6" t="s">
        <v>21</v>
      </c>
      <c r="V3671" s="6" t="s">
        <v>3294</v>
      </c>
      <c r="W3671" t="s">
        <v>39</v>
      </c>
      <c r="X3671" s="6" t="s">
        <v>3294</v>
      </c>
      <c r="Y3671" s="6" t="s">
        <v>3151</v>
      </c>
      <c r="Z3671" s="6" t="s">
        <v>39</v>
      </c>
      <c r="AA3671" s="6" t="s">
        <v>3302</v>
      </c>
      <c r="AB3671">
        <v>600</v>
      </c>
      <c r="AC3671">
        <f t="shared" si="136"/>
        <v>0.16666666666666666</v>
      </c>
      <c r="AD3671" t="s">
        <v>42</v>
      </c>
      <c r="AE3671" t="s">
        <v>3286</v>
      </c>
      <c r="AF3671" t="s">
        <v>40</v>
      </c>
      <c r="AG3671" t="s">
        <v>39</v>
      </c>
      <c r="AH3671" t="s">
        <v>39</v>
      </c>
      <c r="AI3671">
        <f t="shared" si="133"/>
        <v>6.0606060606060606E-3</v>
      </c>
      <c r="AJ3671" s="6" t="s">
        <v>43</v>
      </c>
      <c r="AK3671" s="19">
        <v>77.902000000000001</v>
      </c>
      <c r="AL3671" t="s">
        <v>136</v>
      </c>
      <c r="AM3671" s="19">
        <v>6.9660000000000002</v>
      </c>
      <c r="AN3671">
        <v>5</v>
      </c>
      <c r="AO3671">
        <v>25</v>
      </c>
      <c r="AP3671">
        <v>31</v>
      </c>
      <c r="AQ3671" t="s">
        <v>39</v>
      </c>
      <c r="AR3671" t="s">
        <v>2671</v>
      </c>
      <c r="AS3671" t="s">
        <v>3304</v>
      </c>
    </row>
    <row r="3672" spans="1:45" x14ac:dyDescent="0.35">
      <c r="A3672" t="s">
        <v>2339</v>
      </c>
      <c r="B3672" t="s">
        <v>2709</v>
      </c>
      <c r="C3672" t="s">
        <v>2592</v>
      </c>
      <c r="D3672" t="s">
        <v>2337</v>
      </c>
      <c r="E3672" t="s">
        <v>2338</v>
      </c>
      <c r="F3672" t="s">
        <v>3282</v>
      </c>
      <c r="G3672" t="s">
        <v>40</v>
      </c>
      <c r="H3672" t="s">
        <v>40</v>
      </c>
      <c r="I3672" t="s">
        <v>3283</v>
      </c>
      <c r="J3672">
        <v>36.154400000000003</v>
      </c>
      <c r="K3672">
        <v>-109.5526</v>
      </c>
      <c r="L3672">
        <v>1698</v>
      </c>
      <c r="M3672" t="s">
        <v>2699</v>
      </c>
      <c r="N3672">
        <f t="shared" si="131"/>
        <v>82500</v>
      </c>
      <c r="O3672">
        <v>2015</v>
      </c>
      <c r="P3672">
        <v>2016</v>
      </c>
      <c r="Q3672" t="s">
        <v>3284</v>
      </c>
      <c r="R3672" t="s">
        <v>39</v>
      </c>
      <c r="S3672" t="s">
        <v>39</v>
      </c>
      <c r="T3672">
        <v>4</v>
      </c>
      <c r="U3672" s="6" t="s">
        <v>21</v>
      </c>
      <c r="V3672" s="6" t="s">
        <v>3294</v>
      </c>
      <c r="W3672" t="s">
        <v>39</v>
      </c>
      <c r="X3672" s="6" t="s">
        <v>3294</v>
      </c>
      <c r="Y3672" s="6" t="s">
        <v>39</v>
      </c>
      <c r="Z3672" s="6" t="s">
        <v>39</v>
      </c>
      <c r="AA3672" s="6" t="s">
        <v>3302</v>
      </c>
      <c r="AB3672">
        <v>600</v>
      </c>
      <c r="AC3672">
        <f t="shared" si="136"/>
        <v>0.16666666666666666</v>
      </c>
      <c r="AD3672" t="s">
        <v>40</v>
      </c>
      <c r="AE3672" t="s">
        <v>39</v>
      </c>
      <c r="AF3672" t="s">
        <v>40</v>
      </c>
      <c r="AG3672" t="s">
        <v>39</v>
      </c>
      <c r="AH3672" t="s">
        <v>39</v>
      </c>
      <c r="AI3672">
        <f t="shared" si="133"/>
        <v>6.0606060606060606E-3</v>
      </c>
      <c r="AJ3672" s="6" t="s">
        <v>43</v>
      </c>
      <c r="AK3672" s="19">
        <v>87.65</v>
      </c>
      <c r="AL3672" t="s">
        <v>136</v>
      </c>
      <c r="AM3672" s="19">
        <v>5.375</v>
      </c>
      <c r="AN3672">
        <v>5</v>
      </c>
      <c r="AO3672">
        <v>25</v>
      </c>
      <c r="AP3672">
        <v>31</v>
      </c>
      <c r="AQ3672" t="s">
        <v>39</v>
      </c>
      <c r="AR3672" t="s">
        <v>2671</v>
      </c>
      <c r="AS3672" t="s">
        <v>3304</v>
      </c>
    </row>
    <row r="3673" spans="1:45" x14ac:dyDescent="0.35">
      <c r="A3673" t="s">
        <v>2339</v>
      </c>
      <c r="B3673" t="s">
        <v>2709</v>
      </c>
      <c r="C3673" t="s">
        <v>2592</v>
      </c>
      <c r="D3673" t="s">
        <v>2337</v>
      </c>
      <c r="E3673" t="s">
        <v>2338</v>
      </c>
      <c r="F3673" t="s">
        <v>3282</v>
      </c>
      <c r="G3673" t="s">
        <v>40</v>
      </c>
      <c r="H3673" t="s">
        <v>40</v>
      </c>
      <c r="I3673" t="s">
        <v>3283</v>
      </c>
      <c r="J3673">
        <v>36.154400000000003</v>
      </c>
      <c r="K3673">
        <v>-109.5526</v>
      </c>
      <c r="L3673">
        <v>1698</v>
      </c>
      <c r="M3673" t="s">
        <v>2699</v>
      </c>
      <c r="N3673">
        <f t="shared" si="131"/>
        <v>82500</v>
      </c>
      <c r="O3673">
        <v>2015</v>
      </c>
      <c r="P3673">
        <v>2016</v>
      </c>
      <c r="Q3673" t="s">
        <v>3284</v>
      </c>
      <c r="R3673" t="s">
        <v>39</v>
      </c>
      <c r="S3673" t="s">
        <v>39</v>
      </c>
      <c r="T3673">
        <v>4</v>
      </c>
      <c r="U3673" s="6" t="s">
        <v>21</v>
      </c>
      <c r="V3673" s="6" t="s">
        <v>3294</v>
      </c>
      <c r="W3673" t="s">
        <v>39</v>
      </c>
      <c r="X3673" s="6" t="s">
        <v>3294</v>
      </c>
      <c r="Y3673" s="6" t="s">
        <v>3151</v>
      </c>
      <c r="Z3673" s="6" t="s">
        <v>39</v>
      </c>
      <c r="AA3673" s="6" t="s">
        <v>3303</v>
      </c>
      <c r="AB3673">
        <v>600</v>
      </c>
      <c r="AC3673">
        <f t="shared" si="136"/>
        <v>0.16666666666666666</v>
      </c>
      <c r="AD3673" t="s">
        <v>42</v>
      </c>
      <c r="AE3673" t="s">
        <v>3286</v>
      </c>
      <c r="AF3673" t="s">
        <v>40</v>
      </c>
      <c r="AG3673" t="s">
        <v>39</v>
      </c>
      <c r="AH3673" t="s">
        <v>39</v>
      </c>
      <c r="AI3673">
        <f t="shared" si="133"/>
        <v>6.0606060606060606E-3</v>
      </c>
      <c r="AJ3673" s="6" t="s">
        <v>43</v>
      </c>
      <c r="AK3673" s="19">
        <v>9.0649999999999995</v>
      </c>
      <c r="AL3673" t="s">
        <v>136</v>
      </c>
      <c r="AM3673" s="19">
        <v>5.3719999999999999</v>
      </c>
      <c r="AN3673">
        <v>5</v>
      </c>
      <c r="AO3673">
        <v>25</v>
      </c>
      <c r="AP3673">
        <v>31</v>
      </c>
      <c r="AQ3673" t="s">
        <v>39</v>
      </c>
      <c r="AR3673" t="s">
        <v>2671</v>
      </c>
      <c r="AS3673" t="s">
        <v>3304</v>
      </c>
    </row>
    <row r="3674" spans="1:45" x14ac:dyDescent="0.35">
      <c r="A3674" t="s">
        <v>2339</v>
      </c>
      <c r="B3674" t="s">
        <v>2709</v>
      </c>
      <c r="C3674" t="s">
        <v>2592</v>
      </c>
      <c r="D3674" t="s">
        <v>2337</v>
      </c>
      <c r="E3674" t="s">
        <v>2338</v>
      </c>
      <c r="F3674" t="s">
        <v>3282</v>
      </c>
      <c r="G3674" t="s">
        <v>40</v>
      </c>
      <c r="H3674" t="s">
        <v>40</v>
      </c>
      <c r="I3674" t="s">
        <v>3283</v>
      </c>
      <c r="J3674">
        <v>36.154400000000003</v>
      </c>
      <c r="K3674">
        <v>-109.5526</v>
      </c>
      <c r="L3674">
        <v>1698</v>
      </c>
      <c r="M3674" t="s">
        <v>2699</v>
      </c>
      <c r="N3674">
        <f t="shared" si="131"/>
        <v>82500</v>
      </c>
      <c r="O3674">
        <v>2015</v>
      </c>
      <c r="P3674">
        <v>2016</v>
      </c>
      <c r="Q3674" t="s">
        <v>3284</v>
      </c>
      <c r="R3674" t="s">
        <v>39</v>
      </c>
      <c r="S3674" t="s">
        <v>39</v>
      </c>
      <c r="T3674">
        <v>4</v>
      </c>
      <c r="U3674" s="6" t="s">
        <v>21</v>
      </c>
      <c r="V3674" s="6" t="s">
        <v>3294</v>
      </c>
      <c r="W3674" t="s">
        <v>39</v>
      </c>
      <c r="X3674" s="6" t="s">
        <v>3294</v>
      </c>
      <c r="Y3674" s="6" t="s">
        <v>39</v>
      </c>
      <c r="Z3674" s="6" t="s">
        <v>39</v>
      </c>
      <c r="AA3674" t="s">
        <v>3303</v>
      </c>
      <c r="AB3674">
        <v>600</v>
      </c>
      <c r="AC3674">
        <f t="shared" si="136"/>
        <v>0.16666666666666666</v>
      </c>
      <c r="AD3674" t="s">
        <v>40</v>
      </c>
      <c r="AE3674" t="s">
        <v>39</v>
      </c>
      <c r="AF3674" t="s">
        <v>40</v>
      </c>
      <c r="AG3674" t="s">
        <v>39</v>
      </c>
      <c r="AH3674" t="s">
        <v>39</v>
      </c>
      <c r="AI3674">
        <f t="shared" si="133"/>
        <v>6.0606060606060606E-3</v>
      </c>
      <c r="AJ3674" s="6" t="s">
        <v>43</v>
      </c>
      <c r="AK3674" s="19">
        <v>5.0860000000000003</v>
      </c>
      <c r="AL3674" t="s">
        <v>136</v>
      </c>
      <c r="AM3674" s="19">
        <v>5.173</v>
      </c>
      <c r="AN3674">
        <v>5</v>
      </c>
      <c r="AO3674">
        <v>25</v>
      </c>
      <c r="AP3674">
        <v>31</v>
      </c>
      <c r="AQ3674" t="s">
        <v>39</v>
      </c>
      <c r="AR3674" t="s">
        <v>2671</v>
      </c>
      <c r="AS3674" t="s">
        <v>3304</v>
      </c>
    </row>
    <row r="3675" spans="1:45" x14ac:dyDescent="0.35">
      <c r="A3675" t="s">
        <v>2339</v>
      </c>
      <c r="B3675" t="s">
        <v>2709</v>
      </c>
      <c r="C3675" t="s">
        <v>2592</v>
      </c>
      <c r="D3675" t="s">
        <v>2337</v>
      </c>
      <c r="E3675" t="s">
        <v>2338</v>
      </c>
      <c r="F3675" t="s">
        <v>3282</v>
      </c>
      <c r="G3675" t="s">
        <v>40</v>
      </c>
      <c r="H3675" t="s">
        <v>40</v>
      </c>
      <c r="I3675" t="s">
        <v>3283</v>
      </c>
      <c r="J3675">
        <v>36.154400000000003</v>
      </c>
      <c r="K3675">
        <v>-109.5526</v>
      </c>
      <c r="L3675">
        <v>1698</v>
      </c>
      <c r="M3675" t="s">
        <v>2699</v>
      </c>
      <c r="N3675">
        <f t="shared" si="131"/>
        <v>82500</v>
      </c>
      <c r="O3675">
        <v>2015</v>
      </c>
      <c r="P3675">
        <v>2016</v>
      </c>
      <c r="Q3675" t="s">
        <v>3284</v>
      </c>
      <c r="R3675" t="s">
        <v>39</v>
      </c>
      <c r="S3675" t="s">
        <v>39</v>
      </c>
      <c r="T3675">
        <v>4</v>
      </c>
      <c r="U3675" s="6" t="s">
        <v>21</v>
      </c>
      <c r="V3675" s="6" t="s">
        <v>3294</v>
      </c>
      <c r="W3675" t="s">
        <v>39</v>
      </c>
      <c r="X3675" s="6" t="s">
        <v>3294</v>
      </c>
      <c r="Y3675" s="6" t="s">
        <v>3151</v>
      </c>
      <c r="Z3675" s="6" t="s">
        <v>39</v>
      </c>
      <c r="AA3675" s="6" t="s">
        <v>39</v>
      </c>
      <c r="AB3675" t="s">
        <v>39</v>
      </c>
      <c r="AC3675">
        <f t="shared" si="136"/>
        <v>0.16666666666666666</v>
      </c>
      <c r="AD3675" t="s">
        <v>42</v>
      </c>
      <c r="AE3675" t="s">
        <v>3286</v>
      </c>
      <c r="AF3675" t="s">
        <v>40</v>
      </c>
      <c r="AG3675" t="s">
        <v>39</v>
      </c>
      <c r="AH3675" t="s">
        <v>39</v>
      </c>
      <c r="AI3675">
        <f t="shared" si="133"/>
        <v>6.0606060606060606E-3</v>
      </c>
      <c r="AJ3675" s="6" t="s">
        <v>43</v>
      </c>
      <c r="AK3675" s="19">
        <v>10.657</v>
      </c>
      <c r="AL3675" t="s">
        <v>136</v>
      </c>
      <c r="AM3675" s="19">
        <v>5.9720000000000004</v>
      </c>
      <c r="AN3675">
        <v>5</v>
      </c>
      <c r="AO3675">
        <v>25</v>
      </c>
      <c r="AP3675">
        <v>31</v>
      </c>
      <c r="AQ3675" t="s">
        <v>39</v>
      </c>
      <c r="AR3675" t="s">
        <v>2671</v>
      </c>
      <c r="AS3675" t="s">
        <v>3304</v>
      </c>
    </row>
    <row r="3676" spans="1:45" x14ac:dyDescent="0.35">
      <c r="A3676" t="s">
        <v>2339</v>
      </c>
      <c r="B3676" t="s">
        <v>2709</v>
      </c>
      <c r="C3676" t="s">
        <v>2592</v>
      </c>
      <c r="D3676" t="s">
        <v>2337</v>
      </c>
      <c r="E3676" t="s">
        <v>2338</v>
      </c>
      <c r="F3676" t="s">
        <v>3282</v>
      </c>
      <c r="G3676" t="s">
        <v>40</v>
      </c>
      <c r="H3676" t="s">
        <v>40</v>
      </c>
      <c r="I3676" t="s">
        <v>3283</v>
      </c>
      <c r="J3676">
        <v>36.154400000000003</v>
      </c>
      <c r="K3676">
        <v>-109.5526</v>
      </c>
      <c r="L3676">
        <v>1698</v>
      </c>
      <c r="M3676" t="s">
        <v>2699</v>
      </c>
      <c r="N3676">
        <f t="shared" si="131"/>
        <v>82500</v>
      </c>
      <c r="O3676">
        <v>2015</v>
      </c>
      <c r="P3676">
        <v>2016</v>
      </c>
      <c r="Q3676" t="s">
        <v>3284</v>
      </c>
      <c r="R3676" t="s">
        <v>39</v>
      </c>
      <c r="S3676" t="s">
        <v>39</v>
      </c>
      <c r="T3676">
        <v>4</v>
      </c>
      <c r="U3676" s="6" t="s">
        <v>48</v>
      </c>
      <c r="V3676" s="6" t="s">
        <v>3294</v>
      </c>
      <c r="W3676" t="s">
        <v>39</v>
      </c>
      <c r="X3676" s="6" t="s">
        <v>3294</v>
      </c>
      <c r="Y3676" s="6" t="s">
        <v>39</v>
      </c>
      <c r="Z3676" s="6" t="s">
        <v>39</v>
      </c>
      <c r="AA3676" s="6" t="s">
        <v>39</v>
      </c>
      <c r="AB3676" t="s">
        <v>39</v>
      </c>
      <c r="AC3676">
        <f t="shared" si="136"/>
        <v>0.16666666666666666</v>
      </c>
      <c r="AD3676" t="s">
        <v>40</v>
      </c>
      <c r="AE3676" t="s">
        <v>39</v>
      </c>
      <c r="AF3676" t="s">
        <v>40</v>
      </c>
      <c r="AG3676" t="s">
        <v>39</v>
      </c>
      <c r="AH3676" t="s">
        <v>39</v>
      </c>
      <c r="AI3676">
        <f t="shared" si="133"/>
        <v>6.0606060606060606E-3</v>
      </c>
      <c r="AJ3676" s="6" t="s">
        <v>43</v>
      </c>
      <c r="AK3676" s="19">
        <v>11.054</v>
      </c>
      <c r="AL3676" t="s">
        <v>136</v>
      </c>
      <c r="AM3676" s="19">
        <v>5.173</v>
      </c>
      <c r="AN3676">
        <v>5</v>
      </c>
      <c r="AO3676">
        <v>25</v>
      </c>
      <c r="AP3676">
        <v>31</v>
      </c>
      <c r="AQ3676" t="s">
        <v>39</v>
      </c>
      <c r="AR3676" t="s">
        <v>2671</v>
      </c>
      <c r="AS3676" t="s">
        <v>3304</v>
      </c>
    </row>
    <row r="3677" spans="1:45" x14ac:dyDescent="0.35">
      <c r="A3677" t="s">
        <v>2339</v>
      </c>
      <c r="B3677" t="s">
        <v>2709</v>
      </c>
      <c r="C3677" t="s">
        <v>2592</v>
      </c>
      <c r="D3677" t="s">
        <v>2337</v>
      </c>
      <c r="E3677" t="s">
        <v>2338</v>
      </c>
      <c r="F3677" t="s">
        <v>3282</v>
      </c>
      <c r="G3677" t="s">
        <v>40</v>
      </c>
      <c r="H3677" t="s">
        <v>40</v>
      </c>
      <c r="I3677" t="s">
        <v>3283</v>
      </c>
      <c r="J3677">
        <v>36.154400000000003</v>
      </c>
      <c r="K3677">
        <v>-109.5526</v>
      </c>
      <c r="L3677">
        <v>1698</v>
      </c>
      <c r="M3677" t="s">
        <v>2699</v>
      </c>
      <c r="N3677">
        <f t="shared" si="131"/>
        <v>82500</v>
      </c>
      <c r="O3677">
        <v>2015</v>
      </c>
      <c r="P3677">
        <v>2016</v>
      </c>
      <c r="Q3677" t="s">
        <v>3284</v>
      </c>
      <c r="R3677" t="s">
        <v>39</v>
      </c>
      <c r="S3677" t="s">
        <v>39</v>
      </c>
      <c r="T3677">
        <v>4</v>
      </c>
      <c r="U3677" s="6" t="s">
        <v>21</v>
      </c>
      <c r="V3677" s="6" t="s">
        <v>2749</v>
      </c>
      <c r="W3677">
        <v>28</v>
      </c>
      <c r="X3677" s="6" t="s">
        <v>2749</v>
      </c>
      <c r="Y3677" s="6" t="s">
        <v>3151</v>
      </c>
      <c r="Z3677" s="6" t="s">
        <v>39</v>
      </c>
      <c r="AA3677" s="6" t="s">
        <v>3310</v>
      </c>
      <c r="AB3677" t="s">
        <v>3311</v>
      </c>
      <c r="AC3677">
        <f t="shared" si="136"/>
        <v>0.16666666666666666</v>
      </c>
      <c r="AD3677" t="s">
        <v>42</v>
      </c>
      <c r="AE3677" t="s">
        <v>3286</v>
      </c>
      <c r="AF3677" t="s">
        <v>40</v>
      </c>
      <c r="AG3677" t="s">
        <v>39</v>
      </c>
      <c r="AH3677" t="s">
        <v>39</v>
      </c>
      <c r="AI3677">
        <f t="shared" si="133"/>
        <v>6.0606060606060606E-3</v>
      </c>
      <c r="AJ3677" s="6" t="s">
        <v>43</v>
      </c>
      <c r="AK3677" s="19">
        <v>52.037999999999997</v>
      </c>
      <c r="AL3677" t="s">
        <v>136</v>
      </c>
      <c r="AM3677" s="19">
        <v>6.5650000000000004</v>
      </c>
      <c r="AN3677">
        <v>5</v>
      </c>
      <c r="AO3677">
        <v>25</v>
      </c>
      <c r="AP3677">
        <v>31</v>
      </c>
      <c r="AQ3677" t="s">
        <v>39</v>
      </c>
      <c r="AR3677" t="s">
        <v>2671</v>
      </c>
      <c r="AS3677" t="s">
        <v>3315</v>
      </c>
    </row>
    <row r="3678" spans="1:45" x14ac:dyDescent="0.35">
      <c r="A3678" t="s">
        <v>2339</v>
      </c>
      <c r="B3678" t="s">
        <v>2709</v>
      </c>
      <c r="C3678" t="s">
        <v>2592</v>
      </c>
      <c r="D3678" t="s">
        <v>2337</v>
      </c>
      <c r="E3678" t="s">
        <v>2338</v>
      </c>
      <c r="F3678" t="s">
        <v>3282</v>
      </c>
      <c r="G3678" t="s">
        <v>40</v>
      </c>
      <c r="H3678" t="s">
        <v>40</v>
      </c>
      <c r="I3678" t="s">
        <v>3283</v>
      </c>
      <c r="J3678">
        <v>36.154400000000003</v>
      </c>
      <c r="K3678">
        <v>-109.5526</v>
      </c>
      <c r="L3678">
        <v>1698</v>
      </c>
      <c r="M3678" t="s">
        <v>2699</v>
      </c>
      <c r="N3678">
        <f t="shared" si="131"/>
        <v>82500</v>
      </c>
      <c r="O3678">
        <v>2015</v>
      </c>
      <c r="P3678">
        <v>2016</v>
      </c>
      <c r="Q3678" t="s">
        <v>3284</v>
      </c>
      <c r="R3678" t="s">
        <v>39</v>
      </c>
      <c r="S3678" t="s">
        <v>39</v>
      </c>
      <c r="T3678">
        <v>4</v>
      </c>
      <c r="U3678" s="6" t="s">
        <v>21</v>
      </c>
      <c r="V3678" s="6" t="s">
        <v>3036</v>
      </c>
      <c r="W3678">
        <v>28</v>
      </c>
      <c r="X3678" s="6" t="s">
        <v>3036</v>
      </c>
      <c r="Y3678" s="6" t="s">
        <v>3151</v>
      </c>
      <c r="Z3678" s="6" t="s">
        <v>39</v>
      </c>
      <c r="AA3678" s="6" t="s">
        <v>3310</v>
      </c>
      <c r="AB3678" t="s">
        <v>3312</v>
      </c>
      <c r="AC3678">
        <f t="shared" si="136"/>
        <v>0.16666666666666666</v>
      </c>
      <c r="AD3678" t="s">
        <v>42</v>
      </c>
      <c r="AE3678" t="s">
        <v>3286</v>
      </c>
      <c r="AF3678" t="s">
        <v>40</v>
      </c>
      <c r="AG3678" t="s">
        <v>39</v>
      </c>
      <c r="AH3678" t="s">
        <v>39</v>
      </c>
      <c r="AI3678">
        <f t="shared" si="133"/>
        <v>6.0606060606060606E-3</v>
      </c>
      <c r="AJ3678" s="6" t="s">
        <v>43</v>
      </c>
      <c r="AK3678" s="19">
        <v>57.210999999999999</v>
      </c>
      <c r="AL3678" t="s">
        <v>136</v>
      </c>
      <c r="AM3678" s="19">
        <v>5.7830000000000004</v>
      </c>
      <c r="AN3678">
        <v>5</v>
      </c>
      <c r="AO3678">
        <v>25</v>
      </c>
      <c r="AP3678">
        <v>31</v>
      </c>
      <c r="AQ3678" t="s">
        <v>39</v>
      </c>
      <c r="AR3678" t="s">
        <v>2671</v>
      </c>
      <c r="AS3678" t="s">
        <v>3316</v>
      </c>
    </row>
    <row r="3679" spans="1:45" s="13" customFormat="1" x14ac:dyDescent="0.35">
      <c r="A3679" s="13" t="s">
        <v>2339</v>
      </c>
      <c r="B3679" s="13" t="s">
        <v>2709</v>
      </c>
      <c r="C3679" s="13" t="s">
        <v>2592</v>
      </c>
      <c r="D3679" s="13" t="s">
        <v>2337</v>
      </c>
      <c r="E3679" s="13" t="s">
        <v>2338</v>
      </c>
      <c r="F3679" s="13" t="s">
        <v>3282</v>
      </c>
      <c r="G3679" s="13" t="s">
        <v>40</v>
      </c>
      <c r="H3679" s="13" t="s">
        <v>40</v>
      </c>
      <c r="I3679" s="13" t="s">
        <v>3283</v>
      </c>
      <c r="J3679" s="13">
        <v>36.154400000000003</v>
      </c>
      <c r="K3679" s="13">
        <v>-109.5526</v>
      </c>
      <c r="L3679" s="13">
        <v>1698</v>
      </c>
      <c r="M3679" s="13" t="s">
        <v>2699</v>
      </c>
      <c r="N3679" s="13">
        <f t="shared" si="131"/>
        <v>82500</v>
      </c>
      <c r="O3679" s="13">
        <v>2015</v>
      </c>
      <c r="P3679" s="13">
        <v>2016</v>
      </c>
      <c r="Q3679" s="13" t="s">
        <v>3284</v>
      </c>
      <c r="R3679" s="13" t="s">
        <v>39</v>
      </c>
      <c r="S3679" s="13" t="s">
        <v>39</v>
      </c>
      <c r="T3679" s="13">
        <v>4</v>
      </c>
      <c r="U3679" s="16" t="s">
        <v>21</v>
      </c>
      <c r="V3679" s="16" t="s">
        <v>2714</v>
      </c>
      <c r="W3679" s="13">
        <v>28</v>
      </c>
      <c r="X3679" s="16" t="s">
        <v>2714</v>
      </c>
      <c r="Y3679" s="16" t="s">
        <v>3151</v>
      </c>
      <c r="Z3679" s="16" t="s">
        <v>39</v>
      </c>
      <c r="AA3679" s="16" t="s">
        <v>3310</v>
      </c>
      <c r="AB3679" s="13" t="s">
        <v>3313</v>
      </c>
      <c r="AC3679" s="13">
        <f t="shared" si="136"/>
        <v>0.16666666666666666</v>
      </c>
      <c r="AD3679" s="13" t="s">
        <v>42</v>
      </c>
      <c r="AE3679" s="13" t="s">
        <v>3286</v>
      </c>
      <c r="AF3679" s="13" t="s">
        <v>40</v>
      </c>
      <c r="AG3679" s="13" t="s">
        <v>39</v>
      </c>
      <c r="AH3679" s="13" t="s">
        <v>39</v>
      </c>
      <c r="AI3679" s="13">
        <f t="shared" si="133"/>
        <v>6.0606060606060606E-3</v>
      </c>
      <c r="AJ3679" s="16" t="s">
        <v>43</v>
      </c>
      <c r="AK3679" s="32">
        <v>43.682000000000002</v>
      </c>
      <c r="AL3679" s="13" t="s">
        <v>136</v>
      </c>
      <c r="AM3679" s="32">
        <v>5.7729999999999997</v>
      </c>
      <c r="AN3679" s="13">
        <v>5</v>
      </c>
      <c r="AO3679" s="13">
        <v>25</v>
      </c>
      <c r="AP3679" s="13">
        <v>31</v>
      </c>
      <c r="AQ3679" s="13" t="s">
        <v>39</v>
      </c>
      <c r="AR3679" s="13" t="s">
        <v>2671</v>
      </c>
      <c r="AS3679" s="13" t="s">
        <v>3314</v>
      </c>
    </row>
    <row r="3680" spans="1:45" x14ac:dyDescent="0.35">
      <c r="A3680" t="s">
        <v>2371</v>
      </c>
      <c r="B3680" t="s">
        <v>3318</v>
      </c>
      <c r="C3680" t="s">
        <v>2592</v>
      </c>
      <c r="D3680" t="s">
        <v>2369</v>
      </c>
      <c r="E3680" t="s">
        <v>2370</v>
      </c>
      <c r="F3680" t="s">
        <v>3319</v>
      </c>
      <c r="G3680" t="s">
        <v>42</v>
      </c>
      <c r="H3680" t="s">
        <v>40</v>
      </c>
      <c r="I3680" t="s">
        <v>3320</v>
      </c>
      <c r="J3680">
        <v>36.72</v>
      </c>
      <c r="K3680">
        <v>97.42</v>
      </c>
      <c r="L3680">
        <v>2450</v>
      </c>
      <c r="M3680" t="s">
        <v>2632</v>
      </c>
      <c r="N3680" t="s">
        <v>39</v>
      </c>
      <c r="O3680">
        <v>2013</v>
      </c>
      <c r="P3680">
        <v>2013</v>
      </c>
      <c r="Q3680" t="s">
        <v>133</v>
      </c>
      <c r="R3680">
        <v>8</v>
      </c>
      <c r="S3680" t="s">
        <v>39</v>
      </c>
      <c r="T3680">
        <v>25</v>
      </c>
      <c r="U3680" s="6" t="s">
        <v>48</v>
      </c>
      <c r="V3680" s="6" t="s">
        <v>39</v>
      </c>
      <c r="W3680" t="s">
        <v>39</v>
      </c>
      <c r="X3680" s="6" t="s">
        <v>3322</v>
      </c>
      <c r="Y3680" s="6" t="s">
        <v>39</v>
      </c>
      <c r="Z3680" s="6" t="s">
        <v>3324</v>
      </c>
      <c r="AA3680" t="s">
        <v>39</v>
      </c>
      <c r="AB3680" t="s">
        <v>39</v>
      </c>
      <c r="AC3680">
        <f>8/24</f>
        <v>0.33333333333333331</v>
      </c>
      <c r="AD3680" t="s">
        <v>40</v>
      </c>
      <c r="AE3680" t="s">
        <v>39</v>
      </c>
      <c r="AF3680" t="s">
        <v>40</v>
      </c>
      <c r="AG3680" t="s">
        <v>39</v>
      </c>
      <c r="AH3680" t="s">
        <v>39</v>
      </c>
      <c r="AI3680" t="s">
        <v>39</v>
      </c>
      <c r="AJ3680" s="6" t="s">
        <v>43</v>
      </c>
      <c r="AK3680" s="19">
        <v>0.92400000000000004</v>
      </c>
      <c r="AL3680" t="s">
        <v>136</v>
      </c>
      <c r="AM3680" s="19">
        <v>0</v>
      </c>
      <c r="AN3680">
        <v>3</v>
      </c>
      <c r="AO3680">
        <v>50</v>
      </c>
      <c r="AP3680" t="s">
        <v>39</v>
      </c>
      <c r="AQ3680" t="s">
        <v>39</v>
      </c>
      <c r="AR3680" t="s">
        <v>2641</v>
      </c>
      <c r="AS3680" t="s">
        <v>3323</v>
      </c>
    </row>
    <row r="3681" spans="1:45" x14ac:dyDescent="0.35">
      <c r="A3681" t="s">
        <v>2371</v>
      </c>
      <c r="B3681" t="s">
        <v>3318</v>
      </c>
      <c r="C3681" t="s">
        <v>2592</v>
      </c>
      <c r="D3681" t="s">
        <v>2369</v>
      </c>
      <c r="E3681" t="s">
        <v>2370</v>
      </c>
      <c r="F3681" t="s">
        <v>3319</v>
      </c>
      <c r="G3681" t="s">
        <v>42</v>
      </c>
      <c r="H3681" t="s">
        <v>40</v>
      </c>
      <c r="I3681" t="s">
        <v>3320</v>
      </c>
      <c r="J3681">
        <v>36.72</v>
      </c>
      <c r="K3681">
        <v>97.42</v>
      </c>
      <c r="L3681">
        <v>2450</v>
      </c>
      <c r="M3681" t="s">
        <v>2632</v>
      </c>
      <c r="N3681" t="s">
        <v>39</v>
      </c>
      <c r="O3681">
        <v>2013</v>
      </c>
      <c r="P3681">
        <v>2013</v>
      </c>
      <c r="Q3681" t="s">
        <v>133</v>
      </c>
      <c r="R3681">
        <v>8</v>
      </c>
      <c r="S3681" t="s">
        <v>39</v>
      </c>
      <c r="T3681">
        <v>25</v>
      </c>
      <c r="U3681" s="6" t="s">
        <v>21</v>
      </c>
      <c r="V3681" s="6" t="s">
        <v>39</v>
      </c>
      <c r="W3681" t="s">
        <v>39</v>
      </c>
      <c r="X3681" s="6" t="s">
        <v>3322</v>
      </c>
      <c r="Y3681" s="6" t="s">
        <v>39</v>
      </c>
      <c r="Z3681" s="6" t="s">
        <v>3324</v>
      </c>
      <c r="AA3681" s="6" t="s">
        <v>44</v>
      </c>
      <c r="AB3681">
        <v>100</v>
      </c>
      <c r="AC3681">
        <f>8/24</f>
        <v>0.33333333333333331</v>
      </c>
      <c r="AD3681" t="s">
        <v>40</v>
      </c>
      <c r="AE3681" t="s">
        <v>39</v>
      </c>
      <c r="AF3681" t="s">
        <v>40</v>
      </c>
      <c r="AG3681" t="s">
        <v>39</v>
      </c>
      <c r="AH3681" t="s">
        <v>39</v>
      </c>
      <c r="AI3681" t="s">
        <v>39</v>
      </c>
      <c r="AJ3681" s="6" t="s">
        <v>43</v>
      </c>
      <c r="AK3681">
        <v>17.065999999999999</v>
      </c>
      <c r="AL3681" t="s">
        <v>136</v>
      </c>
      <c r="AM3681">
        <v>4.085</v>
      </c>
      <c r="AN3681">
        <v>3</v>
      </c>
      <c r="AO3681">
        <v>50</v>
      </c>
      <c r="AP3681" t="s">
        <v>39</v>
      </c>
      <c r="AQ3681" t="s">
        <v>39</v>
      </c>
      <c r="AR3681" t="s">
        <v>2641</v>
      </c>
      <c r="AS3681" t="s">
        <v>3323</v>
      </c>
    </row>
    <row r="3682" spans="1:45" x14ac:dyDescent="0.35">
      <c r="A3682" t="s">
        <v>2371</v>
      </c>
      <c r="B3682" t="s">
        <v>3318</v>
      </c>
      <c r="C3682" t="s">
        <v>2592</v>
      </c>
      <c r="D3682" t="s">
        <v>2369</v>
      </c>
      <c r="E3682" t="s">
        <v>2370</v>
      </c>
      <c r="F3682" t="s">
        <v>3319</v>
      </c>
      <c r="G3682" t="s">
        <v>42</v>
      </c>
      <c r="H3682" t="s">
        <v>40</v>
      </c>
      <c r="I3682" t="s">
        <v>3320</v>
      </c>
      <c r="J3682">
        <v>36.72</v>
      </c>
      <c r="K3682">
        <v>97.42</v>
      </c>
      <c r="L3682">
        <v>2450</v>
      </c>
      <c r="M3682" t="s">
        <v>2632</v>
      </c>
      <c r="N3682" t="s">
        <v>39</v>
      </c>
      <c r="O3682">
        <v>2013</v>
      </c>
      <c r="P3682">
        <v>2013</v>
      </c>
      <c r="Q3682" t="s">
        <v>133</v>
      </c>
      <c r="R3682">
        <v>8</v>
      </c>
      <c r="S3682" t="s">
        <v>39</v>
      </c>
      <c r="T3682">
        <v>25</v>
      </c>
      <c r="U3682" s="6" t="s">
        <v>21</v>
      </c>
      <c r="V3682" s="6" t="s">
        <v>39</v>
      </c>
      <c r="W3682" t="s">
        <v>39</v>
      </c>
      <c r="X3682" s="6" t="s">
        <v>3322</v>
      </c>
      <c r="Y3682" s="6" t="s">
        <v>39</v>
      </c>
      <c r="Z3682" s="6" t="s">
        <v>3324</v>
      </c>
      <c r="AA3682" s="6" t="s">
        <v>44</v>
      </c>
      <c r="AB3682">
        <v>150</v>
      </c>
      <c r="AC3682">
        <f t="shared" ref="AC3682:AC3684" si="137">8/24</f>
        <v>0.33333333333333331</v>
      </c>
      <c r="AD3682" t="s">
        <v>40</v>
      </c>
      <c r="AE3682" t="s">
        <v>39</v>
      </c>
      <c r="AF3682" t="s">
        <v>40</v>
      </c>
      <c r="AG3682" t="s">
        <v>39</v>
      </c>
      <c r="AH3682" t="s">
        <v>39</v>
      </c>
      <c r="AI3682" t="s">
        <v>39</v>
      </c>
      <c r="AJ3682" s="6" t="s">
        <v>43</v>
      </c>
      <c r="AK3682">
        <v>15.321999999999999</v>
      </c>
      <c r="AL3682" t="s">
        <v>136</v>
      </c>
      <c r="AM3682">
        <v>2.19</v>
      </c>
      <c r="AN3682">
        <v>3</v>
      </c>
      <c r="AO3682">
        <v>50</v>
      </c>
      <c r="AP3682" t="s">
        <v>39</v>
      </c>
      <c r="AQ3682" t="s">
        <v>39</v>
      </c>
      <c r="AR3682" t="s">
        <v>2641</v>
      </c>
      <c r="AS3682" t="s">
        <v>3323</v>
      </c>
    </row>
    <row r="3683" spans="1:45" x14ac:dyDescent="0.35">
      <c r="A3683" t="s">
        <v>2371</v>
      </c>
      <c r="B3683" t="s">
        <v>3318</v>
      </c>
      <c r="C3683" t="s">
        <v>2592</v>
      </c>
      <c r="D3683" t="s">
        <v>2369</v>
      </c>
      <c r="E3683" t="s">
        <v>2370</v>
      </c>
      <c r="F3683" t="s">
        <v>3319</v>
      </c>
      <c r="G3683" t="s">
        <v>42</v>
      </c>
      <c r="H3683" t="s">
        <v>40</v>
      </c>
      <c r="I3683" t="s">
        <v>3320</v>
      </c>
      <c r="J3683">
        <v>36.72</v>
      </c>
      <c r="K3683">
        <v>97.42</v>
      </c>
      <c r="L3683">
        <v>2450</v>
      </c>
      <c r="M3683" t="s">
        <v>2632</v>
      </c>
      <c r="N3683" t="s">
        <v>39</v>
      </c>
      <c r="O3683">
        <v>2013</v>
      </c>
      <c r="P3683">
        <v>2013</v>
      </c>
      <c r="Q3683" t="s">
        <v>133</v>
      </c>
      <c r="R3683">
        <v>8</v>
      </c>
      <c r="S3683" t="s">
        <v>39</v>
      </c>
      <c r="T3683">
        <v>25</v>
      </c>
      <c r="U3683" s="6" t="s">
        <v>21</v>
      </c>
      <c r="V3683" s="6" t="s">
        <v>39</v>
      </c>
      <c r="W3683" t="s">
        <v>39</v>
      </c>
      <c r="X3683" s="6" t="s">
        <v>3322</v>
      </c>
      <c r="Y3683" s="6" t="s">
        <v>39</v>
      </c>
      <c r="Z3683" s="6" t="s">
        <v>3324</v>
      </c>
      <c r="AA3683" s="6" t="s">
        <v>44</v>
      </c>
      <c r="AB3683">
        <v>200</v>
      </c>
      <c r="AC3683">
        <f t="shared" si="137"/>
        <v>0.33333333333333331</v>
      </c>
      <c r="AD3683" t="s">
        <v>40</v>
      </c>
      <c r="AE3683" t="s">
        <v>39</v>
      </c>
      <c r="AF3683" t="s">
        <v>40</v>
      </c>
      <c r="AG3683" t="s">
        <v>39</v>
      </c>
      <c r="AH3683" t="s">
        <v>39</v>
      </c>
      <c r="AI3683" t="s">
        <v>39</v>
      </c>
      <c r="AJ3683" s="6" t="s">
        <v>43</v>
      </c>
      <c r="AK3683" s="19">
        <v>14.634</v>
      </c>
      <c r="AL3683" t="s">
        <v>136</v>
      </c>
      <c r="AM3683" s="19">
        <v>2.044</v>
      </c>
      <c r="AN3683">
        <v>3</v>
      </c>
      <c r="AO3683">
        <v>50</v>
      </c>
      <c r="AP3683" t="s">
        <v>39</v>
      </c>
      <c r="AQ3683" t="s">
        <v>39</v>
      </c>
      <c r="AR3683" t="s">
        <v>2641</v>
      </c>
      <c r="AS3683" t="s">
        <v>3323</v>
      </c>
    </row>
    <row r="3684" spans="1:45" x14ac:dyDescent="0.35">
      <c r="A3684" t="s">
        <v>2371</v>
      </c>
      <c r="B3684" t="s">
        <v>3318</v>
      </c>
      <c r="C3684" t="s">
        <v>2592</v>
      </c>
      <c r="D3684" t="s">
        <v>2369</v>
      </c>
      <c r="E3684" t="s">
        <v>2370</v>
      </c>
      <c r="F3684" t="s">
        <v>3319</v>
      </c>
      <c r="G3684" t="s">
        <v>42</v>
      </c>
      <c r="H3684" t="s">
        <v>40</v>
      </c>
      <c r="I3684" t="s">
        <v>3320</v>
      </c>
      <c r="J3684">
        <v>36.72</v>
      </c>
      <c r="K3684">
        <v>97.42</v>
      </c>
      <c r="L3684">
        <v>2450</v>
      </c>
      <c r="M3684" t="s">
        <v>2632</v>
      </c>
      <c r="N3684" t="s">
        <v>39</v>
      </c>
      <c r="O3684">
        <v>2013</v>
      </c>
      <c r="P3684">
        <v>2013</v>
      </c>
      <c r="Q3684" t="s">
        <v>133</v>
      </c>
      <c r="R3684">
        <v>8</v>
      </c>
      <c r="S3684" t="s">
        <v>39</v>
      </c>
      <c r="T3684">
        <v>25</v>
      </c>
      <c r="U3684" s="6" t="s">
        <v>21</v>
      </c>
      <c r="V3684" s="6" t="s">
        <v>39</v>
      </c>
      <c r="W3684" t="s">
        <v>39</v>
      </c>
      <c r="X3684" s="6" t="s">
        <v>3322</v>
      </c>
      <c r="Y3684" s="6" t="s">
        <v>39</v>
      </c>
      <c r="Z3684" s="6" t="s">
        <v>3324</v>
      </c>
      <c r="AA3684" s="6" t="s">
        <v>44</v>
      </c>
      <c r="AB3684">
        <v>250</v>
      </c>
      <c r="AC3684">
        <f t="shared" si="137"/>
        <v>0.33333333333333331</v>
      </c>
      <c r="AD3684" t="s">
        <v>40</v>
      </c>
      <c r="AE3684" t="s">
        <v>39</v>
      </c>
      <c r="AF3684" t="s">
        <v>40</v>
      </c>
      <c r="AG3684" t="s">
        <v>39</v>
      </c>
      <c r="AH3684" t="s">
        <v>39</v>
      </c>
      <c r="AI3684" t="s">
        <v>39</v>
      </c>
      <c r="AJ3684" s="6" t="s">
        <v>43</v>
      </c>
      <c r="AK3684" s="19">
        <v>14.686999999999999</v>
      </c>
      <c r="AL3684" t="s">
        <v>136</v>
      </c>
      <c r="AM3684" s="19">
        <v>1.996</v>
      </c>
      <c r="AN3684">
        <v>3</v>
      </c>
      <c r="AO3684">
        <v>50</v>
      </c>
      <c r="AP3684" t="s">
        <v>39</v>
      </c>
      <c r="AQ3684" t="s">
        <v>39</v>
      </c>
      <c r="AR3684" t="s">
        <v>2641</v>
      </c>
      <c r="AS3684" t="s">
        <v>3323</v>
      </c>
    </row>
    <row r="3685" spans="1:45" x14ac:dyDescent="0.35">
      <c r="A3685" t="s">
        <v>2371</v>
      </c>
      <c r="B3685" t="s">
        <v>3318</v>
      </c>
      <c r="C3685" t="s">
        <v>2592</v>
      </c>
      <c r="D3685" t="s">
        <v>2369</v>
      </c>
      <c r="E3685" t="s">
        <v>2370</v>
      </c>
      <c r="F3685" t="s">
        <v>3319</v>
      </c>
      <c r="G3685" t="s">
        <v>42</v>
      </c>
      <c r="H3685" t="s">
        <v>40</v>
      </c>
      <c r="I3685" t="s">
        <v>3320</v>
      </c>
      <c r="J3685">
        <v>36.72</v>
      </c>
      <c r="K3685">
        <v>97.42</v>
      </c>
      <c r="L3685">
        <v>2450</v>
      </c>
      <c r="M3685" t="s">
        <v>2632</v>
      </c>
      <c r="N3685" t="s">
        <v>39</v>
      </c>
      <c r="O3685">
        <v>2013</v>
      </c>
      <c r="P3685">
        <v>2013</v>
      </c>
      <c r="Q3685" t="s">
        <v>133</v>
      </c>
      <c r="R3685">
        <v>8</v>
      </c>
      <c r="S3685" t="s">
        <v>39</v>
      </c>
      <c r="T3685">
        <v>25</v>
      </c>
      <c r="U3685" s="6" t="s">
        <v>48</v>
      </c>
      <c r="V3685" s="6" t="s">
        <v>39</v>
      </c>
      <c r="W3685" t="s">
        <v>39</v>
      </c>
      <c r="X3685" s="6" t="s">
        <v>3322</v>
      </c>
      <c r="Y3685" s="6" t="s">
        <v>39</v>
      </c>
      <c r="Z3685" s="6" t="s">
        <v>3324</v>
      </c>
      <c r="AA3685" t="s">
        <v>39</v>
      </c>
      <c r="AB3685" t="s">
        <v>39</v>
      </c>
      <c r="AC3685">
        <f>16/24</f>
        <v>0.66666666666666663</v>
      </c>
      <c r="AD3685" t="s">
        <v>40</v>
      </c>
      <c r="AE3685" t="s">
        <v>39</v>
      </c>
      <c r="AF3685" t="s">
        <v>40</v>
      </c>
      <c r="AG3685" t="s">
        <v>39</v>
      </c>
      <c r="AH3685" t="s">
        <v>39</v>
      </c>
      <c r="AI3685" t="s">
        <v>39</v>
      </c>
      <c r="AJ3685" s="6" t="s">
        <v>43</v>
      </c>
      <c r="AK3685" s="19">
        <v>0.92400000000000004</v>
      </c>
      <c r="AL3685" t="s">
        <v>136</v>
      </c>
      <c r="AM3685" s="19">
        <v>0</v>
      </c>
      <c r="AN3685">
        <v>3</v>
      </c>
      <c r="AO3685">
        <v>50</v>
      </c>
      <c r="AP3685" t="s">
        <v>39</v>
      </c>
      <c r="AQ3685" t="s">
        <v>39</v>
      </c>
      <c r="AR3685" t="s">
        <v>2641</v>
      </c>
      <c r="AS3685" t="s">
        <v>3323</v>
      </c>
    </row>
    <row r="3686" spans="1:45" x14ac:dyDescent="0.35">
      <c r="A3686" t="s">
        <v>2371</v>
      </c>
      <c r="B3686" t="s">
        <v>3318</v>
      </c>
      <c r="C3686" t="s">
        <v>2592</v>
      </c>
      <c r="D3686" t="s">
        <v>2369</v>
      </c>
      <c r="E3686" t="s">
        <v>2370</v>
      </c>
      <c r="F3686" t="s">
        <v>3319</v>
      </c>
      <c r="G3686" t="s">
        <v>42</v>
      </c>
      <c r="H3686" t="s">
        <v>40</v>
      </c>
      <c r="I3686" t="s">
        <v>3320</v>
      </c>
      <c r="J3686">
        <v>36.72</v>
      </c>
      <c r="K3686">
        <v>97.42</v>
      </c>
      <c r="L3686">
        <v>2450</v>
      </c>
      <c r="M3686" t="s">
        <v>2632</v>
      </c>
      <c r="N3686" t="s">
        <v>39</v>
      </c>
      <c r="O3686">
        <v>2013</v>
      </c>
      <c r="P3686">
        <v>2013</v>
      </c>
      <c r="Q3686" t="s">
        <v>133</v>
      </c>
      <c r="R3686">
        <v>8</v>
      </c>
      <c r="S3686" t="s">
        <v>39</v>
      </c>
      <c r="T3686">
        <v>25</v>
      </c>
      <c r="U3686" s="6" t="s">
        <v>21</v>
      </c>
      <c r="V3686" s="6" t="s">
        <v>39</v>
      </c>
      <c r="W3686" t="s">
        <v>39</v>
      </c>
      <c r="X3686" s="6" t="s">
        <v>3322</v>
      </c>
      <c r="Y3686" s="6" t="s">
        <v>39</v>
      </c>
      <c r="Z3686" s="6" t="s">
        <v>3324</v>
      </c>
      <c r="AA3686" s="6" t="s">
        <v>44</v>
      </c>
      <c r="AB3686">
        <v>100</v>
      </c>
      <c r="AC3686">
        <f t="shared" ref="AC3686:AC3689" si="138">16/24</f>
        <v>0.66666666666666663</v>
      </c>
      <c r="AD3686" t="s">
        <v>40</v>
      </c>
      <c r="AE3686" t="s">
        <v>39</v>
      </c>
      <c r="AF3686" t="s">
        <v>40</v>
      </c>
      <c r="AG3686" t="s">
        <v>39</v>
      </c>
      <c r="AH3686" t="s">
        <v>39</v>
      </c>
      <c r="AI3686" t="s">
        <v>39</v>
      </c>
      <c r="AJ3686" s="6" t="s">
        <v>43</v>
      </c>
      <c r="AK3686" s="19">
        <v>18.233000000000001</v>
      </c>
      <c r="AL3686" t="s">
        <v>136</v>
      </c>
      <c r="AM3686" s="19">
        <v>1.216</v>
      </c>
      <c r="AN3686">
        <v>3</v>
      </c>
      <c r="AO3686">
        <v>50</v>
      </c>
      <c r="AP3686" t="s">
        <v>39</v>
      </c>
      <c r="AQ3686" t="s">
        <v>39</v>
      </c>
      <c r="AR3686" t="s">
        <v>2641</v>
      </c>
      <c r="AS3686" t="s">
        <v>3323</v>
      </c>
    </row>
    <row r="3687" spans="1:45" x14ac:dyDescent="0.35">
      <c r="A3687" t="s">
        <v>2371</v>
      </c>
      <c r="B3687" t="s">
        <v>3318</v>
      </c>
      <c r="C3687" t="s">
        <v>2592</v>
      </c>
      <c r="D3687" t="s">
        <v>2369</v>
      </c>
      <c r="E3687" t="s">
        <v>2370</v>
      </c>
      <c r="F3687" t="s">
        <v>3319</v>
      </c>
      <c r="G3687" t="s">
        <v>42</v>
      </c>
      <c r="H3687" t="s">
        <v>40</v>
      </c>
      <c r="I3687" t="s">
        <v>3320</v>
      </c>
      <c r="J3687">
        <v>36.72</v>
      </c>
      <c r="K3687">
        <v>97.42</v>
      </c>
      <c r="L3687">
        <v>2450</v>
      </c>
      <c r="M3687" t="s">
        <v>2632</v>
      </c>
      <c r="N3687" t="s">
        <v>39</v>
      </c>
      <c r="O3687">
        <v>2013</v>
      </c>
      <c r="P3687">
        <v>2013</v>
      </c>
      <c r="Q3687" t="s">
        <v>133</v>
      </c>
      <c r="R3687">
        <v>8</v>
      </c>
      <c r="S3687" t="s">
        <v>39</v>
      </c>
      <c r="T3687">
        <v>25</v>
      </c>
      <c r="U3687" s="6" t="s">
        <v>21</v>
      </c>
      <c r="V3687" s="6" t="s">
        <v>39</v>
      </c>
      <c r="W3687" t="s">
        <v>39</v>
      </c>
      <c r="X3687" s="6" t="s">
        <v>3322</v>
      </c>
      <c r="Y3687" s="6" t="s">
        <v>39</v>
      </c>
      <c r="Z3687" s="6" t="s">
        <v>3324</v>
      </c>
      <c r="AA3687" s="6" t="s">
        <v>44</v>
      </c>
      <c r="AB3687">
        <v>150</v>
      </c>
      <c r="AC3687">
        <f t="shared" si="138"/>
        <v>0.66666666666666663</v>
      </c>
      <c r="AD3687" t="s">
        <v>40</v>
      </c>
      <c r="AE3687" t="s">
        <v>39</v>
      </c>
      <c r="AF3687" t="s">
        <v>40</v>
      </c>
      <c r="AG3687" t="s">
        <v>39</v>
      </c>
      <c r="AH3687" t="s">
        <v>39</v>
      </c>
      <c r="AI3687" t="s">
        <v>39</v>
      </c>
      <c r="AJ3687" s="6" t="s">
        <v>43</v>
      </c>
      <c r="AK3687" s="19">
        <v>16.963000000000001</v>
      </c>
      <c r="AL3687" t="s">
        <v>136</v>
      </c>
      <c r="AM3687" s="19">
        <v>2.48</v>
      </c>
      <c r="AN3687">
        <v>3</v>
      </c>
      <c r="AO3687">
        <v>50</v>
      </c>
      <c r="AP3687" t="s">
        <v>39</v>
      </c>
      <c r="AQ3687" t="s">
        <v>39</v>
      </c>
      <c r="AR3687" t="s">
        <v>2641</v>
      </c>
      <c r="AS3687" t="s">
        <v>3323</v>
      </c>
    </row>
    <row r="3688" spans="1:45" x14ac:dyDescent="0.35">
      <c r="A3688" t="s">
        <v>2371</v>
      </c>
      <c r="B3688" t="s">
        <v>3318</v>
      </c>
      <c r="C3688" t="s">
        <v>2592</v>
      </c>
      <c r="D3688" t="s">
        <v>2369</v>
      </c>
      <c r="E3688" t="s">
        <v>2370</v>
      </c>
      <c r="F3688" t="s">
        <v>3319</v>
      </c>
      <c r="G3688" t="s">
        <v>42</v>
      </c>
      <c r="H3688" t="s">
        <v>40</v>
      </c>
      <c r="I3688" t="s">
        <v>3320</v>
      </c>
      <c r="J3688">
        <v>36.72</v>
      </c>
      <c r="K3688">
        <v>97.42</v>
      </c>
      <c r="L3688">
        <v>2450</v>
      </c>
      <c r="M3688" t="s">
        <v>2632</v>
      </c>
      <c r="N3688" t="s">
        <v>39</v>
      </c>
      <c r="O3688">
        <v>2013</v>
      </c>
      <c r="P3688">
        <v>2013</v>
      </c>
      <c r="Q3688" t="s">
        <v>133</v>
      </c>
      <c r="R3688">
        <v>8</v>
      </c>
      <c r="S3688" t="s">
        <v>39</v>
      </c>
      <c r="T3688">
        <v>25</v>
      </c>
      <c r="U3688" s="6" t="s">
        <v>21</v>
      </c>
      <c r="V3688" s="6" t="s">
        <v>39</v>
      </c>
      <c r="W3688" t="s">
        <v>39</v>
      </c>
      <c r="X3688" s="6" t="s">
        <v>3322</v>
      </c>
      <c r="Y3688" s="6" t="s">
        <v>39</v>
      </c>
      <c r="Z3688" s="6" t="s">
        <v>3324</v>
      </c>
      <c r="AA3688" s="6" t="s">
        <v>44</v>
      </c>
      <c r="AB3688">
        <v>200</v>
      </c>
      <c r="AC3688">
        <f t="shared" si="138"/>
        <v>0.66666666666666663</v>
      </c>
      <c r="AD3688" t="s">
        <v>40</v>
      </c>
      <c r="AE3688" t="s">
        <v>39</v>
      </c>
      <c r="AF3688" t="s">
        <v>40</v>
      </c>
      <c r="AG3688" t="s">
        <v>39</v>
      </c>
      <c r="AH3688" t="s">
        <v>39</v>
      </c>
      <c r="AI3688" t="s">
        <v>39</v>
      </c>
      <c r="AJ3688" s="6" t="s">
        <v>43</v>
      </c>
      <c r="AK3688" s="19">
        <v>15.798999999999999</v>
      </c>
      <c r="AL3688" t="s">
        <v>136</v>
      </c>
      <c r="AM3688" s="19">
        <v>1.216</v>
      </c>
      <c r="AN3688">
        <v>3</v>
      </c>
      <c r="AO3688">
        <v>50</v>
      </c>
      <c r="AP3688" t="s">
        <v>39</v>
      </c>
      <c r="AQ3688" t="s">
        <v>39</v>
      </c>
      <c r="AR3688" t="s">
        <v>2641</v>
      </c>
      <c r="AS3688" t="s">
        <v>3323</v>
      </c>
    </row>
    <row r="3689" spans="1:45" x14ac:dyDescent="0.35">
      <c r="A3689" t="s">
        <v>2371</v>
      </c>
      <c r="B3689" t="s">
        <v>3318</v>
      </c>
      <c r="C3689" t="s">
        <v>2592</v>
      </c>
      <c r="D3689" t="s">
        <v>2369</v>
      </c>
      <c r="E3689" t="s">
        <v>2370</v>
      </c>
      <c r="F3689" t="s">
        <v>3319</v>
      </c>
      <c r="G3689" t="s">
        <v>42</v>
      </c>
      <c r="H3689" t="s">
        <v>40</v>
      </c>
      <c r="I3689" t="s">
        <v>3320</v>
      </c>
      <c r="J3689">
        <v>36.72</v>
      </c>
      <c r="K3689">
        <v>97.42</v>
      </c>
      <c r="L3689">
        <v>2450</v>
      </c>
      <c r="M3689" t="s">
        <v>2632</v>
      </c>
      <c r="N3689" t="s">
        <v>39</v>
      </c>
      <c r="O3689">
        <v>2013</v>
      </c>
      <c r="P3689">
        <v>2013</v>
      </c>
      <c r="Q3689" t="s">
        <v>133</v>
      </c>
      <c r="R3689">
        <v>8</v>
      </c>
      <c r="S3689" t="s">
        <v>39</v>
      </c>
      <c r="T3689">
        <v>25</v>
      </c>
      <c r="U3689" s="6" t="s">
        <v>21</v>
      </c>
      <c r="V3689" s="6" t="s">
        <v>39</v>
      </c>
      <c r="W3689" t="s">
        <v>39</v>
      </c>
      <c r="X3689" s="6" t="s">
        <v>3322</v>
      </c>
      <c r="Y3689" s="6" t="s">
        <v>39</v>
      </c>
      <c r="Z3689" s="6" t="s">
        <v>3324</v>
      </c>
      <c r="AA3689" s="6" t="s">
        <v>44</v>
      </c>
      <c r="AB3689">
        <v>250</v>
      </c>
      <c r="AC3689">
        <f t="shared" si="138"/>
        <v>0.66666666666666663</v>
      </c>
      <c r="AD3689" t="s">
        <v>40</v>
      </c>
      <c r="AE3689" t="s">
        <v>39</v>
      </c>
      <c r="AF3689" t="s">
        <v>40</v>
      </c>
      <c r="AG3689" t="s">
        <v>39</v>
      </c>
      <c r="AH3689" t="s">
        <v>39</v>
      </c>
      <c r="AI3689" t="s">
        <v>39</v>
      </c>
      <c r="AJ3689" s="6" t="s">
        <v>43</v>
      </c>
      <c r="AK3689" s="19">
        <v>14.529</v>
      </c>
      <c r="AL3689" t="s">
        <v>136</v>
      </c>
      <c r="AM3689" s="19">
        <v>2.286</v>
      </c>
      <c r="AN3689">
        <v>3</v>
      </c>
      <c r="AO3689">
        <v>50</v>
      </c>
      <c r="AP3689" t="s">
        <v>39</v>
      </c>
      <c r="AQ3689" t="s">
        <v>39</v>
      </c>
      <c r="AR3689" t="s">
        <v>2641</v>
      </c>
      <c r="AS3689" t="s">
        <v>3323</v>
      </c>
    </row>
    <row r="3690" spans="1:45" x14ac:dyDescent="0.35">
      <c r="A3690" t="s">
        <v>2371</v>
      </c>
      <c r="B3690" t="s">
        <v>3318</v>
      </c>
      <c r="C3690" t="s">
        <v>2592</v>
      </c>
      <c r="D3690" t="s">
        <v>2369</v>
      </c>
      <c r="E3690" t="s">
        <v>2370</v>
      </c>
      <c r="F3690" t="s">
        <v>3319</v>
      </c>
      <c r="G3690" t="s">
        <v>42</v>
      </c>
      <c r="H3690" t="s">
        <v>40</v>
      </c>
      <c r="I3690" t="s">
        <v>3320</v>
      </c>
      <c r="J3690">
        <v>36.72</v>
      </c>
      <c r="K3690">
        <v>97.42</v>
      </c>
      <c r="L3690">
        <v>2450</v>
      </c>
      <c r="M3690" t="s">
        <v>2632</v>
      </c>
      <c r="N3690" t="s">
        <v>39</v>
      </c>
      <c r="O3690">
        <v>2013</v>
      </c>
      <c r="P3690">
        <v>2013</v>
      </c>
      <c r="Q3690" t="s">
        <v>133</v>
      </c>
      <c r="R3690">
        <v>8</v>
      </c>
      <c r="S3690" t="s">
        <v>39</v>
      </c>
      <c r="T3690">
        <v>25</v>
      </c>
      <c r="U3690" s="6" t="s">
        <v>48</v>
      </c>
      <c r="V3690" s="6" t="s">
        <v>39</v>
      </c>
      <c r="W3690" t="s">
        <v>39</v>
      </c>
      <c r="X3690" s="6" t="s">
        <v>3322</v>
      </c>
      <c r="Y3690" s="6" t="s">
        <v>39</v>
      </c>
      <c r="Z3690" s="6" t="s">
        <v>3324</v>
      </c>
      <c r="AA3690" t="s">
        <v>39</v>
      </c>
      <c r="AB3690" t="s">
        <v>39</v>
      </c>
      <c r="AC3690">
        <f>1</f>
        <v>1</v>
      </c>
      <c r="AD3690" t="s">
        <v>40</v>
      </c>
      <c r="AE3690" t="s">
        <v>39</v>
      </c>
      <c r="AF3690" t="s">
        <v>40</v>
      </c>
      <c r="AG3690" t="s">
        <v>39</v>
      </c>
      <c r="AH3690" t="s">
        <v>39</v>
      </c>
      <c r="AI3690" t="s">
        <v>39</v>
      </c>
      <c r="AJ3690" s="6" t="s">
        <v>43</v>
      </c>
      <c r="AK3690" s="19">
        <v>0.92400000000000004</v>
      </c>
      <c r="AL3690" t="s">
        <v>136</v>
      </c>
      <c r="AM3690" s="19">
        <v>0</v>
      </c>
      <c r="AN3690">
        <v>3</v>
      </c>
      <c r="AO3690">
        <v>50</v>
      </c>
      <c r="AP3690" t="s">
        <v>39</v>
      </c>
      <c r="AQ3690" t="s">
        <v>39</v>
      </c>
      <c r="AR3690" t="s">
        <v>2641</v>
      </c>
      <c r="AS3690" t="s">
        <v>3323</v>
      </c>
    </row>
    <row r="3691" spans="1:45" x14ac:dyDescent="0.35">
      <c r="A3691" t="s">
        <v>2371</v>
      </c>
      <c r="B3691" t="s">
        <v>3318</v>
      </c>
      <c r="C3691" t="s">
        <v>2592</v>
      </c>
      <c r="D3691" t="s">
        <v>2369</v>
      </c>
      <c r="E3691" t="s">
        <v>2370</v>
      </c>
      <c r="F3691" t="s">
        <v>3319</v>
      </c>
      <c r="G3691" t="s">
        <v>42</v>
      </c>
      <c r="H3691" t="s">
        <v>40</v>
      </c>
      <c r="I3691" t="s">
        <v>3320</v>
      </c>
      <c r="J3691">
        <v>36.72</v>
      </c>
      <c r="K3691">
        <v>97.42</v>
      </c>
      <c r="L3691">
        <v>2450</v>
      </c>
      <c r="M3691" t="s">
        <v>2632</v>
      </c>
      <c r="N3691" t="s">
        <v>39</v>
      </c>
      <c r="O3691">
        <v>2013</v>
      </c>
      <c r="P3691">
        <v>2013</v>
      </c>
      <c r="Q3691" t="s">
        <v>133</v>
      </c>
      <c r="R3691">
        <v>8</v>
      </c>
      <c r="S3691" t="s">
        <v>39</v>
      </c>
      <c r="T3691">
        <v>25</v>
      </c>
      <c r="U3691" s="6" t="s">
        <v>21</v>
      </c>
      <c r="V3691" s="6" t="s">
        <v>39</v>
      </c>
      <c r="W3691" t="s">
        <v>39</v>
      </c>
      <c r="X3691" s="6" t="s">
        <v>3322</v>
      </c>
      <c r="Y3691" s="6" t="s">
        <v>39</v>
      </c>
      <c r="Z3691" s="6" t="s">
        <v>3324</v>
      </c>
      <c r="AA3691" s="6" t="s">
        <v>44</v>
      </c>
      <c r="AB3691">
        <v>100</v>
      </c>
      <c r="AC3691">
        <f>1</f>
        <v>1</v>
      </c>
      <c r="AD3691" t="s">
        <v>40</v>
      </c>
      <c r="AE3691" t="s">
        <v>39</v>
      </c>
      <c r="AF3691" t="s">
        <v>40</v>
      </c>
      <c r="AG3691" t="s">
        <v>39</v>
      </c>
      <c r="AH3691" t="s">
        <v>39</v>
      </c>
      <c r="AI3691" t="s">
        <v>39</v>
      </c>
      <c r="AJ3691" s="6" t="s">
        <v>43</v>
      </c>
      <c r="AK3691" s="19">
        <v>16.434000000000001</v>
      </c>
      <c r="AL3691" t="s">
        <v>136</v>
      </c>
      <c r="AM3691" s="19">
        <v>4.6210000000000004</v>
      </c>
      <c r="AN3691">
        <v>3</v>
      </c>
      <c r="AO3691">
        <v>50</v>
      </c>
      <c r="AP3691" t="s">
        <v>39</v>
      </c>
      <c r="AQ3691" t="s">
        <v>39</v>
      </c>
      <c r="AR3691" t="s">
        <v>2641</v>
      </c>
      <c r="AS3691" t="s">
        <v>3323</v>
      </c>
    </row>
    <row r="3692" spans="1:45" x14ac:dyDescent="0.35">
      <c r="A3692" t="s">
        <v>2371</v>
      </c>
      <c r="B3692" t="s">
        <v>3318</v>
      </c>
      <c r="C3692" t="s">
        <v>2592</v>
      </c>
      <c r="D3692" t="s">
        <v>2369</v>
      </c>
      <c r="E3692" t="s">
        <v>2370</v>
      </c>
      <c r="F3692" t="s">
        <v>3319</v>
      </c>
      <c r="G3692" t="s">
        <v>42</v>
      </c>
      <c r="H3692" t="s">
        <v>40</v>
      </c>
      <c r="I3692" t="s">
        <v>3320</v>
      </c>
      <c r="J3692">
        <v>36.72</v>
      </c>
      <c r="K3692">
        <v>97.42</v>
      </c>
      <c r="L3692">
        <v>2450</v>
      </c>
      <c r="M3692" t="s">
        <v>2632</v>
      </c>
      <c r="N3692" t="s">
        <v>39</v>
      </c>
      <c r="O3692">
        <v>2013</v>
      </c>
      <c r="P3692">
        <v>2013</v>
      </c>
      <c r="Q3692" t="s">
        <v>133</v>
      </c>
      <c r="R3692">
        <v>8</v>
      </c>
      <c r="S3692" t="s">
        <v>39</v>
      </c>
      <c r="T3692">
        <v>25</v>
      </c>
      <c r="U3692" s="6" t="s">
        <v>21</v>
      </c>
      <c r="V3692" s="6" t="s">
        <v>39</v>
      </c>
      <c r="W3692" t="s">
        <v>39</v>
      </c>
      <c r="X3692" s="6" t="s">
        <v>3322</v>
      </c>
      <c r="Y3692" s="6" t="s">
        <v>39</v>
      </c>
      <c r="Z3692" s="6" t="s">
        <v>3324</v>
      </c>
      <c r="AA3692" s="6" t="s">
        <v>44</v>
      </c>
      <c r="AB3692">
        <v>150</v>
      </c>
      <c r="AC3692">
        <f>1</f>
        <v>1</v>
      </c>
      <c r="AD3692" t="s">
        <v>40</v>
      </c>
      <c r="AE3692" t="s">
        <v>39</v>
      </c>
      <c r="AF3692" t="s">
        <v>40</v>
      </c>
      <c r="AG3692" t="s">
        <v>39</v>
      </c>
      <c r="AH3692" t="s">
        <v>39</v>
      </c>
      <c r="AI3692" t="s">
        <v>39</v>
      </c>
      <c r="AJ3692" s="6" t="s">
        <v>43</v>
      </c>
      <c r="AK3692" s="19">
        <v>16.222000000000001</v>
      </c>
      <c r="AL3692" t="s">
        <v>136</v>
      </c>
      <c r="AM3692" s="19">
        <v>2.1389999999999998</v>
      </c>
      <c r="AN3692">
        <v>3</v>
      </c>
      <c r="AO3692">
        <v>50</v>
      </c>
      <c r="AP3692" t="s">
        <v>39</v>
      </c>
      <c r="AQ3692" t="s">
        <v>39</v>
      </c>
      <c r="AR3692" t="s">
        <v>2641</v>
      </c>
      <c r="AS3692" t="s">
        <v>3323</v>
      </c>
    </row>
    <row r="3693" spans="1:45" x14ac:dyDescent="0.35">
      <c r="A3693" t="s">
        <v>2371</v>
      </c>
      <c r="B3693" t="s">
        <v>3318</v>
      </c>
      <c r="C3693" t="s">
        <v>2592</v>
      </c>
      <c r="D3693" t="s">
        <v>2369</v>
      </c>
      <c r="E3693" t="s">
        <v>2370</v>
      </c>
      <c r="F3693" t="s">
        <v>3319</v>
      </c>
      <c r="G3693" t="s">
        <v>42</v>
      </c>
      <c r="H3693" t="s">
        <v>40</v>
      </c>
      <c r="I3693" t="s">
        <v>3320</v>
      </c>
      <c r="J3693">
        <v>36.72</v>
      </c>
      <c r="K3693">
        <v>97.42</v>
      </c>
      <c r="L3693">
        <v>2450</v>
      </c>
      <c r="M3693" t="s">
        <v>2632</v>
      </c>
      <c r="N3693" t="s">
        <v>39</v>
      </c>
      <c r="O3693">
        <v>2013</v>
      </c>
      <c r="P3693">
        <v>2013</v>
      </c>
      <c r="Q3693" t="s">
        <v>133</v>
      </c>
      <c r="R3693">
        <v>8</v>
      </c>
      <c r="S3693" t="s">
        <v>39</v>
      </c>
      <c r="T3693">
        <v>25</v>
      </c>
      <c r="U3693" s="6" t="s">
        <v>21</v>
      </c>
      <c r="V3693" s="6" t="s">
        <v>39</v>
      </c>
      <c r="W3693" t="s">
        <v>39</v>
      </c>
      <c r="X3693" s="6" t="s">
        <v>3322</v>
      </c>
      <c r="Y3693" s="6" t="s">
        <v>39</v>
      </c>
      <c r="Z3693" s="6" t="s">
        <v>3324</v>
      </c>
      <c r="AA3693" s="6" t="s">
        <v>44</v>
      </c>
      <c r="AB3693">
        <v>200</v>
      </c>
      <c r="AC3693">
        <f>1</f>
        <v>1</v>
      </c>
      <c r="AD3693" t="s">
        <v>40</v>
      </c>
      <c r="AE3693" t="s">
        <v>39</v>
      </c>
      <c r="AF3693" t="s">
        <v>40</v>
      </c>
      <c r="AG3693" t="s">
        <v>39</v>
      </c>
      <c r="AH3693" t="s">
        <v>39</v>
      </c>
      <c r="AI3693" t="s">
        <v>39</v>
      </c>
      <c r="AJ3693" s="6" t="s">
        <v>43</v>
      </c>
      <c r="AK3693" s="19">
        <v>15.587</v>
      </c>
      <c r="AL3693" t="s">
        <v>136</v>
      </c>
      <c r="AM3693" s="19">
        <v>3.8420000000000001</v>
      </c>
      <c r="AN3693">
        <v>3</v>
      </c>
      <c r="AO3693">
        <v>50</v>
      </c>
      <c r="AP3693" t="s">
        <v>39</v>
      </c>
      <c r="AQ3693" t="s">
        <v>39</v>
      </c>
      <c r="AR3693" t="s">
        <v>2641</v>
      </c>
      <c r="AS3693" t="s">
        <v>3323</v>
      </c>
    </row>
    <row r="3694" spans="1:45" x14ac:dyDescent="0.35">
      <c r="A3694" t="s">
        <v>2371</v>
      </c>
      <c r="B3694" t="s">
        <v>3318</v>
      </c>
      <c r="C3694" t="s">
        <v>2592</v>
      </c>
      <c r="D3694" t="s">
        <v>2369</v>
      </c>
      <c r="E3694" t="s">
        <v>2370</v>
      </c>
      <c r="F3694" t="s">
        <v>3319</v>
      </c>
      <c r="G3694" t="s">
        <v>42</v>
      </c>
      <c r="H3694" t="s">
        <v>40</v>
      </c>
      <c r="I3694" t="s">
        <v>3320</v>
      </c>
      <c r="J3694">
        <v>36.72</v>
      </c>
      <c r="K3694">
        <v>97.42</v>
      </c>
      <c r="L3694">
        <v>2450</v>
      </c>
      <c r="M3694" t="s">
        <v>2632</v>
      </c>
      <c r="N3694" t="s">
        <v>39</v>
      </c>
      <c r="O3694">
        <v>2013</v>
      </c>
      <c r="P3694">
        <v>2013</v>
      </c>
      <c r="Q3694" t="s">
        <v>133</v>
      </c>
      <c r="R3694">
        <v>8</v>
      </c>
      <c r="S3694" t="s">
        <v>39</v>
      </c>
      <c r="T3694">
        <v>25</v>
      </c>
      <c r="U3694" s="6" t="s">
        <v>21</v>
      </c>
      <c r="V3694" s="6" t="s">
        <v>39</v>
      </c>
      <c r="W3694" t="s">
        <v>39</v>
      </c>
      <c r="X3694" s="6" t="s">
        <v>3322</v>
      </c>
      <c r="Y3694" s="6" t="s">
        <v>39</v>
      </c>
      <c r="Z3694" s="6" t="s">
        <v>3324</v>
      </c>
      <c r="AA3694" s="6" t="s">
        <v>44</v>
      </c>
      <c r="AB3694">
        <v>250</v>
      </c>
      <c r="AC3694">
        <f>1</f>
        <v>1</v>
      </c>
      <c r="AD3694" t="s">
        <v>40</v>
      </c>
      <c r="AE3694" t="s">
        <v>39</v>
      </c>
      <c r="AF3694" t="s">
        <v>40</v>
      </c>
      <c r="AG3694" t="s">
        <v>39</v>
      </c>
      <c r="AH3694" t="s">
        <v>39</v>
      </c>
      <c r="AI3694" t="s">
        <v>39</v>
      </c>
      <c r="AJ3694" s="6" t="s">
        <v>43</v>
      </c>
      <c r="AK3694" s="19">
        <v>13.576000000000001</v>
      </c>
      <c r="AL3694" t="s">
        <v>136</v>
      </c>
      <c r="AM3694" s="19">
        <v>2.1890000000000001</v>
      </c>
      <c r="AN3694">
        <v>3</v>
      </c>
      <c r="AO3694">
        <v>50</v>
      </c>
      <c r="AP3694" t="s">
        <v>39</v>
      </c>
      <c r="AQ3694" t="s">
        <v>39</v>
      </c>
      <c r="AR3694" t="s">
        <v>2641</v>
      </c>
      <c r="AS3694" t="s">
        <v>3323</v>
      </c>
    </row>
    <row r="3695" spans="1:45" x14ac:dyDescent="0.35">
      <c r="A3695" t="s">
        <v>2371</v>
      </c>
      <c r="B3695" t="s">
        <v>3318</v>
      </c>
      <c r="C3695" t="s">
        <v>2592</v>
      </c>
      <c r="D3695" t="s">
        <v>2369</v>
      </c>
      <c r="E3695" t="s">
        <v>2370</v>
      </c>
      <c r="F3695" t="s">
        <v>3319</v>
      </c>
      <c r="G3695" t="s">
        <v>42</v>
      </c>
      <c r="H3695" t="s">
        <v>40</v>
      </c>
      <c r="I3695" t="s">
        <v>3320</v>
      </c>
      <c r="J3695">
        <v>36.72</v>
      </c>
      <c r="K3695">
        <v>97.42</v>
      </c>
      <c r="L3695">
        <v>2450</v>
      </c>
      <c r="M3695" t="s">
        <v>2632</v>
      </c>
      <c r="N3695" t="s">
        <v>39</v>
      </c>
      <c r="O3695">
        <v>2013</v>
      </c>
      <c r="P3695">
        <v>2013</v>
      </c>
      <c r="Q3695" t="s">
        <v>133</v>
      </c>
      <c r="R3695">
        <v>8</v>
      </c>
      <c r="S3695" t="s">
        <v>39</v>
      </c>
      <c r="T3695">
        <v>25</v>
      </c>
      <c r="U3695" s="6" t="s">
        <v>48</v>
      </c>
      <c r="V3695" s="6" t="s">
        <v>39</v>
      </c>
      <c r="W3695" t="s">
        <v>39</v>
      </c>
      <c r="X3695" s="6" t="s">
        <v>3322</v>
      </c>
      <c r="Y3695" s="6" t="s">
        <v>39</v>
      </c>
      <c r="Z3695" s="6" t="s">
        <v>3324</v>
      </c>
      <c r="AA3695" t="s">
        <v>39</v>
      </c>
      <c r="AB3695" t="s">
        <v>39</v>
      </c>
      <c r="AC3695">
        <f>8/24</f>
        <v>0.33333333333333331</v>
      </c>
      <c r="AD3695" t="s">
        <v>40</v>
      </c>
      <c r="AE3695" t="s">
        <v>39</v>
      </c>
      <c r="AF3695" t="s">
        <v>40</v>
      </c>
      <c r="AG3695" t="s">
        <v>39</v>
      </c>
      <c r="AH3695" t="s">
        <v>39</v>
      </c>
      <c r="AI3695" t="s">
        <v>39</v>
      </c>
      <c r="AJ3695" s="6" t="s">
        <v>43</v>
      </c>
      <c r="AK3695" s="19">
        <v>0.92400000000000004</v>
      </c>
      <c r="AL3695" t="s">
        <v>136</v>
      </c>
      <c r="AM3695" s="19">
        <v>0</v>
      </c>
      <c r="AN3695">
        <v>3</v>
      </c>
      <c r="AO3695">
        <v>50</v>
      </c>
      <c r="AP3695" t="s">
        <v>39</v>
      </c>
      <c r="AQ3695" t="s">
        <v>39</v>
      </c>
      <c r="AR3695" t="s">
        <v>2641</v>
      </c>
      <c r="AS3695" t="s">
        <v>3323</v>
      </c>
    </row>
    <row r="3696" spans="1:45" x14ac:dyDescent="0.35">
      <c r="A3696" t="s">
        <v>2371</v>
      </c>
      <c r="B3696" t="s">
        <v>3318</v>
      </c>
      <c r="C3696" t="s">
        <v>2592</v>
      </c>
      <c r="D3696" t="s">
        <v>2369</v>
      </c>
      <c r="E3696" t="s">
        <v>2370</v>
      </c>
      <c r="F3696" t="s">
        <v>3319</v>
      </c>
      <c r="G3696" t="s">
        <v>42</v>
      </c>
      <c r="H3696" t="s">
        <v>40</v>
      </c>
      <c r="I3696" t="s">
        <v>3320</v>
      </c>
      <c r="J3696">
        <v>36.72</v>
      </c>
      <c r="K3696">
        <v>97.42</v>
      </c>
      <c r="L3696">
        <v>2450</v>
      </c>
      <c r="M3696" t="s">
        <v>2632</v>
      </c>
      <c r="N3696" t="s">
        <v>39</v>
      </c>
      <c r="O3696">
        <v>2013</v>
      </c>
      <c r="P3696">
        <v>2013</v>
      </c>
      <c r="Q3696" t="s">
        <v>133</v>
      </c>
      <c r="R3696">
        <v>8</v>
      </c>
      <c r="S3696" t="s">
        <v>39</v>
      </c>
      <c r="T3696">
        <v>25</v>
      </c>
      <c r="U3696" s="6" t="s">
        <v>21</v>
      </c>
      <c r="V3696" s="6" t="s">
        <v>39</v>
      </c>
      <c r="W3696" t="s">
        <v>39</v>
      </c>
      <c r="X3696" s="6" t="s">
        <v>3322</v>
      </c>
      <c r="Y3696" s="6" t="s">
        <v>39</v>
      </c>
      <c r="Z3696" s="6" t="s">
        <v>3324</v>
      </c>
      <c r="AA3696" s="6" t="s">
        <v>3325</v>
      </c>
      <c r="AB3696">
        <v>15</v>
      </c>
      <c r="AC3696">
        <f>8/24</f>
        <v>0.33333333333333331</v>
      </c>
      <c r="AD3696" t="s">
        <v>40</v>
      </c>
      <c r="AE3696" t="s">
        <v>39</v>
      </c>
      <c r="AF3696" t="s">
        <v>40</v>
      </c>
      <c r="AG3696" t="s">
        <v>39</v>
      </c>
      <c r="AH3696" t="s">
        <v>39</v>
      </c>
      <c r="AI3696" t="s">
        <v>39</v>
      </c>
      <c r="AJ3696" s="6" t="s">
        <v>43</v>
      </c>
      <c r="AK3696" s="19">
        <v>15.957000000000001</v>
      </c>
      <c r="AL3696" t="s">
        <v>136</v>
      </c>
      <c r="AM3696" s="19">
        <v>0.875</v>
      </c>
      <c r="AN3696">
        <v>3</v>
      </c>
      <c r="AO3696">
        <v>50</v>
      </c>
      <c r="AP3696" t="s">
        <v>39</v>
      </c>
      <c r="AQ3696" t="s">
        <v>39</v>
      </c>
      <c r="AR3696" t="s">
        <v>2641</v>
      </c>
      <c r="AS3696" t="s">
        <v>3323</v>
      </c>
    </row>
    <row r="3697" spans="1:45" x14ac:dyDescent="0.35">
      <c r="A3697" t="s">
        <v>2371</v>
      </c>
      <c r="B3697" t="s">
        <v>3318</v>
      </c>
      <c r="C3697" t="s">
        <v>2592</v>
      </c>
      <c r="D3697" t="s">
        <v>2369</v>
      </c>
      <c r="E3697" t="s">
        <v>2370</v>
      </c>
      <c r="F3697" t="s">
        <v>3319</v>
      </c>
      <c r="G3697" t="s">
        <v>42</v>
      </c>
      <c r="H3697" t="s">
        <v>40</v>
      </c>
      <c r="I3697" t="s">
        <v>3320</v>
      </c>
      <c r="J3697">
        <v>36.72</v>
      </c>
      <c r="K3697">
        <v>97.42</v>
      </c>
      <c r="L3697">
        <v>2450</v>
      </c>
      <c r="M3697" t="s">
        <v>2632</v>
      </c>
      <c r="N3697" t="s">
        <v>39</v>
      </c>
      <c r="O3697">
        <v>2013</v>
      </c>
      <c r="P3697">
        <v>2013</v>
      </c>
      <c r="Q3697" t="s">
        <v>133</v>
      </c>
      <c r="R3697">
        <v>8</v>
      </c>
      <c r="S3697" t="s">
        <v>39</v>
      </c>
      <c r="T3697">
        <v>25</v>
      </c>
      <c r="U3697" s="6" t="s">
        <v>21</v>
      </c>
      <c r="V3697" s="6" t="s">
        <v>39</v>
      </c>
      <c r="W3697" t="s">
        <v>39</v>
      </c>
      <c r="X3697" s="6" t="s">
        <v>3322</v>
      </c>
      <c r="Y3697" s="6" t="s">
        <v>39</v>
      </c>
      <c r="Z3697" s="6" t="s">
        <v>3324</v>
      </c>
      <c r="AA3697" s="6" t="s">
        <v>3325</v>
      </c>
      <c r="AB3697">
        <v>30</v>
      </c>
      <c r="AC3697">
        <f t="shared" ref="AC3697:AC3699" si="139">8/24</f>
        <v>0.33333333333333331</v>
      </c>
      <c r="AD3697" t="s">
        <v>40</v>
      </c>
      <c r="AE3697" t="s">
        <v>39</v>
      </c>
      <c r="AF3697" t="s">
        <v>40</v>
      </c>
      <c r="AG3697" t="s">
        <v>39</v>
      </c>
      <c r="AH3697" t="s">
        <v>39</v>
      </c>
      <c r="AI3697" t="s">
        <v>39</v>
      </c>
      <c r="AJ3697" s="6" t="s">
        <v>43</v>
      </c>
      <c r="AK3697" s="19">
        <v>16.222000000000001</v>
      </c>
      <c r="AL3697" t="s">
        <v>136</v>
      </c>
      <c r="AM3697" s="19">
        <v>1.653</v>
      </c>
      <c r="AN3697">
        <v>3</v>
      </c>
      <c r="AO3697">
        <v>50</v>
      </c>
      <c r="AP3697" t="s">
        <v>39</v>
      </c>
      <c r="AQ3697" t="s">
        <v>39</v>
      </c>
      <c r="AR3697" t="s">
        <v>2641</v>
      </c>
      <c r="AS3697" t="s">
        <v>3323</v>
      </c>
    </row>
    <row r="3698" spans="1:45" x14ac:dyDescent="0.35">
      <c r="A3698" t="s">
        <v>2371</v>
      </c>
      <c r="B3698" t="s">
        <v>3318</v>
      </c>
      <c r="C3698" t="s">
        <v>2592</v>
      </c>
      <c r="D3698" t="s">
        <v>2369</v>
      </c>
      <c r="E3698" t="s">
        <v>2370</v>
      </c>
      <c r="F3698" t="s">
        <v>3319</v>
      </c>
      <c r="G3698" t="s">
        <v>42</v>
      </c>
      <c r="H3698" t="s">
        <v>40</v>
      </c>
      <c r="I3698" t="s">
        <v>3320</v>
      </c>
      <c r="J3698">
        <v>36.72</v>
      </c>
      <c r="K3698">
        <v>97.42</v>
      </c>
      <c r="L3698">
        <v>2450</v>
      </c>
      <c r="M3698" t="s">
        <v>2632</v>
      </c>
      <c r="N3698" t="s">
        <v>39</v>
      </c>
      <c r="O3698">
        <v>2013</v>
      </c>
      <c r="P3698">
        <v>2013</v>
      </c>
      <c r="Q3698" t="s">
        <v>133</v>
      </c>
      <c r="R3698">
        <v>8</v>
      </c>
      <c r="S3698" t="s">
        <v>39</v>
      </c>
      <c r="T3698">
        <v>25</v>
      </c>
      <c r="U3698" s="6" t="s">
        <v>21</v>
      </c>
      <c r="V3698" s="6" t="s">
        <v>39</v>
      </c>
      <c r="W3698" t="s">
        <v>39</v>
      </c>
      <c r="X3698" s="6" t="s">
        <v>3322</v>
      </c>
      <c r="Y3698" s="6" t="s">
        <v>39</v>
      </c>
      <c r="Z3698" s="6" t="s">
        <v>3324</v>
      </c>
      <c r="AA3698" s="6" t="s">
        <v>3325</v>
      </c>
      <c r="AB3698">
        <v>45</v>
      </c>
      <c r="AC3698">
        <f t="shared" si="139"/>
        <v>0.33333333333333331</v>
      </c>
      <c r="AD3698" t="s">
        <v>40</v>
      </c>
      <c r="AE3698" t="s">
        <v>39</v>
      </c>
      <c r="AF3698" t="s">
        <v>40</v>
      </c>
      <c r="AG3698" t="s">
        <v>39</v>
      </c>
      <c r="AH3698" t="s">
        <v>39</v>
      </c>
      <c r="AI3698" t="s">
        <v>39</v>
      </c>
      <c r="AJ3698" s="6" t="s">
        <v>43</v>
      </c>
      <c r="AK3698" s="19">
        <v>14.846</v>
      </c>
      <c r="AL3698" t="s">
        <v>136</v>
      </c>
      <c r="AM3698" s="19">
        <v>3.9409999999999998</v>
      </c>
      <c r="AN3698">
        <v>3</v>
      </c>
      <c r="AO3698">
        <v>50</v>
      </c>
      <c r="AP3698" t="s">
        <v>39</v>
      </c>
      <c r="AQ3698" t="s">
        <v>39</v>
      </c>
      <c r="AR3698" t="s">
        <v>2641</v>
      </c>
      <c r="AS3698" t="s">
        <v>3323</v>
      </c>
    </row>
    <row r="3699" spans="1:45" x14ac:dyDescent="0.35">
      <c r="A3699" t="s">
        <v>2371</v>
      </c>
      <c r="B3699" t="s">
        <v>3318</v>
      </c>
      <c r="C3699" t="s">
        <v>2592</v>
      </c>
      <c r="D3699" t="s">
        <v>2369</v>
      </c>
      <c r="E3699" t="s">
        <v>2370</v>
      </c>
      <c r="F3699" t="s">
        <v>3319</v>
      </c>
      <c r="G3699" t="s">
        <v>42</v>
      </c>
      <c r="H3699" t="s">
        <v>40</v>
      </c>
      <c r="I3699" t="s">
        <v>3320</v>
      </c>
      <c r="J3699">
        <v>36.72</v>
      </c>
      <c r="K3699">
        <v>97.42</v>
      </c>
      <c r="L3699">
        <v>2450</v>
      </c>
      <c r="M3699" t="s">
        <v>2632</v>
      </c>
      <c r="N3699" t="s">
        <v>39</v>
      </c>
      <c r="O3699">
        <v>2013</v>
      </c>
      <c r="P3699">
        <v>2013</v>
      </c>
      <c r="Q3699" t="s">
        <v>133</v>
      </c>
      <c r="R3699">
        <v>8</v>
      </c>
      <c r="S3699" t="s">
        <v>39</v>
      </c>
      <c r="T3699">
        <v>25</v>
      </c>
      <c r="U3699" s="6" t="s">
        <v>21</v>
      </c>
      <c r="V3699" s="6" t="s">
        <v>39</v>
      </c>
      <c r="W3699" t="s">
        <v>39</v>
      </c>
      <c r="X3699" s="6" t="s">
        <v>3322</v>
      </c>
      <c r="Y3699" s="6" t="s">
        <v>39</v>
      </c>
      <c r="Z3699" s="6" t="s">
        <v>3324</v>
      </c>
      <c r="AA3699" s="6" t="s">
        <v>3325</v>
      </c>
      <c r="AB3699">
        <v>60</v>
      </c>
      <c r="AC3699">
        <f t="shared" si="139"/>
        <v>0.33333333333333331</v>
      </c>
      <c r="AD3699" t="s">
        <v>40</v>
      </c>
      <c r="AE3699" t="s">
        <v>39</v>
      </c>
      <c r="AF3699" t="s">
        <v>40</v>
      </c>
      <c r="AG3699" t="s">
        <v>39</v>
      </c>
      <c r="AH3699" t="s">
        <v>39</v>
      </c>
      <c r="AI3699" t="s">
        <v>39</v>
      </c>
      <c r="AJ3699" s="6" t="s">
        <v>43</v>
      </c>
      <c r="AK3699">
        <v>13.788</v>
      </c>
      <c r="AL3699" t="s">
        <v>136</v>
      </c>
      <c r="AM3699">
        <v>2.3820000000000001</v>
      </c>
      <c r="AN3699">
        <v>3</v>
      </c>
      <c r="AO3699">
        <v>50</v>
      </c>
      <c r="AP3699" t="s">
        <v>39</v>
      </c>
      <c r="AQ3699" t="s">
        <v>39</v>
      </c>
      <c r="AR3699" t="s">
        <v>2641</v>
      </c>
      <c r="AS3699" t="s">
        <v>3323</v>
      </c>
    </row>
    <row r="3700" spans="1:45" x14ac:dyDescent="0.35">
      <c r="A3700" t="s">
        <v>2371</v>
      </c>
      <c r="B3700" t="s">
        <v>3318</v>
      </c>
      <c r="C3700" t="s">
        <v>2592</v>
      </c>
      <c r="D3700" t="s">
        <v>2369</v>
      </c>
      <c r="E3700" t="s">
        <v>2370</v>
      </c>
      <c r="F3700" t="s">
        <v>3319</v>
      </c>
      <c r="G3700" t="s">
        <v>42</v>
      </c>
      <c r="H3700" t="s">
        <v>40</v>
      </c>
      <c r="I3700" t="s">
        <v>3320</v>
      </c>
      <c r="J3700">
        <v>36.72</v>
      </c>
      <c r="K3700">
        <v>97.42</v>
      </c>
      <c r="L3700">
        <v>2450</v>
      </c>
      <c r="M3700" t="s">
        <v>2632</v>
      </c>
      <c r="N3700" t="s">
        <v>39</v>
      </c>
      <c r="O3700">
        <v>2013</v>
      </c>
      <c r="P3700">
        <v>2013</v>
      </c>
      <c r="Q3700" t="s">
        <v>133</v>
      </c>
      <c r="R3700">
        <v>8</v>
      </c>
      <c r="S3700" t="s">
        <v>39</v>
      </c>
      <c r="T3700">
        <v>25</v>
      </c>
      <c r="U3700" s="6" t="s">
        <v>48</v>
      </c>
      <c r="V3700" s="6" t="s">
        <v>39</v>
      </c>
      <c r="W3700" t="s">
        <v>39</v>
      </c>
      <c r="X3700" s="6" t="s">
        <v>3322</v>
      </c>
      <c r="Y3700" s="6" t="s">
        <v>39</v>
      </c>
      <c r="Z3700" s="6" t="s">
        <v>3324</v>
      </c>
      <c r="AA3700" t="s">
        <v>39</v>
      </c>
      <c r="AB3700" t="s">
        <v>39</v>
      </c>
      <c r="AC3700">
        <f>16/24</f>
        <v>0.66666666666666663</v>
      </c>
      <c r="AD3700" t="s">
        <v>40</v>
      </c>
      <c r="AE3700" t="s">
        <v>39</v>
      </c>
      <c r="AF3700" t="s">
        <v>40</v>
      </c>
      <c r="AG3700" t="s">
        <v>39</v>
      </c>
      <c r="AH3700" t="s">
        <v>39</v>
      </c>
      <c r="AI3700" t="s">
        <v>39</v>
      </c>
      <c r="AJ3700" s="6" t="s">
        <v>43</v>
      </c>
      <c r="AK3700" s="19">
        <v>0.92400000000000004</v>
      </c>
      <c r="AL3700" t="s">
        <v>136</v>
      </c>
      <c r="AM3700" s="19">
        <v>0</v>
      </c>
      <c r="AN3700">
        <v>3</v>
      </c>
      <c r="AO3700">
        <v>50</v>
      </c>
      <c r="AP3700" t="s">
        <v>39</v>
      </c>
      <c r="AQ3700" t="s">
        <v>39</v>
      </c>
      <c r="AR3700" t="s">
        <v>2641</v>
      </c>
      <c r="AS3700" t="s">
        <v>3323</v>
      </c>
    </row>
    <row r="3701" spans="1:45" x14ac:dyDescent="0.35">
      <c r="A3701" t="s">
        <v>2371</v>
      </c>
      <c r="B3701" t="s">
        <v>3318</v>
      </c>
      <c r="C3701" t="s">
        <v>2592</v>
      </c>
      <c r="D3701" t="s">
        <v>2369</v>
      </c>
      <c r="E3701" t="s">
        <v>2370</v>
      </c>
      <c r="F3701" t="s">
        <v>3319</v>
      </c>
      <c r="G3701" t="s">
        <v>42</v>
      </c>
      <c r="H3701" t="s">
        <v>40</v>
      </c>
      <c r="I3701" t="s">
        <v>3320</v>
      </c>
      <c r="J3701">
        <v>36.72</v>
      </c>
      <c r="K3701">
        <v>97.42</v>
      </c>
      <c r="L3701">
        <v>2450</v>
      </c>
      <c r="M3701" t="s">
        <v>2632</v>
      </c>
      <c r="N3701" t="s">
        <v>39</v>
      </c>
      <c r="O3701">
        <v>2013</v>
      </c>
      <c r="P3701">
        <v>2013</v>
      </c>
      <c r="Q3701" t="s">
        <v>133</v>
      </c>
      <c r="R3701">
        <v>8</v>
      </c>
      <c r="S3701" t="s">
        <v>39</v>
      </c>
      <c r="T3701">
        <v>25</v>
      </c>
      <c r="U3701" s="6" t="s">
        <v>21</v>
      </c>
      <c r="V3701" s="6" t="s">
        <v>39</v>
      </c>
      <c r="W3701" t="s">
        <v>39</v>
      </c>
      <c r="X3701" s="6" t="s">
        <v>3322</v>
      </c>
      <c r="Y3701" s="6" t="s">
        <v>39</v>
      </c>
      <c r="Z3701" s="6" t="s">
        <v>3324</v>
      </c>
      <c r="AA3701" s="6" t="s">
        <v>3325</v>
      </c>
      <c r="AB3701">
        <v>15</v>
      </c>
      <c r="AC3701">
        <f t="shared" ref="AC3701:AC3704" si="140">16/24</f>
        <v>0.66666666666666663</v>
      </c>
      <c r="AD3701" t="s">
        <v>40</v>
      </c>
      <c r="AE3701" t="s">
        <v>39</v>
      </c>
      <c r="AF3701" t="s">
        <v>40</v>
      </c>
      <c r="AG3701" t="s">
        <v>39</v>
      </c>
      <c r="AH3701" t="s">
        <v>39</v>
      </c>
      <c r="AI3701" t="s">
        <v>39</v>
      </c>
      <c r="AJ3701" s="6" t="s">
        <v>43</v>
      </c>
      <c r="AK3701">
        <v>17.28</v>
      </c>
      <c r="AL3701" t="s">
        <v>136</v>
      </c>
      <c r="AM3701">
        <v>2.0430000000000001</v>
      </c>
      <c r="AN3701">
        <v>3</v>
      </c>
      <c r="AO3701">
        <v>50</v>
      </c>
      <c r="AP3701" t="s">
        <v>39</v>
      </c>
      <c r="AQ3701" t="s">
        <v>39</v>
      </c>
      <c r="AR3701" t="s">
        <v>2641</v>
      </c>
      <c r="AS3701" t="s">
        <v>3323</v>
      </c>
    </row>
    <row r="3702" spans="1:45" x14ac:dyDescent="0.35">
      <c r="A3702" t="s">
        <v>2371</v>
      </c>
      <c r="B3702" t="s">
        <v>3318</v>
      </c>
      <c r="C3702" t="s">
        <v>2592</v>
      </c>
      <c r="D3702" t="s">
        <v>2369</v>
      </c>
      <c r="E3702" t="s">
        <v>2370</v>
      </c>
      <c r="F3702" t="s">
        <v>3319</v>
      </c>
      <c r="G3702" t="s">
        <v>42</v>
      </c>
      <c r="H3702" t="s">
        <v>40</v>
      </c>
      <c r="I3702" t="s">
        <v>3320</v>
      </c>
      <c r="J3702">
        <v>36.72</v>
      </c>
      <c r="K3702">
        <v>97.42</v>
      </c>
      <c r="L3702">
        <v>2450</v>
      </c>
      <c r="M3702" t="s">
        <v>2632</v>
      </c>
      <c r="N3702" t="s">
        <v>39</v>
      </c>
      <c r="O3702">
        <v>2013</v>
      </c>
      <c r="P3702">
        <v>2013</v>
      </c>
      <c r="Q3702" t="s">
        <v>133</v>
      </c>
      <c r="R3702">
        <v>8</v>
      </c>
      <c r="S3702" t="s">
        <v>39</v>
      </c>
      <c r="T3702">
        <v>25</v>
      </c>
      <c r="U3702" s="6" t="s">
        <v>21</v>
      </c>
      <c r="V3702" s="6" t="s">
        <v>39</v>
      </c>
      <c r="W3702" t="s">
        <v>39</v>
      </c>
      <c r="X3702" s="6" t="s">
        <v>3322</v>
      </c>
      <c r="Y3702" s="6" t="s">
        <v>39</v>
      </c>
      <c r="Z3702" s="6" t="s">
        <v>3324</v>
      </c>
      <c r="AA3702" s="6" t="s">
        <v>3325</v>
      </c>
      <c r="AB3702">
        <v>30</v>
      </c>
      <c r="AC3702">
        <f t="shared" si="140"/>
        <v>0.66666666666666663</v>
      </c>
      <c r="AD3702" t="s">
        <v>40</v>
      </c>
      <c r="AE3702" t="s">
        <v>39</v>
      </c>
      <c r="AF3702" t="s">
        <v>40</v>
      </c>
      <c r="AG3702" t="s">
        <v>39</v>
      </c>
      <c r="AH3702" t="s">
        <v>39</v>
      </c>
      <c r="AI3702" t="s">
        <v>39</v>
      </c>
      <c r="AJ3702" s="6" t="s">
        <v>43</v>
      </c>
      <c r="AK3702">
        <v>18.233000000000001</v>
      </c>
      <c r="AL3702" t="s">
        <v>136</v>
      </c>
      <c r="AM3702">
        <v>3.891</v>
      </c>
      <c r="AN3702">
        <v>3</v>
      </c>
      <c r="AO3702">
        <v>50</v>
      </c>
      <c r="AP3702" t="s">
        <v>39</v>
      </c>
      <c r="AQ3702" t="s">
        <v>39</v>
      </c>
      <c r="AR3702" t="s">
        <v>2641</v>
      </c>
      <c r="AS3702" t="s">
        <v>3323</v>
      </c>
    </row>
    <row r="3703" spans="1:45" x14ac:dyDescent="0.35">
      <c r="A3703" t="s">
        <v>2371</v>
      </c>
      <c r="B3703" t="s">
        <v>3318</v>
      </c>
      <c r="C3703" t="s">
        <v>2592</v>
      </c>
      <c r="D3703" t="s">
        <v>2369</v>
      </c>
      <c r="E3703" t="s">
        <v>2370</v>
      </c>
      <c r="F3703" t="s">
        <v>3319</v>
      </c>
      <c r="G3703" t="s">
        <v>42</v>
      </c>
      <c r="H3703" t="s">
        <v>40</v>
      </c>
      <c r="I3703" t="s">
        <v>3320</v>
      </c>
      <c r="J3703">
        <v>36.72</v>
      </c>
      <c r="K3703">
        <v>97.42</v>
      </c>
      <c r="L3703">
        <v>2450</v>
      </c>
      <c r="M3703" t="s">
        <v>2632</v>
      </c>
      <c r="N3703" t="s">
        <v>39</v>
      </c>
      <c r="O3703">
        <v>2013</v>
      </c>
      <c r="P3703">
        <v>2013</v>
      </c>
      <c r="Q3703" t="s">
        <v>133</v>
      </c>
      <c r="R3703">
        <v>8</v>
      </c>
      <c r="S3703" t="s">
        <v>39</v>
      </c>
      <c r="T3703">
        <v>25</v>
      </c>
      <c r="U3703" s="6" t="s">
        <v>21</v>
      </c>
      <c r="V3703" s="6" t="s">
        <v>39</v>
      </c>
      <c r="W3703" t="s">
        <v>39</v>
      </c>
      <c r="X3703" s="6" t="s">
        <v>3322</v>
      </c>
      <c r="Y3703" s="6" t="s">
        <v>39</v>
      </c>
      <c r="Z3703" s="6" t="s">
        <v>3324</v>
      </c>
      <c r="AA3703" s="6" t="s">
        <v>3325</v>
      </c>
      <c r="AB3703">
        <v>45</v>
      </c>
      <c r="AC3703">
        <f t="shared" si="140"/>
        <v>0.66666666666666663</v>
      </c>
      <c r="AD3703" t="s">
        <v>40</v>
      </c>
      <c r="AE3703" t="s">
        <v>39</v>
      </c>
      <c r="AF3703" t="s">
        <v>40</v>
      </c>
      <c r="AG3703" t="s">
        <v>39</v>
      </c>
      <c r="AH3703" t="s">
        <v>39</v>
      </c>
      <c r="AI3703" t="s">
        <v>39</v>
      </c>
      <c r="AJ3703" s="6" t="s">
        <v>43</v>
      </c>
      <c r="AK3703">
        <v>16.591999999999999</v>
      </c>
      <c r="AL3703" t="s">
        <v>136</v>
      </c>
      <c r="AM3703">
        <v>2.577</v>
      </c>
      <c r="AN3703">
        <v>3</v>
      </c>
      <c r="AO3703">
        <v>50</v>
      </c>
      <c r="AP3703" t="s">
        <v>39</v>
      </c>
      <c r="AQ3703" t="s">
        <v>39</v>
      </c>
      <c r="AR3703" t="s">
        <v>2641</v>
      </c>
      <c r="AS3703" t="s">
        <v>3323</v>
      </c>
    </row>
    <row r="3704" spans="1:45" x14ac:dyDescent="0.35">
      <c r="A3704" t="s">
        <v>2371</v>
      </c>
      <c r="B3704" t="s">
        <v>3318</v>
      </c>
      <c r="C3704" t="s">
        <v>2592</v>
      </c>
      <c r="D3704" t="s">
        <v>2369</v>
      </c>
      <c r="E3704" t="s">
        <v>2370</v>
      </c>
      <c r="F3704" t="s">
        <v>3319</v>
      </c>
      <c r="G3704" t="s">
        <v>42</v>
      </c>
      <c r="H3704" t="s">
        <v>40</v>
      </c>
      <c r="I3704" t="s">
        <v>3320</v>
      </c>
      <c r="J3704">
        <v>36.72</v>
      </c>
      <c r="K3704">
        <v>97.42</v>
      </c>
      <c r="L3704">
        <v>2450</v>
      </c>
      <c r="M3704" t="s">
        <v>2632</v>
      </c>
      <c r="N3704" t="s">
        <v>39</v>
      </c>
      <c r="O3704">
        <v>2013</v>
      </c>
      <c r="P3704">
        <v>2013</v>
      </c>
      <c r="Q3704" t="s">
        <v>133</v>
      </c>
      <c r="R3704">
        <v>8</v>
      </c>
      <c r="S3704" t="s">
        <v>39</v>
      </c>
      <c r="T3704">
        <v>25</v>
      </c>
      <c r="U3704" s="6" t="s">
        <v>21</v>
      </c>
      <c r="V3704" s="6" t="s">
        <v>39</v>
      </c>
      <c r="W3704" t="s">
        <v>39</v>
      </c>
      <c r="X3704" s="6" t="s">
        <v>3322</v>
      </c>
      <c r="Y3704" s="6" t="s">
        <v>39</v>
      </c>
      <c r="Z3704" s="6" t="s">
        <v>3324</v>
      </c>
      <c r="AA3704" s="6" t="s">
        <v>3325</v>
      </c>
      <c r="AB3704">
        <v>60</v>
      </c>
      <c r="AC3704">
        <f t="shared" si="140"/>
        <v>0.66666666666666663</v>
      </c>
      <c r="AD3704" t="s">
        <v>40</v>
      </c>
      <c r="AE3704" t="s">
        <v>39</v>
      </c>
      <c r="AF3704" t="s">
        <v>40</v>
      </c>
      <c r="AG3704" t="s">
        <v>39</v>
      </c>
      <c r="AH3704" t="s">
        <v>39</v>
      </c>
      <c r="AI3704" t="s">
        <v>39</v>
      </c>
      <c r="AJ3704" s="6" t="s">
        <v>43</v>
      </c>
      <c r="AK3704">
        <v>15.693</v>
      </c>
      <c r="AL3704" t="s">
        <v>136</v>
      </c>
      <c r="AM3704">
        <v>2.2389999999999999</v>
      </c>
      <c r="AN3704">
        <v>3</v>
      </c>
      <c r="AO3704">
        <v>50</v>
      </c>
      <c r="AP3704" t="s">
        <v>39</v>
      </c>
      <c r="AQ3704" t="s">
        <v>39</v>
      </c>
      <c r="AR3704" t="s">
        <v>2641</v>
      </c>
      <c r="AS3704" t="s">
        <v>3323</v>
      </c>
    </row>
    <row r="3705" spans="1:45" x14ac:dyDescent="0.35">
      <c r="A3705" t="s">
        <v>2371</v>
      </c>
      <c r="B3705" t="s">
        <v>3318</v>
      </c>
      <c r="C3705" t="s">
        <v>2592</v>
      </c>
      <c r="D3705" t="s">
        <v>2369</v>
      </c>
      <c r="E3705" t="s">
        <v>2370</v>
      </c>
      <c r="F3705" t="s">
        <v>3319</v>
      </c>
      <c r="G3705" t="s">
        <v>42</v>
      </c>
      <c r="H3705" t="s">
        <v>40</v>
      </c>
      <c r="I3705" t="s">
        <v>3320</v>
      </c>
      <c r="J3705">
        <v>36.72</v>
      </c>
      <c r="K3705">
        <v>97.42</v>
      </c>
      <c r="L3705">
        <v>2450</v>
      </c>
      <c r="M3705" t="s">
        <v>2632</v>
      </c>
      <c r="N3705" t="s">
        <v>39</v>
      </c>
      <c r="O3705">
        <v>2013</v>
      </c>
      <c r="P3705">
        <v>2013</v>
      </c>
      <c r="Q3705" t="s">
        <v>133</v>
      </c>
      <c r="R3705">
        <v>8</v>
      </c>
      <c r="S3705" t="s">
        <v>39</v>
      </c>
      <c r="T3705">
        <v>25</v>
      </c>
      <c r="U3705" s="6" t="s">
        <v>48</v>
      </c>
      <c r="V3705" s="6" t="s">
        <v>39</v>
      </c>
      <c r="W3705" t="s">
        <v>39</v>
      </c>
      <c r="X3705" s="6" t="s">
        <v>3322</v>
      </c>
      <c r="Y3705" s="6" t="s">
        <v>39</v>
      </c>
      <c r="Z3705" s="6" t="s">
        <v>3324</v>
      </c>
      <c r="AA3705" t="s">
        <v>39</v>
      </c>
      <c r="AB3705" t="s">
        <v>39</v>
      </c>
      <c r="AC3705">
        <f>1</f>
        <v>1</v>
      </c>
      <c r="AD3705" t="s">
        <v>40</v>
      </c>
      <c r="AE3705" t="s">
        <v>39</v>
      </c>
      <c r="AF3705" t="s">
        <v>40</v>
      </c>
      <c r="AG3705" t="s">
        <v>39</v>
      </c>
      <c r="AH3705" t="s">
        <v>39</v>
      </c>
      <c r="AI3705" t="s">
        <v>39</v>
      </c>
      <c r="AJ3705" s="6" t="s">
        <v>43</v>
      </c>
      <c r="AK3705" s="19">
        <v>0.92400000000000004</v>
      </c>
      <c r="AL3705" t="s">
        <v>136</v>
      </c>
      <c r="AM3705" s="19">
        <v>0</v>
      </c>
      <c r="AN3705">
        <v>3</v>
      </c>
      <c r="AO3705">
        <v>50</v>
      </c>
      <c r="AP3705" t="s">
        <v>39</v>
      </c>
      <c r="AQ3705" t="s">
        <v>39</v>
      </c>
      <c r="AR3705" t="s">
        <v>2641</v>
      </c>
      <c r="AS3705" t="s">
        <v>3323</v>
      </c>
    </row>
    <row r="3706" spans="1:45" x14ac:dyDescent="0.35">
      <c r="A3706" t="s">
        <v>2371</v>
      </c>
      <c r="B3706" t="s">
        <v>3318</v>
      </c>
      <c r="C3706" t="s">
        <v>2592</v>
      </c>
      <c r="D3706" t="s">
        <v>2369</v>
      </c>
      <c r="E3706" t="s">
        <v>2370</v>
      </c>
      <c r="F3706" t="s">
        <v>3319</v>
      </c>
      <c r="G3706" t="s">
        <v>42</v>
      </c>
      <c r="H3706" t="s">
        <v>40</v>
      </c>
      <c r="I3706" t="s">
        <v>3320</v>
      </c>
      <c r="J3706">
        <v>36.72</v>
      </c>
      <c r="K3706">
        <v>97.42</v>
      </c>
      <c r="L3706">
        <v>2450</v>
      </c>
      <c r="M3706" t="s">
        <v>2632</v>
      </c>
      <c r="N3706" t="s">
        <v>39</v>
      </c>
      <c r="O3706">
        <v>2013</v>
      </c>
      <c r="P3706">
        <v>2013</v>
      </c>
      <c r="Q3706" t="s">
        <v>133</v>
      </c>
      <c r="R3706">
        <v>8</v>
      </c>
      <c r="S3706" t="s">
        <v>39</v>
      </c>
      <c r="T3706">
        <v>25</v>
      </c>
      <c r="U3706" s="6" t="s">
        <v>21</v>
      </c>
      <c r="V3706" s="6" t="s">
        <v>39</v>
      </c>
      <c r="W3706" t="s">
        <v>39</v>
      </c>
      <c r="X3706" s="6" t="s">
        <v>3322</v>
      </c>
      <c r="Y3706" s="6" t="s">
        <v>39</v>
      </c>
      <c r="Z3706" s="6" t="s">
        <v>3324</v>
      </c>
      <c r="AA3706" s="6" t="s">
        <v>3325</v>
      </c>
      <c r="AB3706">
        <v>15</v>
      </c>
      <c r="AC3706">
        <f>1</f>
        <v>1</v>
      </c>
      <c r="AD3706" t="s">
        <v>40</v>
      </c>
      <c r="AE3706" t="s">
        <v>39</v>
      </c>
      <c r="AF3706" t="s">
        <v>40</v>
      </c>
      <c r="AG3706" t="s">
        <v>39</v>
      </c>
      <c r="AH3706" t="s">
        <v>39</v>
      </c>
      <c r="AI3706" t="s">
        <v>39</v>
      </c>
      <c r="AJ3706" s="6" t="s">
        <v>43</v>
      </c>
      <c r="AK3706">
        <v>16.327999999999999</v>
      </c>
      <c r="AL3706" t="s">
        <v>136</v>
      </c>
      <c r="AM3706">
        <v>2.3340000000000001</v>
      </c>
      <c r="AN3706">
        <v>3</v>
      </c>
      <c r="AO3706">
        <v>50</v>
      </c>
      <c r="AP3706" t="s">
        <v>39</v>
      </c>
      <c r="AQ3706" t="s">
        <v>39</v>
      </c>
      <c r="AR3706" t="s">
        <v>2641</v>
      </c>
      <c r="AS3706" t="s">
        <v>3323</v>
      </c>
    </row>
    <row r="3707" spans="1:45" x14ac:dyDescent="0.35">
      <c r="A3707" t="s">
        <v>2371</v>
      </c>
      <c r="B3707" t="s">
        <v>3318</v>
      </c>
      <c r="C3707" t="s">
        <v>2592</v>
      </c>
      <c r="D3707" t="s">
        <v>2369</v>
      </c>
      <c r="E3707" t="s">
        <v>2370</v>
      </c>
      <c r="F3707" t="s">
        <v>3319</v>
      </c>
      <c r="G3707" t="s">
        <v>42</v>
      </c>
      <c r="H3707" t="s">
        <v>40</v>
      </c>
      <c r="I3707" t="s">
        <v>3320</v>
      </c>
      <c r="J3707">
        <v>36.72</v>
      </c>
      <c r="K3707">
        <v>97.42</v>
      </c>
      <c r="L3707">
        <v>2450</v>
      </c>
      <c r="M3707" t="s">
        <v>2632</v>
      </c>
      <c r="N3707" t="s">
        <v>39</v>
      </c>
      <c r="O3707">
        <v>2013</v>
      </c>
      <c r="P3707">
        <v>2013</v>
      </c>
      <c r="Q3707" t="s">
        <v>133</v>
      </c>
      <c r="R3707">
        <v>8</v>
      </c>
      <c r="S3707" t="s">
        <v>39</v>
      </c>
      <c r="T3707">
        <v>25</v>
      </c>
      <c r="U3707" s="6" t="s">
        <v>21</v>
      </c>
      <c r="V3707" s="6" t="s">
        <v>39</v>
      </c>
      <c r="W3707" t="s">
        <v>39</v>
      </c>
      <c r="X3707" s="6" t="s">
        <v>3322</v>
      </c>
      <c r="Y3707" s="6" t="s">
        <v>39</v>
      </c>
      <c r="Z3707" s="6" t="s">
        <v>3324</v>
      </c>
      <c r="AA3707" s="6" t="s">
        <v>3325</v>
      </c>
      <c r="AB3707">
        <v>30</v>
      </c>
      <c r="AC3707">
        <f>1</f>
        <v>1</v>
      </c>
      <c r="AD3707" t="s">
        <v>40</v>
      </c>
      <c r="AE3707" t="s">
        <v>39</v>
      </c>
      <c r="AF3707" t="s">
        <v>40</v>
      </c>
      <c r="AG3707" t="s">
        <v>39</v>
      </c>
      <c r="AH3707" t="s">
        <v>39</v>
      </c>
      <c r="AI3707" t="s">
        <v>39</v>
      </c>
      <c r="AJ3707" s="6" t="s">
        <v>43</v>
      </c>
      <c r="AK3707" s="17">
        <v>17.122</v>
      </c>
      <c r="AL3707" t="s">
        <v>136</v>
      </c>
      <c r="AM3707">
        <v>1.7989999999999999</v>
      </c>
      <c r="AN3707">
        <v>3</v>
      </c>
      <c r="AO3707">
        <v>50</v>
      </c>
      <c r="AP3707" t="s">
        <v>39</v>
      </c>
      <c r="AQ3707" t="s">
        <v>39</v>
      </c>
      <c r="AR3707" t="s">
        <v>2641</v>
      </c>
      <c r="AS3707" t="s">
        <v>3323</v>
      </c>
    </row>
    <row r="3708" spans="1:45" x14ac:dyDescent="0.35">
      <c r="A3708" t="s">
        <v>2371</v>
      </c>
      <c r="B3708" t="s">
        <v>3318</v>
      </c>
      <c r="C3708" t="s">
        <v>2592</v>
      </c>
      <c r="D3708" t="s">
        <v>2369</v>
      </c>
      <c r="E3708" t="s">
        <v>2370</v>
      </c>
      <c r="F3708" t="s">
        <v>3319</v>
      </c>
      <c r="G3708" t="s">
        <v>42</v>
      </c>
      <c r="H3708" t="s">
        <v>40</v>
      </c>
      <c r="I3708" t="s">
        <v>3320</v>
      </c>
      <c r="J3708">
        <v>36.72</v>
      </c>
      <c r="K3708">
        <v>97.42</v>
      </c>
      <c r="L3708">
        <v>2450</v>
      </c>
      <c r="M3708" t="s">
        <v>2632</v>
      </c>
      <c r="N3708" t="s">
        <v>39</v>
      </c>
      <c r="O3708">
        <v>2013</v>
      </c>
      <c r="P3708">
        <v>2013</v>
      </c>
      <c r="Q3708" t="s">
        <v>133</v>
      </c>
      <c r="R3708">
        <v>8</v>
      </c>
      <c r="S3708" t="s">
        <v>39</v>
      </c>
      <c r="T3708">
        <v>25</v>
      </c>
      <c r="U3708" s="6" t="s">
        <v>21</v>
      </c>
      <c r="V3708" s="6" t="s">
        <v>39</v>
      </c>
      <c r="W3708" t="s">
        <v>39</v>
      </c>
      <c r="X3708" s="6" t="s">
        <v>3322</v>
      </c>
      <c r="Y3708" s="6" t="s">
        <v>39</v>
      </c>
      <c r="Z3708" s="6" t="s">
        <v>3324</v>
      </c>
      <c r="AA3708" s="6" t="s">
        <v>3325</v>
      </c>
      <c r="AB3708">
        <v>45</v>
      </c>
      <c r="AC3708">
        <f>1</f>
        <v>1</v>
      </c>
      <c r="AD3708" t="s">
        <v>40</v>
      </c>
      <c r="AE3708" t="s">
        <v>39</v>
      </c>
      <c r="AF3708" t="s">
        <v>40</v>
      </c>
      <c r="AG3708" t="s">
        <v>39</v>
      </c>
      <c r="AH3708" t="s">
        <v>39</v>
      </c>
      <c r="AI3708" t="s">
        <v>39</v>
      </c>
      <c r="AJ3708" s="6" t="s">
        <v>43</v>
      </c>
      <c r="AK3708">
        <v>15.058</v>
      </c>
      <c r="AL3708" t="s">
        <v>136</v>
      </c>
      <c r="AM3708">
        <v>4.0369999999999999</v>
      </c>
      <c r="AN3708">
        <v>3</v>
      </c>
      <c r="AO3708">
        <v>50</v>
      </c>
      <c r="AP3708" t="s">
        <v>39</v>
      </c>
      <c r="AQ3708" t="s">
        <v>39</v>
      </c>
      <c r="AR3708" t="s">
        <v>2641</v>
      </c>
      <c r="AS3708" t="s">
        <v>3323</v>
      </c>
    </row>
    <row r="3709" spans="1:45" x14ac:dyDescent="0.35">
      <c r="A3709" t="s">
        <v>2371</v>
      </c>
      <c r="B3709" t="s">
        <v>3318</v>
      </c>
      <c r="C3709" t="s">
        <v>2592</v>
      </c>
      <c r="D3709" t="s">
        <v>2369</v>
      </c>
      <c r="E3709" t="s">
        <v>2370</v>
      </c>
      <c r="F3709" t="s">
        <v>3319</v>
      </c>
      <c r="G3709" t="s">
        <v>42</v>
      </c>
      <c r="H3709" t="s">
        <v>40</v>
      </c>
      <c r="I3709" t="s">
        <v>3320</v>
      </c>
      <c r="J3709">
        <v>36.72</v>
      </c>
      <c r="K3709">
        <v>97.42</v>
      </c>
      <c r="L3709">
        <v>2450</v>
      </c>
      <c r="M3709" t="s">
        <v>2632</v>
      </c>
      <c r="N3709" t="s">
        <v>39</v>
      </c>
      <c r="O3709">
        <v>2013</v>
      </c>
      <c r="P3709">
        <v>2013</v>
      </c>
      <c r="Q3709" t="s">
        <v>133</v>
      </c>
      <c r="R3709">
        <v>8</v>
      </c>
      <c r="S3709" t="s">
        <v>39</v>
      </c>
      <c r="T3709">
        <v>25</v>
      </c>
      <c r="U3709" s="6" t="s">
        <v>21</v>
      </c>
      <c r="V3709" s="6" t="s">
        <v>39</v>
      </c>
      <c r="W3709" t="s">
        <v>39</v>
      </c>
      <c r="X3709" s="6" t="s">
        <v>3322</v>
      </c>
      <c r="Y3709" s="6" t="s">
        <v>39</v>
      </c>
      <c r="Z3709" s="6" t="s">
        <v>3324</v>
      </c>
      <c r="AA3709" s="6" t="s">
        <v>3325</v>
      </c>
      <c r="AB3709">
        <v>60</v>
      </c>
      <c r="AC3709">
        <f>1</f>
        <v>1</v>
      </c>
      <c r="AD3709" t="s">
        <v>40</v>
      </c>
      <c r="AE3709" t="s">
        <v>39</v>
      </c>
      <c r="AF3709" t="s">
        <v>40</v>
      </c>
      <c r="AG3709" t="s">
        <v>39</v>
      </c>
      <c r="AH3709" t="s">
        <v>39</v>
      </c>
      <c r="AI3709" t="s">
        <v>39</v>
      </c>
      <c r="AJ3709" s="6" t="s">
        <v>43</v>
      </c>
      <c r="AK3709">
        <v>14.74</v>
      </c>
      <c r="AL3709" t="s">
        <v>136</v>
      </c>
      <c r="AM3709">
        <v>2.383</v>
      </c>
      <c r="AN3709">
        <v>3</v>
      </c>
      <c r="AO3709">
        <v>50</v>
      </c>
      <c r="AP3709" t="s">
        <v>39</v>
      </c>
      <c r="AQ3709" t="s">
        <v>39</v>
      </c>
      <c r="AR3709" t="s">
        <v>2641</v>
      </c>
      <c r="AS3709" t="s">
        <v>3323</v>
      </c>
    </row>
    <row r="3710" spans="1:45" x14ac:dyDescent="0.35">
      <c r="A3710" t="s">
        <v>2371</v>
      </c>
      <c r="B3710" t="s">
        <v>3318</v>
      </c>
      <c r="C3710" t="s">
        <v>2592</v>
      </c>
      <c r="D3710" t="s">
        <v>2369</v>
      </c>
      <c r="E3710" t="s">
        <v>2370</v>
      </c>
      <c r="F3710" t="s">
        <v>3319</v>
      </c>
      <c r="G3710" t="s">
        <v>42</v>
      </c>
      <c r="H3710" t="s">
        <v>40</v>
      </c>
      <c r="I3710" t="s">
        <v>3320</v>
      </c>
      <c r="J3710">
        <v>36.72</v>
      </c>
      <c r="K3710">
        <v>97.42</v>
      </c>
      <c r="L3710">
        <v>2450</v>
      </c>
      <c r="M3710" t="s">
        <v>2632</v>
      </c>
      <c r="N3710" t="s">
        <v>39</v>
      </c>
      <c r="O3710">
        <v>2013</v>
      </c>
      <c r="P3710">
        <v>2013</v>
      </c>
      <c r="Q3710" t="s">
        <v>133</v>
      </c>
      <c r="R3710">
        <v>8</v>
      </c>
      <c r="S3710" t="s">
        <v>39</v>
      </c>
      <c r="T3710">
        <v>25</v>
      </c>
      <c r="U3710" s="6" t="s">
        <v>48</v>
      </c>
      <c r="V3710" s="6" t="s">
        <v>39</v>
      </c>
      <c r="W3710" t="s">
        <v>39</v>
      </c>
      <c r="X3710" s="6" t="s">
        <v>3322</v>
      </c>
      <c r="Y3710" s="6" t="s">
        <v>39</v>
      </c>
      <c r="Z3710" s="6" t="s">
        <v>3324</v>
      </c>
      <c r="AA3710" t="s">
        <v>39</v>
      </c>
      <c r="AB3710" s="6" t="s">
        <v>39</v>
      </c>
      <c r="AC3710">
        <f>8/24</f>
        <v>0.33333333333333331</v>
      </c>
      <c r="AD3710" t="s">
        <v>40</v>
      </c>
      <c r="AE3710" t="s">
        <v>39</v>
      </c>
      <c r="AF3710" t="s">
        <v>40</v>
      </c>
      <c r="AG3710" t="s">
        <v>39</v>
      </c>
      <c r="AH3710" t="s">
        <v>39</v>
      </c>
      <c r="AI3710" t="s">
        <v>39</v>
      </c>
      <c r="AJ3710" s="6" t="s">
        <v>43</v>
      </c>
      <c r="AK3710" s="19">
        <v>0.92400000000000004</v>
      </c>
      <c r="AL3710" t="s">
        <v>136</v>
      </c>
      <c r="AM3710" s="19">
        <v>0</v>
      </c>
      <c r="AN3710">
        <v>3</v>
      </c>
      <c r="AO3710">
        <v>50</v>
      </c>
      <c r="AP3710" t="s">
        <v>39</v>
      </c>
      <c r="AQ3710" t="s">
        <v>39</v>
      </c>
      <c r="AR3710" t="s">
        <v>2641</v>
      </c>
      <c r="AS3710" t="s">
        <v>3323</v>
      </c>
    </row>
    <row r="3711" spans="1:45" x14ac:dyDescent="0.35">
      <c r="A3711" t="s">
        <v>2371</v>
      </c>
      <c r="B3711" t="s">
        <v>3318</v>
      </c>
      <c r="C3711" t="s">
        <v>2592</v>
      </c>
      <c r="D3711" t="s">
        <v>2369</v>
      </c>
      <c r="E3711" t="s">
        <v>2370</v>
      </c>
      <c r="F3711" t="s">
        <v>3319</v>
      </c>
      <c r="G3711" t="s">
        <v>42</v>
      </c>
      <c r="H3711" t="s">
        <v>40</v>
      </c>
      <c r="I3711" t="s">
        <v>3320</v>
      </c>
      <c r="J3711">
        <v>36.72</v>
      </c>
      <c r="K3711">
        <v>97.42</v>
      </c>
      <c r="L3711">
        <v>2450</v>
      </c>
      <c r="M3711" t="s">
        <v>2632</v>
      </c>
      <c r="N3711" t="s">
        <v>39</v>
      </c>
      <c r="O3711">
        <v>2013</v>
      </c>
      <c r="P3711">
        <v>2013</v>
      </c>
      <c r="Q3711" t="s">
        <v>133</v>
      </c>
      <c r="R3711">
        <v>8</v>
      </c>
      <c r="S3711" t="s">
        <v>39</v>
      </c>
      <c r="T3711">
        <v>25</v>
      </c>
      <c r="U3711" s="6" t="s">
        <v>21</v>
      </c>
      <c r="V3711" s="6" t="s">
        <v>39</v>
      </c>
      <c r="W3711" t="s">
        <v>39</v>
      </c>
      <c r="X3711" s="6" t="s">
        <v>3322</v>
      </c>
      <c r="Y3711" s="6" t="s">
        <v>39</v>
      </c>
      <c r="Z3711" s="6" t="s">
        <v>3324</v>
      </c>
      <c r="AA3711" s="6" t="s">
        <v>3326</v>
      </c>
      <c r="AB3711" s="6" t="s">
        <v>3327</v>
      </c>
      <c r="AC3711">
        <f>8/24</f>
        <v>0.33333333333333331</v>
      </c>
      <c r="AD3711" t="s">
        <v>40</v>
      </c>
      <c r="AE3711" t="s">
        <v>39</v>
      </c>
      <c r="AF3711" t="s">
        <v>40</v>
      </c>
      <c r="AG3711" t="s">
        <v>39</v>
      </c>
      <c r="AH3711" t="s">
        <v>39</v>
      </c>
      <c r="AI3711" t="s">
        <v>39</v>
      </c>
      <c r="AJ3711" s="6" t="s">
        <v>43</v>
      </c>
      <c r="AK3711" s="17">
        <v>21.777999999999999</v>
      </c>
      <c r="AL3711" t="s">
        <v>136</v>
      </c>
      <c r="AM3711">
        <v>2.044</v>
      </c>
      <c r="AN3711">
        <v>3</v>
      </c>
      <c r="AO3711">
        <v>50</v>
      </c>
      <c r="AP3711" t="s">
        <v>39</v>
      </c>
      <c r="AQ3711" t="s">
        <v>39</v>
      </c>
      <c r="AR3711" t="s">
        <v>2641</v>
      </c>
      <c r="AS3711" t="s">
        <v>3323</v>
      </c>
    </row>
    <row r="3712" spans="1:45" x14ac:dyDescent="0.35">
      <c r="A3712" t="s">
        <v>2371</v>
      </c>
      <c r="B3712" t="s">
        <v>3318</v>
      </c>
      <c r="C3712" t="s">
        <v>2592</v>
      </c>
      <c r="D3712" t="s">
        <v>2369</v>
      </c>
      <c r="E3712" t="s">
        <v>2370</v>
      </c>
      <c r="F3712" t="s">
        <v>3319</v>
      </c>
      <c r="G3712" t="s">
        <v>42</v>
      </c>
      <c r="H3712" t="s">
        <v>40</v>
      </c>
      <c r="I3712" t="s">
        <v>3320</v>
      </c>
      <c r="J3712">
        <v>36.72</v>
      </c>
      <c r="K3712">
        <v>97.42</v>
      </c>
      <c r="L3712">
        <v>2450</v>
      </c>
      <c r="M3712" t="s">
        <v>2632</v>
      </c>
      <c r="N3712" t="s">
        <v>39</v>
      </c>
      <c r="O3712">
        <v>2013</v>
      </c>
      <c r="P3712">
        <v>2013</v>
      </c>
      <c r="Q3712" t="s">
        <v>133</v>
      </c>
      <c r="R3712">
        <v>8</v>
      </c>
      <c r="S3712" t="s">
        <v>39</v>
      </c>
      <c r="T3712">
        <v>25</v>
      </c>
      <c r="U3712" s="6" t="s">
        <v>21</v>
      </c>
      <c r="V3712" s="6" t="s">
        <v>39</v>
      </c>
      <c r="W3712" t="s">
        <v>39</v>
      </c>
      <c r="X3712" s="6" t="s">
        <v>3322</v>
      </c>
      <c r="Y3712" s="6" t="s">
        <v>39</v>
      </c>
      <c r="Z3712" s="6" t="s">
        <v>3324</v>
      </c>
      <c r="AA3712" s="6" t="s">
        <v>3326</v>
      </c>
      <c r="AB3712" s="6" t="s">
        <v>3328</v>
      </c>
      <c r="AC3712">
        <f t="shared" ref="AC3712:AC3714" si="141">8/24</f>
        <v>0.33333333333333331</v>
      </c>
      <c r="AD3712" t="s">
        <v>40</v>
      </c>
      <c r="AE3712" t="s">
        <v>39</v>
      </c>
      <c r="AF3712" t="s">
        <v>40</v>
      </c>
      <c r="AG3712" t="s">
        <v>39</v>
      </c>
      <c r="AH3712" t="s">
        <v>39</v>
      </c>
      <c r="AI3712" t="s">
        <v>39</v>
      </c>
      <c r="AJ3712" s="6" t="s">
        <v>43</v>
      </c>
      <c r="AK3712" s="17">
        <v>26.806000000000001</v>
      </c>
      <c r="AL3712" t="s">
        <v>136</v>
      </c>
      <c r="AM3712">
        <v>4.1840000000000002</v>
      </c>
      <c r="AN3712">
        <v>3</v>
      </c>
      <c r="AO3712">
        <v>50</v>
      </c>
      <c r="AP3712" t="s">
        <v>39</v>
      </c>
      <c r="AQ3712" t="s">
        <v>39</v>
      </c>
      <c r="AR3712" t="s">
        <v>2641</v>
      </c>
      <c r="AS3712" t="s">
        <v>3323</v>
      </c>
    </row>
    <row r="3713" spans="1:45" x14ac:dyDescent="0.35">
      <c r="A3713" t="s">
        <v>2371</v>
      </c>
      <c r="B3713" t="s">
        <v>3318</v>
      </c>
      <c r="C3713" t="s">
        <v>2592</v>
      </c>
      <c r="D3713" t="s">
        <v>2369</v>
      </c>
      <c r="E3713" t="s">
        <v>2370</v>
      </c>
      <c r="F3713" t="s">
        <v>3319</v>
      </c>
      <c r="G3713" t="s">
        <v>42</v>
      </c>
      <c r="H3713" t="s">
        <v>40</v>
      </c>
      <c r="I3713" t="s">
        <v>3320</v>
      </c>
      <c r="J3713">
        <v>36.72</v>
      </c>
      <c r="K3713">
        <v>97.42</v>
      </c>
      <c r="L3713">
        <v>2450</v>
      </c>
      <c r="M3713" t="s">
        <v>2632</v>
      </c>
      <c r="N3713" t="s">
        <v>39</v>
      </c>
      <c r="O3713">
        <v>2013</v>
      </c>
      <c r="P3713">
        <v>2013</v>
      </c>
      <c r="Q3713" t="s">
        <v>133</v>
      </c>
      <c r="R3713">
        <v>8</v>
      </c>
      <c r="S3713" t="s">
        <v>39</v>
      </c>
      <c r="T3713">
        <v>25</v>
      </c>
      <c r="U3713" s="6" t="s">
        <v>21</v>
      </c>
      <c r="V3713" s="6" t="s">
        <v>39</v>
      </c>
      <c r="W3713" t="s">
        <v>39</v>
      </c>
      <c r="X3713" s="6" t="s">
        <v>3322</v>
      </c>
      <c r="Y3713" s="6" t="s">
        <v>39</v>
      </c>
      <c r="Z3713" s="6" t="s">
        <v>3324</v>
      </c>
      <c r="AA3713" s="6" t="s">
        <v>3326</v>
      </c>
      <c r="AB3713" s="6" t="s">
        <v>3329</v>
      </c>
      <c r="AC3713">
        <f t="shared" si="141"/>
        <v>0.33333333333333331</v>
      </c>
      <c r="AD3713" t="s">
        <v>40</v>
      </c>
      <c r="AE3713" t="s">
        <v>39</v>
      </c>
      <c r="AF3713" t="s">
        <v>40</v>
      </c>
      <c r="AG3713" t="s">
        <v>39</v>
      </c>
      <c r="AH3713" t="s">
        <v>39</v>
      </c>
      <c r="AI3713" t="s">
        <v>39</v>
      </c>
      <c r="AJ3713" s="6" t="s">
        <v>43</v>
      </c>
      <c r="AK3713">
        <v>21.408000000000001</v>
      </c>
      <c r="AL3713" t="s">
        <v>136</v>
      </c>
      <c r="AM3713">
        <v>5.835</v>
      </c>
      <c r="AN3713">
        <v>3</v>
      </c>
      <c r="AO3713">
        <v>50</v>
      </c>
      <c r="AP3713" t="s">
        <v>39</v>
      </c>
      <c r="AQ3713" t="s">
        <v>39</v>
      </c>
      <c r="AR3713" t="s">
        <v>2641</v>
      </c>
      <c r="AS3713" t="s">
        <v>3323</v>
      </c>
    </row>
    <row r="3714" spans="1:45" x14ac:dyDescent="0.35">
      <c r="A3714" t="s">
        <v>2371</v>
      </c>
      <c r="B3714" t="s">
        <v>3318</v>
      </c>
      <c r="C3714" t="s">
        <v>2592</v>
      </c>
      <c r="D3714" t="s">
        <v>2369</v>
      </c>
      <c r="E3714" t="s">
        <v>2370</v>
      </c>
      <c r="F3714" t="s">
        <v>3319</v>
      </c>
      <c r="G3714" t="s">
        <v>42</v>
      </c>
      <c r="H3714" t="s">
        <v>40</v>
      </c>
      <c r="I3714" t="s">
        <v>3320</v>
      </c>
      <c r="J3714">
        <v>36.72</v>
      </c>
      <c r="K3714">
        <v>97.42</v>
      </c>
      <c r="L3714">
        <v>2450</v>
      </c>
      <c r="M3714" t="s">
        <v>2632</v>
      </c>
      <c r="N3714" t="s">
        <v>39</v>
      </c>
      <c r="O3714">
        <v>2013</v>
      </c>
      <c r="P3714">
        <v>2013</v>
      </c>
      <c r="Q3714" t="s">
        <v>133</v>
      </c>
      <c r="R3714">
        <v>8</v>
      </c>
      <c r="S3714" t="s">
        <v>39</v>
      </c>
      <c r="T3714">
        <v>25</v>
      </c>
      <c r="U3714" s="6" t="s">
        <v>21</v>
      </c>
      <c r="V3714" s="6" t="s">
        <v>39</v>
      </c>
      <c r="W3714" t="s">
        <v>39</v>
      </c>
      <c r="X3714" s="6" t="s">
        <v>3322</v>
      </c>
      <c r="Y3714" s="6" t="s">
        <v>39</v>
      </c>
      <c r="Z3714" s="6" t="s">
        <v>3324</v>
      </c>
      <c r="AA3714" s="6" t="s">
        <v>3326</v>
      </c>
      <c r="AB3714" s="6" t="s">
        <v>3330</v>
      </c>
      <c r="AC3714">
        <f t="shared" si="141"/>
        <v>0.33333333333333331</v>
      </c>
      <c r="AD3714" t="s">
        <v>40</v>
      </c>
      <c r="AE3714" t="s">
        <v>39</v>
      </c>
      <c r="AF3714" t="s">
        <v>40</v>
      </c>
      <c r="AG3714" t="s">
        <v>39</v>
      </c>
      <c r="AH3714" t="s">
        <v>39</v>
      </c>
      <c r="AI3714" t="s">
        <v>39</v>
      </c>
      <c r="AJ3714" s="6" t="s">
        <v>43</v>
      </c>
      <c r="AK3714">
        <v>17.651</v>
      </c>
      <c r="AL3714" t="s">
        <v>136</v>
      </c>
      <c r="AM3714">
        <v>2.2370000000000001</v>
      </c>
      <c r="AN3714">
        <v>3</v>
      </c>
      <c r="AO3714">
        <v>50</v>
      </c>
      <c r="AP3714" t="s">
        <v>39</v>
      </c>
      <c r="AQ3714" t="s">
        <v>39</v>
      </c>
      <c r="AR3714" t="s">
        <v>2641</v>
      </c>
      <c r="AS3714" t="s">
        <v>3323</v>
      </c>
    </row>
    <row r="3715" spans="1:45" x14ac:dyDescent="0.35">
      <c r="A3715" t="s">
        <v>2371</v>
      </c>
      <c r="B3715" t="s">
        <v>3318</v>
      </c>
      <c r="C3715" t="s">
        <v>2592</v>
      </c>
      <c r="D3715" t="s">
        <v>2369</v>
      </c>
      <c r="E3715" t="s">
        <v>2370</v>
      </c>
      <c r="F3715" t="s">
        <v>3319</v>
      </c>
      <c r="G3715" t="s">
        <v>42</v>
      </c>
      <c r="H3715" t="s">
        <v>40</v>
      </c>
      <c r="I3715" t="s">
        <v>3320</v>
      </c>
      <c r="J3715">
        <v>36.72</v>
      </c>
      <c r="K3715">
        <v>97.42</v>
      </c>
      <c r="L3715">
        <v>2450</v>
      </c>
      <c r="M3715" t="s">
        <v>2632</v>
      </c>
      <c r="N3715" t="s">
        <v>39</v>
      </c>
      <c r="O3715">
        <v>2013</v>
      </c>
      <c r="P3715">
        <v>2013</v>
      </c>
      <c r="Q3715" t="s">
        <v>133</v>
      </c>
      <c r="R3715">
        <v>8</v>
      </c>
      <c r="S3715" t="s">
        <v>39</v>
      </c>
      <c r="T3715">
        <v>25</v>
      </c>
      <c r="U3715" s="6" t="s">
        <v>48</v>
      </c>
      <c r="V3715" s="6" t="s">
        <v>39</v>
      </c>
      <c r="W3715" t="s">
        <v>39</v>
      </c>
      <c r="X3715" s="6" t="s">
        <v>3322</v>
      </c>
      <c r="Y3715" s="6" t="s">
        <v>39</v>
      </c>
      <c r="Z3715" s="6" t="s">
        <v>3324</v>
      </c>
      <c r="AA3715" t="s">
        <v>39</v>
      </c>
      <c r="AB3715" s="6" t="s">
        <v>39</v>
      </c>
      <c r="AC3715">
        <f>16/24</f>
        <v>0.66666666666666663</v>
      </c>
      <c r="AD3715" t="s">
        <v>40</v>
      </c>
      <c r="AE3715" t="s">
        <v>39</v>
      </c>
      <c r="AF3715" t="s">
        <v>40</v>
      </c>
      <c r="AG3715" t="s">
        <v>39</v>
      </c>
      <c r="AH3715" t="s">
        <v>39</v>
      </c>
      <c r="AI3715" t="s">
        <v>39</v>
      </c>
      <c r="AJ3715" s="6" t="s">
        <v>43</v>
      </c>
      <c r="AK3715" s="19">
        <v>0.92400000000000004</v>
      </c>
      <c r="AL3715" t="s">
        <v>136</v>
      </c>
      <c r="AM3715" s="19">
        <v>0</v>
      </c>
      <c r="AN3715">
        <v>3</v>
      </c>
      <c r="AO3715">
        <v>50</v>
      </c>
      <c r="AP3715" t="s">
        <v>39</v>
      </c>
      <c r="AQ3715" t="s">
        <v>39</v>
      </c>
      <c r="AR3715" t="s">
        <v>2641</v>
      </c>
      <c r="AS3715" t="s">
        <v>3323</v>
      </c>
    </row>
    <row r="3716" spans="1:45" x14ac:dyDescent="0.35">
      <c r="A3716" t="s">
        <v>2371</v>
      </c>
      <c r="B3716" t="s">
        <v>3318</v>
      </c>
      <c r="C3716" t="s">
        <v>2592</v>
      </c>
      <c r="D3716" t="s">
        <v>2369</v>
      </c>
      <c r="E3716" t="s">
        <v>2370</v>
      </c>
      <c r="F3716" t="s">
        <v>3319</v>
      </c>
      <c r="G3716" t="s">
        <v>42</v>
      </c>
      <c r="H3716" t="s">
        <v>40</v>
      </c>
      <c r="I3716" t="s">
        <v>3320</v>
      </c>
      <c r="J3716">
        <v>36.72</v>
      </c>
      <c r="K3716">
        <v>97.42</v>
      </c>
      <c r="L3716">
        <v>2450</v>
      </c>
      <c r="M3716" t="s">
        <v>2632</v>
      </c>
      <c r="N3716" t="s">
        <v>39</v>
      </c>
      <c r="O3716">
        <v>2013</v>
      </c>
      <c r="P3716">
        <v>2013</v>
      </c>
      <c r="Q3716" t="s">
        <v>133</v>
      </c>
      <c r="R3716">
        <v>8</v>
      </c>
      <c r="S3716" t="s">
        <v>39</v>
      </c>
      <c r="T3716">
        <v>25</v>
      </c>
      <c r="U3716" s="6" t="s">
        <v>21</v>
      </c>
      <c r="V3716" s="6" t="s">
        <v>39</v>
      </c>
      <c r="W3716" t="s">
        <v>39</v>
      </c>
      <c r="X3716" s="6" t="s">
        <v>3322</v>
      </c>
      <c r="Y3716" s="6" t="s">
        <v>39</v>
      </c>
      <c r="Z3716" s="6" t="s">
        <v>3324</v>
      </c>
      <c r="AA3716" s="6" t="s">
        <v>3326</v>
      </c>
      <c r="AB3716" s="6" t="s">
        <v>3327</v>
      </c>
      <c r="AC3716">
        <f t="shared" ref="AC3716:AC3719" si="142">16/24</f>
        <v>0.66666666666666663</v>
      </c>
      <c r="AD3716" t="s">
        <v>40</v>
      </c>
      <c r="AE3716" t="s">
        <v>39</v>
      </c>
      <c r="AF3716" t="s">
        <v>40</v>
      </c>
      <c r="AG3716" t="s">
        <v>39</v>
      </c>
      <c r="AH3716" t="s">
        <v>39</v>
      </c>
      <c r="AI3716" t="s">
        <v>39</v>
      </c>
      <c r="AJ3716" s="6" t="s">
        <v>43</v>
      </c>
      <c r="AK3716">
        <v>22.149000000000001</v>
      </c>
      <c r="AL3716" t="s">
        <v>136</v>
      </c>
      <c r="AM3716">
        <v>2.1880000000000002</v>
      </c>
      <c r="AN3716">
        <v>3</v>
      </c>
      <c r="AO3716">
        <v>50</v>
      </c>
      <c r="AP3716" t="s">
        <v>39</v>
      </c>
      <c r="AQ3716" t="s">
        <v>39</v>
      </c>
      <c r="AR3716" t="s">
        <v>2641</v>
      </c>
      <c r="AS3716" t="s">
        <v>3323</v>
      </c>
    </row>
    <row r="3717" spans="1:45" x14ac:dyDescent="0.35">
      <c r="A3717" t="s">
        <v>2371</v>
      </c>
      <c r="B3717" t="s">
        <v>3318</v>
      </c>
      <c r="C3717" t="s">
        <v>2592</v>
      </c>
      <c r="D3717" t="s">
        <v>2369</v>
      </c>
      <c r="E3717" t="s">
        <v>2370</v>
      </c>
      <c r="F3717" t="s">
        <v>3319</v>
      </c>
      <c r="G3717" t="s">
        <v>42</v>
      </c>
      <c r="H3717" t="s">
        <v>40</v>
      </c>
      <c r="I3717" t="s">
        <v>3320</v>
      </c>
      <c r="J3717">
        <v>36.72</v>
      </c>
      <c r="K3717">
        <v>97.42</v>
      </c>
      <c r="L3717">
        <v>2450</v>
      </c>
      <c r="M3717" t="s">
        <v>2632</v>
      </c>
      <c r="N3717" t="s">
        <v>39</v>
      </c>
      <c r="O3717">
        <v>2013</v>
      </c>
      <c r="P3717">
        <v>2013</v>
      </c>
      <c r="Q3717" t="s">
        <v>133</v>
      </c>
      <c r="R3717">
        <v>8</v>
      </c>
      <c r="S3717" t="s">
        <v>39</v>
      </c>
      <c r="T3717">
        <v>25</v>
      </c>
      <c r="U3717" s="6" t="s">
        <v>21</v>
      </c>
      <c r="V3717" s="6" t="s">
        <v>39</v>
      </c>
      <c r="W3717" t="s">
        <v>39</v>
      </c>
      <c r="X3717" s="6" t="s">
        <v>3322</v>
      </c>
      <c r="Y3717" s="6" t="s">
        <v>39</v>
      </c>
      <c r="Z3717" s="6" t="s">
        <v>3324</v>
      </c>
      <c r="AA3717" s="6" t="s">
        <v>3326</v>
      </c>
      <c r="AB3717" s="6" t="s">
        <v>3328</v>
      </c>
      <c r="AC3717">
        <f t="shared" si="142"/>
        <v>0.66666666666666663</v>
      </c>
      <c r="AD3717" t="s">
        <v>40</v>
      </c>
      <c r="AE3717" t="s">
        <v>39</v>
      </c>
      <c r="AF3717" t="s">
        <v>40</v>
      </c>
      <c r="AG3717" t="s">
        <v>39</v>
      </c>
      <c r="AH3717" t="s">
        <v>39</v>
      </c>
      <c r="AI3717" t="s">
        <v>39</v>
      </c>
      <c r="AJ3717" s="6" t="s">
        <v>43</v>
      </c>
      <c r="AK3717">
        <v>24.635999999999999</v>
      </c>
      <c r="AL3717" t="s">
        <v>136</v>
      </c>
      <c r="AM3717">
        <v>1.75</v>
      </c>
      <c r="AN3717">
        <v>3</v>
      </c>
      <c r="AO3717">
        <v>50</v>
      </c>
      <c r="AP3717" t="s">
        <v>39</v>
      </c>
      <c r="AQ3717" t="s">
        <v>39</v>
      </c>
      <c r="AR3717" t="s">
        <v>2641</v>
      </c>
      <c r="AS3717" t="s">
        <v>3323</v>
      </c>
    </row>
    <row r="3718" spans="1:45" x14ac:dyDescent="0.35">
      <c r="A3718" t="s">
        <v>2371</v>
      </c>
      <c r="B3718" t="s">
        <v>3318</v>
      </c>
      <c r="C3718" t="s">
        <v>2592</v>
      </c>
      <c r="D3718" t="s">
        <v>2369</v>
      </c>
      <c r="E3718" t="s">
        <v>2370</v>
      </c>
      <c r="F3718" t="s">
        <v>3319</v>
      </c>
      <c r="G3718" t="s">
        <v>42</v>
      </c>
      <c r="H3718" t="s">
        <v>40</v>
      </c>
      <c r="I3718" t="s">
        <v>3320</v>
      </c>
      <c r="J3718">
        <v>36.72</v>
      </c>
      <c r="K3718">
        <v>97.42</v>
      </c>
      <c r="L3718">
        <v>2450</v>
      </c>
      <c r="M3718" t="s">
        <v>2632</v>
      </c>
      <c r="N3718" t="s">
        <v>39</v>
      </c>
      <c r="O3718">
        <v>2013</v>
      </c>
      <c r="P3718">
        <v>2013</v>
      </c>
      <c r="Q3718" t="s">
        <v>133</v>
      </c>
      <c r="R3718">
        <v>8</v>
      </c>
      <c r="S3718" t="s">
        <v>39</v>
      </c>
      <c r="T3718">
        <v>25</v>
      </c>
      <c r="U3718" s="6" t="s">
        <v>21</v>
      </c>
      <c r="V3718" s="6" t="s">
        <v>39</v>
      </c>
      <c r="W3718" t="s">
        <v>39</v>
      </c>
      <c r="X3718" s="6" t="s">
        <v>3322</v>
      </c>
      <c r="Y3718" s="6" t="s">
        <v>39</v>
      </c>
      <c r="Z3718" s="6" t="s">
        <v>3324</v>
      </c>
      <c r="AA3718" s="6" t="s">
        <v>3326</v>
      </c>
      <c r="AB3718" s="6" t="s">
        <v>3329</v>
      </c>
      <c r="AC3718">
        <f t="shared" si="142"/>
        <v>0.66666666666666663</v>
      </c>
      <c r="AD3718" t="s">
        <v>40</v>
      </c>
      <c r="AE3718" t="s">
        <v>39</v>
      </c>
      <c r="AF3718" t="s">
        <v>40</v>
      </c>
      <c r="AG3718" t="s">
        <v>39</v>
      </c>
      <c r="AH3718" t="s">
        <v>39</v>
      </c>
      <c r="AI3718" t="s">
        <v>39</v>
      </c>
      <c r="AJ3718" s="6" t="s">
        <v>43</v>
      </c>
      <c r="AK3718">
        <v>19.609000000000002</v>
      </c>
      <c r="AL3718" t="s">
        <v>136</v>
      </c>
      <c r="AM3718">
        <v>1.4590000000000001</v>
      </c>
      <c r="AN3718">
        <v>3</v>
      </c>
      <c r="AO3718">
        <v>50</v>
      </c>
      <c r="AP3718" t="s">
        <v>39</v>
      </c>
      <c r="AQ3718" t="s">
        <v>39</v>
      </c>
      <c r="AR3718" t="s">
        <v>2641</v>
      </c>
      <c r="AS3718" t="s">
        <v>3323</v>
      </c>
    </row>
    <row r="3719" spans="1:45" x14ac:dyDescent="0.35">
      <c r="A3719" t="s">
        <v>2371</v>
      </c>
      <c r="B3719" t="s">
        <v>3318</v>
      </c>
      <c r="C3719" t="s">
        <v>2592</v>
      </c>
      <c r="D3719" t="s">
        <v>2369</v>
      </c>
      <c r="E3719" t="s">
        <v>2370</v>
      </c>
      <c r="F3719" t="s">
        <v>3319</v>
      </c>
      <c r="G3719" t="s">
        <v>42</v>
      </c>
      <c r="H3719" t="s">
        <v>40</v>
      </c>
      <c r="I3719" t="s">
        <v>3320</v>
      </c>
      <c r="J3719">
        <v>36.72</v>
      </c>
      <c r="K3719">
        <v>97.42</v>
      </c>
      <c r="L3719">
        <v>2450</v>
      </c>
      <c r="M3719" t="s">
        <v>2632</v>
      </c>
      <c r="N3719" t="s">
        <v>39</v>
      </c>
      <c r="O3719">
        <v>2013</v>
      </c>
      <c r="P3719">
        <v>2013</v>
      </c>
      <c r="Q3719" t="s">
        <v>133</v>
      </c>
      <c r="R3719">
        <v>8</v>
      </c>
      <c r="S3719" t="s">
        <v>39</v>
      </c>
      <c r="T3719">
        <v>25</v>
      </c>
      <c r="U3719" s="6" t="s">
        <v>21</v>
      </c>
      <c r="V3719" s="6" t="s">
        <v>39</v>
      </c>
      <c r="W3719" t="s">
        <v>39</v>
      </c>
      <c r="X3719" s="6" t="s">
        <v>3322</v>
      </c>
      <c r="Y3719" s="6" t="s">
        <v>39</v>
      </c>
      <c r="Z3719" s="6" t="s">
        <v>3324</v>
      </c>
      <c r="AA3719" s="6" t="s">
        <v>3326</v>
      </c>
      <c r="AB3719" s="6" t="s">
        <v>3330</v>
      </c>
      <c r="AC3719">
        <f t="shared" si="142"/>
        <v>0.66666666666666663</v>
      </c>
      <c r="AD3719" t="s">
        <v>40</v>
      </c>
      <c r="AE3719" t="s">
        <v>39</v>
      </c>
      <c r="AF3719" t="s">
        <v>40</v>
      </c>
      <c r="AG3719" t="s">
        <v>39</v>
      </c>
      <c r="AH3719" t="s">
        <v>39</v>
      </c>
      <c r="AI3719" t="s">
        <v>39</v>
      </c>
      <c r="AJ3719" s="6" t="s">
        <v>43</v>
      </c>
      <c r="AK3719">
        <v>16.645</v>
      </c>
      <c r="AL3719" t="s">
        <v>136</v>
      </c>
      <c r="AM3719">
        <v>3.355</v>
      </c>
      <c r="AN3719">
        <v>3</v>
      </c>
      <c r="AO3719">
        <v>50</v>
      </c>
      <c r="AP3719" t="s">
        <v>39</v>
      </c>
      <c r="AQ3719" t="s">
        <v>39</v>
      </c>
      <c r="AR3719" t="s">
        <v>2641</v>
      </c>
      <c r="AS3719" t="s">
        <v>3323</v>
      </c>
    </row>
    <row r="3720" spans="1:45" x14ac:dyDescent="0.35">
      <c r="A3720" t="s">
        <v>2371</v>
      </c>
      <c r="B3720" t="s">
        <v>3318</v>
      </c>
      <c r="C3720" t="s">
        <v>2592</v>
      </c>
      <c r="D3720" t="s">
        <v>2369</v>
      </c>
      <c r="E3720" t="s">
        <v>2370</v>
      </c>
      <c r="F3720" t="s">
        <v>3319</v>
      </c>
      <c r="G3720" t="s">
        <v>42</v>
      </c>
      <c r="H3720" t="s">
        <v>40</v>
      </c>
      <c r="I3720" t="s">
        <v>3320</v>
      </c>
      <c r="J3720">
        <v>36.72</v>
      </c>
      <c r="K3720">
        <v>97.42</v>
      </c>
      <c r="L3720">
        <v>2450</v>
      </c>
      <c r="M3720" t="s">
        <v>2632</v>
      </c>
      <c r="N3720" t="s">
        <v>39</v>
      </c>
      <c r="O3720">
        <v>2013</v>
      </c>
      <c r="P3720">
        <v>2013</v>
      </c>
      <c r="Q3720" t="s">
        <v>133</v>
      </c>
      <c r="R3720">
        <v>8</v>
      </c>
      <c r="S3720" t="s">
        <v>39</v>
      </c>
      <c r="T3720">
        <v>25</v>
      </c>
      <c r="U3720" s="6" t="s">
        <v>48</v>
      </c>
      <c r="V3720" s="6" t="s">
        <v>39</v>
      </c>
      <c r="W3720" t="s">
        <v>39</v>
      </c>
      <c r="X3720" s="6" t="s">
        <v>3322</v>
      </c>
      <c r="Y3720" s="6" t="s">
        <v>39</v>
      </c>
      <c r="Z3720" s="6" t="s">
        <v>3324</v>
      </c>
      <c r="AA3720" t="s">
        <v>39</v>
      </c>
      <c r="AB3720" s="6" t="s">
        <v>39</v>
      </c>
      <c r="AC3720">
        <f>1</f>
        <v>1</v>
      </c>
      <c r="AD3720" t="s">
        <v>40</v>
      </c>
      <c r="AE3720" t="s">
        <v>39</v>
      </c>
      <c r="AF3720" t="s">
        <v>40</v>
      </c>
      <c r="AG3720" t="s">
        <v>39</v>
      </c>
      <c r="AH3720" t="s">
        <v>39</v>
      </c>
      <c r="AI3720" t="s">
        <v>39</v>
      </c>
      <c r="AJ3720" s="6" t="s">
        <v>43</v>
      </c>
      <c r="AK3720" s="19">
        <v>0.92400000000000004</v>
      </c>
      <c r="AL3720" t="s">
        <v>136</v>
      </c>
      <c r="AM3720" s="19">
        <v>0</v>
      </c>
      <c r="AN3720">
        <v>3</v>
      </c>
      <c r="AO3720">
        <v>50</v>
      </c>
      <c r="AP3720" t="s">
        <v>39</v>
      </c>
      <c r="AQ3720" t="s">
        <v>39</v>
      </c>
      <c r="AR3720" t="s">
        <v>2641</v>
      </c>
      <c r="AS3720" t="s">
        <v>3323</v>
      </c>
    </row>
    <row r="3721" spans="1:45" x14ac:dyDescent="0.35">
      <c r="A3721" t="s">
        <v>2371</v>
      </c>
      <c r="B3721" t="s">
        <v>3318</v>
      </c>
      <c r="C3721" t="s">
        <v>2592</v>
      </c>
      <c r="D3721" t="s">
        <v>2369</v>
      </c>
      <c r="E3721" t="s">
        <v>2370</v>
      </c>
      <c r="F3721" t="s">
        <v>3319</v>
      </c>
      <c r="G3721" t="s">
        <v>42</v>
      </c>
      <c r="H3721" t="s">
        <v>40</v>
      </c>
      <c r="I3721" t="s">
        <v>3320</v>
      </c>
      <c r="J3721">
        <v>36.72</v>
      </c>
      <c r="K3721">
        <v>97.42</v>
      </c>
      <c r="L3721">
        <v>2450</v>
      </c>
      <c r="M3721" t="s">
        <v>2632</v>
      </c>
      <c r="N3721" t="s">
        <v>39</v>
      </c>
      <c r="O3721">
        <v>2013</v>
      </c>
      <c r="P3721">
        <v>2013</v>
      </c>
      <c r="Q3721" t="s">
        <v>133</v>
      </c>
      <c r="R3721">
        <v>8</v>
      </c>
      <c r="S3721" t="s">
        <v>39</v>
      </c>
      <c r="T3721">
        <v>25</v>
      </c>
      <c r="U3721" s="6" t="s">
        <v>21</v>
      </c>
      <c r="V3721" s="6" t="s">
        <v>39</v>
      </c>
      <c r="W3721" t="s">
        <v>39</v>
      </c>
      <c r="X3721" s="6" t="s">
        <v>3322</v>
      </c>
      <c r="Y3721" s="6" t="s">
        <v>39</v>
      </c>
      <c r="Z3721" s="6" t="s">
        <v>3324</v>
      </c>
      <c r="AA3721" s="6" t="s">
        <v>3326</v>
      </c>
      <c r="AB3721" s="6" t="s">
        <v>3327</v>
      </c>
      <c r="AC3721">
        <f>1</f>
        <v>1</v>
      </c>
      <c r="AD3721" t="s">
        <v>40</v>
      </c>
      <c r="AE3721" t="s">
        <v>39</v>
      </c>
      <c r="AF3721" t="s">
        <v>40</v>
      </c>
      <c r="AG3721" t="s">
        <v>39</v>
      </c>
      <c r="AH3721" t="s">
        <v>39</v>
      </c>
      <c r="AI3721" t="s">
        <v>39</v>
      </c>
      <c r="AJ3721" s="6" t="s">
        <v>43</v>
      </c>
      <c r="AK3721">
        <v>18.920999999999999</v>
      </c>
      <c r="AL3721" t="s">
        <v>136</v>
      </c>
      <c r="AM3721">
        <v>2.2370000000000001</v>
      </c>
      <c r="AN3721">
        <v>3</v>
      </c>
      <c r="AO3721">
        <v>50</v>
      </c>
      <c r="AP3721" t="s">
        <v>39</v>
      </c>
      <c r="AQ3721" t="s">
        <v>39</v>
      </c>
      <c r="AR3721" t="s">
        <v>2641</v>
      </c>
      <c r="AS3721" t="s">
        <v>3323</v>
      </c>
    </row>
    <row r="3722" spans="1:45" x14ac:dyDescent="0.35">
      <c r="A3722" t="s">
        <v>2371</v>
      </c>
      <c r="B3722" t="s">
        <v>3318</v>
      </c>
      <c r="C3722" t="s">
        <v>2592</v>
      </c>
      <c r="D3722" t="s">
        <v>2369</v>
      </c>
      <c r="E3722" t="s">
        <v>2370</v>
      </c>
      <c r="F3722" t="s">
        <v>3319</v>
      </c>
      <c r="G3722" t="s">
        <v>42</v>
      </c>
      <c r="H3722" t="s">
        <v>40</v>
      </c>
      <c r="I3722" t="s">
        <v>3320</v>
      </c>
      <c r="J3722">
        <v>36.72</v>
      </c>
      <c r="K3722">
        <v>97.42</v>
      </c>
      <c r="L3722">
        <v>2450</v>
      </c>
      <c r="M3722" t="s">
        <v>2632</v>
      </c>
      <c r="N3722" t="s">
        <v>39</v>
      </c>
      <c r="O3722">
        <v>2013</v>
      </c>
      <c r="P3722">
        <v>2013</v>
      </c>
      <c r="Q3722" t="s">
        <v>133</v>
      </c>
      <c r="R3722">
        <v>8</v>
      </c>
      <c r="S3722" t="s">
        <v>39</v>
      </c>
      <c r="T3722">
        <v>25</v>
      </c>
      <c r="U3722" s="6" t="s">
        <v>21</v>
      </c>
      <c r="V3722" s="6" t="s">
        <v>39</v>
      </c>
      <c r="W3722" t="s">
        <v>39</v>
      </c>
      <c r="X3722" s="6" t="s">
        <v>3322</v>
      </c>
      <c r="Y3722" s="6" t="s">
        <v>39</v>
      </c>
      <c r="Z3722" s="6" t="s">
        <v>3324</v>
      </c>
      <c r="AA3722" s="6" t="s">
        <v>3326</v>
      </c>
      <c r="AB3722" s="6" t="s">
        <v>3328</v>
      </c>
      <c r="AC3722">
        <f>1</f>
        <v>1</v>
      </c>
      <c r="AD3722" t="s">
        <v>40</v>
      </c>
      <c r="AE3722" t="s">
        <v>39</v>
      </c>
      <c r="AF3722" t="s">
        <v>40</v>
      </c>
      <c r="AG3722" t="s">
        <v>39</v>
      </c>
      <c r="AH3722" t="s">
        <v>39</v>
      </c>
      <c r="AI3722" t="s">
        <v>39</v>
      </c>
      <c r="AJ3722" s="6" t="s">
        <v>43</v>
      </c>
      <c r="AK3722">
        <v>20.244</v>
      </c>
      <c r="AL3722" t="s">
        <v>136</v>
      </c>
      <c r="AM3722">
        <v>2.4870000000000001</v>
      </c>
      <c r="AN3722">
        <v>3</v>
      </c>
      <c r="AO3722">
        <v>50</v>
      </c>
      <c r="AP3722" t="s">
        <v>39</v>
      </c>
      <c r="AQ3722" t="s">
        <v>39</v>
      </c>
      <c r="AR3722" t="s">
        <v>2641</v>
      </c>
      <c r="AS3722" t="s">
        <v>3323</v>
      </c>
    </row>
    <row r="3723" spans="1:45" x14ac:dyDescent="0.35">
      <c r="A3723" t="s">
        <v>2371</v>
      </c>
      <c r="B3723" t="s">
        <v>3318</v>
      </c>
      <c r="C3723" t="s">
        <v>2592</v>
      </c>
      <c r="D3723" t="s">
        <v>2369</v>
      </c>
      <c r="E3723" t="s">
        <v>2370</v>
      </c>
      <c r="F3723" t="s">
        <v>3319</v>
      </c>
      <c r="G3723" t="s">
        <v>42</v>
      </c>
      <c r="H3723" t="s">
        <v>40</v>
      </c>
      <c r="I3723" t="s">
        <v>3320</v>
      </c>
      <c r="J3723">
        <v>36.72</v>
      </c>
      <c r="K3723">
        <v>97.42</v>
      </c>
      <c r="L3723">
        <v>2450</v>
      </c>
      <c r="M3723" t="s">
        <v>2632</v>
      </c>
      <c r="N3723" t="s">
        <v>39</v>
      </c>
      <c r="O3723">
        <v>2013</v>
      </c>
      <c r="P3723">
        <v>2013</v>
      </c>
      <c r="Q3723" t="s">
        <v>133</v>
      </c>
      <c r="R3723">
        <v>8</v>
      </c>
      <c r="S3723" t="s">
        <v>39</v>
      </c>
      <c r="T3723">
        <v>25</v>
      </c>
      <c r="U3723" s="6" t="s">
        <v>21</v>
      </c>
      <c r="V3723" s="6" t="s">
        <v>39</v>
      </c>
      <c r="W3723" t="s">
        <v>39</v>
      </c>
      <c r="X3723" s="6" t="s">
        <v>3322</v>
      </c>
      <c r="Y3723" s="6" t="s">
        <v>39</v>
      </c>
      <c r="Z3723" s="6" t="s">
        <v>3324</v>
      </c>
      <c r="AA3723" s="6" t="s">
        <v>3326</v>
      </c>
      <c r="AB3723" s="6" t="s">
        <v>3329</v>
      </c>
      <c r="AC3723">
        <f>1</f>
        <v>1</v>
      </c>
      <c r="AD3723" t="s">
        <v>40</v>
      </c>
      <c r="AE3723" t="s">
        <v>39</v>
      </c>
      <c r="AF3723" t="s">
        <v>40</v>
      </c>
      <c r="AG3723" t="s">
        <v>39</v>
      </c>
      <c r="AH3723" t="s">
        <v>39</v>
      </c>
      <c r="AI3723" t="s">
        <v>39</v>
      </c>
      <c r="AJ3723" s="6" t="s">
        <v>43</v>
      </c>
      <c r="AK3723">
        <v>16.645</v>
      </c>
      <c r="AL3723" t="s">
        <v>136</v>
      </c>
      <c r="AM3723">
        <v>2.1389999999999998</v>
      </c>
      <c r="AN3723">
        <v>3</v>
      </c>
      <c r="AO3723">
        <v>50</v>
      </c>
      <c r="AP3723" t="s">
        <v>39</v>
      </c>
      <c r="AQ3723" t="s">
        <v>39</v>
      </c>
      <c r="AR3723" t="s">
        <v>2641</v>
      </c>
      <c r="AS3723" t="s">
        <v>3323</v>
      </c>
    </row>
    <row r="3724" spans="1:45" x14ac:dyDescent="0.35">
      <c r="A3724" t="s">
        <v>2371</v>
      </c>
      <c r="B3724" t="s">
        <v>3318</v>
      </c>
      <c r="C3724" t="s">
        <v>2592</v>
      </c>
      <c r="D3724" t="s">
        <v>2369</v>
      </c>
      <c r="E3724" t="s">
        <v>2370</v>
      </c>
      <c r="F3724" t="s">
        <v>3319</v>
      </c>
      <c r="G3724" t="s">
        <v>42</v>
      </c>
      <c r="H3724" t="s">
        <v>40</v>
      </c>
      <c r="I3724" t="s">
        <v>3320</v>
      </c>
      <c r="J3724">
        <v>36.72</v>
      </c>
      <c r="K3724">
        <v>97.42</v>
      </c>
      <c r="L3724">
        <v>2450</v>
      </c>
      <c r="M3724" t="s">
        <v>2632</v>
      </c>
      <c r="N3724" t="s">
        <v>39</v>
      </c>
      <c r="O3724">
        <v>2013</v>
      </c>
      <c r="P3724">
        <v>2013</v>
      </c>
      <c r="Q3724" t="s">
        <v>133</v>
      </c>
      <c r="R3724">
        <v>8</v>
      </c>
      <c r="S3724" t="s">
        <v>39</v>
      </c>
      <c r="T3724">
        <v>25</v>
      </c>
      <c r="U3724" s="6" t="s">
        <v>21</v>
      </c>
      <c r="V3724" s="6" t="s">
        <v>39</v>
      </c>
      <c r="W3724" t="s">
        <v>39</v>
      </c>
      <c r="X3724" s="6" t="s">
        <v>3322</v>
      </c>
      <c r="Y3724" s="6" t="s">
        <v>39</v>
      </c>
      <c r="Z3724" s="6" t="s">
        <v>3324</v>
      </c>
      <c r="AA3724" s="6" t="s">
        <v>3326</v>
      </c>
      <c r="AB3724" s="6" t="s">
        <v>3330</v>
      </c>
      <c r="AC3724">
        <f>1</f>
        <v>1</v>
      </c>
      <c r="AD3724" t="s">
        <v>40</v>
      </c>
      <c r="AE3724" t="s">
        <v>39</v>
      </c>
      <c r="AF3724" t="s">
        <v>40</v>
      </c>
      <c r="AG3724" t="s">
        <v>39</v>
      </c>
      <c r="AH3724" t="s">
        <v>39</v>
      </c>
      <c r="AI3724" t="s">
        <v>39</v>
      </c>
      <c r="AJ3724" s="6" t="s">
        <v>43</v>
      </c>
      <c r="AK3724">
        <v>15.693</v>
      </c>
      <c r="AL3724" t="s">
        <v>136</v>
      </c>
      <c r="AM3724">
        <v>3.988</v>
      </c>
      <c r="AN3724">
        <v>3</v>
      </c>
      <c r="AO3724">
        <v>50</v>
      </c>
      <c r="AP3724" t="s">
        <v>39</v>
      </c>
      <c r="AQ3724" t="s">
        <v>39</v>
      </c>
      <c r="AR3724" t="s">
        <v>2641</v>
      </c>
      <c r="AS3724" t="s">
        <v>3323</v>
      </c>
    </row>
    <row r="3725" spans="1:45" x14ac:dyDescent="0.35">
      <c r="A3725" t="s">
        <v>2371</v>
      </c>
      <c r="B3725" t="s">
        <v>3318</v>
      </c>
      <c r="C3725" t="s">
        <v>2592</v>
      </c>
      <c r="D3725" t="s">
        <v>2369</v>
      </c>
      <c r="E3725" t="s">
        <v>2370</v>
      </c>
      <c r="F3725" t="s">
        <v>3319</v>
      </c>
      <c r="G3725" t="s">
        <v>42</v>
      </c>
      <c r="H3725" t="s">
        <v>40</v>
      </c>
      <c r="I3725" t="s">
        <v>3320</v>
      </c>
      <c r="J3725">
        <v>36.72</v>
      </c>
      <c r="K3725">
        <v>97.42</v>
      </c>
      <c r="L3725">
        <v>2450</v>
      </c>
      <c r="M3725" t="s">
        <v>2632</v>
      </c>
      <c r="N3725" t="s">
        <v>39</v>
      </c>
      <c r="O3725">
        <v>2013</v>
      </c>
      <c r="P3725">
        <v>2013</v>
      </c>
      <c r="Q3725" t="s">
        <v>133</v>
      </c>
      <c r="R3725">
        <v>8</v>
      </c>
      <c r="S3725" t="s">
        <v>39</v>
      </c>
      <c r="T3725">
        <v>25</v>
      </c>
      <c r="U3725" s="6" t="s">
        <v>48</v>
      </c>
      <c r="V3725" s="6" t="s">
        <v>39</v>
      </c>
      <c r="W3725" t="s">
        <v>39</v>
      </c>
      <c r="X3725" s="6" t="s">
        <v>3322</v>
      </c>
      <c r="Y3725" s="6" t="s">
        <v>39</v>
      </c>
      <c r="Z3725" s="6" t="s">
        <v>3324</v>
      </c>
      <c r="AA3725" t="s">
        <v>39</v>
      </c>
      <c r="AB3725" t="s">
        <v>39</v>
      </c>
      <c r="AC3725">
        <f>8/24</f>
        <v>0.33333333333333331</v>
      </c>
      <c r="AD3725" t="s">
        <v>40</v>
      </c>
      <c r="AE3725" t="s">
        <v>39</v>
      </c>
      <c r="AF3725" t="s">
        <v>40</v>
      </c>
      <c r="AG3725" t="s">
        <v>39</v>
      </c>
      <c r="AH3725" t="s">
        <v>39</v>
      </c>
      <c r="AI3725" t="s">
        <v>39</v>
      </c>
      <c r="AJ3725" s="6" t="s">
        <v>3331</v>
      </c>
      <c r="AK3725" s="29">
        <v>9.1999999999999998E-2</v>
      </c>
      <c r="AL3725" t="s">
        <v>136</v>
      </c>
      <c r="AM3725">
        <v>0</v>
      </c>
      <c r="AN3725">
        <v>3</v>
      </c>
      <c r="AO3725">
        <v>50</v>
      </c>
      <c r="AP3725" t="s">
        <v>39</v>
      </c>
      <c r="AQ3725" t="s">
        <v>39</v>
      </c>
      <c r="AR3725" t="s">
        <v>2686</v>
      </c>
      <c r="AS3725" t="s">
        <v>3323</v>
      </c>
    </row>
    <row r="3726" spans="1:45" x14ac:dyDescent="0.35">
      <c r="A3726" t="s">
        <v>2371</v>
      </c>
      <c r="B3726" t="s">
        <v>3318</v>
      </c>
      <c r="C3726" t="s">
        <v>2592</v>
      </c>
      <c r="D3726" t="s">
        <v>2369</v>
      </c>
      <c r="E3726" t="s">
        <v>2370</v>
      </c>
      <c r="F3726" t="s">
        <v>3319</v>
      </c>
      <c r="G3726" t="s">
        <v>42</v>
      </c>
      <c r="H3726" t="s">
        <v>40</v>
      </c>
      <c r="I3726" t="s">
        <v>3320</v>
      </c>
      <c r="J3726">
        <v>36.72</v>
      </c>
      <c r="K3726">
        <v>97.42</v>
      </c>
      <c r="L3726">
        <v>2450</v>
      </c>
      <c r="M3726" t="s">
        <v>2632</v>
      </c>
      <c r="N3726" t="s">
        <v>39</v>
      </c>
      <c r="O3726">
        <v>2013</v>
      </c>
      <c r="P3726">
        <v>2013</v>
      </c>
      <c r="Q3726" t="s">
        <v>133</v>
      </c>
      <c r="R3726">
        <v>8</v>
      </c>
      <c r="S3726" t="s">
        <v>39</v>
      </c>
      <c r="T3726">
        <v>25</v>
      </c>
      <c r="U3726" s="6" t="s">
        <v>21</v>
      </c>
      <c r="V3726" s="6" t="s">
        <v>39</v>
      </c>
      <c r="W3726" t="s">
        <v>39</v>
      </c>
      <c r="X3726" s="6" t="s">
        <v>3322</v>
      </c>
      <c r="Y3726" s="6" t="s">
        <v>39</v>
      </c>
      <c r="Z3726" s="6" t="s">
        <v>3324</v>
      </c>
      <c r="AA3726" s="6" t="s">
        <v>44</v>
      </c>
      <c r="AB3726">
        <v>100</v>
      </c>
      <c r="AC3726">
        <f>8/24</f>
        <v>0.33333333333333331</v>
      </c>
      <c r="AD3726" t="s">
        <v>40</v>
      </c>
      <c r="AE3726" t="s">
        <v>39</v>
      </c>
      <c r="AF3726" t="s">
        <v>40</v>
      </c>
      <c r="AG3726" t="s">
        <v>39</v>
      </c>
      <c r="AH3726" t="s">
        <v>39</v>
      </c>
      <c r="AI3726" t="s">
        <v>39</v>
      </c>
      <c r="AJ3726" s="6" t="s">
        <v>3331</v>
      </c>
      <c r="AK3726" s="29">
        <v>0.53300000000000003</v>
      </c>
      <c r="AL3726" t="s">
        <v>136</v>
      </c>
      <c r="AM3726">
        <v>0.245</v>
      </c>
      <c r="AN3726">
        <v>3</v>
      </c>
      <c r="AO3726">
        <v>50</v>
      </c>
      <c r="AP3726" t="s">
        <v>39</v>
      </c>
      <c r="AQ3726" t="s">
        <v>39</v>
      </c>
      <c r="AR3726" t="s">
        <v>2686</v>
      </c>
      <c r="AS3726" t="s">
        <v>3323</v>
      </c>
    </row>
    <row r="3727" spans="1:45" x14ac:dyDescent="0.35">
      <c r="A3727" t="s">
        <v>2371</v>
      </c>
      <c r="B3727" t="s">
        <v>3318</v>
      </c>
      <c r="C3727" t="s">
        <v>2592</v>
      </c>
      <c r="D3727" t="s">
        <v>2369</v>
      </c>
      <c r="E3727" t="s">
        <v>2370</v>
      </c>
      <c r="F3727" t="s">
        <v>3319</v>
      </c>
      <c r="G3727" t="s">
        <v>42</v>
      </c>
      <c r="H3727" t="s">
        <v>40</v>
      </c>
      <c r="I3727" t="s">
        <v>3320</v>
      </c>
      <c r="J3727">
        <v>36.72</v>
      </c>
      <c r="K3727">
        <v>97.42</v>
      </c>
      <c r="L3727">
        <v>2450</v>
      </c>
      <c r="M3727" t="s">
        <v>2632</v>
      </c>
      <c r="N3727" t="s">
        <v>39</v>
      </c>
      <c r="O3727">
        <v>2013</v>
      </c>
      <c r="P3727">
        <v>2013</v>
      </c>
      <c r="Q3727" t="s">
        <v>133</v>
      </c>
      <c r="R3727">
        <v>8</v>
      </c>
      <c r="S3727" t="s">
        <v>39</v>
      </c>
      <c r="T3727">
        <v>25</v>
      </c>
      <c r="U3727" s="6" t="s">
        <v>21</v>
      </c>
      <c r="V3727" s="6" t="s">
        <v>39</v>
      </c>
      <c r="W3727" t="s">
        <v>39</v>
      </c>
      <c r="X3727" s="6" t="s">
        <v>3322</v>
      </c>
      <c r="Y3727" s="6" t="s">
        <v>39</v>
      </c>
      <c r="Z3727" s="6" t="s">
        <v>3324</v>
      </c>
      <c r="AA3727" s="6" t="s">
        <v>44</v>
      </c>
      <c r="AB3727">
        <v>150</v>
      </c>
      <c r="AC3727">
        <f t="shared" ref="AC3727:AC3729" si="143">8/24</f>
        <v>0.33333333333333331</v>
      </c>
      <c r="AD3727" t="s">
        <v>40</v>
      </c>
      <c r="AE3727" t="s">
        <v>39</v>
      </c>
      <c r="AF3727" t="s">
        <v>40</v>
      </c>
      <c r="AG3727" t="s">
        <v>39</v>
      </c>
      <c r="AH3727" t="s">
        <v>39</v>
      </c>
      <c r="AI3727" t="s">
        <v>39</v>
      </c>
      <c r="AJ3727" s="6" t="s">
        <v>3331</v>
      </c>
      <c r="AK3727" s="39">
        <v>0.57099999999999995</v>
      </c>
      <c r="AL3727" t="s">
        <v>136</v>
      </c>
      <c r="AM3727">
        <v>7.5999999999999998E-2</v>
      </c>
      <c r="AN3727">
        <v>3</v>
      </c>
      <c r="AO3727">
        <v>50</v>
      </c>
      <c r="AP3727" t="s">
        <v>39</v>
      </c>
      <c r="AQ3727" t="s">
        <v>39</v>
      </c>
      <c r="AR3727" t="s">
        <v>2686</v>
      </c>
      <c r="AS3727" t="s">
        <v>3323</v>
      </c>
    </row>
    <row r="3728" spans="1:45" x14ac:dyDescent="0.35">
      <c r="A3728" t="s">
        <v>2371</v>
      </c>
      <c r="B3728" t="s">
        <v>3318</v>
      </c>
      <c r="C3728" t="s">
        <v>2592</v>
      </c>
      <c r="D3728" t="s">
        <v>2369</v>
      </c>
      <c r="E3728" t="s">
        <v>2370</v>
      </c>
      <c r="F3728" t="s">
        <v>3319</v>
      </c>
      <c r="G3728" t="s">
        <v>42</v>
      </c>
      <c r="H3728" t="s">
        <v>40</v>
      </c>
      <c r="I3728" t="s">
        <v>3320</v>
      </c>
      <c r="J3728">
        <v>36.72</v>
      </c>
      <c r="K3728">
        <v>97.42</v>
      </c>
      <c r="L3728">
        <v>2450</v>
      </c>
      <c r="M3728" t="s">
        <v>2632</v>
      </c>
      <c r="N3728" t="s">
        <v>39</v>
      </c>
      <c r="O3728">
        <v>2013</v>
      </c>
      <c r="P3728">
        <v>2013</v>
      </c>
      <c r="Q3728" t="s">
        <v>133</v>
      </c>
      <c r="R3728">
        <v>8</v>
      </c>
      <c r="S3728" t="s">
        <v>39</v>
      </c>
      <c r="T3728">
        <v>25</v>
      </c>
      <c r="U3728" s="6" t="s">
        <v>21</v>
      </c>
      <c r="V3728" s="6" t="s">
        <v>39</v>
      </c>
      <c r="W3728" t="s">
        <v>39</v>
      </c>
      <c r="X3728" s="6" t="s">
        <v>3322</v>
      </c>
      <c r="Y3728" s="6" t="s">
        <v>39</v>
      </c>
      <c r="Z3728" s="6" t="s">
        <v>3324</v>
      </c>
      <c r="AA3728" s="6" t="s">
        <v>44</v>
      </c>
      <c r="AB3728">
        <v>200</v>
      </c>
      <c r="AC3728">
        <f t="shared" si="143"/>
        <v>0.33333333333333331</v>
      </c>
      <c r="AD3728" t="s">
        <v>40</v>
      </c>
      <c r="AE3728" t="s">
        <v>39</v>
      </c>
      <c r="AF3728" t="s">
        <v>40</v>
      </c>
      <c r="AG3728" t="s">
        <v>39</v>
      </c>
      <c r="AH3728" t="s">
        <v>39</v>
      </c>
      <c r="AI3728" t="s">
        <v>39</v>
      </c>
      <c r="AJ3728" s="6" t="s">
        <v>3331</v>
      </c>
      <c r="AK3728" s="39">
        <v>0.55800000000000005</v>
      </c>
      <c r="AL3728" t="s">
        <v>136</v>
      </c>
      <c r="AM3728" s="19">
        <v>0.21</v>
      </c>
      <c r="AN3728">
        <v>3</v>
      </c>
      <c r="AO3728">
        <v>50</v>
      </c>
      <c r="AP3728" t="s">
        <v>39</v>
      </c>
      <c r="AQ3728" t="s">
        <v>39</v>
      </c>
      <c r="AR3728" t="s">
        <v>2686</v>
      </c>
      <c r="AS3728" t="s">
        <v>3323</v>
      </c>
    </row>
    <row r="3729" spans="1:45" x14ac:dyDescent="0.35">
      <c r="A3729" t="s">
        <v>2371</v>
      </c>
      <c r="B3729" t="s">
        <v>3318</v>
      </c>
      <c r="C3729" t="s">
        <v>2592</v>
      </c>
      <c r="D3729" t="s">
        <v>2369</v>
      </c>
      <c r="E3729" t="s">
        <v>2370</v>
      </c>
      <c r="F3729" t="s">
        <v>3319</v>
      </c>
      <c r="G3729" t="s">
        <v>42</v>
      </c>
      <c r="H3729" t="s">
        <v>40</v>
      </c>
      <c r="I3729" t="s">
        <v>3320</v>
      </c>
      <c r="J3729">
        <v>36.72</v>
      </c>
      <c r="K3729">
        <v>97.42</v>
      </c>
      <c r="L3729">
        <v>2450</v>
      </c>
      <c r="M3729" t="s">
        <v>2632</v>
      </c>
      <c r="N3729" t="s">
        <v>39</v>
      </c>
      <c r="O3729">
        <v>2013</v>
      </c>
      <c r="P3729">
        <v>2013</v>
      </c>
      <c r="Q3729" t="s">
        <v>133</v>
      </c>
      <c r="R3729">
        <v>8</v>
      </c>
      <c r="S3729" t="s">
        <v>39</v>
      </c>
      <c r="T3729">
        <v>25</v>
      </c>
      <c r="U3729" s="6" t="s">
        <v>21</v>
      </c>
      <c r="V3729" s="6" t="s">
        <v>39</v>
      </c>
      <c r="W3729" t="s">
        <v>39</v>
      </c>
      <c r="X3729" s="6" t="s">
        <v>3322</v>
      </c>
      <c r="Y3729" s="6" t="s">
        <v>39</v>
      </c>
      <c r="Z3729" s="6" t="s">
        <v>3324</v>
      </c>
      <c r="AA3729" s="6" t="s">
        <v>44</v>
      </c>
      <c r="AB3729">
        <v>250</v>
      </c>
      <c r="AC3729">
        <f t="shared" si="143"/>
        <v>0.33333333333333331</v>
      </c>
      <c r="AD3729" t="s">
        <v>40</v>
      </c>
      <c r="AE3729" t="s">
        <v>39</v>
      </c>
      <c r="AF3729" t="s">
        <v>40</v>
      </c>
      <c r="AG3729" t="s">
        <v>39</v>
      </c>
      <c r="AH3729" t="s">
        <v>39</v>
      </c>
      <c r="AI3729" t="s">
        <v>39</v>
      </c>
      <c r="AJ3729" s="6" t="s">
        <v>3331</v>
      </c>
      <c r="AK3729" s="39">
        <v>0.57799999999999996</v>
      </c>
      <c r="AL3729" t="s">
        <v>136</v>
      </c>
      <c r="AM3729" s="19">
        <v>5.7000000000000002E-2</v>
      </c>
      <c r="AN3729">
        <v>3</v>
      </c>
      <c r="AO3729">
        <v>50</v>
      </c>
      <c r="AP3729" t="s">
        <v>39</v>
      </c>
      <c r="AQ3729" t="s">
        <v>39</v>
      </c>
      <c r="AR3729" t="s">
        <v>2686</v>
      </c>
      <c r="AS3729" t="s">
        <v>3323</v>
      </c>
    </row>
    <row r="3730" spans="1:45" x14ac:dyDescent="0.35">
      <c r="A3730" t="s">
        <v>2371</v>
      </c>
      <c r="B3730" t="s">
        <v>3318</v>
      </c>
      <c r="C3730" t="s">
        <v>2592</v>
      </c>
      <c r="D3730" t="s">
        <v>2369</v>
      </c>
      <c r="E3730" t="s">
        <v>2370</v>
      </c>
      <c r="F3730" t="s">
        <v>3319</v>
      </c>
      <c r="G3730" t="s">
        <v>42</v>
      </c>
      <c r="H3730" t="s">
        <v>40</v>
      </c>
      <c r="I3730" t="s">
        <v>3320</v>
      </c>
      <c r="J3730">
        <v>36.72</v>
      </c>
      <c r="K3730">
        <v>97.42</v>
      </c>
      <c r="L3730">
        <v>2450</v>
      </c>
      <c r="M3730" t="s">
        <v>2632</v>
      </c>
      <c r="N3730" t="s">
        <v>39</v>
      </c>
      <c r="O3730">
        <v>2013</v>
      </c>
      <c r="P3730">
        <v>2013</v>
      </c>
      <c r="Q3730" t="s">
        <v>133</v>
      </c>
      <c r="R3730">
        <v>8</v>
      </c>
      <c r="S3730" t="s">
        <v>39</v>
      </c>
      <c r="T3730">
        <v>25</v>
      </c>
      <c r="U3730" s="6" t="s">
        <v>48</v>
      </c>
      <c r="V3730" s="6" t="s">
        <v>39</v>
      </c>
      <c r="W3730" t="s">
        <v>39</v>
      </c>
      <c r="X3730" s="6" t="s">
        <v>3322</v>
      </c>
      <c r="Y3730" s="6" t="s">
        <v>39</v>
      </c>
      <c r="Z3730" s="6" t="s">
        <v>3324</v>
      </c>
      <c r="AA3730" t="s">
        <v>39</v>
      </c>
      <c r="AB3730" t="s">
        <v>39</v>
      </c>
      <c r="AC3730">
        <f>16/24</f>
        <v>0.66666666666666663</v>
      </c>
      <c r="AD3730" t="s">
        <v>40</v>
      </c>
      <c r="AE3730" t="s">
        <v>39</v>
      </c>
      <c r="AF3730" t="s">
        <v>40</v>
      </c>
      <c r="AG3730" t="s">
        <v>39</v>
      </c>
      <c r="AH3730" t="s">
        <v>39</v>
      </c>
      <c r="AI3730" t="s">
        <v>39</v>
      </c>
      <c r="AJ3730" s="6" t="s">
        <v>3331</v>
      </c>
      <c r="AK3730" s="29">
        <v>9.1999999999999998E-2</v>
      </c>
      <c r="AL3730" t="s">
        <v>136</v>
      </c>
      <c r="AM3730">
        <v>0</v>
      </c>
      <c r="AN3730">
        <v>3</v>
      </c>
      <c r="AO3730">
        <v>50</v>
      </c>
      <c r="AP3730" t="s">
        <v>39</v>
      </c>
      <c r="AQ3730" t="s">
        <v>39</v>
      </c>
      <c r="AR3730" t="s">
        <v>2686</v>
      </c>
      <c r="AS3730" t="s">
        <v>3323</v>
      </c>
    </row>
    <row r="3731" spans="1:45" x14ac:dyDescent="0.35">
      <c r="A3731" t="s">
        <v>2371</v>
      </c>
      <c r="B3731" t="s">
        <v>3318</v>
      </c>
      <c r="C3731" t="s">
        <v>2592</v>
      </c>
      <c r="D3731" t="s">
        <v>2369</v>
      </c>
      <c r="E3731" t="s">
        <v>2370</v>
      </c>
      <c r="F3731" t="s">
        <v>3319</v>
      </c>
      <c r="G3731" t="s">
        <v>42</v>
      </c>
      <c r="H3731" t="s">
        <v>40</v>
      </c>
      <c r="I3731" t="s">
        <v>3320</v>
      </c>
      <c r="J3731">
        <v>36.72</v>
      </c>
      <c r="K3731">
        <v>97.42</v>
      </c>
      <c r="L3731">
        <v>2450</v>
      </c>
      <c r="M3731" t="s">
        <v>2632</v>
      </c>
      <c r="N3731" t="s">
        <v>39</v>
      </c>
      <c r="O3731">
        <v>2013</v>
      </c>
      <c r="P3731">
        <v>2013</v>
      </c>
      <c r="Q3731" t="s">
        <v>133</v>
      </c>
      <c r="R3731">
        <v>8</v>
      </c>
      <c r="S3731" t="s">
        <v>39</v>
      </c>
      <c r="T3731">
        <v>25</v>
      </c>
      <c r="U3731" s="6" t="s">
        <v>21</v>
      </c>
      <c r="V3731" s="6" t="s">
        <v>39</v>
      </c>
      <c r="W3731" t="s">
        <v>39</v>
      </c>
      <c r="X3731" s="6" t="s">
        <v>3322</v>
      </c>
      <c r="Y3731" s="6" t="s">
        <v>39</v>
      </c>
      <c r="Z3731" s="6" t="s">
        <v>3324</v>
      </c>
      <c r="AA3731" s="6" t="s">
        <v>44</v>
      </c>
      <c r="AB3731">
        <v>100</v>
      </c>
      <c r="AC3731">
        <f t="shared" ref="AC3731:AC3734" si="144">16/24</f>
        <v>0.66666666666666663</v>
      </c>
      <c r="AD3731" t="s">
        <v>40</v>
      </c>
      <c r="AE3731" t="s">
        <v>39</v>
      </c>
      <c r="AF3731" t="s">
        <v>40</v>
      </c>
      <c r="AG3731" t="s">
        <v>39</v>
      </c>
      <c r="AH3731" t="s">
        <v>39</v>
      </c>
      <c r="AI3731" t="s">
        <v>39</v>
      </c>
      <c r="AJ3731" s="6" t="s">
        <v>3331</v>
      </c>
      <c r="AK3731" s="39">
        <v>0.63100000000000001</v>
      </c>
      <c r="AL3731" t="s">
        <v>136</v>
      </c>
      <c r="AM3731" s="19">
        <v>0.13700000000000001</v>
      </c>
      <c r="AN3731">
        <v>3</v>
      </c>
      <c r="AO3731">
        <v>50</v>
      </c>
      <c r="AP3731" t="s">
        <v>39</v>
      </c>
      <c r="AQ3731" t="s">
        <v>39</v>
      </c>
      <c r="AR3731" t="s">
        <v>2686</v>
      </c>
      <c r="AS3731" t="s">
        <v>3323</v>
      </c>
    </row>
    <row r="3732" spans="1:45" x14ac:dyDescent="0.35">
      <c r="A3732" t="s">
        <v>2371</v>
      </c>
      <c r="B3732" t="s">
        <v>3318</v>
      </c>
      <c r="C3732" t="s">
        <v>2592</v>
      </c>
      <c r="D3732" t="s">
        <v>2369</v>
      </c>
      <c r="E3732" t="s">
        <v>2370</v>
      </c>
      <c r="F3732" t="s">
        <v>3319</v>
      </c>
      <c r="G3732" t="s">
        <v>42</v>
      </c>
      <c r="H3732" t="s">
        <v>40</v>
      </c>
      <c r="I3732" t="s">
        <v>3320</v>
      </c>
      <c r="J3732">
        <v>36.72</v>
      </c>
      <c r="K3732">
        <v>97.42</v>
      </c>
      <c r="L3732">
        <v>2450</v>
      </c>
      <c r="M3732" t="s">
        <v>2632</v>
      </c>
      <c r="N3732" t="s">
        <v>39</v>
      </c>
      <c r="O3732">
        <v>2013</v>
      </c>
      <c r="P3732">
        <v>2013</v>
      </c>
      <c r="Q3732" t="s">
        <v>133</v>
      </c>
      <c r="R3732">
        <v>8</v>
      </c>
      <c r="S3732" t="s">
        <v>39</v>
      </c>
      <c r="T3732">
        <v>25</v>
      </c>
      <c r="U3732" s="6" t="s">
        <v>21</v>
      </c>
      <c r="V3732" s="6" t="s">
        <v>39</v>
      </c>
      <c r="W3732" t="s">
        <v>39</v>
      </c>
      <c r="X3732" s="6" t="s">
        <v>3322</v>
      </c>
      <c r="Y3732" s="6" t="s">
        <v>39</v>
      </c>
      <c r="Z3732" s="6" t="s">
        <v>3324</v>
      </c>
      <c r="AA3732" s="6" t="s">
        <v>44</v>
      </c>
      <c r="AB3732">
        <v>150</v>
      </c>
      <c r="AC3732">
        <f t="shared" si="144"/>
        <v>0.66666666666666663</v>
      </c>
      <c r="AD3732" t="s">
        <v>40</v>
      </c>
      <c r="AE3732" t="s">
        <v>39</v>
      </c>
      <c r="AF3732" t="s">
        <v>40</v>
      </c>
      <c r="AG3732" t="s">
        <v>39</v>
      </c>
      <c r="AH3732" t="s">
        <v>39</v>
      </c>
      <c r="AI3732" t="s">
        <v>39</v>
      </c>
      <c r="AJ3732" s="6" t="s">
        <v>3331</v>
      </c>
      <c r="AK3732" s="39">
        <v>0.47</v>
      </c>
      <c r="AL3732" t="s">
        <v>136</v>
      </c>
      <c r="AM3732" s="19">
        <v>0.188</v>
      </c>
      <c r="AN3732">
        <v>3</v>
      </c>
      <c r="AO3732">
        <v>50</v>
      </c>
      <c r="AP3732" t="s">
        <v>39</v>
      </c>
      <c r="AQ3732" t="s">
        <v>39</v>
      </c>
      <c r="AR3732" t="s">
        <v>2686</v>
      </c>
      <c r="AS3732" t="s">
        <v>3323</v>
      </c>
    </row>
    <row r="3733" spans="1:45" x14ac:dyDescent="0.35">
      <c r="A3733" t="s">
        <v>2371</v>
      </c>
      <c r="B3733" t="s">
        <v>3318</v>
      </c>
      <c r="C3733" t="s">
        <v>2592</v>
      </c>
      <c r="D3733" t="s">
        <v>2369</v>
      </c>
      <c r="E3733" t="s">
        <v>2370</v>
      </c>
      <c r="F3733" t="s">
        <v>3319</v>
      </c>
      <c r="G3733" t="s">
        <v>42</v>
      </c>
      <c r="H3733" t="s">
        <v>40</v>
      </c>
      <c r="I3733" t="s">
        <v>3320</v>
      </c>
      <c r="J3733">
        <v>36.72</v>
      </c>
      <c r="K3733">
        <v>97.42</v>
      </c>
      <c r="L3733">
        <v>2450</v>
      </c>
      <c r="M3733" t="s">
        <v>2632</v>
      </c>
      <c r="N3733" t="s">
        <v>39</v>
      </c>
      <c r="O3733">
        <v>2013</v>
      </c>
      <c r="P3733">
        <v>2013</v>
      </c>
      <c r="Q3733" t="s">
        <v>133</v>
      </c>
      <c r="R3733">
        <v>8</v>
      </c>
      <c r="S3733" t="s">
        <v>39</v>
      </c>
      <c r="T3733">
        <v>25</v>
      </c>
      <c r="U3733" s="6" t="s">
        <v>21</v>
      </c>
      <c r="V3733" s="6" t="s">
        <v>39</v>
      </c>
      <c r="W3733" t="s">
        <v>39</v>
      </c>
      <c r="X3733" s="6" t="s">
        <v>3322</v>
      </c>
      <c r="Y3733" s="6" t="s">
        <v>39</v>
      </c>
      <c r="Z3733" s="6" t="s">
        <v>3324</v>
      </c>
      <c r="AA3733" s="6" t="s">
        <v>44</v>
      </c>
      <c r="AB3733">
        <v>200</v>
      </c>
      <c r="AC3733">
        <f t="shared" si="144"/>
        <v>0.66666666666666663</v>
      </c>
      <c r="AD3733" t="s">
        <v>40</v>
      </c>
      <c r="AE3733" t="s">
        <v>39</v>
      </c>
      <c r="AF3733" t="s">
        <v>40</v>
      </c>
      <c r="AG3733" t="s">
        <v>39</v>
      </c>
      <c r="AH3733" t="s">
        <v>39</v>
      </c>
      <c r="AI3733" t="s">
        <v>39</v>
      </c>
      <c r="AJ3733" s="6" t="s">
        <v>3331</v>
      </c>
      <c r="AK3733" s="39">
        <v>0.59599999999999997</v>
      </c>
      <c r="AL3733" t="s">
        <v>136</v>
      </c>
      <c r="AM3733" s="19">
        <v>0.245</v>
      </c>
      <c r="AN3733">
        <v>3</v>
      </c>
      <c r="AO3733">
        <v>50</v>
      </c>
      <c r="AP3733" t="s">
        <v>39</v>
      </c>
      <c r="AQ3733" t="s">
        <v>39</v>
      </c>
      <c r="AR3733" t="s">
        <v>2686</v>
      </c>
      <c r="AS3733" t="s">
        <v>3323</v>
      </c>
    </row>
    <row r="3734" spans="1:45" x14ac:dyDescent="0.35">
      <c r="A3734" t="s">
        <v>2371</v>
      </c>
      <c r="B3734" t="s">
        <v>3318</v>
      </c>
      <c r="C3734" t="s">
        <v>2592</v>
      </c>
      <c r="D3734" t="s">
        <v>2369</v>
      </c>
      <c r="E3734" t="s">
        <v>2370</v>
      </c>
      <c r="F3734" t="s">
        <v>3319</v>
      </c>
      <c r="G3734" t="s">
        <v>42</v>
      </c>
      <c r="H3734" t="s">
        <v>40</v>
      </c>
      <c r="I3734" t="s">
        <v>3320</v>
      </c>
      <c r="J3734">
        <v>36.72</v>
      </c>
      <c r="K3734">
        <v>97.42</v>
      </c>
      <c r="L3734">
        <v>2450</v>
      </c>
      <c r="M3734" t="s">
        <v>2632</v>
      </c>
      <c r="N3734" t="s">
        <v>39</v>
      </c>
      <c r="O3734">
        <v>2013</v>
      </c>
      <c r="P3734">
        <v>2013</v>
      </c>
      <c r="Q3734" t="s">
        <v>133</v>
      </c>
      <c r="R3734">
        <v>8</v>
      </c>
      <c r="S3734" t="s">
        <v>39</v>
      </c>
      <c r="T3734">
        <v>25</v>
      </c>
      <c r="U3734" s="6" t="s">
        <v>21</v>
      </c>
      <c r="V3734" s="6" t="s">
        <v>39</v>
      </c>
      <c r="W3734" t="s">
        <v>39</v>
      </c>
      <c r="X3734" s="6" t="s">
        <v>3322</v>
      </c>
      <c r="Y3734" s="6" t="s">
        <v>39</v>
      </c>
      <c r="Z3734" s="6" t="s">
        <v>3324</v>
      </c>
      <c r="AA3734" s="6" t="s">
        <v>44</v>
      </c>
      <c r="AB3734">
        <v>250</v>
      </c>
      <c r="AC3734">
        <f t="shared" si="144"/>
        <v>0.66666666666666663</v>
      </c>
      <c r="AD3734" t="s">
        <v>40</v>
      </c>
      <c r="AE3734" t="s">
        <v>39</v>
      </c>
      <c r="AF3734" t="s">
        <v>40</v>
      </c>
      <c r="AG3734" t="s">
        <v>39</v>
      </c>
      <c r="AH3734" t="s">
        <v>39</v>
      </c>
      <c r="AI3734" t="s">
        <v>39</v>
      </c>
      <c r="AJ3734" s="6" t="s">
        <v>3331</v>
      </c>
      <c r="AK3734" s="39">
        <v>0.54300000000000004</v>
      </c>
      <c r="AL3734" t="s">
        <v>136</v>
      </c>
      <c r="AM3734" s="19">
        <v>0.08</v>
      </c>
      <c r="AN3734">
        <v>3</v>
      </c>
      <c r="AO3734">
        <v>50</v>
      </c>
      <c r="AP3734" t="s">
        <v>39</v>
      </c>
      <c r="AQ3734" t="s">
        <v>39</v>
      </c>
      <c r="AR3734" t="s">
        <v>2686</v>
      </c>
      <c r="AS3734" t="s">
        <v>3323</v>
      </c>
    </row>
    <row r="3735" spans="1:45" x14ac:dyDescent="0.35">
      <c r="A3735" t="s">
        <v>2371</v>
      </c>
      <c r="B3735" t="s">
        <v>3318</v>
      </c>
      <c r="C3735" t="s">
        <v>2592</v>
      </c>
      <c r="D3735" t="s">
        <v>2369</v>
      </c>
      <c r="E3735" t="s">
        <v>2370</v>
      </c>
      <c r="F3735" t="s">
        <v>3319</v>
      </c>
      <c r="G3735" t="s">
        <v>42</v>
      </c>
      <c r="H3735" t="s">
        <v>40</v>
      </c>
      <c r="I3735" t="s">
        <v>3320</v>
      </c>
      <c r="J3735">
        <v>36.72</v>
      </c>
      <c r="K3735">
        <v>97.42</v>
      </c>
      <c r="L3735">
        <v>2450</v>
      </c>
      <c r="M3735" t="s">
        <v>2632</v>
      </c>
      <c r="N3735" t="s">
        <v>39</v>
      </c>
      <c r="O3735">
        <v>2013</v>
      </c>
      <c r="P3735">
        <v>2013</v>
      </c>
      <c r="Q3735" t="s">
        <v>133</v>
      </c>
      <c r="R3735">
        <v>8</v>
      </c>
      <c r="S3735" t="s">
        <v>39</v>
      </c>
      <c r="T3735">
        <v>25</v>
      </c>
      <c r="U3735" s="6" t="s">
        <v>48</v>
      </c>
      <c r="V3735" s="6" t="s">
        <v>39</v>
      </c>
      <c r="W3735" t="s">
        <v>39</v>
      </c>
      <c r="X3735" s="6" t="s">
        <v>3322</v>
      </c>
      <c r="Y3735" s="6" t="s">
        <v>39</v>
      </c>
      <c r="Z3735" s="6" t="s">
        <v>3324</v>
      </c>
      <c r="AA3735" t="s">
        <v>39</v>
      </c>
      <c r="AB3735" t="s">
        <v>39</v>
      </c>
      <c r="AC3735">
        <f>1</f>
        <v>1</v>
      </c>
      <c r="AD3735" t="s">
        <v>40</v>
      </c>
      <c r="AE3735" t="s">
        <v>39</v>
      </c>
      <c r="AF3735" t="s">
        <v>40</v>
      </c>
      <c r="AG3735" t="s">
        <v>39</v>
      </c>
      <c r="AH3735" t="s">
        <v>39</v>
      </c>
      <c r="AI3735" t="s">
        <v>39</v>
      </c>
      <c r="AJ3735" s="6" t="s">
        <v>3331</v>
      </c>
      <c r="AK3735" s="29">
        <v>9.1999999999999998E-2</v>
      </c>
      <c r="AL3735" t="s">
        <v>136</v>
      </c>
      <c r="AM3735">
        <v>0</v>
      </c>
      <c r="AN3735">
        <v>3</v>
      </c>
      <c r="AO3735">
        <v>50</v>
      </c>
      <c r="AP3735" t="s">
        <v>39</v>
      </c>
      <c r="AQ3735" t="s">
        <v>39</v>
      </c>
      <c r="AR3735" t="s">
        <v>2686</v>
      </c>
      <c r="AS3735" t="s">
        <v>3323</v>
      </c>
    </row>
    <row r="3736" spans="1:45" x14ac:dyDescent="0.35">
      <c r="A3736" t="s">
        <v>2371</v>
      </c>
      <c r="B3736" t="s">
        <v>3318</v>
      </c>
      <c r="C3736" t="s">
        <v>2592</v>
      </c>
      <c r="D3736" t="s">
        <v>2369</v>
      </c>
      <c r="E3736" t="s">
        <v>2370</v>
      </c>
      <c r="F3736" t="s">
        <v>3319</v>
      </c>
      <c r="G3736" t="s">
        <v>42</v>
      </c>
      <c r="H3736" t="s">
        <v>40</v>
      </c>
      <c r="I3736" t="s">
        <v>3320</v>
      </c>
      <c r="J3736">
        <v>36.72</v>
      </c>
      <c r="K3736">
        <v>97.42</v>
      </c>
      <c r="L3736">
        <v>2450</v>
      </c>
      <c r="M3736" t="s">
        <v>2632</v>
      </c>
      <c r="N3736" t="s">
        <v>39</v>
      </c>
      <c r="O3736">
        <v>2013</v>
      </c>
      <c r="P3736">
        <v>2013</v>
      </c>
      <c r="Q3736" t="s">
        <v>133</v>
      </c>
      <c r="R3736">
        <v>8</v>
      </c>
      <c r="S3736" t="s">
        <v>39</v>
      </c>
      <c r="T3736">
        <v>25</v>
      </c>
      <c r="U3736" s="6" t="s">
        <v>21</v>
      </c>
      <c r="V3736" s="6" t="s">
        <v>39</v>
      </c>
      <c r="W3736" t="s">
        <v>39</v>
      </c>
      <c r="X3736" s="6" t="s">
        <v>3322</v>
      </c>
      <c r="Y3736" s="6" t="s">
        <v>39</v>
      </c>
      <c r="Z3736" s="6" t="s">
        <v>3324</v>
      </c>
      <c r="AA3736" s="6" t="s">
        <v>44</v>
      </c>
      <c r="AB3736">
        <v>100</v>
      </c>
      <c r="AC3736">
        <f>1</f>
        <v>1</v>
      </c>
      <c r="AD3736" t="s">
        <v>40</v>
      </c>
      <c r="AE3736" t="s">
        <v>39</v>
      </c>
      <c r="AF3736" t="s">
        <v>40</v>
      </c>
      <c r="AG3736" t="s">
        <v>39</v>
      </c>
      <c r="AH3736" t="s">
        <v>39</v>
      </c>
      <c r="AI3736" t="s">
        <v>39</v>
      </c>
      <c r="AJ3736" s="6" t="s">
        <v>3331</v>
      </c>
      <c r="AK3736" s="39">
        <v>0.54300000000000004</v>
      </c>
      <c r="AL3736" t="s">
        <v>136</v>
      </c>
      <c r="AM3736" s="19">
        <v>0.18099999999999999</v>
      </c>
      <c r="AN3736">
        <v>3</v>
      </c>
      <c r="AO3736">
        <v>50</v>
      </c>
      <c r="AP3736" t="s">
        <v>39</v>
      </c>
      <c r="AQ3736" t="s">
        <v>39</v>
      </c>
      <c r="AR3736" t="s">
        <v>2686</v>
      </c>
      <c r="AS3736" t="s">
        <v>3323</v>
      </c>
    </row>
    <row r="3737" spans="1:45" x14ac:dyDescent="0.35">
      <c r="A3737" t="s">
        <v>2371</v>
      </c>
      <c r="B3737" t="s">
        <v>3318</v>
      </c>
      <c r="C3737" t="s">
        <v>2592</v>
      </c>
      <c r="D3737" t="s">
        <v>2369</v>
      </c>
      <c r="E3737" t="s">
        <v>2370</v>
      </c>
      <c r="F3737" t="s">
        <v>3319</v>
      </c>
      <c r="G3737" t="s">
        <v>42</v>
      </c>
      <c r="H3737" t="s">
        <v>40</v>
      </c>
      <c r="I3737" t="s">
        <v>3320</v>
      </c>
      <c r="J3737">
        <v>36.72</v>
      </c>
      <c r="K3737">
        <v>97.42</v>
      </c>
      <c r="L3737">
        <v>2450</v>
      </c>
      <c r="M3737" t="s">
        <v>2632</v>
      </c>
      <c r="N3737" t="s">
        <v>39</v>
      </c>
      <c r="O3737">
        <v>2013</v>
      </c>
      <c r="P3737">
        <v>2013</v>
      </c>
      <c r="Q3737" t="s">
        <v>133</v>
      </c>
      <c r="R3737">
        <v>8</v>
      </c>
      <c r="S3737" t="s">
        <v>39</v>
      </c>
      <c r="T3737">
        <v>25</v>
      </c>
      <c r="U3737" s="6" t="s">
        <v>21</v>
      </c>
      <c r="V3737" s="6" t="s">
        <v>39</v>
      </c>
      <c r="W3737" t="s">
        <v>39</v>
      </c>
      <c r="X3737" s="6" t="s">
        <v>3322</v>
      </c>
      <c r="Y3737" s="6" t="s">
        <v>39</v>
      </c>
      <c r="Z3737" s="6" t="s">
        <v>3324</v>
      </c>
      <c r="AA3737" s="6" t="s">
        <v>44</v>
      </c>
      <c r="AB3737">
        <v>150</v>
      </c>
      <c r="AC3737">
        <f>1</f>
        <v>1</v>
      </c>
      <c r="AD3737" t="s">
        <v>40</v>
      </c>
      <c r="AE3737" t="s">
        <v>39</v>
      </c>
      <c r="AF3737" t="s">
        <v>40</v>
      </c>
      <c r="AG3737" t="s">
        <v>39</v>
      </c>
      <c r="AH3737" t="s">
        <v>39</v>
      </c>
      <c r="AI3737" t="s">
        <v>39</v>
      </c>
      <c r="AJ3737" s="6" t="s">
        <v>3331</v>
      </c>
      <c r="AK3737" s="39">
        <v>0.61399999999999999</v>
      </c>
      <c r="AL3737" t="s">
        <v>136</v>
      </c>
      <c r="AM3737" s="19">
        <v>0.35899999999999999</v>
      </c>
      <c r="AN3737">
        <v>3</v>
      </c>
      <c r="AO3737">
        <v>50</v>
      </c>
      <c r="AP3737" t="s">
        <v>39</v>
      </c>
      <c r="AQ3737" t="s">
        <v>39</v>
      </c>
      <c r="AR3737" t="s">
        <v>2686</v>
      </c>
      <c r="AS3737" t="s">
        <v>3323</v>
      </c>
    </row>
    <row r="3738" spans="1:45" x14ac:dyDescent="0.35">
      <c r="A3738" t="s">
        <v>2371</v>
      </c>
      <c r="B3738" t="s">
        <v>3318</v>
      </c>
      <c r="C3738" t="s">
        <v>2592</v>
      </c>
      <c r="D3738" t="s">
        <v>2369</v>
      </c>
      <c r="E3738" t="s">
        <v>2370</v>
      </c>
      <c r="F3738" t="s">
        <v>3319</v>
      </c>
      <c r="G3738" t="s">
        <v>42</v>
      </c>
      <c r="H3738" t="s">
        <v>40</v>
      </c>
      <c r="I3738" t="s">
        <v>3320</v>
      </c>
      <c r="J3738">
        <v>36.72</v>
      </c>
      <c r="K3738">
        <v>97.42</v>
      </c>
      <c r="L3738">
        <v>2450</v>
      </c>
      <c r="M3738" t="s">
        <v>2632</v>
      </c>
      <c r="N3738" t="s">
        <v>39</v>
      </c>
      <c r="O3738">
        <v>2013</v>
      </c>
      <c r="P3738">
        <v>2013</v>
      </c>
      <c r="Q3738" t="s">
        <v>133</v>
      </c>
      <c r="R3738">
        <v>8</v>
      </c>
      <c r="S3738" t="s">
        <v>39</v>
      </c>
      <c r="T3738">
        <v>25</v>
      </c>
      <c r="U3738" s="6" t="s">
        <v>21</v>
      </c>
      <c r="V3738" s="6" t="s">
        <v>39</v>
      </c>
      <c r="W3738" t="s">
        <v>39</v>
      </c>
      <c r="X3738" s="6" t="s">
        <v>3322</v>
      </c>
      <c r="Y3738" s="6" t="s">
        <v>39</v>
      </c>
      <c r="Z3738" s="6" t="s">
        <v>3324</v>
      </c>
      <c r="AA3738" s="6" t="s">
        <v>44</v>
      </c>
      <c r="AB3738">
        <v>200</v>
      </c>
      <c r="AC3738">
        <f>1</f>
        <v>1</v>
      </c>
      <c r="AD3738" t="s">
        <v>40</v>
      </c>
      <c r="AE3738" t="s">
        <v>39</v>
      </c>
      <c r="AF3738" t="s">
        <v>40</v>
      </c>
      <c r="AG3738" t="s">
        <v>39</v>
      </c>
      <c r="AH3738" t="s">
        <v>39</v>
      </c>
      <c r="AI3738" t="s">
        <v>39</v>
      </c>
      <c r="AJ3738" s="6" t="s">
        <v>3331</v>
      </c>
      <c r="AK3738" s="39">
        <v>0.60899999999999999</v>
      </c>
      <c r="AL3738" t="s">
        <v>136</v>
      </c>
      <c r="AM3738" s="19">
        <v>0.20699999999999999</v>
      </c>
      <c r="AN3738">
        <v>3</v>
      </c>
      <c r="AO3738">
        <v>50</v>
      </c>
      <c r="AP3738" t="s">
        <v>39</v>
      </c>
      <c r="AQ3738" t="s">
        <v>39</v>
      </c>
      <c r="AR3738" t="s">
        <v>2686</v>
      </c>
      <c r="AS3738" t="s">
        <v>3323</v>
      </c>
    </row>
    <row r="3739" spans="1:45" x14ac:dyDescent="0.35">
      <c r="A3739" t="s">
        <v>2371</v>
      </c>
      <c r="B3739" t="s">
        <v>3318</v>
      </c>
      <c r="C3739" t="s">
        <v>2592</v>
      </c>
      <c r="D3739" t="s">
        <v>2369</v>
      </c>
      <c r="E3739" t="s">
        <v>2370</v>
      </c>
      <c r="F3739" t="s">
        <v>3319</v>
      </c>
      <c r="G3739" t="s">
        <v>42</v>
      </c>
      <c r="H3739" t="s">
        <v>40</v>
      </c>
      <c r="I3739" t="s">
        <v>3320</v>
      </c>
      <c r="J3739">
        <v>36.72</v>
      </c>
      <c r="K3739">
        <v>97.42</v>
      </c>
      <c r="L3739">
        <v>2450</v>
      </c>
      <c r="M3739" t="s">
        <v>2632</v>
      </c>
      <c r="N3739" t="s">
        <v>39</v>
      </c>
      <c r="O3739">
        <v>2013</v>
      </c>
      <c r="P3739">
        <v>2013</v>
      </c>
      <c r="Q3739" t="s">
        <v>133</v>
      </c>
      <c r="R3739">
        <v>8</v>
      </c>
      <c r="S3739" t="s">
        <v>39</v>
      </c>
      <c r="T3739">
        <v>25</v>
      </c>
      <c r="U3739" s="6" t="s">
        <v>21</v>
      </c>
      <c r="V3739" s="6" t="s">
        <v>39</v>
      </c>
      <c r="W3739" t="s">
        <v>39</v>
      </c>
      <c r="X3739" s="6" t="s">
        <v>3322</v>
      </c>
      <c r="Y3739" s="6" t="s">
        <v>39</v>
      </c>
      <c r="Z3739" s="6" t="s">
        <v>3324</v>
      </c>
      <c r="AA3739" s="6" t="s">
        <v>44</v>
      </c>
      <c r="AB3739">
        <v>250</v>
      </c>
      <c r="AC3739">
        <f>1</f>
        <v>1</v>
      </c>
      <c r="AD3739" t="s">
        <v>40</v>
      </c>
      <c r="AE3739" t="s">
        <v>39</v>
      </c>
      <c r="AF3739" t="s">
        <v>40</v>
      </c>
      <c r="AG3739" t="s">
        <v>39</v>
      </c>
      <c r="AH3739" t="s">
        <v>39</v>
      </c>
      <c r="AI3739" t="s">
        <v>39</v>
      </c>
      <c r="AJ3739" s="6" t="s">
        <v>3331</v>
      </c>
      <c r="AK3739" s="39">
        <v>0.60899999999999999</v>
      </c>
      <c r="AL3739" t="s">
        <v>136</v>
      </c>
      <c r="AM3739" s="19">
        <v>0.16800000000000001</v>
      </c>
      <c r="AN3739">
        <v>3</v>
      </c>
      <c r="AO3739">
        <v>50</v>
      </c>
      <c r="AP3739" t="s">
        <v>39</v>
      </c>
      <c r="AQ3739" t="s">
        <v>39</v>
      </c>
      <c r="AR3739" t="s">
        <v>2686</v>
      </c>
      <c r="AS3739" t="s">
        <v>3323</v>
      </c>
    </row>
    <row r="3740" spans="1:45" x14ac:dyDescent="0.35">
      <c r="A3740" t="s">
        <v>2371</v>
      </c>
      <c r="B3740" t="s">
        <v>3318</v>
      </c>
      <c r="C3740" t="s">
        <v>2592</v>
      </c>
      <c r="D3740" t="s">
        <v>2369</v>
      </c>
      <c r="E3740" t="s">
        <v>2370</v>
      </c>
      <c r="F3740" t="s">
        <v>3319</v>
      </c>
      <c r="G3740" t="s">
        <v>42</v>
      </c>
      <c r="H3740" t="s">
        <v>40</v>
      </c>
      <c r="I3740" t="s">
        <v>3320</v>
      </c>
      <c r="J3740">
        <v>36.72</v>
      </c>
      <c r="K3740">
        <v>97.42</v>
      </c>
      <c r="L3740">
        <v>2450</v>
      </c>
      <c r="M3740" t="s">
        <v>2632</v>
      </c>
      <c r="N3740" t="s">
        <v>39</v>
      </c>
      <c r="O3740">
        <v>2013</v>
      </c>
      <c r="P3740">
        <v>2013</v>
      </c>
      <c r="Q3740" t="s">
        <v>133</v>
      </c>
      <c r="R3740">
        <v>8</v>
      </c>
      <c r="S3740" t="s">
        <v>39</v>
      </c>
      <c r="T3740">
        <v>25</v>
      </c>
      <c r="U3740" s="6" t="s">
        <v>48</v>
      </c>
      <c r="V3740" s="6" t="s">
        <v>39</v>
      </c>
      <c r="W3740" t="s">
        <v>39</v>
      </c>
      <c r="X3740" s="6" t="s">
        <v>3322</v>
      </c>
      <c r="Y3740" s="6" t="s">
        <v>39</v>
      </c>
      <c r="Z3740" s="6" t="s">
        <v>3324</v>
      </c>
      <c r="AA3740" t="s">
        <v>39</v>
      </c>
      <c r="AB3740" t="s">
        <v>39</v>
      </c>
      <c r="AC3740">
        <f>8/24</f>
        <v>0.33333333333333331</v>
      </c>
      <c r="AD3740" t="s">
        <v>40</v>
      </c>
      <c r="AE3740" t="s">
        <v>39</v>
      </c>
      <c r="AF3740" t="s">
        <v>40</v>
      </c>
      <c r="AG3740" t="s">
        <v>39</v>
      </c>
      <c r="AH3740" t="s">
        <v>39</v>
      </c>
      <c r="AI3740" t="s">
        <v>39</v>
      </c>
      <c r="AJ3740" s="6" t="s">
        <v>3331</v>
      </c>
      <c r="AK3740" s="29">
        <v>9.1999999999999998E-2</v>
      </c>
      <c r="AL3740" t="s">
        <v>136</v>
      </c>
      <c r="AM3740">
        <v>0</v>
      </c>
      <c r="AN3740">
        <v>3</v>
      </c>
      <c r="AO3740">
        <v>50</v>
      </c>
      <c r="AP3740" t="s">
        <v>39</v>
      </c>
      <c r="AQ3740" t="s">
        <v>39</v>
      </c>
      <c r="AR3740" t="s">
        <v>2686</v>
      </c>
      <c r="AS3740" t="s">
        <v>3323</v>
      </c>
    </row>
    <row r="3741" spans="1:45" x14ac:dyDescent="0.35">
      <c r="A3741" t="s">
        <v>2371</v>
      </c>
      <c r="B3741" t="s">
        <v>3318</v>
      </c>
      <c r="C3741" t="s">
        <v>2592</v>
      </c>
      <c r="D3741" t="s">
        <v>2369</v>
      </c>
      <c r="E3741" t="s">
        <v>2370</v>
      </c>
      <c r="F3741" t="s">
        <v>3319</v>
      </c>
      <c r="G3741" t="s">
        <v>42</v>
      </c>
      <c r="H3741" t="s">
        <v>40</v>
      </c>
      <c r="I3741" t="s">
        <v>3320</v>
      </c>
      <c r="J3741">
        <v>36.72</v>
      </c>
      <c r="K3741">
        <v>97.42</v>
      </c>
      <c r="L3741">
        <v>2450</v>
      </c>
      <c r="M3741" t="s">
        <v>2632</v>
      </c>
      <c r="N3741" t="s">
        <v>39</v>
      </c>
      <c r="O3741">
        <v>2013</v>
      </c>
      <c r="P3741">
        <v>2013</v>
      </c>
      <c r="Q3741" t="s">
        <v>133</v>
      </c>
      <c r="R3741">
        <v>8</v>
      </c>
      <c r="S3741" t="s">
        <v>39</v>
      </c>
      <c r="T3741">
        <v>25</v>
      </c>
      <c r="U3741" s="6" t="s">
        <v>21</v>
      </c>
      <c r="V3741" s="6" t="s">
        <v>39</v>
      </c>
      <c r="W3741" t="s">
        <v>39</v>
      </c>
      <c r="X3741" s="6" t="s">
        <v>3322</v>
      </c>
      <c r="Y3741" s="6" t="s">
        <v>39</v>
      </c>
      <c r="Z3741" s="6" t="s">
        <v>3324</v>
      </c>
      <c r="AA3741" s="6" t="s">
        <v>3325</v>
      </c>
      <c r="AB3741">
        <v>15</v>
      </c>
      <c r="AC3741">
        <f>8/24</f>
        <v>0.33333333333333331</v>
      </c>
      <c r="AD3741" t="s">
        <v>40</v>
      </c>
      <c r="AE3741" t="s">
        <v>39</v>
      </c>
      <c r="AF3741" t="s">
        <v>40</v>
      </c>
      <c r="AG3741" t="s">
        <v>39</v>
      </c>
      <c r="AH3741" t="s">
        <v>39</v>
      </c>
      <c r="AI3741" t="s">
        <v>39</v>
      </c>
      <c r="AJ3741" s="6" t="s">
        <v>3331</v>
      </c>
      <c r="AK3741" s="39">
        <v>0.53300000000000003</v>
      </c>
      <c r="AL3741" t="s">
        <v>136</v>
      </c>
      <c r="AM3741" s="19">
        <v>0.20300000000000001</v>
      </c>
      <c r="AN3741">
        <v>3</v>
      </c>
      <c r="AO3741">
        <v>50</v>
      </c>
      <c r="AP3741" t="s">
        <v>39</v>
      </c>
      <c r="AQ3741" t="s">
        <v>39</v>
      </c>
      <c r="AR3741" t="s">
        <v>2686</v>
      </c>
      <c r="AS3741" t="s">
        <v>3323</v>
      </c>
    </row>
    <row r="3742" spans="1:45" x14ac:dyDescent="0.35">
      <c r="A3742" t="s">
        <v>2371</v>
      </c>
      <c r="B3742" t="s">
        <v>3318</v>
      </c>
      <c r="C3742" t="s">
        <v>2592</v>
      </c>
      <c r="D3742" t="s">
        <v>2369</v>
      </c>
      <c r="E3742" t="s">
        <v>2370</v>
      </c>
      <c r="F3742" t="s">
        <v>3319</v>
      </c>
      <c r="G3742" t="s">
        <v>42</v>
      </c>
      <c r="H3742" t="s">
        <v>40</v>
      </c>
      <c r="I3742" t="s">
        <v>3320</v>
      </c>
      <c r="J3742">
        <v>36.72</v>
      </c>
      <c r="K3742">
        <v>97.42</v>
      </c>
      <c r="L3742">
        <v>2450</v>
      </c>
      <c r="M3742" t="s">
        <v>2632</v>
      </c>
      <c r="N3742" t="s">
        <v>39</v>
      </c>
      <c r="O3742">
        <v>2013</v>
      </c>
      <c r="P3742">
        <v>2013</v>
      </c>
      <c r="Q3742" t="s">
        <v>133</v>
      </c>
      <c r="R3742">
        <v>8</v>
      </c>
      <c r="S3742" t="s">
        <v>39</v>
      </c>
      <c r="T3742">
        <v>25</v>
      </c>
      <c r="U3742" s="6" t="s">
        <v>21</v>
      </c>
      <c r="V3742" s="6" t="s">
        <v>39</v>
      </c>
      <c r="W3742" t="s">
        <v>39</v>
      </c>
      <c r="X3742" s="6" t="s">
        <v>3322</v>
      </c>
      <c r="Y3742" s="6" t="s">
        <v>39</v>
      </c>
      <c r="Z3742" s="6" t="s">
        <v>3324</v>
      </c>
      <c r="AA3742" s="6" t="s">
        <v>3325</v>
      </c>
      <c r="AB3742">
        <v>30</v>
      </c>
      <c r="AC3742">
        <f t="shared" ref="AC3742:AC3744" si="145">8/24</f>
        <v>0.33333333333333331</v>
      </c>
      <c r="AD3742" t="s">
        <v>40</v>
      </c>
      <c r="AE3742" t="s">
        <v>39</v>
      </c>
      <c r="AF3742" t="s">
        <v>40</v>
      </c>
      <c r="AG3742" t="s">
        <v>39</v>
      </c>
      <c r="AH3742" t="s">
        <v>39</v>
      </c>
      <c r="AI3742" t="s">
        <v>39</v>
      </c>
      <c r="AJ3742" s="6" t="s">
        <v>3331</v>
      </c>
      <c r="AK3742" s="39">
        <v>0.61399999999999999</v>
      </c>
      <c r="AL3742" t="s">
        <v>136</v>
      </c>
      <c r="AM3742" s="19">
        <v>0.248</v>
      </c>
      <c r="AN3742">
        <v>3</v>
      </c>
      <c r="AO3742">
        <v>50</v>
      </c>
      <c r="AP3742" t="s">
        <v>39</v>
      </c>
      <c r="AQ3742" t="s">
        <v>39</v>
      </c>
      <c r="AR3742" t="s">
        <v>2686</v>
      </c>
      <c r="AS3742" t="s">
        <v>3323</v>
      </c>
    </row>
    <row r="3743" spans="1:45" x14ac:dyDescent="0.35">
      <c r="A3743" t="s">
        <v>2371</v>
      </c>
      <c r="B3743" t="s">
        <v>3318</v>
      </c>
      <c r="C3743" t="s">
        <v>2592</v>
      </c>
      <c r="D3743" t="s">
        <v>2369</v>
      </c>
      <c r="E3743" t="s">
        <v>2370</v>
      </c>
      <c r="F3743" t="s">
        <v>3319</v>
      </c>
      <c r="G3743" t="s">
        <v>42</v>
      </c>
      <c r="H3743" t="s">
        <v>40</v>
      </c>
      <c r="I3743" t="s">
        <v>3320</v>
      </c>
      <c r="J3743">
        <v>36.72</v>
      </c>
      <c r="K3743">
        <v>97.42</v>
      </c>
      <c r="L3743">
        <v>2450</v>
      </c>
      <c r="M3743" t="s">
        <v>2632</v>
      </c>
      <c r="N3743" t="s">
        <v>39</v>
      </c>
      <c r="O3743">
        <v>2013</v>
      </c>
      <c r="P3743">
        <v>2013</v>
      </c>
      <c r="Q3743" t="s">
        <v>133</v>
      </c>
      <c r="R3743">
        <v>8</v>
      </c>
      <c r="S3743" t="s">
        <v>39</v>
      </c>
      <c r="T3743">
        <v>25</v>
      </c>
      <c r="U3743" s="6" t="s">
        <v>21</v>
      </c>
      <c r="V3743" s="6" t="s">
        <v>39</v>
      </c>
      <c r="W3743" t="s">
        <v>39</v>
      </c>
      <c r="X3743" s="6" t="s">
        <v>3322</v>
      </c>
      <c r="Y3743" s="6" t="s">
        <v>39</v>
      </c>
      <c r="Z3743" s="6" t="s">
        <v>3324</v>
      </c>
      <c r="AA3743" s="6" t="s">
        <v>3325</v>
      </c>
      <c r="AB3743">
        <v>45</v>
      </c>
      <c r="AC3743">
        <f t="shared" si="145"/>
        <v>0.33333333333333331</v>
      </c>
      <c r="AD3743" t="s">
        <v>40</v>
      </c>
      <c r="AE3743" t="s">
        <v>39</v>
      </c>
      <c r="AF3743" t="s">
        <v>40</v>
      </c>
      <c r="AG3743" t="s">
        <v>39</v>
      </c>
      <c r="AH3743" t="s">
        <v>39</v>
      </c>
      <c r="AI3743" t="s">
        <v>39</v>
      </c>
      <c r="AJ3743" s="6" t="s">
        <v>3331</v>
      </c>
      <c r="AK3743" s="29">
        <v>0.629</v>
      </c>
      <c r="AL3743" t="s">
        <v>136</v>
      </c>
      <c r="AM3743" s="19">
        <v>0.16800000000000001</v>
      </c>
      <c r="AN3743">
        <v>3</v>
      </c>
      <c r="AO3743">
        <v>50</v>
      </c>
      <c r="AP3743" t="s">
        <v>39</v>
      </c>
      <c r="AQ3743" t="s">
        <v>39</v>
      </c>
      <c r="AR3743" t="s">
        <v>2686</v>
      </c>
      <c r="AS3743" t="s">
        <v>3323</v>
      </c>
    </row>
    <row r="3744" spans="1:45" x14ac:dyDescent="0.35">
      <c r="A3744" t="s">
        <v>2371</v>
      </c>
      <c r="B3744" t="s">
        <v>3318</v>
      </c>
      <c r="C3744" t="s">
        <v>2592</v>
      </c>
      <c r="D3744" t="s">
        <v>2369</v>
      </c>
      <c r="E3744" t="s">
        <v>2370</v>
      </c>
      <c r="F3744" t="s">
        <v>3319</v>
      </c>
      <c r="G3744" t="s">
        <v>42</v>
      </c>
      <c r="H3744" t="s">
        <v>40</v>
      </c>
      <c r="I3744" t="s">
        <v>3320</v>
      </c>
      <c r="J3744">
        <v>36.72</v>
      </c>
      <c r="K3744">
        <v>97.42</v>
      </c>
      <c r="L3744">
        <v>2450</v>
      </c>
      <c r="M3744" t="s">
        <v>2632</v>
      </c>
      <c r="N3744" t="s">
        <v>39</v>
      </c>
      <c r="O3744">
        <v>2013</v>
      </c>
      <c r="P3744">
        <v>2013</v>
      </c>
      <c r="Q3744" t="s">
        <v>133</v>
      </c>
      <c r="R3744">
        <v>8</v>
      </c>
      <c r="S3744" t="s">
        <v>39</v>
      </c>
      <c r="T3744">
        <v>25</v>
      </c>
      <c r="U3744" s="6" t="s">
        <v>21</v>
      </c>
      <c r="V3744" s="6" t="s">
        <v>39</v>
      </c>
      <c r="W3744" t="s">
        <v>39</v>
      </c>
      <c r="X3744" s="6" t="s">
        <v>3322</v>
      </c>
      <c r="Y3744" s="6" t="s">
        <v>39</v>
      </c>
      <c r="Z3744" s="6" t="s">
        <v>3324</v>
      </c>
      <c r="AA3744" s="6" t="s">
        <v>3325</v>
      </c>
      <c r="AB3744">
        <v>60</v>
      </c>
      <c r="AC3744">
        <f t="shared" si="145"/>
        <v>0.33333333333333331</v>
      </c>
      <c r="AD3744" t="s">
        <v>40</v>
      </c>
      <c r="AE3744" t="s">
        <v>39</v>
      </c>
      <c r="AF3744" t="s">
        <v>40</v>
      </c>
      <c r="AG3744" t="s">
        <v>39</v>
      </c>
      <c r="AH3744" t="s">
        <v>39</v>
      </c>
      <c r="AI3744" t="s">
        <v>39</v>
      </c>
      <c r="AJ3744" s="6" t="s">
        <v>3331</v>
      </c>
      <c r="AK3744" s="29">
        <v>0.60399999999999998</v>
      </c>
      <c r="AL3744" t="s">
        <v>136</v>
      </c>
      <c r="AM3744">
        <v>0.17199999999999999</v>
      </c>
      <c r="AN3744">
        <v>3</v>
      </c>
      <c r="AO3744">
        <v>50</v>
      </c>
      <c r="AP3744" t="s">
        <v>39</v>
      </c>
      <c r="AQ3744" t="s">
        <v>39</v>
      </c>
      <c r="AR3744" t="s">
        <v>2686</v>
      </c>
      <c r="AS3744" t="s">
        <v>3323</v>
      </c>
    </row>
    <row r="3745" spans="1:45" x14ac:dyDescent="0.35">
      <c r="A3745" t="s">
        <v>2371</v>
      </c>
      <c r="B3745" t="s">
        <v>3318</v>
      </c>
      <c r="C3745" t="s">
        <v>2592</v>
      </c>
      <c r="D3745" t="s">
        <v>2369</v>
      </c>
      <c r="E3745" t="s">
        <v>2370</v>
      </c>
      <c r="F3745" t="s">
        <v>3319</v>
      </c>
      <c r="G3745" t="s">
        <v>42</v>
      </c>
      <c r="H3745" t="s">
        <v>40</v>
      </c>
      <c r="I3745" t="s">
        <v>3320</v>
      </c>
      <c r="J3745">
        <v>36.72</v>
      </c>
      <c r="K3745">
        <v>97.42</v>
      </c>
      <c r="L3745">
        <v>2450</v>
      </c>
      <c r="M3745" t="s">
        <v>2632</v>
      </c>
      <c r="N3745" t="s">
        <v>39</v>
      </c>
      <c r="O3745">
        <v>2013</v>
      </c>
      <c r="P3745">
        <v>2013</v>
      </c>
      <c r="Q3745" t="s">
        <v>133</v>
      </c>
      <c r="R3745">
        <v>8</v>
      </c>
      <c r="S3745" t="s">
        <v>39</v>
      </c>
      <c r="T3745">
        <v>25</v>
      </c>
      <c r="U3745" s="6" t="s">
        <v>48</v>
      </c>
      <c r="V3745" s="6" t="s">
        <v>39</v>
      </c>
      <c r="W3745" t="s">
        <v>39</v>
      </c>
      <c r="X3745" s="6" t="s">
        <v>3322</v>
      </c>
      <c r="Y3745" s="6" t="s">
        <v>39</v>
      </c>
      <c r="Z3745" s="6" t="s">
        <v>3324</v>
      </c>
      <c r="AA3745" t="s">
        <v>39</v>
      </c>
      <c r="AB3745" t="s">
        <v>39</v>
      </c>
      <c r="AC3745">
        <f>16/24</f>
        <v>0.66666666666666663</v>
      </c>
      <c r="AD3745" t="s">
        <v>40</v>
      </c>
      <c r="AE3745" t="s">
        <v>39</v>
      </c>
      <c r="AF3745" t="s">
        <v>40</v>
      </c>
      <c r="AG3745" t="s">
        <v>39</v>
      </c>
      <c r="AH3745" t="s">
        <v>39</v>
      </c>
      <c r="AI3745" t="s">
        <v>39</v>
      </c>
      <c r="AJ3745" s="6" t="s">
        <v>3331</v>
      </c>
      <c r="AK3745" s="29">
        <v>9.1999999999999998E-2</v>
      </c>
      <c r="AL3745" t="s">
        <v>136</v>
      </c>
      <c r="AM3745">
        <v>0</v>
      </c>
      <c r="AN3745">
        <v>3</v>
      </c>
      <c r="AO3745">
        <v>50</v>
      </c>
      <c r="AP3745" t="s">
        <v>39</v>
      </c>
      <c r="AQ3745" t="s">
        <v>39</v>
      </c>
      <c r="AR3745" t="s">
        <v>2686</v>
      </c>
      <c r="AS3745" t="s">
        <v>3323</v>
      </c>
    </row>
    <row r="3746" spans="1:45" x14ac:dyDescent="0.35">
      <c r="A3746" t="s">
        <v>2371</v>
      </c>
      <c r="B3746" t="s">
        <v>3318</v>
      </c>
      <c r="C3746" t="s">
        <v>2592</v>
      </c>
      <c r="D3746" t="s">
        <v>2369</v>
      </c>
      <c r="E3746" t="s">
        <v>2370</v>
      </c>
      <c r="F3746" t="s">
        <v>3319</v>
      </c>
      <c r="G3746" t="s">
        <v>42</v>
      </c>
      <c r="H3746" t="s">
        <v>40</v>
      </c>
      <c r="I3746" t="s">
        <v>3320</v>
      </c>
      <c r="J3746">
        <v>36.72</v>
      </c>
      <c r="K3746">
        <v>97.42</v>
      </c>
      <c r="L3746">
        <v>2450</v>
      </c>
      <c r="M3746" t="s">
        <v>2632</v>
      </c>
      <c r="N3746" t="s">
        <v>39</v>
      </c>
      <c r="O3746">
        <v>2013</v>
      </c>
      <c r="P3746">
        <v>2013</v>
      </c>
      <c r="Q3746" t="s">
        <v>133</v>
      </c>
      <c r="R3746">
        <v>8</v>
      </c>
      <c r="S3746" t="s">
        <v>39</v>
      </c>
      <c r="T3746">
        <v>25</v>
      </c>
      <c r="U3746" s="6" t="s">
        <v>21</v>
      </c>
      <c r="V3746" s="6" t="s">
        <v>39</v>
      </c>
      <c r="W3746" t="s">
        <v>39</v>
      </c>
      <c r="X3746" s="6" t="s">
        <v>3322</v>
      </c>
      <c r="Y3746" s="6" t="s">
        <v>39</v>
      </c>
      <c r="Z3746" s="6" t="s">
        <v>3324</v>
      </c>
      <c r="AA3746" s="6" t="s">
        <v>3325</v>
      </c>
      <c r="AB3746">
        <v>15</v>
      </c>
      <c r="AC3746">
        <f t="shared" ref="AC3746:AC3749" si="146">16/24</f>
        <v>0.66666666666666663</v>
      </c>
      <c r="AD3746" t="s">
        <v>40</v>
      </c>
      <c r="AE3746" t="s">
        <v>39</v>
      </c>
      <c r="AF3746" t="s">
        <v>40</v>
      </c>
      <c r="AG3746" t="s">
        <v>39</v>
      </c>
      <c r="AH3746" t="s">
        <v>39</v>
      </c>
      <c r="AI3746" t="s">
        <v>39</v>
      </c>
      <c r="AJ3746" s="6" t="s">
        <v>3331</v>
      </c>
      <c r="AK3746" s="29">
        <v>0.55300000000000005</v>
      </c>
      <c r="AL3746" t="s">
        <v>136</v>
      </c>
      <c r="AM3746">
        <v>0.248</v>
      </c>
      <c r="AN3746">
        <v>3</v>
      </c>
      <c r="AO3746">
        <v>50</v>
      </c>
      <c r="AP3746" t="s">
        <v>39</v>
      </c>
      <c r="AQ3746" t="s">
        <v>39</v>
      </c>
      <c r="AR3746" t="s">
        <v>2686</v>
      </c>
      <c r="AS3746" t="s">
        <v>3323</v>
      </c>
    </row>
    <row r="3747" spans="1:45" x14ac:dyDescent="0.35">
      <c r="A3747" t="s">
        <v>2371</v>
      </c>
      <c r="B3747" t="s">
        <v>3318</v>
      </c>
      <c r="C3747" t="s">
        <v>2592</v>
      </c>
      <c r="D3747" t="s">
        <v>2369</v>
      </c>
      <c r="E3747" t="s">
        <v>2370</v>
      </c>
      <c r="F3747" t="s">
        <v>3319</v>
      </c>
      <c r="G3747" t="s">
        <v>42</v>
      </c>
      <c r="H3747" t="s">
        <v>40</v>
      </c>
      <c r="I3747" t="s">
        <v>3320</v>
      </c>
      <c r="J3747">
        <v>36.72</v>
      </c>
      <c r="K3747">
        <v>97.42</v>
      </c>
      <c r="L3747">
        <v>2450</v>
      </c>
      <c r="M3747" t="s">
        <v>2632</v>
      </c>
      <c r="N3747" t="s">
        <v>39</v>
      </c>
      <c r="O3747">
        <v>2013</v>
      </c>
      <c r="P3747">
        <v>2013</v>
      </c>
      <c r="Q3747" t="s">
        <v>133</v>
      </c>
      <c r="R3747">
        <v>8</v>
      </c>
      <c r="S3747" t="s">
        <v>39</v>
      </c>
      <c r="T3747">
        <v>25</v>
      </c>
      <c r="U3747" s="6" t="s">
        <v>21</v>
      </c>
      <c r="V3747" s="6" t="s">
        <v>39</v>
      </c>
      <c r="W3747" t="s">
        <v>39</v>
      </c>
      <c r="X3747" s="6" t="s">
        <v>3322</v>
      </c>
      <c r="Y3747" s="6" t="s">
        <v>39</v>
      </c>
      <c r="Z3747" s="6" t="s">
        <v>3324</v>
      </c>
      <c r="AA3747" s="6" t="s">
        <v>3325</v>
      </c>
      <c r="AB3747">
        <v>30</v>
      </c>
      <c r="AC3747">
        <f t="shared" si="146"/>
        <v>0.66666666666666663</v>
      </c>
      <c r="AD3747" t="s">
        <v>40</v>
      </c>
      <c r="AE3747" t="s">
        <v>39</v>
      </c>
      <c r="AF3747" t="s">
        <v>40</v>
      </c>
      <c r="AG3747" t="s">
        <v>39</v>
      </c>
      <c r="AH3747" t="s">
        <v>39</v>
      </c>
      <c r="AI3747" t="s">
        <v>39</v>
      </c>
      <c r="AJ3747" s="6" t="s">
        <v>3331</v>
      </c>
      <c r="AK3747" s="29">
        <v>0.46200000000000002</v>
      </c>
      <c r="AL3747" t="s">
        <v>136</v>
      </c>
      <c r="AM3747">
        <v>0.22600000000000001</v>
      </c>
      <c r="AN3747">
        <v>3</v>
      </c>
      <c r="AO3747">
        <v>50</v>
      </c>
      <c r="AP3747" t="s">
        <v>39</v>
      </c>
      <c r="AQ3747" t="s">
        <v>39</v>
      </c>
      <c r="AR3747" t="s">
        <v>2686</v>
      </c>
      <c r="AS3747" t="s">
        <v>3323</v>
      </c>
    </row>
    <row r="3748" spans="1:45" x14ac:dyDescent="0.35">
      <c r="A3748" t="s">
        <v>2371</v>
      </c>
      <c r="B3748" t="s">
        <v>3318</v>
      </c>
      <c r="C3748" t="s">
        <v>2592</v>
      </c>
      <c r="D3748" t="s">
        <v>2369</v>
      </c>
      <c r="E3748" t="s">
        <v>2370</v>
      </c>
      <c r="F3748" t="s">
        <v>3319</v>
      </c>
      <c r="G3748" t="s">
        <v>42</v>
      </c>
      <c r="H3748" t="s">
        <v>40</v>
      </c>
      <c r="I3748" t="s">
        <v>3320</v>
      </c>
      <c r="J3748">
        <v>36.72</v>
      </c>
      <c r="K3748">
        <v>97.42</v>
      </c>
      <c r="L3748">
        <v>2450</v>
      </c>
      <c r="M3748" t="s">
        <v>2632</v>
      </c>
      <c r="N3748" t="s">
        <v>39</v>
      </c>
      <c r="O3748">
        <v>2013</v>
      </c>
      <c r="P3748">
        <v>2013</v>
      </c>
      <c r="Q3748" t="s">
        <v>133</v>
      </c>
      <c r="R3748">
        <v>8</v>
      </c>
      <c r="S3748" t="s">
        <v>39</v>
      </c>
      <c r="T3748">
        <v>25</v>
      </c>
      <c r="U3748" s="6" t="s">
        <v>21</v>
      </c>
      <c r="V3748" s="6" t="s">
        <v>39</v>
      </c>
      <c r="W3748" t="s">
        <v>39</v>
      </c>
      <c r="X3748" s="6" t="s">
        <v>3322</v>
      </c>
      <c r="Y3748" s="6" t="s">
        <v>39</v>
      </c>
      <c r="Z3748" s="6" t="s">
        <v>3324</v>
      </c>
      <c r="AA3748" s="6" t="s">
        <v>3325</v>
      </c>
      <c r="AB3748">
        <v>45</v>
      </c>
      <c r="AC3748">
        <f t="shared" si="146"/>
        <v>0.66666666666666663</v>
      </c>
      <c r="AD3748" t="s">
        <v>40</v>
      </c>
      <c r="AE3748" t="s">
        <v>39</v>
      </c>
      <c r="AF3748" t="s">
        <v>40</v>
      </c>
      <c r="AG3748" t="s">
        <v>39</v>
      </c>
      <c r="AH3748" t="s">
        <v>39</v>
      </c>
      <c r="AI3748" t="s">
        <v>39</v>
      </c>
      <c r="AJ3748" s="6" t="s">
        <v>3331</v>
      </c>
      <c r="AK3748" s="29">
        <v>0.53300000000000003</v>
      </c>
      <c r="AL3748" t="s">
        <v>136</v>
      </c>
      <c r="AM3748">
        <v>0.20699999999999999</v>
      </c>
      <c r="AN3748">
        <v>3</v>
      </c>
      <c r="AO3748">
        <v>50</v>
      </c>
      <c r="AP3748" t="s">
        <v>39</v>
      </c>
      <c r="AQ3748" t="s">
        <v>39</v>
      </c>
      <c r="AR3748" t="s">
        <v>2686</v>
      </c>
      <c r="AS3748" t="s">
        <v>3323</v>
      </c>
    </row>
    <row r="3749" spans="1:45" x14ac:dyDescent="0.35">
      <c r="A3749" t="s">
        <v>2371</v>
      </c>
      <c r="B3749" t="s">
        <v>3318</v>
      </c>
      <c r="C3749" t="s">
        <v>2592</v>
      </c>
      <c r="D3749" t="s">
        <v>2369</v>
      </c>
      <c r="E3749" t="s">
        <v>2370</v>
      </c>
      <c r="F3749" t="s">
        <v>3319</v>
      </c>
      <c r="G3749" t="s">
        <v>42</v>
      </c>
      <c r="H3749" t="s">
        <v>40</v>
      </c>
      <c r="I3749" t="s">
        <v>3320</v>
      </c>
      <c r="J3749">
        <v>36.72</v>
      </c>
      <c r="K3749">
        <v>97.42</v>
      </c>
      <c r="L3749">
        <v>2450</v>
      </c>
      <c r="M3749" t="s">
        <v>2632</v>
      </c>
      <c r="N3749" t="s">
        <v>39</v>
      </c>
      <c r="O3749">
        <v>2013</v>
      </c>
      <c r="P3749">
        <v>2013</v>
      </c>
      <c r="Q3749" t="s">
        <v>133</v>
      </c>
      <c r="R3749">
        <v>8</v>
      </c>
      <c r="S3749" t="s">
        <v>39</v>
      </c>
      <c r="T3749">
        <v>25</v>
      </c>
      <c r="U3749" s="6" t="s">
        <v>21</v>
      </c>
      <c r="V3749" s="6" t="s">
        <v>39</v>
      </c>
      <c r="W3749" t="s">
        <v>39</v>
      </c>
      <c r="X3749" s="6" t="s">
        <v>3322</v>
      </c>
      <c r="Y3749" s="6" t="s">
        <v>39</v>
      </c>
      <c r="Z3749" s="6" t="s">
        <v>3324</v>
      </c>
      <c r="AA3749" s="6" t="s">
        <v>3325</v>
      </c>
      <c r="AB3749">
        <v>60</v>
      </c>
      <c r="AC3749">
        <f t="shared" si="146"/>
        <v>0.66666666666666663</v>
      </c>
      <c r="AD3749" t="s">
        <v>40</v>
      </c>
      <c r="AE3749" t="s">
        <v>39</v>
      </c>
      <c r="AF3749" t="s">
        <v>40</v>
      </c>
      <c r="AG3749" t="s">
        <v>39</v>
      </c>
      <c r="AH3749" t="s">
        <v>39</v>
      </c>
      <c r="AI3749" t="s">
        <v>39</v>
      </c>
      <c r="AJ3749" s="6" t="s">
        <v>3331</v>
      </c>
      <c r="AK3749" s="29">
        <v>0.54500000000000004</v>
      </c>
      <c r="AL3749" t="s">
        <v>136</v>
      </c>
      <c r="AM3749">
        <v>8.8999999999999996E-2</v>
      </c>
      <c r="AN3749">
        <v>3</v>
      </c>
      <c r="AO3749">
        <v>50</v>
      </c>
      <c r="AP3749" t="s">
        <v>39</v>
      </c>
      <c r="AQ3749" t="s">
        <v>39</v>
      </c>
      <c r="AR3749" t="s">
        <v>2686</v>
      </c>
      <c r="AS3749" t="s">
        <v>3323</v>
      </c>
    </row>
    <row r="3750" spans="1:45" x14ac:dyDescent="0.35">
      <c r="A3750" t="s">
        <v>2371</v>
      </c>
      <c r="B3750" t="s">
        <v>3318</v>
      </c>
      <c r="C3750" t="s">
        <v>2592</v>
      </c>
      <c r="D3750" t="s">
        <v>2369</v>
      </c>
      <c r="E3750" t="s">
        <v>2370</v>
      </c>
      <c r="F3750" t="s">
        <v>3319</v>
      </c>
      <c r="G3750" t="s">
        <v>42</v>
      </c>
      <c r="H3750" t="s">
        <v>40</v>
      </c>
      <c r="I3750" t="s">
        <v>3320</v>
      </c>
      <c r="J3750">
        <v>36.72</v>
      </c>
      <c r="K3750">
        <v>97.42</v>
      </c>
      <c r="L3750">
        <v>2450</v>
      </c>
      <c r="M3750" t="s">
        <v>2632</v>
      </c>
      <c r="N3750" t="s">
        <v>39</v>
      </c>
      <c r="O3750">
        <v>2013</v>
      </c>
      <c r="P3750">
        <v>2013</v>
      </c>
      <c r="Q3750" t="s">
        <v>133</v>
      </c>
      <c r="R3750">
        <v>8</v>
      </c>
      <c r="S3750" t="s">
        <v>39</v>
      </c>
      <c r="T3750">
        <v>25</v>
      </c>
      <c r="U3750" s="6" t="s">
        <v>48</v>
      </c>
      <c r="V3750" s="6" t="s">
        <v>39</v>
      </c>
      <c r="W3750" t="s">
        <v>39</v>
      </c>
      <c r="X3750" s="6" t="s">
        <v>3322</v>
      </c>
      <c r="Y3750" s="6" t="s">
        <v>39</v>
      </c>
      <c r="Z3750" s="6" t="s">
        <v>3324</v>
      </c>
      <c r="AA3750" t="s">
        <v>39</v>
      </c>
      <c r="AB3750" t="s">
        <v>39</v>
      </c>
      <c r="AC3750">
        <f>1</f>
        <v>1</v>
      </c>
      <c r="AD3750" t="s">
        <v>40</v>
      </c>
      <c r="AE3750" t="s">
        <v>39</v>
      </c>
      <c r="AF3750" t="s">
        <v>40</v>
      </c>
      <c r="AG3750" t="s">
        <v>39</v>
      </c>
      <c r="AH3750" t="s">
        <v>39</v>
      </c>
      <c r="AI3750" t="s">
        <v>39</v>
      </c>
      <c r="AJ3750" s="6" t="s">
        <v>3331</v>
      </c>
      <c r="AK3750" s="29">
        <v>9.1999999999999998E-2</v>
      </c>
      <c r="AL3750" t="s">
        <v>136</v>
      </c>
      <c r="AM3750">
        <v>0</v>
      </c>
      <c r="AN3750">
        <v>3</v>
      </c>
      <c r="AO3750">
        <v>50</v>
      </c>
      <c r="AP3750" t="s">
        <v>39</v>
      </c>
      <c r="AQ3750" t="s">
        <v>39</v>
      </c>
      <c r="AR3750" t="s">
        <v>2686</v>
      </c>
      <c r="AS3750" t="s">
        <v>3323</v>
      </c>
    </row>
    <row r="3751" spans="1:45" x14ac:dyDescent="0.35">
      <c r="A3751" t="s">
        <v>2371</v>
      </c>
      <c r="B3751" t="s">
        <v>3318</v>
      </c>
      <c r="C3751" t="s">
        <v>2592</v>
      </c>
      <c r="D3751" t="s">
        <v>2369</v>
      </c>
      <c r="E3751" t="s">
        <v>2370</v>
      </c>
      <c r="F3751" t="s">
        <v>3319</v>
      </c>
      <c r="G3751" t="s">
        <v>42</v>
      </c>
      <c r="H3751" t="s">
        <v>40</v>
      </c>
      <c r="I3751" t="s">
        <v>3320</v>
      </c>
      <c r="J3751">
        <v>36.72</v>
      </c>
      <c r="K3751">
        <v>97.42</v>
      </c>
      <c r="L3751">
        <v>2450</v>
      </c>
      <c r="M3751" t="s">
        <v>2632</v>
      </c>
      <c r="N3751" t="s">
        <v>39</v>
      </c>
      <c r="O3751">
        <v>2013</v>
      </c>
      <c r="P3751">
        <v>2013</v>
      </c>
      <c r="Q3751" t="s">
        <v>133</v>
      </c>
      <c r="R3751">
        <v>8</v>
      </c>
      <c r="S3751" t="s">
        <v>39</v>
      </c>
      <c r="T3751">
        <v>25</v>
      </c>
      <c r="U3751" s="6" t="s">
        <v>21</v>
      </c>
      <c r="V3751" s="6" t="s">
        <v>39</v>
      </c>
      <c r="W3751" t="s">
        <v>39</v>
      </c>
      <c r="X3751" s="6" t="s">
        <v>3322</v>
      </c>
      <c r="Y3751" s="6" t="s">
        <v>39</v>
      </c>
      <c r="Z3751" s="6" t="s">
        <v>3324</v>
      </c>
      <c r="AA3751" s="6" t="s">
        <v>3325</v>
      </c>
      <c r="AB3751">
        <v>15</v>
      </c>
      <c r="AC3751">
        <f>1</f>
        <v>1</v>
      </c>
      <c r="AD3751" t="s">
        <v>40</v>
      </c>
      <c r="AE3751" t="s">
        <v>39</v>
      </c>
      <c r="AF3751" t="s">
        <v>40</v>
      </c>
      <c r="AG3751" t="s">
        <v>39</v>
      </c>
      <c r="AH3751" t="s">
        <v>39</v>
      </c>
      <c r="AI3751" t="s">
        <v>39</v>
      </c>
      <c r="AJ3751" s="6" t="s">
        <v>3331</v>
      </c>
      <c r="AK3751" s="29">
        <v>0.44700000000000001</v>
      </c>
      <c r="AL3751" t="s">
        <v>136</v>
      </c>
      <c r="AM3751">
        <v>0.124</v>
      </c>
      <c r="AN3751">
        <v>3</v>
      </c>
      <c r="AO3751">
        <v>50</v>
      </c>
      <c r="AP3751" t="s">
        <v>39</v>
      </c>
      <c r="AQ3751" t="s">
        <v>39</v>
      </c>
      <c r="AR3751" t="s">
        <v>2686</v>
      </c>
      <c r="AS3751" t="s">
        <v>3323</v>
      </c>
    </row>
    <row r="3752" spans="1:45" x14ac:dyDescent="0.35">
      <c r="A3752" t="s">
        <v>2371</v>
      </c>
      <c r="B3752" t="s">
        <v>3318</v>
      </c>
      <c r="C3752" t="s">
        <v>2592</v>
      </c>
      <c r="D3752" t="s">
        <v>2369</v>
      </c>
      <c r="E3752" t="s">
        <v>2370</v>
      </c>
      <c r="F3752" t="s">
        <v>3319</v>
      </c>
      <c r="G3752" t="s">
        <v>42</v>
      </c>
      <c r="H3752" t="s">
        <v>40</v>
      </c>
      <c r="I3752" t="s">
        <v>3320</v>
      </c>
      <c r="J3752">
        <v>36.72</v>
      </c>
      <c r="K3752">
        <v>97.42</v>
      </c>
      <c r="L3752">
        <v>2450</v>
      </c>
      <c r="M3752" t="s">
        <v>2632</v>
      </c>
      <c r="N3752" t="s">
        <v>39</v>
      </c>
      <c r="O3752">
        <v>2013</v>
      </c>
      <c r="P3752">
        <v>2013</v>
      </c>
      <c r="Q3752" t="s">
        <v>133</v>
      </c>
      <c r="R3752">
        <v>8</v>
      </c>
      <c r="S3752" t="s">
        <v>39</v>
      </c>
      <c r="T3752">
        <v>25</v>
      </c>
      <c r="U3752" s="6" t="s">
        <v>21</v>
      </c>
      <c r="V3752" s="6" t="s">
        <v>39</v>
      </c>
      <c r="W3752" t="s">
        <v>39</v>
      </c>
      <c r="X3752" s="6" t="s">
        <v>3322</v>
      </c>
      <c r="Y3752" s="6" t="s">
        <v>39</v>
      </c>
      <c r="Z3752" s="6" t="s">
        <v>3324</v>
      </c>
      <c r="AA3752" s="6" t="s">
        <v>3325</v>
      </c>
      <c r="AB3752">
        <v>30</v>
      </c>
      <c r="AC3752">
        <f>1</f>
        <v>1</v>
      </c>
      <c r="AD3752" t="s">
        <v>40</v>
      </c>
      <c r="AE3752" t="s">
        <v>39</v>
      </c>
      <c r="AF3752" t="s">
        <v>40</v>
      </c>
      <c r="AG3752" t="s">
        <v>39</v>
      </c>
      <c r="AH3752" t="s">
        <v>39</v>
      </c>
      <c r="AI3752" t="s">
        <v>39</v>
      </c>
      <c r="AJ3752" s="6" t="s">
        <v>3331</v>
      </c>
      <c r="AK3752" s="29">
        <v>0.61399999999999999</v>
      </c>
      <c r="AL3752" t="s">
        <v>136</v>
      </c>
      <c r="AM3752">
        <v>5.0999999999999997E-2</v>
      </c>
      <c r="AN3752">
        <v>3</v>
      </c>
      <c r="AO3752">
        <v>50</v>
      </c>
      <c r="AP3752" t="s">
        <v>39</v>
      </c>
      <c r="AQ3752" t="s">
        <v>39</v>
      </c>
      <c r="AR3752" t="s">
        <v>2686</v>
      </c>
      <c r="AS3752" t="s">
        <v>3323</v>
      </c>
    </row>
    <row r="3753" spans="1:45" x14ac:dyDescent="0.35">
      <c r="A3753" t="s">
        <v>2371</v>
      </c>
      <c r="B3753" t="s">
        <v>3318</v>
      </c>
      <c r="C3753" t="s">
        <v>2592</v>
      </c>
      <c r="D3753" t="s">
        <v>2369</v>
      </c>
      <c r="E3753" t="s">
        <v>2370</v>
      </c>
      <c r="F3753" t="s">
        <v>3319</v>
      </c>
      <c r="G3753" t="s">
        <v>42</v>
      </c>
      <c r="H3753" t="s">
        <v>40</v>
      </c>
      <c r="I3753" t="s">
        <v>3320</v>
      </c>
      <c r="J3753">
        <v>36.72</v>
      </c>
      <c r="K3753">
        <v>97.42</v>
      </c>
      <c r="L3753">
        <v>2450</v>
      </c>
      <c r="M3753" t="s">
        <v>2632</v>
      </c>
      <c r="N3753" t="s">
        <v>39</v>
      </c>
      <c r="O3753">
        <v>2013</v>
      </c>
      <c r="P3753">
        <v>2013</v>
      </c>
      <c r="Q3753" t="s">
        <v>133</v>
      </c>
      <c r="R3753">
        <v>8</v>
      </c>
      <c r="S3753" t="s">
        <v>39</v>
      </c>
      <c r="T3753">
        <v>25</v>
      </c>
      <c r="U3753" s="6" t="s">
        <v>21</v>
      </c>
      <c r="V3753" s="6" t="s">
        <v>39</v>
      </c>
      <c r="W3753" t="s">
        <v>39</v>
      </c>
      <c r="X3753" s="6" t="s">
        <v>3322</v>
      </c>
      <c r="Y3753" s="6" t="s">
        <v>39</v>
      </c>
      <c r="Z3753" s="6" t="s">
        <v>3324</v>
      </c>
      <c r="AA3753" s="6" t="s">
        <v>3325</v>
      </c>
      <c r="AB3753">
        <v>45</v>
      </c>
      <c r="AC3753">
        <f>1</f>
        <v>1</v>
      </c>
      <c r="AD3753" t="s">
        <v>40</v>
      </c>
      <c r="AE3753" t="s">
        <v>39</v>
      </c>
      <c r="AF3753" t="s">
        <v>40</v>
      </c>
      <c r="AG3753" t="s">
        <v>39</v>
      </c>
      <c r="AH3753" t="s">
        <v>39</v>
      </c>
      <c r="AI3753" t="s">
        <v>39</v>
      </c>
      <c r="AJ3753" s="6" t="s">
        <v>3331</v>
      </c>
      <c r="AK3753" s="29">
        <v>0.61899999999999999</v>
      </c>
      <c r="AL3753" t="s">
        <v>136</v>
      </c>
      <c r="AM3753">
        <v>0.21</v>
      </c>
      <c r="AN3753">
        <v>3</v>
      </c>
      <c r="AO3753">
        <v>50</v>
      </c>
      <c r="AP3753" t="s">
        <v>39</v>
      </c>
      <c r="AQ3753" t="s">
        <v>39</v>
      </c>
      <c r="AR3753" t="s">
        <v>2686</v>
      </c>
      <c r="AS3753" t="s">
        <v>3323</v>
      </c>
    </row>
    <row r="3754" spans="1:45" x14ac:dyDescent="0.35">
      <c r="A3754" t="s">
        <v>2371</v>
      </c>
      <c r="B3754" t="s">
        <v>3318</v>
      </c>
      <c r="C3754" t="s">
        <v>2592</v>
      </c>
      <c r="D3754" t="s">
        <v>2369</v>
      </c>
      <c r="E3754" t="s">
        <v>2370</v>
      </c>
      <c r="F3754" t="s">
        <v>3319</v>
      </c>
      <c r="G3754" t="s">
        <v>42</v>
      </c>
      <c r="H3754" t="s">
        <v>40</v>
      </c>
      <c r="I3754" t="s">
        <v>3320</v>
      </c>
      <c r="J3754">
        <v>36.72</v>
      </c>
      <c r="K3754">
        <v>97.42</v>
      </c>
      <c r="L3754">
        <v>2450</v>
      </c>
      <c r="M3754" t="s">
        <v>2632</v>
      </c>
      <c r="N3754" t="s">
        <v>39</v>
      </c>
      <c r="O3754">
        <v>2013</v>
      </c>
      <c r="P3754">
        <v>2013</v>
      </c>
      <c r="Q3754" t="s">
        <v>133</v>
      </c>
      <c r="R3754">
        <v>8</v>
      </c>
      <c r="S3754" t="s">
        <v>39</v>
      </c>
      <c r="T3754">
        <v>25</v>
      </c>
      <c r="U3754" s="6" t="s">
        <v>21</v>
      </c>
      <c r="V3754" s="6" t="s">
        <v>39</v>
      </c>
      <c r="W3754" t="s">
        <v>39</v>
      </c>
      <c r="X3754" s="6" t="s">
        <v>3322</v>
      </c>
      <c r="Y3754" s="6" t="s">
        <v>39</v>
      </c>
      <c r="Z3754" s="6" t="s">
        <v>3324</v>
      </c>
      <c r="AA3754" s="6" t="s">
        <v>3325</v>
      </c>
      <c r="AB3754">
        <v>60</v>
      </c>
      <c r="AC3754">
        <f>1</f>
        <v>1</v>
      </c>
      <c r="AD3754" t="s">
        <v>40</v>
      </c>
      <c r="AE3754" t="s">
        <v>39</v>
      </c>
      <c r="AF3754" t="s">
        <v>40</v>
      </c>
      <c r="AG3754" t="s">
        <v>39</v>
      </c>
      <c r="AH3754" t="s">
        <v>39</v>
      </c>
      <c r="AI3754" t="s">
        <v>39</v>
      </c>
      <c r="AJ3754" s="6" t="s">
        <v>3331</v>
      </c>
      <c r="AK3754" s="29">
        <v>0.61899999999999999</v>
      </c>
      <c r="AL3754" t="s">
        <v>136</v>
      </c>
      <c r="AM3754">
        <v>0.35299999999999998</v>
      </c>
      <c r="AN3754">
        <v>3</v>
      </c>
      <c r="AO3754">
        <v>50</v>
      </c>
      <c r="AP3754" t="s">
        <v>39</v>
      </c>
      <c r="AQ3754" t="s">
        <v>39</v>
      </c>
      <c r="AR3754" t="s">
        <v>2686</v>
      </c>
      <c r="AS3754" t="s">
        <v>3323</v>
      </c>
    </row>
    <row r="3755" spans="1:45" x14ac:dyDescent="0.35">
      <c r="A3755" t="s">
        <v>2371</v>
      </c>
      <c r="B3755" t="s">
        <v>3318</v>
      </c>
      <c r="C3755" t="s">
        <v>2592</v>
      </c>
      <c r="D3755" t="s">
        <v>2369</v>
      </c>
      <c r="E3755" t="s">
        <v>2370</v>
      </c>
      <c r="F3755" t="s">
        <v>3319</v>
      </c>
      <c r="G3755" t="s">
        <v>42</v>
      </c>
      <c r="H3755" t="s">
        <v>40</v>
      </c>
      <c r="I3755" t="s">
        <v>3320</v>
      </c>
      <c r="J3755">
        <v>36.72</v>
      </c>
      <c r="K3755">
        <v>97.42</v>
      </c>
      <c r="L3755">
        <v>2450</v>
      </c>
      <c r="M3755" t="s">
        <v>2632</v>
      </c>
      <c r="N3755" t="s">
        <v>39</v>
      </c>
      <c r="O3755">
        <v>2013</v>
      </c>
      <c r="P3755">
        <v>2013</v>
      </c>
      <c r="Q3755" t="s">
        <v>133</v>
      </c>
      <c r="R3755">
        <v>8</v>
      </c>
      <c r="S3755" t="s">
        <v>39</v>
      </c>
      <c r="T3755">
        <v>25</v>
      </c>
      <c r="U3755" s="6" t="s">
        <v>48</v>
      </c>
      <c r="V3755" s="6" t="s">
        <v>39</v>
      </c>
      <c r="W3755" t="s">
        <v>39</v>
      </c>
      <c r="X3755" s="6" t="s">
        <v>3322</v>
      </c>
      <c r="Y3755" s="6" t="s">
        <v>39</v>
      </c>
      <c r="Z3755" s="6" t="s">
        <v>3324</v>
      </c>
      <c r="AA3755" t="s">
        <v>39</v>
      </c>
      <c r="AB3755" s="6" t="s">
        <v>39</v>
      </c>
      <c r="AC3755">
        <f>8/24</f>
        <v>0.33333333333333331</v>
      </c>
      <c r="AD3755" t="s">
        <v>40</v>
      </c>
      <c r="AE3755" t="s">
        <v>39</v>
      </c>
      <c r="AF3755" t="s">
        <v>40</v>
      </c>
      <c r="AG3755" t="s">
        <v>39</v>
      </c>
      <c r="AH3755" t="s">
        <v>39</v>
      </c>
      <c r="AI3755" t="s">
        <v>39</v>
      </c>
      <c r="AJ3755" s="6" t="s">
        <v>3331</v>
      </c>
      <c r="AK3755" s="29">
        <v>9.1999999999999998E-2</v>
      </c>
      <c r="AL3755" t="s">
        <v>136</v>
      </c>
      <c r="AM3755">
        <v>0</v>
      </c>
      <c r="AN3755">
        <v>3</v>
      </c>
      <c r="AO3755">
        <v>50</v>
      </c>
      <c r="AP3755" t="s">
        <v>39</v>
      </c>
      <c r="AQ3755" t="s">
        <v>39</v>
      </c>
      <c r="AR3755" t="s">
        <v>2686</v>
      </c>
      <c r="AS3755" t="s">
        <v>3323</v>
      </c>
    </row>
    <row r="3756" spans="1:45" x14ac:dyDescent="0.35">
      <c r="A3756" t="s">
        <v>2371</v>
      </c>
      <c r="B3756" t="s">
        <v>3318</v>
      </c>
      <c r="C3756" t="s">
        <v>2592</v>
      </c>
      <c r="D3756" t="s">
        <v>2369</v>
      </c>
      <c r="E3756" t="s">
        <v>2370</v>
      </c>
      <c r="F3756" t="s">
        <v>3319</v>
      </c>
      <c r="G3756" t="s">
        <v>42</v>
      </c>
      <c r="H3756" t="s">
        <v>40</v>
      </c>
      <c r="I3756" t="s">
        <v>3320</v>
      </c>
      <c r="J3756">
        <v>36.72</v>
      </c>
      <c r="K3756">
        <v>97.42</v>
      </c>
      <c r="L3756">
        <v>2450</v>
      </c>
      <c r="M3756" t="s">
        <v>2632</v>
      </c>
      <c r="N3756" t="s">
        <v>39</v>
      </c>
      <c r="O3756">
        <v>2013</v>
      </c>
      <c r="P3756">
        <v>2013</v>
      </c>
      <c r="Q3756" t="s">
        <v>133</v>
      </c>
      <c r="R3756">
        <v>8</v>
      </c>
      <c r="S3756" t="s">
        <v>39</v>
      </c>
      <c r="T3756">
        <v>25</v>
      </c>
      <c r="U3756" s="6" t="s">
        <v>21</v>
      </c>
      <c r="V3756" s="6" t="s">
        <v>39</v>
      </c>
      <c r="W3756" t="s">
        <v>39</v>
      </c>
      <c r="X3756" s="6" t="s">
        <v>3322</v>
      </c>
      <c r="Y3756" s="6" t="s">
        <v>39</v>
      </c>
      <c r="Z3756" s="6" t="s">
        <v>3324</v>
      </c>
      <c r="AA3756" s="6" t="s">
        <v>3326</v>
      </c>
      <c r="AB3756" s="6" t="s">
        <v>3327</v>
      </c>
      <c r="AC3756">
        <f>8/24</f>
        <v>0.33333333333333331</v>
      </c>
      <c r="AD3756" t="s">
        <v>40</v>
      </c>
      <c r="AE3756" t="s">
        <v>39</v>
      </c>
      <c r="AF3756" t="s">
        <v>40</v>
      </c>
      <c r="AG3756" t="s">
        <v>39</v>
      </c>
      <c r="AH3756" t="s">
        <v>39</v>
      </c>
      <c r="AI3756" t="s">
        <v>39</v>
      </c>
      <c r="AJ3756" s="6" t="s">
        <v>3331</v>
      </c>
      <c r="AK3756" s="29">
        <v>0.66900000000000004</v>
      </c>
      <c r="AL3756" t="s">
        <v>136</v>
      </c>
      <c r="AM3756">
        <v>0.254</v>
      </c>
      <c r="AN3756">
        <v>3</v>
      </c>
      <c r="AO3756">
        <v>50</v>
      </c>
      <c r="AP3756" t="s">
        <v>39</v>
      </c>
      <c r="AQ3756" t="s">
        <v>39</v>
      </c>
      <c r="AR3756" t="s">
        <v>2686</v>
      </c>
      <c r="AS3756" t="s">
        <v>3323</v>
      </c>
    </row>
    <row r="3757" spans="1:45" x14ac:dyDescent="0.35">
      <c r="A3757" t="s">
        <v>2371</v>
      </c>
      <c r="B3757" t="s">
        <v>3318</v>
      </c>
      <c r="C3757" t="s">
        <v>2592</v>
      </c>
      <c r="D3757" t="s">
        <v>2369</v>
      </c>
      <c r="E3757" t="s">
        <v>2370</v>
      </c>
      <c r="F3757" t="s">
        <v>3319</v>
      </c>
      <c r="G3757" t="s">
        <v>42</v>
      </c>
      <c r="H3757" t="s">
        <v>40</v>
      </c>
      <c r="I3757" t="s">
        <v>3320</v>
      </c>
      <c r="J3757">
        <v>36.72</v>
      </c>
      <c r="K3757">
        <v>97.42</v>
      </c>
      <c r="L3757">
        <v>2450</v>
      </c>
      <c r="M3757" t="s">
        <v>2632</v>
      </c>
      <c r="N3757" t="s">
        <v>39</v>
      </c>
      <c r="O3757">
        <v>2013</v>
      </c>
      <c r="P3757">
        <v>2013</v>
      </c>
      <c r="Q3757" t="s">
        <v>133</v>
      </c>
      <c r="R3757">
        <v>8</v>
      </c>
      <c r="S3757" t="s">
        <v>39</v>
      </c>
      <c r="T3757">
        <v>25</v>
      </c>
      <c r="U3757" s="6" t="s">
        <v>21</v>
      </c>
      <c r="V3757" s="6" t="s">
        <v>39</v>
      </c>
      <c r="W3757" t="s">
        <v>39</v>
      </c>
      <c r="X3757" s="6" t="s">
        <v>3322</v>
      </c>
      <c r="Y3757" s="6" t="s">
        <v>39</v>
      </c>
      <c r="Z3757" s="6" t="s">
        <v>3324</v>
      </c>
      <c r="AA3757" s="6" t="s">
        <v>3326</v>
      </c>
      <c r="AB3757" s="6" t="s">
        <v>3328</v>
      </c>
      <c r="AC3757">
        <f t="shared" ref="AC3757:AC3759" si="147">8/24</f>
        <v>0.33333333333333331</v>
      </c>
      <c r="AD3757" t="s">
        <v>40</v>
      </c>
      <c r="AE3757" t="s">
        <v>39</v>
      </c>
      <c r="AF3757" t="s">
        <v>40</v>
      </c>
      <c r="AG3757" t="s">
        <v>39</v>
      </c>
      <c r="AH3757" t="s">
        <v>39</v>
      </c>
      <c r="AI3757" t="s">
        <v>39</v>
      </c>
      <c r="AJ3757" s="6" t="s">
        <v>3331</v>
      </c>
      <c r="AK3757" s="29">
        <v>0.93700000000000006</v>
      </c>
      <c r="AL3757" t="s">
        <v>136</v>
      </c>
      <c r="AM3757">
        <v>0.184</v>
      </c>
      <c r="AN3757">
        <v>3</v>
      </c>
      <c r="AO3757">
        <v>50</v>
      </c>
      <c r="AP3757" t="s">
        <v>39</v>
      </c>
      <c r="AQ3757" t="s">
        <v>39</v>
      </c>
      <c r="AR3757" t="s">
        <v>2686</v>
      </c>
      <c r="AS3757" t="s">
        <v>3323</v>
      </c>
    </row>
    <row r="3758" spans="1:45" x14ac:dyDescent="0.35">
      <c r="A3758" t="s">
        <v>2371</v>
      </c>
      <c r="B3758" t="s">
        <v>3318</v>
      </c>
      <c r="C3758" t="s">
        <v>2592</v>
      </c>
      <c r="D3758" t="s">
        <v>2369</v>
      </c>
      <c r="E3758" t="s">
        <v>2370</v>
      </c>
      <c r="F3758" t="s">
        <v>3319</v>
      </c>
      <c r="G3758" t="s">
        <v>42</v>
      </c>
      <c r="H3758" t="s">
        <v>40</v>
      </c>
      <c r="I3758" t="s">
        <v>3320</v>
      </c>
      <c r="J3758">
        <v>36.72</v>
      </c>
      <c r="K3758">
        <v>97.42</v>
      </c>
      <c r="L3758">
        <v>2450</v>
      </c>
      <c r="M3758" t="s">
        <v>2632</v>
      </c>
      <c r="N3758" t="s">
        <v>39</v>
      </c>
      <c r="O3758">
        <v>2013</v>
      </c>
      <c r="P3758">
        <v>2013</v>
      </c>
      <c r="Q3758" t="s">
        <v>133</v>
      </c>
      <c r="R3758">
        <v>8</v>
      </c>
      <c r="S3758" t="s">
        <v>39</v>
      </c>
      <c r="T3758">
        <v>25</v>
      </c>
      <c r="U3758" s="6" t="s">
        <v>21</v>
      </c>
      <c r="V3758" s="6" t="s">
        <v>39</v>
      </c>
      <c r="W3758" t="s">
        <v>39</v>
      </c>
      <c r="X3758" s="6" t="s">
        <v>3322</v>
      </c>
      <c r="Y3758" s="6" t="s">
        <v>39</v>
      </c>
      <c r="Z3758" s="6" t="s">
        <v>3324</v>
      </c>
      <c r="AA3758" s="6" t="s">
        <v>3326</v>
      </c>
      <c r="AB3758" s="6" t="s">
        <v>3329</v>
      </c>
      <c r="AC3758">
        <f>8/24</f>
        <v>0.33333333333333331</v>
      </c>
      <c r="AD3758" t="s">
        <v>40</v>
      </c>
      <c r="AE3758" t="s">
        <v>39</v>
      </c>
      <c r="AF3758" t="s">
        <v>40</v>
      </c>
      <c r="AG3758" t="s">
        <v>39</v>
      </c>
      <c r="AH3758" t="s">
        <v>39</v>
      </c>
      <c r="AI3758" t="s">
        <v>39</v>
      </c>
      <c r="AJ3758" s="6" t="s">
        <v>3331</v>
      </c>
      <c r="AK3758" s="29">
        <v>0.84599999999999997</v>
      </c>
      <c r="AL3758" t="s">
        <v>136</v>
      </c>
      <c r="AM3758">
        <v>0.153</v>
      </c>
      <c r="AN3758">
        <v>3</v>
      </c>
      <c r="AO3758">
        <v>50</v>
      </c>
      <c r="AP3758" t="s">
        <v>39</v>
      </c>
      <c r="AQ3758" t="s">
        <v>39</v>
      </c>
      <c r="AR3758" t="s">
        <v>2686</v>
      </c>
      <c r="AS3758" t="s">
        <v>3323</v>
      </c>
    </row>
    <row r="3759" spans="1:45" x14ac:dyDescent="0.35">
      <c r="A3759" t="s">
        <v>2371</v>
      </c>
      <c r="B3759" t="s">
        <v>3318</v>
      </c>
      <c r="C3759" t="s">
        <v>2592</v>
      </c>
      <c r="D3759" t="s">
        <v>2369</v>
      </c>
      <c r="E3759" t="s">
        <v>2370</v>
      </c>
      <c r="F3759" t="s">
        <v>3319</v>
      </c>
      <c r="G3759" t="s">
        <v>42</v>
      </c>
      <c r="H3759" t="s">
        <v>40</v>
      </c>
      <c r="I3759" t="s">
        <v>3320</v>
      </c>
      <c r="J3759">
        <v>36.72</v>
      </c>
      <c r="K3759">
        <v>97.42</v>
      </c>
      <c r="L3759">
        <v>2450</v>
      </c>
      <c r="M3759" t="s">
        <v>2632</v>
      </c>
      <c r="N3759" t="s">
        <v>39</v>
      </c>
      <c r="O3759">
        <v>2013</v>
      </c>
      <c r="P3759">
        <v>2013</v>
      </c>
      <c r="Q3759" t="s">
        <v>133</v>
      </c>
      <c r="R3759">
        <v>8</v>
      </c>
      <c r="S3759" t="s">
        <v>39</v>
      </c>
      <c r="T3759">
        <v>25</v>
      </c>
      <c r="U3759" s="6" t="s">
        <v>21</v>
      </c>
      <c r="V3759" s="6" t="s">
        <v>39</v>
      </c>
      <c r="W3759" t="s">
        <v>39</v>
      </c>
      <c r="X3759" s="6" t="s">
        <v>3322</v>
      </c>
      <c r="Y3759" s="6" t="s">
        <v>39</v>
      </c>
      <c r="Z3759" s="6" t="s">
        <v>3324</v>
      </c>
      <c r="AA3759" s="6" t="s">
        <v>3326</v>
      </c>
      <c r="AB3759" s="6" t="s">
        <v>3330</v>
      </c>
      <c r="AC3759">
        <f t="shared" si="147"/>
        <v>0.33333333333333331</v>
      </c>
      <c r="AD3759" t="s">
        <v>40</v>
      </c>
      <c r="AE3759" t="s">
        <v>39</v>
      </c>
      <c r="AF3759" t="s">
        <v>40</v>
      </c>
      <c r="AG3759" t="s">
        <v>39</v>
      </c>
      <c r="AH3759" t="s">
        <v>39</v>
      </c>
      <c r="AI3759" t="s">
        <v>39</v>
      </c>
      <c r="AJ3759" s="6" t="s">
        <v>3331</v>
      </c>
      <c r="AK3759" s="29">
        <v>0.82799999999999996</v>
      </c>
      <c r="AL3759" t="s">
        <v>136</v>
      </c>
      <c r="AM3759">
        <v>0.219</v>
      </c>
      <c r="AN3759">
        <v>3</v>
      </c>
      <c r="AO3759">
        <v>50</v>
      </c>
      <c r="AP3759" t="s">
        <v>39</v>
      </c>
      <c r="AQ3759" t="s">
        <v>39</v>
      </c>
      <c r="AR3759" t="s">
        <v>2686</v>
      </c>
      <c r="AS3759" t="s">
        <v>3323</v>
      </c>
    </row>
    <row r="3760" spans="1:45" x14ac:dyDescent="0.35">
      <c r="A3760" t="s">
        <v>2371</v>
      </c>
      <c r="B3760" t="s">
        <v>3318</v>
      </c>
      <c r="C3760" t="s">
        <v>2592</v>
      </c>
      <c r="D3760" t="s">
        <v>2369</v>
      </c>
      <c r="E3760" t="s">
        <v>2370</v>
      </c>
      <c r="F3760" t="s">
        <v>3319</v>
      </c>
      <c r="G3760" t="s">
        <v>42</v>
      </c>
      <c r="H3760" t="s">
        <v>40</v>
      </c>
      <c r="I3760" t="s">
        <v>3320</v>
      </c>
      <c r="J3760">
        <v>36.72</v>
      </c>
      <c r="K3760">
        <v>97.42</v>
      </c>
      <c r="L3760">
        <v>2450</v>
      </c>
      <c r="M3760" t="s">
        <v>2632</v>
      </c>
      <c r="N3760" t="s">
        <v>39</v>
      </c>
      <c r="O3760">
        <v>2013</v>
      </c>
      <c r="P3760">
        <v>2013</v>
      </c>
      <c r="Q3760" t="s">
        <v>133</v>
      </c>
      <c r="R3760">
        <v>8</v>
      </c>
      <c r="S3760" t="s">
        <v>39</v>
      </c>
      <c r="T3760">
        <v>25</v>
      </c>
      <c r="U3760" s="6" t="s">
        <v>48</v>
      </c>
      <c r="V3760" s="6" t="s">
        <v>39</v>
      </c>
      <c r="W3760" t="s">
        <v>39</v>
      </c>
      <c r="X3760" s="6" t="s">
        <v>3322</v>
      </c>
      <c r="Y3760" s="6" t="s">
        <v>39</v>
      </c>
      <c r="Z3760" s="6" t="s">
        <v>3324</v>
      </c>
      <c r="AA3760" t="s">
        <v>39</v>
      </c>
      <c r="AB3760" s="6" t="s">
        <v>39</v>
      </c>
      <c r="AC3760">
        <f>16/24</f>
        <v>0.66666666666666663</v>
      </c>
      <c r="AD3760" t="s">
        <v>40</v>
      </c>
      <c r="AE3760" t="s">
        <v>39</v>
      </c>
      <c r="AF3760" t="s">
        <v>40</v>
      </c>
      <c r="AG3760" t="s">
        <v>39</v>
      </c>
      <c r="AH3760" t="s">
        <v>39</v>
      </c>
      <c r="AI3760" t="s">
        <v>39</v>
      </c>
      <c r="AJ3760" s="6" t="s">
        <v>3331</v>
      </c>
      <c r="AK3760" s="29">
        <v>9.1999999999999998E-2</v>
      </c>
      <c r="AL3760" t="s">
        <v>136</v>
      </c>
      <c r="AM3760">
        <v>0</v>
      </c>
      <c r="AN3760">
        <v>3</v>
      </c>
      <c r="AO3760">
        <v>50</v>
      </c>
      <c r="AP3760" t="s">
        <v>39</v>
      </c>
      <c r="AQ3760" t="s">
        <v>39</v>
      </c>
      <c r="AR3760" t="s">
        <v>2686</v>
      </c>
      <c r="AS3760" t="s">
        <v>3323</v>
      </c>
    </row>
    <row r="3761" spans="1:45" x14ac:dyDescent="0.35">
      <c r="A3761" t="s">
        <v>2371</v>
      </c>
      <c r="B3761" t="s">
        <v>3318</v>
      </c>
      <c r="C3761" t="s">
        <v>2592</v>
      </c>
      <c r="D3761" t="s">
        <v>2369</v>
      </c>
      <c r="E3761" t="s">
        <v>2370</v>
      </c>
      <c r="F3761" t="s">
        <v>3319</v>
      </c>
      <c r="G3761" t="s">
        <v>42</v>
      </c>
      <c r="H3761" t="s">
        <v>40</v>
      </c>
      <c r="I3761" t="s">
        <v>3320</v>
      </c>
      <c r="J3761">
        <v>36.72</v>
      </c>
      <c r="K3761">
        <v>97.42</v>
      </c>
      <c r="L3761">
        <v>2450</v>
      </c>
      <c r="M3761" t="s">
        <v>2632</v>
      </c>
      <c r="N3761" t="s">
        <v>39</v>
      </c>
      <c r="O3761">
        <v>2013</v>
      </c>
      <c r="P3761">
        <v>2013</v>
      </c>
      <c r="Q3761" t="s">
        <v>133</v>
      </c>
      <c r="R3761">
        <v>8</v>
      </c>
      <c r="S3761" t="s">
        <v>39</v>
      </c>
      <c r="T3761">
        <v>25</v>
      </c>
      <c r="U3761" s="6" t="s">
        <v>21</v>
      </c>
      <c r="V3761" s="6" t="s">
        <v>39</v>
      </c>
      <c r="W3761" t="s">
        <v>39</v>
      </c>
      <c r="X3761" s="6" t="s">
        <v>3322</v>
      </c>
      <c r="Y3761" s="6" t="s">
        <v>39</v>
      </c>
      <c r="Z3761" s="6" t="s">
        <v>3324</v>
      </c>
      <c r="AA3761" s="6" t="s">
        <v>3326</v>
      </c>
      <c r="AB3761" s="6" t="s">
        <v>3327</v>
      </c>
      <c r="AC3761">
        <f t="shared" ref="AC3761:AC3764" si="148">16/24</f>
        <v>0.66666666666666663</v>
      </c>
      <c r="AD3761" t="s">
        <v>40</v>
      </c>
      <c r="AE3761" t="s">
        <v>39</v>
      </c>
      <c r="AF3761" t="s">
        <v>40</v>
      </c>
      <c r="AG3761" t="s">
        <v>39</v>
      </c>
      <c r="AH3761" t="s">
        <v>39</v>
      </c>
      <c r="AI3761" t="s">
        <v>39</v>
      </c>
      <c r="AJ3761" s="6" t="s">
        <v>3331</v>
      </c>
      <c r="AK3761" s="29">
        <v>0.63900000000000001</v>
      </c>
      <c r="AL3761" t="s">
        <v>136</v>
      </c>
      <c r="AM3761">
        <v>2.9000000000000001E-2</v>
      </c>
      <c r="AN3761">
        <v>3</v>
      </c>
      <c r="AO3761">
        <v>50</v>
      </c>
      <c r="AP3761" t="s">
        <v>39</v>
      </c>
      <c r="AQ3761" t="s">
        <v>39</v>
      </c>
      <c r="AR3761" t="s">
        <v>2686</v>
      </c>
      <c r="AS3761" t="s">
        <v>3323</v>
      </c>
    </row>
    <row r="3762" spans="1:45" x14ac:dyDescent="0.35">
      <c r="A3762" t="s">
        <v>2371</v>
      </c>
      <c r="B3762" t="s">
        <v>3318</v>
      </c>
      <c r="C3762" t="s">
        <v>2592</v>
      </c>
      <c r="D3762" t="s">
        <v>2369</v>
      </c>
      <c r="E3762" t="s">
        <v>2370</v>
      </c>
      <c r="F3762" t="s">
        <v>3319</v>
      </c>
      <c r="G3762" t="s">
        <v>42</v>
      </c>
      <c r="H3762" t="s">
        <v>40</v>
      </c>
      <c r="I3762" t="s">
        <v>3320</v>
      </c>
      <c r="J3762">
        <v>36.72</v>
      </c>
      <c r="K3762">
        <v>97.42</v>
      </c>
      <c r="L3762">
        <v>2450</v>
      </c>
      <c r="M3762" t="s">
        <v>2632</v>
      </c>
      <c r="N3762" t="s">
        <v>39</v>
      </c>
      <c r="O3762">
        <v>2013</v>
      </c>
      <c r="P3762">
        <v>2013</v>
      </c>
      <c r="Q3762" t="s">
        <v>133</v>
      </c>
      <c r="R3762">
        <v>8</v>
      </c>
      <c r="S3762" t="s">
        <v>39</v>
      </c>
      <c r="T3762">
        <v>25</v>
      </c>
      <c r="U3762" s="6" t="s">
        <v>21</v>
      </c>
      <c r="V3762" s="6" t="s">
        <v>39</v>
      </c>
      <c r="W3762" t="s">
        <v>39</v>
      </c>
      <c r="X3762" s="6" t="s">
        <v>3322</v>
      </c>
      <c r="Y3762" s="6" t="s">
        <v>39</v>
      </c>
      <c r="Z3762" s="6" t="s">
        <v>3324</v>
      </c>
      <c r="AA3762" s="6" t="s">
        <v>3326</v>
      </c>
      <c r="AB3762" s="6" t="s">
        <v>3328</v>
      </c>
      <c r="AC3762">
        <f t="shared" si="148"/>
        <v>0.66666666666666663</v>
      </c>
      <c r="AD3762" t="s">
        <v>40</v>
      </c>
      <c r="AE3762" t="s">
        <v>39</v>
      </c>
      <c r="AF3762" t="s">
        <v>40</v>
      </c>
      <c r="AG3762" t="s">
        <v>39</v>
      </c>
      <c r="AH3762" t="s">
        <v>39</v>
      </c>
      <c r="AI3762" t="s">
        <v>39</v>
      </c>
      <c r="AJ3762" s="6" t="s">
        <v>3331</v>
      </c>
      <c r="AK3762" s="29">
        <v>0.85899999999999999</v>
      </c>
      <c r="AL3762" t="s">
        <v>136</v>
      </c>
      <c r="AM3762">
        <v>0.29599999999999999</v>
      </c>
      <c r="AN3762">
        <v>3</v>
      </c>
      <c r="AO3762">
        <v>50</v>
      </c>
      <c r="AP3762" t="s">
        <v>39</v>
      </c>
      <c r="AQ3762" t="s">
        <v>39</v>
      </c>
      <c r="AR3762" t="s">
        <v>2686</v>
      </c>
      <c r="AS3762" t="s">
        <v>3323</v>
      </c>
    </row>
    <row r="3763" spans="1:45" x14ac:dyDescent="0.35">
      <c r="A3763" t="s">
        <v>2371</v>
      </c>
      <c r="B3763" t="s">
        <v>3318</v>
      </c>
      <c r="C3763" t="s">
        <v>2592</v>
      </c>
      <c r="D3763" t="s">
        <v>2369</v>
      </c>
      <c r="E3763" t="s">
        <v>2370</v>
      </c>
      <c r="F3763" t="s">
        <v>3319</v>
      </c>
      <c r="G3763" t="s">
        <v>42</v>
      </c>
      <c r="H3763" t="s">
        <v>40</v>
      </c>
      <c r="I3763" t="s">
        <v>3320</v>
      </c>
      <c r="J3763">
        <v>36.72</v>
      </c>
      <c r="K3763">
        <v>97.42</v>
      </c>
      <c r="L3763">
        <v>2450</v>
      </c>
      <c r="M3763" t="s">
        <v>2632</v>
      </c>
      <c r="N3763" t="s">
        <v>39</v>
      </c>
      <c r="O3763">
        <v>2013</v>
      </c>
      <c r="P3763">
        <v>2013</v>
      </c>
      <c r="Q3763" t="s">
        <v>133</v>
      </c>
      <c r="R3763">
        <v>8</v>
      </c>
      <c r="S3763" t="s">
        <v>39</v>
      </c>
      <c r="T3763">
        <v>25</v>
      </c>
      <c r="U3763" s="6" t="s">
        <v>21</v>
      </c>
      <c r="V3763" s="6" t="s">
        <v>39</v>
      </c>
      <c r="W3763" t="s">
        <v>39</v>
      </c>
      <c r="X3763" s="6" t="s">
        <v>3322</v>
      </c>
      <c r="Y3763" s="6" t="s">
        <v>39</v>
      </c>
      <c r="Z3763" s="6" t="s">
        <v>3324</v>
      </c>
      <c r="AA3763" s="6" t="s">
        <v>3326</v>
      </c>
      <c r="AB3763" s="6" t="s">
        <v>3329</v>
      </c>
      <c r="AC3763">
        <f t="shared" si="148"/>
        <v>0.66666666666666663</v>
      </c>
      <c r="AD3763" t="s">
        <v>40</v>
      </c>
      <c r="AE3763" t="s">
        <v>39</v>
      </c>
      <c r="AF3763" t="s">
        <v>40</v>
      </c>
      <c r="AG3763" t="s">
        <v>39</v>
      </c>
      <c r="AH3763" t="s">
        <v>39</v>
      </c>
      <c r="AI3763" t="s">
        <v>39</v>
      </c>
      <c r="AJ3763" s="6" t="s">
        <v>3331</v>
      </c>
      <c r="AK3763" s="29">
        <v>0.753</v>
      </c>
      <c r="AL3763" t="s">
        <v>136</v>
      </c>
      <c r="AM3763">
        <v>0.30499999999999999</v>
      </c>
      <c r="AN3763">
        <v>3</v>
      </c>
      <c r="AO3763">
        <v>50</v>
      </c>
      <c r="AP3763" t="s">
        <v>39</v>
      </c>
      <c r="AQ3763" t="s">
        <v>39</v>
      </c>
      <c r="AR3763" t="s">
        <v>2686</v>
      </c>
      <c r="AS3763" t="s">
        <v>3323</v>
      </c>
    </row>
    <row r="3764" spans="1:45" x14ac:dyDescent="0.35">
      <c r="A3764" t="s">
        <v>2371</v>
      </c>
      <c r="B3764" t="s">
        <v>3318</v>
      </c>
      <c r="C3764" t="s">
        <v>2592</v>
      </c>
      <c r="D3764" t="s">
        <v>2369</v>
      </c>
      <c r="E3764" t="s">
        <v>2370</v>
      </c>
      <c r="F3764" t="s">
        <v>3319</v>
      </c>
      <c r="G3764" t="s">
        <v>42</v>
      </c>
      <c r="H3764" t="s">
        <v>40</v>
      </c>
      <c r="I3764" t="s">
        <v>3320</v>
      </c>
      <c r="J3764">
        <v>36.72</v>
      </c>
      <c r="K3764">
        <v>97.42</v>
      </c>
      <c r="L3764">
        <v>2450</v>
      </c>
      <c r="M3764" t="s">
        <v>2632</v>
      </c>
      <c r="N3764" t="s">
        <v>39</v>
      </c>
      <c r="O3764">
        <v>2013</v>
      </c>
      <c r="P3764">
        <v>2013</v>
      </c>
      <c r="Q3764" t="s">
        <v>133</v>
      </c>
      <c r="R3764">
        <v>8</v>
      </c>
      <c r="S3764" t="s">
        <v>39</v>
      </c>
      <c r="T3764">
        <v>25</v>
      </c>
      <c r="U3764" s="6" t="s">
        <v>21</v>
      </c>
      <c r="V3764" s="6" t="s">
        <v>39</v>
      </c>
      <c r="W3764" t="s">
        <v>39</v>
      </c>
      <c r="X3764" s="6" t="s">
        <v>3322</v>
      </c>
      <c r="Y3764" s="6" t="s">
        <v>39</v>
      </c>
      <c r="Z3764" s="6" t="s">
        <v>3324</v>
      </c>
      <c r="AA3764" s="6" t="s">
        <v>3326</v>
      </c>
      <c r="AB3764" s="6" t="s">
        <v>3330</v>
      </c>
      <c r="AC3764">
        <f t="shared" si="148"/>
        <v>0.66666666666666663</v>
      </c>
      <c r="AD3764" t="s">
        <v>40</v>
      </c>
      <c r="AE3764" t="s">
        <v>39</v>
      </c>
      <c r="AF3764" t="s">
        <v>40</v>
      </c>
      <c r="AG3764" t="s">
        <v>39</v>
      </c>
      <c r="AH3764" t="s">
        <v>39</v>
      </c>
      <c r="AI3764" t="s">
        <v>39</v>
      </c>
      <c r="AJ3764" s="6" t="s">
        <v>3331</v>
      </c>
      <c r="AK3764" s="29">
        <v>0.76300000000000001</v>
      </c>
      <c r="AL3764" t="s">
        <v>136</v>
      </c>
      <c r="AM3764">
        <v>0.245</v>
      </c>
      <c r="AN3764">
        <v>3</v>
      </c>
      <c r="AO3764">
        <v>50</v>
      </c>
      <c r="AP3764" t="s">
        <v>39</v>
      </c>
      <c r="AQ3764" t="s">
        <v>39</v>
      </c>
      <c r="AR3764" t="s">
        <v>2686</v>
      </c>
      <c r="AS3764" t="s">
        <v>3323</v>
      </c>
    </row>
    <row r="3765" spans="1:45" x14ac:dyDescent="0.35">
      <c r="A3765" t="s">
        <v>2371</v>
      </c>
      <c r="B3765" t="s">
        <v>3318</v>
      </c>
      <c r="C3765" t="s">
        <v>2592</v>
      </c>
      <c r="D3765" t="s">
        <v>2369</v>
      </c>
      <c r="E3765" t="s">
        <v>2370</v>
      </c>
      <c r="F3765" t="s">
        <v>3319</v>
      </c>
      <c r="G3765" t="s">
        <v>42</v>
      </c>
      <c r="H3765" t="s">
        <v>40</v>
      </c>
      <c r="I3765" t="s">
        <v>3320</v>
      </c>
      <c r="J3765">
        <v>36.72</v>
      </c>
      <c r="K3765">
        <v>97.42</v>
      </c>
      <c r="L3765">
        <v>2450</v>
      </c>
      <c r="M3765" t="s">
        <v>2632</v>
      </c>
      <c r="N3765" t="s">
        <v>39</v>
      </c>
      <c r="O3765">
        <v>2013</v>
      </c>
      <c r="P3765">
        <v>2013</v>
      </c>
      <c r="Q3765" t="s">
        <v>133</v>
      </c>
      <c r="R3765">
        <v>8</v>
      </c>
      <c r="S3765" t="s">
        <v>39</v>
      </c>
      <c r="T3765">
        <v>25</v>
      </c>
      <c r="U3765" s="6" t="s">
        <v>48</v>
      </c>
      <c r="V3765" s="6" t="s">
        <v>39</v>
      </c>
      <c r="W3765" t="s">
        <v>39</v>
      </c>
      <c r="X3765" s="6" t="s">
        <v>3322</v>
      </c>
      <c r="Y3765" s="6" t="s">
        <v>39</v>
      </c>
      <c r="Z3765" s="6" t="s">
        <v>3324</v>
      </c>
      <c r="AA3765" t="s">
        <v>39</v>
      </c>
      <c r="AB3765" s="6" t="s">
        <v>39</v>
      </c>
      <c r="AC3765">
        <f>1</f>
        <v>1</v>
      </c>
      <c r="AD3765" t="s">
        <v>40</v>
      </c>
      <c r="AE3765" t="s">
        <v>39</v>
      </c>
      <c r="AF3765" t="s">
        <v>40</v>
      </c>
      <c r="AG3765" t="s">
        <v>39</v>
      </c>
      <c r="AH3765" t="s">
        <v>39</v>
      </c>
      <c r="AI3765" t="s">
        <v>39</v>
      </c>
      <c r="AJ3765" s="6" t="s">
        <v>3331</v>
      </c>
      <c r="AK3765" s="29">
        <v>9.1999999999999998E-2</v>
      </c>
      <c r="AL3765" t="s">
        <v>136</v>
      </c>
      <c r="AM3765">
        <v>0</v>
      </c>
      <c r="AN3765">
        <v>3</v>
      </c>
      <c r="AO3765">
        <v>50</v>
      </c>
      <c r="AP3765" t="s">
        <v>39</v>
      </c>
      <c r="AQ3765" t="s">
        <v>39</v>
      </c>
      <c r="AR3765" t="s">
        <v>2686</v>
      </c>
      <c r="AS3765" t="s">
        <v>3323</v>
      </c>
    </row>
    <row r="3766" spans="1:45" x14ac:dyDescent="0.35">
      <c r="A3766" t="s">
        <v>2371</v>
      </c>
      <c r="B3766" t="s">
        <v>3318</v>
      </c>
      <c r="C3766" t="s">
        <v>2592</v>
      </c>
      <c r="D3766" t="s">
        <v>2369</v>
      </c>
      <c r="E3766" t="s">
        <v>2370</v>
      </c>
      <c r="F3766" t="s">
        <v>3319</v>
      </c>
      <c r="G3766" t="s">
        <v>42</v>
      </c>
      <c r="H3766" t="s">
        <v>40</v>
      </c>
      <c r="I3766" t="s">
        <v>3320</v>
      </c>
      <c r="J3766">
        <v>36.72</v>
      </c>
      <c r="K3766">
        <v>97.42</v>
      </c>
      <c r="L3766">
        <v>2450</v>
      </c>
      <c r="M3766" t="s">
        <v>2632</v>
      </c>
      <c r="N3766" t="s">
        <v>39</v>
      </c>
      <c r="O3766">
        <v>2013</v>
      </c>
      <c r="P3766">
        <v>2013</v>
      </c>
      <c r="Q3766" t="s">
        <v>133</v>
      </c>
      <c r="R3766">
        <v>8</v>
      </c>
      <c r="S3766" t="s">
        <v>39</v>
      </c>
      <c r="T3766">
        <v>25</v>
      </c>
      <c r="U3766" s="6" t="s">
        <v>21</v>
      </c>
      <c r="V3766" s="6" t="s">
        <v>39</v>
      </c>
      <c r="W3766" t="s">
        <v>39</v>
      </c>
      <c r="X3766" s="6" t="s">
        <v>3322</v>
      </c>
      <c r="Y3766" s="6" t="s">
        <v>39</v>
      </c>
      <c r="Z3766" s="6" t="s">
        <v>3324</v>
      </c>
      <c r="AA3766" s="6" t="s">
        <v>3326</v>
      </c>
      <c r="AB3766" s="6" t="s">
        <v>3327</v>
      </c>
      <c r="AC3766">
        <f>1</f>
        <v>1</v>
      </c>
      <c r="AD3766" t="s">
        <v>40</v>
      </c>
      <c r="AE3766" t="s">
        <v>39</v>
      </c>
      <c r="AF3766" t="s">
        <v>40</v>
      </c>
      <c r="AG3766" t="s">
        <v>39</v>
      </c>
      <c r="AH3766" t="s">
        <v>39</v>
      </c>
      <c r="AI3766" t="s">
        <v>39</v>
      </c>
      <c r="AJ3766" s="6" t="s">
        <v>3331</v>
      </c>
      <c r="AK3766" s="29">
        <v>0.68400000000000005</v>
      </c>
      <c r="AL3766" t="s">
        <v>136</v>
      </c>
      <c r="AM3766">
        <v>0.22600000000000001</v>
      </c>
      <c r="AN3766">
        <v>3</v>
      </c>
      <c r="AO3766">
        <v>50</v>
      </c>
      <c r="AP3766" t="s">
        <v>39</v>
      </c>
      <c r="AQ3766" t="s">
        <v>39</v>
      </c>
      <c r="AR3766" t="s">
        <v>2686</v>
      </c>
      <c r="AS3766" t="s">
        <v>3323</v>
      </c>
    </row>
    <row r="3767" spans="1:45" x14ac:dyDescent="0.35">
      <c r="A3767" t="s">
        <v>2371</v>
      </c>
      <c r="B3767" t="s">
        <v>3318</v>
      </c>
      <c r="C3767" t="s">
        <v>2592</v>
      </c>
      <c r="D3767" t="s">
        <v>2369</v>
      </c>
      <c r="E3767" t="s">
        <v>2370</v>
      </c>
      <c r="F3767" t="s">
        <v>3319</v>
      </c>
      <c r="G3767" t="s">
        <v>42</v>
      </c>
      <c r="H3767" t="s">
        <v>40</v>
      </c>
      <c r="I3767" t="s">
        <v>3320</v>
      </c>
      <c r="J3767">
        <v>36.72</v>
      </c>
      <c r="K3767">
        <v>97.42</v>
      </c>
      <c r="L3767">
        <v>2450</v>
      </c>
      <c r="M3767" t="s">
        <v>2632</v>
      </c>
      <c r="N3767" t="s">
        <v>39</v>
      </c>
      <c r="O3767">
        <v>2013</v>
      </c>
      <c r="P3767">
        <v>2013</v>
      </c>
      <c r="Q3767" t="s">
        <v>133</v>
      </c>
      <c r="R3767">
        <v>8</v>
      </c>
      <c r="S3767" t="s">
        <v>39</v>
      </c>
      <c r="T3767">
        <v>25</v>
      </c>
      <c r="U3767" s="6" t="s">
        <v>21</v>
      </c>
      <c r="V3767" s="6" t="s">
        <v>39</v>
      </c>
      <c r="W3767" t="s">
        <v>39</v>
      </c>
      <c r="X3767" s="6" t="s">
        <v>3322</v>
      </c>
      <c r="Y3767" s="6" t="s">
        <v>39</v>
      </c>
      <c r="Z3767" s="6" t="s">
        <v>3324</v>
      </c>
      <c r="AA3767" s="6" t="s">
        <v>3326</v>
      </c>
      <c r="AB3767" s="6" t="s">
        <v>3328</v>
      </c>
      <c r="AC3767">
        <f>1</f>
        <v>1</v>
      </c>
      <c r="AD3767" t="s">
        <v>40</v>
      </c>
      <c r="AE3767" t="s">
        <v>39</v>
      </c>
      <c r="AF3767" t="s">
        <v>40</v>
      </c>
      <c r="AG3767" t="s">
        <v>39</v>
      </c>
      <c r="AH3767" t="s">
        <v>39</v>
      </c>
      <c r="AI3767" t="s">
        <v>39</v>
      </c>
      <c r="AJ3767" s="6" t="s">
        <v>3331</v>
      </c>
      <c r="AK3767" s="29">
        <v>0.76800000000000002</v>
      </c>
      <c r="AL3767" t="s">
        <v>136</v>
      </c>
      <c r="AM3767">
        <v>0.121</v>
      </c>
      <c r="AN3767">
        <v>3</v>
      </c>
      <c r="AO3767">
        <v>50</v>
      </c>
      <c r="AP3767" t="s">
        <v>39</v>
      </c>
      <c r="AQ3767" t="s">
        <v>39</v>
      </c>
      <c r="AR3767" t="s">
        <v>2686</v>
      </c>
      <c r="AS3767" t="s">
        <v>3323</v>
      </c>
    </row>
    <row r="3768" spans="1:45" x14ac:dyDescent="0.35">
      <c r="A3768" t="s">
        <v>2371</v>
      </c>
      <c r="B3768" t="s">
        <v>3318</v>
      </c>
      <c r="C3768" t="s">
        <v>2592</v>
      </c>
      <c r="D3768" t="s">
        <v>2369</v>
      </c>
      <c r="E3768" t="s">
        <v>2370</v>
      </c>
      <c r="F3768" t="s">
        <v>3319</v>
      </c>
      <c r="G3768" t="s">
        <v>42</v>
      </c>
      <c r="H3768" t="s">
        <v>40</v>
      </c>
      <c r="I3768" t="s">
        <v>3320</v>
      </c>
      <c r="J3768">
        <v>36.72</v>
      </c>
      <c r="K3768">
        <v>97.42</v>
      </c>
      <c r="L3768">
        <v>2450</v>
      </c>
      <c r="M3768" t="s">
        <v>2632</v>
      </c>
      <c r="N3768" t="s">
        <v>39</v>
      </c>
      <c r="O3768">
        <v>2013</v>
      </c>
      <c r="P3768">
        <v>2013</v>
      </c>
      <c r="Q3768" t="s">
        <v>133</v>
      </c>
      <c r="R3768">
        <v>8</v>
      </c>
      <c r="S3768" t="s">
        <v>39</v>
      </c>
      <c r="T3768">
        <v>25</v>
      </c>
      <c r="U3768" s="6" t="s">
        <v>21</v>
      </c>
      <c r="V3768" s="6" t="s">
        <v>39</v>
      </c>
      <c r="W3768" t="s">
        <v>39</v>
      </c>
      <c r="X3768" s="6" t="s">
        <v>3322</v>
      </c>
      <c r="Y3768" s="6" t="s">
        <v>39</v>
      </c>
      <c r="Z3768" s="6" t="s">
        <v>3324</v>
      </c>
      <c r="AA3768" s="6" t="s">
        <v>3326</v>
      </c>
      <c r="AB3768" s="6" t="s">
        <v>3329</v>
      </c>
      <c r="AC3768">
        <f>1</f>
        <v>1</v>
      </c>
      <c r="AD3768" t="s">
        <v>40</v>
      </c>
      <c r="AE3768" t="s">
        <v>39</v>
      </c>
      <c r="AF3768" t="s">
        <v>40</v>
      </c>
      <c r="AG3768" t="s">
        <v>39</v>
      </c>
      <c r="AH3768" t="s">
        <v>39</v>
      </c>
      <c r="AI3768" t="s">
        <v>39</v>
      </c>
      <c r="AJ3768" s="6" t="s">
        <v>3331</v>
      </c>
      <c r="AK3768" s="29">
        <v>0.71</v>
      </c>
      <c r="AL3768" t="s">
        <v>136</v>
      </c>
      <c r="AM3768">
        <v>0.35299999999999998</v>
      </c>
      <c r="AN3768">
        <v>3</v>
      </c>
      <c r="AO3768">
        <v>50</v>
      </c>
      <c r="AP3768" t="s">
        <v>39</v>
      </c>
      <c r="AQ3768" t="s">
        <v>39</v>
      </c>
      <c r="AR3768" t="s">
        <v>2686</v>
      </c>
      <c r="AS3768" t="s">
        <v>3323</v>
      </c>
    </row>
    <row r="3769" spans="1:45" x14ac:dyDescent="0.35">
      <c r="A3769" t="s">
        <v>2371</v>
      </c>
      <c r="B3769" t="s">
        <v>2707</v>
      </c>
      <c r="C3769" t="s">
        <v>2592</v>
      </c>
      <c r="D3769" t="s">
        <v>2369</v>
      </c>
      <c r="E3769" t="s">
        <v>2370</v>
      </c>
      <c r="F3769" t="s">
        <v>3319</v>
      </c>
      <c r="G3769" t="s">
        <v>42</v>
      </c>
      <c r="H3769" t="s">
        <v>40</v>
      </c>
      <c r="I3769" t="s">
        <v>3320</v>
      </c>
      <c r="J3769">
        <v>36.72</v>
      </c>
      <c r="K3769">
        <v>97.42</v>
      </c>
      <c r="L3769">
        <v>2450</v>
      </c>
      <c r="M3769" t="s">
        <v>2632</v>
      </c>
      <c r="N3769" t="s">
        <v>39</v>
      </c>
      <c r="O3769">
        <v>2013</v>
      </c>
      <c r="P3769">
        <v>2013</v>
      </c>
      <c r="Q3769" t="s">
        <v>133</v>
      </c>
      <c r="R3769">
        <v>8</v>
      </c>
      <c r="S3769" t="s">
        <v>39</v>
      </c>
      <c r="T3769">
        <v>25</v>
      </c>
      <c r="U3769" s="6" t="s">
        <v>21</v>
      </c>
      <c r="V3769" s="6" t="s">
        <v>39</v>
      </c>
      <c r="W3769" t="s">
        <v>39</v>
      </c>
      <c r="X3769" s="6" t="s">
        <v>3322</v>
      </c>
      <c r="Y3769" s="6" t="s">
        <v>39</v>
      </c>
      <c r="Z3769" s="6" t="s">
        <v>3324</v>
      </c>
      <c r="AA3769" s="6" t="s">
        <v>3326</v>
      </c>
      <c r="AB3769" s="6" t="s">
        <v>3330</v>
      </c>
      <c r="AC3769">
        <f>1</f>
        <v>1</v>
      </c>
      <c r="AD3769" t="s">
        <v>40</v>
      </c>
      <c r="AE3769" t="s">
        <v>39</v>
      </c>
      <c r="AF3769" t="s">
        <v>40</v>
      </c>
      <c r="AG3769" t="s">
        <v>39</v>
      </c>
      <c r="AH3769" t="s">
        <v>39</v>
      </c>
      <c r="AI3769" t="s">
        <v>39</v>
      </c>
      <c r="AJ3769" s="6" t="s">
        <v>3331</v>
      </c>
      <c r="AK3769" s="29">
        <v>0.57299999999999995</v>
      </c>
      <c r="AL3769" t="s">
        <v>136</v>
      </c>
      <c r="AM3769">
        <v>0.20699999999999999</v>
      </c>
      <c r="AN3769">
        <v>3</v>
      </c>
      <c r="AO3769">
        <v>50</v>
      </c>
      <c r="AP3769" t="s">
        <v>39</v>
      </c>
      <c r="AQ3769" t="s">
        <v>39</v>
      </c>
      <c r="AR3769" t="s">
        <v>2686</v>
      </c>
      <c r="AS3769" t="s">
        <v>3323</v>
      </c>
    </row>
    <row r="3770" spans="1:45" x14ac:dyDescent="0.35">
      <c r="A3770" t="s">
        <v>2371</v>
      </c>
      <c r="B3770" t="s">
        <v>2707</v>
      </c>
      <c r="C3770" t="s">
        <v>2592</v>
      </c>
      <c r="D3770" t="s">
        <v>2369</v>
      </c>
      <c r="E3770" t="s">
        <v>2370</v>
      </c>
      <c r="F3770" t="s">
        <v>3319</v>
      </c>
      <c r="G3770" t="s">
        <v>42</v>
      </c>
      <c r="H3770" t="s">
        <v>40</v>
      </c>
      <c r="I3770" t="s">
        <v>3320</v>
      </c>
      <c r="J3770">
        <v>36.72</v>
      </c>
      <c r="K3770">
        <v>97.42</v>
      </c>
      <c r="L3770">
        <v>2450</v>
      </c>
      <c r="M3770" t="s">
        <v>2632</v>
      </c>
      <c r="N3770" t="s">
        <v>39</v>
      </c>
      <c r="O3770">
        <v>2013</v>
      </c>
      <c r="P3770">
        <v>2013</v>
      </c>
      <c r="Q3770" t="s">
        <v>133</v>
      </c>
      <c r="R3770">
        <v>8</v>
      </c>
      <c r="S3770" t="s">
        <v>39</v>
      </c>
      <c r="T3770">
        <v>25</v>
      </c>
      <c r="U3770" s="6" t="s">
        <v>48</v>
      </c>
      <c r="V3770" s="6" t="s">
        <v>39</v>
      </c>
      <c r="W3770" t="s">
        <v>39</v>
      </c>
      <c r="X3770" s="6" t="s">
        <v>3322</v>
      </c>
      <c r="Y3770" s="6" t="s">
        <v>39</v>
      </c>
      <c r="Z3770" s="6" t="s">
        <v>3324</v>
      </c>
      <c r="AA3770" t="s">
        <v>39</v>
      </c>
      <c r="AB3770" s="6" t="s">
        <v>39</v>
      </c>
      <c r="AC3770" t="s">
        <v>39</v>
      </c>
      <c r="AD3770" t="s">
        <v>40</v>
      </c>
      <c r="AE3770" t="s">
        <v>39</v>
      </c>
      <c r="AF3770" t="s">
        <v>40</v>
      </c>
      <c r="AG3770" t="s">
        <v>39</v>
      </c>
      <c r="AH3770" t="s">
        <v>39</v>
      </c>
      <c r="AI3770" t="s">
        <v>39</v>
      </c>
      <c r="AJ3770" s="6" t="s">
        <v>43</v>
      </c>
      <c r="AK3770">
        <v>4.6150000000000002</v>
      </c>
      <c r="AL3770" t="s">
        <v>136</v>
      </c>
      <c r="AM3770">
        <v>0</v>
      </c>
      <c r="AN3770">
        <v>3</v>
      </c>
      <c r="AO3770">
        <v>50</v>
      </c>
      <c r="AP3770" t="s">
        <v>39</v>
      </c>
      <c r="AQ3770" t="s">
        <v>39</v>
      </c>
      <c r="AR3770" t="s">
        <v>2642</v>
      </c>
      <c r="AS3770" t="s">
        <v>3323</v>
      </c>
    </row>
    <row r="3771" spans="1:45" x14ac:dyDescent="0.35">
      <c r="A3771" t="s">
        <v>2371</v>
      </c>
      <c r="B3771" t="s">
        <v>2707</v>
      </c>
      <c r="C3771" t="s">
        <v>2592</v>
      </c>
      <c r="D3771" t="s">
        <v>2369</v>
      </c>
      <c r="E3771" t="s">
        <v>2370</v>
      </c>
      <c r="F3771" t="s">
        <v>3319</v>
      </c>
      <c r="G3771" t="s">
        <v>42</v>
      </c>
      <c r="H3771" t="s">
        <v>40</v>
      </c>
      <c r="I3771" t="s">
        <v>3320</v>
      </c>
      <c r="J3771">
        <v>36.72</v>
      </c>
      <c r="K3771">
        <v>97.42</v>
      </c>
      <c r="L3771">
        <v>2450</v>
      </c>
      <c r="M3771" t="s">
        <v>2632</v>
      </c>
      <c r="N3771" t="s">
        <v>39</v>
      </c>
      <c r="O3771">
        <v>2013</v>
      </c>
      <c r="P3771">
        <v>2013</v>
      </c>
      <c r="Q3771" t="s">
        <v>133</v>
      </c>
      <c r="R3771">
        <v>8</v>
      </c>
      <c r="S3771" t="s">
        <v>39</v>
      </c>
      <c r="T3771">
        <v>25</v>
      </c>
      <c r="U3771" s="6" t="s">
        <v>2628</v>
      </c>
      <c r="V3771" s="6" t="s">
        <v>3157</v>
      </c>
      <c r="W3771">
        <v>30</v>
      </c>
      <c r="X3771" s="6" t="s">
        <v>3322</v>
      </c>
      <c r="Y3771" s="6" t="s">
        <v>39</v>
      </c>
      <c r="Z3771" s="6" t="s">
        <v>3324</v>
      </c>
      <c r="AA3771" t="s">
        <v>39</v>
      </c>
      <c r="AB3771" s="6" t="s">
        <v>39</v>
      </c>
      <c r="AC3771" t="s">
        <v>39</v>
      </c>
      <c r="AD3771" t="s">
        <v>40</v>
      </c>
      <c r="AE3771" t="s">
        <v>39</v>
      </c>
      <c r="AF3771" t="s">
        <v>40</v>
      </c>
      <c r="AG3771" t="s">
        <v>39</v>
      </c>
      <c r="AH3771" t="s">
        <v>39</v>
      </c>
      <c r="AI3771" t="s">
        <v>39</v>
      </c>
      <c r="AJ3771" s="6" t="s">
        <v>43</v>
      </c>
      <c r="AK3771">
        <v>4.6150000000000002</v>
      </c>
      <c r="AL3771" t="s">
        <v>136</v>
      </c>
      <c r="AM3771">
        <v>0</v>
      </c>
      <c r="AN3771">
        <v>3</v>
      </c>
      <c r="AO3771">
        <v>50</v>
      </c>
      <c r="AP3771" t="s">
        <v>39</v>
      </c>
      <c r="AQ3771" t="s">
        <v>39</v>
      </c>
      <c r="AR3771" t="s">
        <v>2642</v>
      </c>
      <c r="AS3771" t="s">
        <v>3323</v>
      </c>
    </row>
    <row r="3772" spans="1:45" x14ac:dyDescent="0.35">
      <c r="A3772" t="s">
        <v>2371</v>
      </c>
      <c r="B3772" t="s">
        <v>2707</v>
      </c>
      <c r="C3772" t="s">
        <v>2592</v>
      </c>
      <c r="D3772" t="s">
        <v>2369</v>
      </c>
      <c r="E3772" t="s">
        <v>2370</v>
      </c>
      <c r="F3772" t="s">
        <v>3319</v>
      </c>
      <c r="G3772" t="s">
        <v>42</v>
      </c>
      <c r="H3772" t="s">
        <v>40</v>
      </c>
      <c r="I3772" t="s">
        <v>3320</v>
      </c>
      <c r="J3772">
        <v>36.72</v>
      </c>
      <c r="K3772">
        <v>97.42</v>
      </c>
      <c r="L3772">
        <v>2450</v>
      </c>
      <c r="M3772" t="s">
        <v>2632</v>
      </c>
      <c r="N3772" t="s">
        <v>39</v>
      </c>
      <c r="O3772">
        <v>2013</v>
      </c>
      <c r="P3772">
        <v>2013</v>
      </c>
      <c r="Q3772" t="s">
        <v>133</v>
      </c>
      <c r="R3772">
        <v>8</v>
      </c>
      <c r="S3772" t="s">
        <v>39</v>
      </c>
      <c r="T3772">
        <v>25</v>
      </c>
      <c r="U3772" s="6" t="s">
        <v>2628</v>
      </c>
      <c r="V3772" s="6" t="s">
        <v>3157</v>
      </c>
      <c r="W3772">
        <v>50</v>
      </c>
      <c r="X3772" s="6" t="s">
        <v>3322</v>
      </c>
      <c r="Y3772" s="6" t="s">
        <v>39</v>
      </c>
      <c r="Z3772" s="6" t="s">
        <v>3324</v>
      </c>
      <c r="AA3772" t="s">
        <v>39</v>
      </c>
      <c r="AB3772" s="6" t="s">
        <v>39</v>
      </c>
      <c r="AC3772" t="s">
        <v>39</v>
      </c>
      <c r="AD3772" t="s">
        <v>40</v>
      </c>
      <c r="AE3772" t="s">
        <v>39</v>
      </c>
      <c r="AF3772" t="s">
        <v>40</v>
      </c>
      <c r="AG3772" t="s">
        <v>39</v>
      </c>
      <c r="AH3772" t="s">
        <v>39</v>
      </c>
      <c r="AI3772" t="s">
        <v>39</v>
      </c>
      <c r="AJ3772" s="6" t="s">
        <v>43</v>
      </c>
      <c r="AK3772">
        <v>4.7409999999999997</v>
      </c>
      <c r="AL3772" t="s">
        <v>136</v>
      </c>
      <c r="AM3772">
        <v>0</v>
      </c>
      <c r="AN3772">
        <v>3</v>
      </c>
      <c r="AO3772">
        <v>50</v>
      </c>
      <c r="AP3772" t="s">
        <v>39</v>
      </c>
      <c r="AQ3772" t="s">
        <v>39</v>
      </c>
      <c r="AR3772" t="s">
        <v>2642</v>
      </c>
      <c r="AS3772" t="s">
        <v>3323</v>
      </c>
    </row>
    <row r="3773" spans="1:45" x14ac:dyDescent="0.35">
      <c r="A3773" t="s">
        <v>2371</v>
      </c>
      <c r="B3773" t="s">
        <v>2707</v>
      </c>
      <c r="C3773" t="s">
        <v>2592</v>
      </c>
      <c r="D3773" t="s">
        <v>2369</v>
      </c>
      <c r="E3773" t="s">
        <v>2370</v>
      </c>
      <c r="F3773" t="s">
        <v>3319</v>
      </c>
      <c r="G3773" t="s">
        <v>42</v>
      </c>
      <c r="H3773" t="s">
        <v>40</v>
      </c>
      <c r="I3773" t="s">
        <v>3320</v>
      </c>
      <c r="J3773">
        <v>36.72</v>
      </c>
      <c r="K3773">
        <v>97.42</v>
      </c>
      <c r="L3773">
        <v>2450</v>
      </c>
      <c r="M3773" t="s">
        <v>2632</v>
      </c>
      <c r="N3773" t="s">
        <v>39</v>
      </c>
      <c r="O3773">
        <v>2013</v>
      </c>
      <c r="P3773">
        <v>2013</v>
      </c>
      <c r="Q3773" t="s">
        <v>133</v>
      </c>
      <c r="R3773">
        <v>8</v>
      </c>
      <c r="S3773" t="s">
        <v>39</v>
      </c>
      <c r="T3773">
        <v>25</v>
      </c>
      <c r="U3773" s="6" t="s">
        <v>2628</v>
      </c>
      <c r="V3773" s="6" t="s">
        <v>3157</v>
      </c>
      <c r="W3773">
        <v>70</v>
      </c>
      <c r="X3773" s="6" t="s">
        <v>3322</v>
      </c>
      <c r="Y3773" s="6" t="s">
        <v>39</v>
      </c>
      <c r="Z3773" s="6" t="s">
        <v>3324</v>
      </c>
      <c r="AA3773" t="s">
        <v>39</v>
      </c>
      <c r="AB3773" s="6" t="s">
        <v>39</v>
      </c>
      <c r="AC3773" t="s">
        <v>39</v>
      </c>
      <c r="AD3773" t="s">
        <v>40</v>
      </c>
      <c r="AE3773" t="s">
        <v>39</v>
      </c>
      <c r="AF3773" t="s">
        <v>40</v>
      </c>
      <c r="AG3773" t="s">
        <v>39</v>
      </c>
      <c r="AH3773" t="s">
        <v>39</v>
      </c>
      <c r="AI3773" t="s">
        <v>39</v>
      </c>
      <c r="AJ3773" s="6" t="s">
        <v>43</v>
      </c>
      <c r="AK3773">
        <v>4.6429999999999998</v>
      </c>
      <c r="AL3773" t="s">
        <v>136</v>
      </c>
      <c r="AM3773">
        <v>0</v>
      </c>
      <c r="AN3773">
        <v>3</v>
      </c>
      <c r="AO3773">
        <v>50</v>
      </c>
      <c r="AP3773" t="s">
        <v>39</v>
      </c>
      <c r="AQ3773" t="s">
        <v>39</v>
      </c>
      <c r="AR3773" t="s">
        <v>2642</v>
      </c>
      <c r="AS3773" t="s">
        <v>3323</v>
      </c>
    </row>
    <row r="3774" spans="1:45" x14ac:dyDescent="0.35">
      <c r="A3774" t="s">
        <v>2371</v>
      </c>
      <c r="B3774" t="s">
        <v>2707</v>
      </c>
      <c r="C3774" t="s">
        <v>2592</v>
      </c>
      <c r="D3774" t="s">
        <v>2369</v>
      </c>
      <c r="E3774" t="s">
        <v>2370</v>
      </c>
      <c r="F3774" t="s">
        <v>3319</v>
      </c>
      <c r="G3774" t="s">
        <v>42</v>
      </c>
      <c r="H3774" t="s">
        <v>40</v>
      </c>
      <c r="I3774" t="s">
        <v>3320</v>
      </c>
      <c r="J3774">
        <v>36.72</v>
      </c>
      <c r="K3774">
        <v>97.42</v>
      </c>
      <c r="L3774">
        <v>2450</v>
      </c>
      <c r="M3774" t="s">
        <v>2632</v>
      </c>
      <c r="N3774" t="s">
        <v>39</v>
      </c>
      <c r="O3774">
        <v>2013</v>
      </c>
      <c r="P3774">
        <v>2013</v>
      </c>
      <c r="Q3774" t="s">
        <v>133</v>
      </c>
      <c r="R3774">
        <v>8</v>
      </c>
      <c r="S3774" t="s">
        <v>39</v>
      </c>
      <c r="T3774">
        <v>25</v>
      </c>
      <c r="U3774" s="6" t="s">
        <v>2628</v>
      </c>
      <c r="V3774" s="6" t="s">
        <v>3157</v>
      </c>
      <c r="W3774">
        <v>90</v>
      </c>
      <c r="X3774" s="6" t="s">
        <v>3322</v>
      </c>
      <c r="Y3774" s="6" t="s">
        <v>39</v>
      </c>
      <c r="Z3774" s="6" t="s">
        <v>3324</v>
      </c>
      <c r="AA3774" t="s">
        <v>39</v>
      </c>
      <c r="AB3774" s="6" t="s">
        <v>39</v>
      </c>
      <c r="AC3774" t="s">
        <v>39</v>
      </c>
      <c r="AD3774" t="s">
        <v>40</v>
      </c>
      <c r="AE3774" t="s">
        <v>39</v>
      </c>
      <c r="AF3774" t="s">
        <v>40</v>
      </c>
      <c r="AG3774" t="s">
        <v>39</v>
      </c>
      <c r="AH3774" t="s">
        <v>39</v>
      </c>
      <c r="AI3774" t="s">
        <v>39</v>
      </c>
      <c r="AJ3774" s="6" t="s">
        <v>43</v>
      </c>
      <c r="AK3774" s="14">
        <v>4.5449999999999999</v>
      </c>
      <c r="AL3774" t="s">
        <v>136</v>
      </c>
      <c r="AM3774">
        <v>0</v>
      </c>
      <c r="AN3774">
        <v>3</v>
      </c>
      <c r="AO3774">
        <v>50</v>
      </c>
      <c r="AP3774" t="s">
        <v>39</v>
      </c>
      <c r="AQ3774" t="s">
        <v>39</v>
      </c>
      <c r="AR3774" t="s">
        <v>2642</v>
      </c>
      <c r="AS3774" t="s">
        <v>3323</v>
      </c>
    </row>
    <row r="3775" spans="1:45" x14ac:dyDescent="0.35">
      <c r="A3775" t="s">
        <v>2371</v>
      </c>
      <c r="B3775" t="s">
        <v>2707</v>
      </c>
      <c r="C3775" t="s">
        <v>2592</v>
      </c>
      <c r="D3775" t="s">
        <v>2369</v>
      </c>
      <c r="E3775" t="s">
        <v>2370</v>
      </c>
      <c r="F3775" t="s">
        <v>3319</v>
      </c>
      <c r="G3775" t="s">
        <v>42</v>
      </c>
      <c r="H3775" t="s">
        <v>40</v>
      </c>
      <c r="I3775" t="s">
        <v>3320</v>
      </c>
      <c r="J3775">
        <v>36.72</v>
      </c>
      <c r="K3775">
        <v>97.42</v>
      </c>
      <c r="L3775">
        <v>2450</v>
      </c>
      <c r="M3775" t="s">
        <v>2632</v>
      </c>
      <c r="N3775" t="s">
        <v>39</v>
      </c>
      <c r="O3775">
        <v>2013</v>
      </c>
      <c r="P3775">
        <v>2013</v>
      </c>
      <c r="Q3775" t="s">
        <v>133</v>
      </c>
      <c r="R3775">
        <v>8</v>
      </c>
      <c r="S3775" t="s">
        <v>39</v>
      </c>
      <c r="T3775">
        <v>25</v>
      </c>
      <c r="U3775" s="6" t="s">
        <v>2628</v>
      </c>
      <c r="V3775" s="6" t="s">
        <v>2729</v>
      </c>
      <c r="W3775">
        <v>30</v>
      </c>
      <c r="X3775" s="6" t="s">
        <v>3322</v>
      </c>
      <c r="Y3775" s="6" t="s">
        <v>39</v>
      </c>
      <c r="Z3775" s="6" t="s">
        <v>3324</v>
      </c>
      <c r="AA3775" t="s">
        <v>39</v>
      </c>
      <c r="AB3775" s="6" t="s">
        <v>39</v>
      </c>
      <c r="AC3775" t="s">
        <v>39</v>
      </c>
      <c r="AD3775" t="s">
        <v>40</v>
      </c>
      <c r="AE3775" t="s">
        <v>39</v>
      </c>
      <c r="AF3775" t="s">
        <v>40</v>
      </c>
      <c r="AG3775" t="s">
        <v>39</v>
      </c>
      <c r="AH3775" t="s">
        <v>39</v>
      </c>
      <c r="AI3775" t="s">
        <v>39</v>
      </c>
      <c r="AJ3775" s="6" t="s">
        <v>43</v>
      </c>
      <c r="AK3775">
        <v>4.6150000000000002</v>
      </c>
      <c r="AL3775" t="s">
        <v>136</v>
      </c>
      <c r="AM3775">
        <v>0</v>
      </c>
      <c r="AN3775">
        <v>3</v>
      </c>
      <c r="AO3775">
        <v>50</v>
      </c>
      <c r="AP3775" t="s">
        <v>39</v>
      </c>
      <c r="AQ3775" t="s">
        <v>39</v>
      </c>
      <c r="AR3775" t="s">
        <v>2642</v>
      </c>
      <c r="AS3775" t="s">
        <v>3323</v>
      </c>
    </row>
    <row r="3776" spans="1:45" x14ac:dyDescent="0.35">
      <c r="A3776" t="s">
        <v>2371</v>
      </c>
      <c r="B3776" t="s">
        <v>2707</v>
      </c>
      <c r="C3776" t="s">
        <v>2592</v>
      </c>
      <c r="D3776" t="s">
        <v>2369</v>
      </c>
      <c r="E3776" t="s">
        <v>2370</v>
      </c>
      <c r="F3776" t="s">
        <v>3319</v>
      </c>
      <c r="G3776" t="s">
        <v>42</v>
      </c>
      <c r="H3776" t="s">
        <v>40</v>
      </c>
      <c r="I3776" t="s">
        <v>3320</v>
      </c>
      <c r="J3776">
        <v>36.72</v>
      </c>
      <c r="K3776">
        <v>97.42</v>
      </c>
      <c r="L3776">
        <v>2450</v>
      </c>
      <c r="M3776" t="s">
        <v>2632</v>
      </c>
      <c r="N3776" t="s">
        <v>39</v>
      </c>
      <c r="O3776">
        <v>2013</v>
      </c>
      <c r="P3776">
        <v>2013</v>
      </c>
      <c r="Q3776" t="s">
        <v>133</v>
      </c>
      <c r="R3776">
        <v>8</v>
      </c>
      <c r="S3776" t="s">
        <v>39</v>
      </c>
      <c r="T3776">
        <v>25</v>
      </c>
      <c r="U3776" s="6" t="s">
        <v>2628</v>
      </c>
      <c r="V3776" s="6" t="s">
        <v>2729</v>
      </c>
      <c r="W3776">
        <v>50</v>
      </c>
      <c r="X3776" s="6" t="s">
        <v>3322</v>
      </c>
      <c r="Y3776" s="6" t="s">
        <v>39</v>
      </c>
      <c r="Z3776" s="6" t="s">
        <v>3324</v>
      </c>
      <c r="AA3776" t="s">
        <v>39</v>
      </c>
      <c r="AB3776" s="6" t="s">
        <v>39</v>
      </c>
      <c r="AC3776" t="s">
        <v>39</v>
      </c>
      <c r="AD3776" t="s">
        <v>40</v>
      </c>
      <c r="AE3776" t="s">
        <v>39</v>
      </c>
      <c r="AF3776" t="s">
        <v>40</v>
      </c>
      <c r="AG3776" t="s">
        <v>39</v>
      </c>
      <c r="AH3776" t="s">
        <v>39</v>
      </c>
      <c r="AI3776" t="s">
        <v>39</v>
      </c>
      <c r="AJ3776" s="6" t="s">
        <v>43</v>
      </c>
      <c r="AK3776">
        <v>14.262</v>
      </c>
      <c r="AL3776" t="s">
        <v>136</v>
      </c>
      <c r="AM3776">
        <v>4.1180000000000003</v>
      </c>
      <c r="AN3776">
        <v>3</v>
      </c>
      <c r="AO3776">
        <v>50</v>
      </c>
      <c r="AP3776" t="s">
        <v>39</v>
      </c>
      <c r="AQ3776" t="s">
        <v>39</v>
      </c>
      <c r="AR3776" t="s">
        <v>2642</v>
      </c>
      <c r="AS3776" t="s">
        <v>3323</v>
      </c>
    </row>
    <row r="3777" spans="1:45" x14ac:dyDescent="0.35">
      <c r="A3777" t="s">
        <v>2371</v>
      </c>
      <c r="B3777" t="s">
        <v>2707</v>
      </c>
      <c r="C3777" t="s">
        <v>2592</v>
      </c>
      <c r="D3777" t="s">
        <v>2369</v>
      </c>
      <c r="E3777" t="s">
        <v>2370</v>
      </c>
      <c r="F3777" t="s">
        <v>3319</v>
      </c>
      <c r="G3777" t="s">
        <v>42</v>
      </c>
      <c r="H3777" t="s">
        <v>40</v>
      </c>
      <c r="I3777" t="s">
        <v>3320</v>
      </c>
      <c r="J3777">
        <v>36.72</v>
      </c>
      <c r="K3777">
        <v>97.42</v>
      </c>
      <c r="L3777">
        <v>2450</v>
      </c>
      <c r="M3777" t="s">
        <v>2632</v>
      </c>
      <c r="N3777" t="s">
        <v>39</v>
      </c>
      <c r="O3777">
        <v>2013</v>
      </c>
      <c r="P3777">
        <v>2013</v>
      </c>
      <c r="Q3777" t="s">
        <v>133</v>
      </c>
      <c r="R3777">
        <v>8</v>
      </c>
      <c r="S3777" t="s">
        <v>39</v>
      </c>
      <c r="T3777">
        <v>25</v>
      </c>
      <c r="U3777" s="6" t="s">
        <v>2628</v>
      </c>
      <c r="V3777" s="6" t="s">
        <v>2729</v>
      </c>
      <c r="W3777">
        <v>70</v>
      </c>
      <c r="X3777" s="6" t="s">
        <v>3322</v>
      </c>
      <c r="Y3777" s="6" t="s">
        <v>39</v>
      </c>
      <c r="Z3777" s="6" t="s">
        <v>3324</v>
      </c>
      <c r="AA3777" t="s">
        <v>39</v>
      </c>
      <c r="AB3777" s="6" t="s">
        <v>39</v>
      </c>
      <c r="AC3777" t="s">
        <v>39</v>
      </c>
      <c r="AD3777" t="s">
        <v>40</v>
      </c>
      <c r="AE3777" t="s">
        <v>39</v>
      </c>
      <c r="AF3777" t="s">
        <v>40</v>
      </c>
      <c r="AG3777" t="s">
        <v>39</v>
      </c>
      <c r="AH3777" t="s">
        <v>39</v>
      </c>
      <c r="AI3777" t="s">
        <v>39</v>
      </c>
      <c r="AJ3777" s="6" t="s">
        <v>43</v>
      </c>
      <c r="AK3777" s="19">
        <v>15.537000000000001</v>
      </c>
      <c r="AL3777" t="s">
        <v>136</v>
      </c>
      <c r="AM3777">
        <v>0</v>
      </c>
      <c r="AN3777">
        <v>3</v>
      </c>
      <c r="AO3777">
        <v>50</v>
      </c>
      <c r="AP3777" t="s">
        <v>39</v>
      </c>
      <c r="AQ3777" t="s">
        <v>39</v>
      </c>
      <c r="AR3777" t="s">
        <v>2642</v>
      </c>
      <c r="AS3777" t="s">
        <v>3323</v>
      </c>
    </row>
    <row r="3778" spans="1:45" x14ac:dyDescent="0.35">
      <c r="A3778" t="s">
        <v>2371</v>
      </c>
      <c r="B3778" t="s">
        <v>2707</v>
      </c>
      <c r="C3778" t="s">
        <v>2592</v>
      </c>
      <c r="D3778" t="s">
        <v>2369</v>
      </c>
      <c r="E3778" t="s">
        <v>2370</v>
      </c>
      <c r="F3778" t="s">
        <v>3319</v>
      </c>
      <c r="G3778" t="s">
        <v>42</v>
      </c>
      <c r="H3778" t="s">
        <v>40</v>
      </c>
      <c r="I3778" t="s">
        <v>3320</v>
      </c>
      <c r="J3778">
        <v>36.72</v>
      </c>
      <c r="K3778">
        <v>97.42</v>
      </c>
      <c r="L3778">
        <v>2450</v>
      </c>
      <c r="M3778" t="s">
        <v>2632</v>
      </c>
      <c r="N3778" t="s">
        <v>39</v>
      </c>
      <c r="O3778">
        <v>2013</v>
      </c>
      <c r="P3778">
        <v>2013</v>
      </c>
      <c r="Q3778" t="s">
        <v>133</v>
      </c>
      <c r="R3778">
        <v>8</v>
      </c>
      <c r="S3778" t="s">
        <v>39</v>
      </c>
      <c r="T3778">
        <v>25</v>
      </c>
      <c r="U3778" s="6" t="s">
        <v>2628</v>
      </c>
      <c r="V3778" s="6" t="s">
        <v>2729</v>
      </c>
      <c r="W3778">
        <v>90</v>
      </c>
      <c r="X3778" s="6" t="s">
        <v>3322</v>
      </c>
      <c r="Y3778" s="6" t="s">
        <v>39</v>
      </c>
      <c r="Z3778" s="6" t="s">
        <v>3324</v>
      </c>
      <c r="AA3778" t="s">
        <v>39</v>
      </c>
      <c r="AB3778" s="6" t="s">
        <v>39</v>
      </c>
      <c r="AC3778" t="s">
        <v>39</v>
      </c>
      <c r="AD3778" t="s">
        <v>40</v>
      </c>
      <c r="AE3778" t="s">
        <v>39</v>
      </c>
      <c r="AF3778" t="s">
        <v>40</v>
      </c>
      <c r="AG3778" t="s">
        <v>39</v>
      </c>
      <c r="AH3778" t="s">
        <v>39</v>
      </c>
      <c r="AI3778" t="s">
        <v>39</v>
      </c>
      <c r="AJ3778" s="6" t="s">
        <v>43</v>
      </c>
      <c r="AK3778" s="19">
        <v>14.752000000000001</v>
      </c>
      <c r="AL3778" t="s">
        <v>136</v>
      </c>
      <c r="AM3778">
        <v>0</v>
      </c>
      <c r="AN3778">
        <v>3</v>
      </c>
      <c r="AO3778">
        <v>50</v>
      </c>
      <c r="AP3778" t="s">
        <v>39</v>
      </c>
      <c r="AQ3778" t="s">
        <v>39</v>
      </c>
      <c r="AR3778" t="s">
        <v>2642</v>
      </c>
      <c r="AS3778" t="s">
        <v>3323</v>
      </c>
    </row>
    <row r="3779" spans="1:45" x14ac:dyDescent="0.35">
      <c r="A3779" t="s">
        <v>2371</v>
      </c>
      <c r="B3779" t="s">
        <v>2707</v>
      </c>
      <c r="C3779" t="s">
        <v>2592</v>
      </c>
      <c r="D3779" t="s">
        <v>2369</v>
      </c>
      <c r="E3779" t="s">
        <v>2370</v>
      </c>
      <c r="F3779" t="s">
        <v>3319</v>
      </c>
      <c r="G3779" t="s">
        <v>42</v>
      </c>
      <c r="H3779" t="s">
        <v>40</v>
      </c>
      <c r="I3779" t="s">
        <v>3320</v>
      </c>
      <c r="J3779">
        <v>36.72</v>
      </c>
      <c r="K3779">
        <v>97.42</v>
      </c>
      <c r="L3779">
        <v>2450</v>
      </c>
      <c r="M3779" t="s">
        <v>2632</v>
      </c>
      <c r="N3779" t="s">
        <v>39</v>
      </c>
      <c r="O3779">
        <v>2013</v>
      </c>
      <c r="P3779">
        <v>2013</v>
      </c>
      <c r="Q3779" t="s">
        <v>133</v>
      </c>
      <c r="R3779">
        <v>8</v>
      </c>
      <c r="S3779" t="s">
        <v>39</v>
      </c>
      <c r="T3779">
        <v>25</v>
      </c>
      <c r="U3779" s="6" t="s">
        <v>2628</v>
      </c>
      <c r="V3779" s="6" t="s">
        <v>2643</v>
      </c>
      <c r="W3779">
        <v>30</v>
      </c>
      <c r="X3779" s="6" t="s">
        <v>3322</v>
      </c>
      <c r="Y3779" s="6" t="s">
        <v>39</v>
      </c>
      <c r="Z3779" s="6" t="s">
        <v>3324</v>
      </c>
      <c r="AA3779" t="s">
        <v>39</v>
      </c>
      <c r="AB3779" s="6" t="s">
        <v>39</v>
      </c>
      <c r="AC3779" t="s">
        <v>39</v>
      </c>
      <c r="AD3779" t="s">
        <v>40</v>
      </c>
      <c r="AE3779" t="s">
        <v>39</v>
      </c>
      <c r="AF3779" t="s">
        <v>40</v>
      </c>
      <c r="AG3779" t="s">
        <v>39</v>
      </c>
      <c r="AH3779" t="s">
        <v>39</v>
      </c>
      <c r="AI3779" t="s">
        <v>39</v>
      </c>
      <c r="AJ3779" s="6" t="s">
        <v>43</v>
      </c>
      <c r="AK3779">
        <v>15.468</v>
      </c>
      <c r="AL3779" t="s">
        <v>136</v>
      </c>
      <c r="AM3779">
        <v>0</v>
      </c>
      <c r="AN3779">
        <v>3</v>
      </c>
      <c r="AO3779">
        <v>50</v>
      </c>
      <c r="AP3779" t="s">
        <v>39</v>
      </c>
      <c r="AQ3779" t="s">
        <v>39</v>
      </c>
      <c r="AR3779" t="s">
        <v>2642</v>
      </c>
      <c r="AS3779" t="s">
        <v>3323</v>
      </c>
    </row>
    <row r="3780" spans="1:45" x14ac:dyDescent="0.35">
      <c r="A3780" t="s">
        <v>2371</v>
      </c>
      <c r="B3780" t="s">
        <v>2707</v>
      </c>
      <c r="C3780" t="s">
        <v>2592</v>
      </c>
      <c r="D3780" t="s">
        <v>2369</v>
      </c>
      <c r="E3780" t="s">
        <v>2370</v>
      </c>
      <c r="F3780" t="s">
        <v>3319</v>
      </c>
      <c r="G3780" t="s">
        <v>42</v>
      </c>
      <c r="H3780" t="s">
        <v>40</v>
      </c>
      <c r="I3780" t="s">
        <v>3320</v>
      </c>
      <c r="J3780">
        <v>36.72</v>
      </c>
      <c r="K3780">
        <v>97.42</v>
      </c>
      <c r="L3780">
        <v>2450</v>
      </c>
      <c r="M3780" t="s">
        <v>2632</v>
      </c>
      <c r="N3780" t="s">
        <v>39</v>
      </c>
      <c r="O3780">
        <v>2013</v>
      </c>
      <c r="P3780">
        <v>2013</v>
      </c>
      <c r="Q3780" t="s">
        <v>133</v>
      </c>
      <c r="R3780">
        <v>8</v>
      </c>
      <c r="S3780" t="s">
        <v>39</v>
      </c>
      <c r="T3780">
        <v>25</v>
      </c>
      <c r="U3780" s="6" t="s">
        <v>2628</v>
      </c>
      <c r="V3780" s="6" t="s">
        <v>2643</v>
      </c>
      <c r="W3780">
        <v>50</v>
      </c>
      <c r="X3780" s="6" t="s">
        <v>3322</v>
      </c>
      <c r="Y3780" s="6" t="s">
        <v>39</v>
      </c>
      <c r="Z3780" s="6" t="s">
        <v>3324</v>
      </c>
      <c r="AA3780" t="s">
        <v>39</v>
      </c>
      <c r="AB3780" s="6" t="s">
        <v>39</v>
      </c>
      <c r="AC3780" t="s">
        <v>39</v>
      </c>
      <c r="AD3780" t="s">
        <v>40</v>
      </c>
      <c r="AE3780" t="s">
        <v>39</v>
      </c>
      <c r="AF3780" t="s">
        <v>40</v>
      </c>
      <c r="AG3780" t="s">
        <v>39</v>
      </c>
      <c r="AH3780" t="s">
        <v>39</v>
      </c>
      <c r="AI3780" t="s">
        <v>39</v>
      </c>
      <c r="AJ3780" s="6" t="s">
        <v>43</v>
      </c>
      <c r="AK3780">
        <v>18.481999999999999</v>
      </c>
      <c r="AL3780" t="s">
        <v>136</v>
      </c>
      <c r="AM3780">
        <v>0</v>
      </c>
      <c r="AN3780">
        <v>3</v>
      </c>
      <c r="AO3780">
        <v>50</v>
      </c>
      <c r="AP3780" t="s">
        <v>39</v>
      </c>
      <c r="AQ3780" t="s">
        <v>39</v>
      </c>
      <c r="AR3780" t="s">
        <v>2642</v>
      </c>
      <c r="AS3780" t="s">
        <v>3323</v>
      </c>
    </row>
    <row r="3781" spans="1:45" x14ac:dyDescent="0.35">
      <c r="A3781" t="s">
        <v>2371</v>
      </c>
      <c r="B3781" t="s">
        <v>2707</v>
      </c>
      <c r="C3781" t="s">
        <v>2592</v>
      </c>
      <c r="D3781" t="s">
        <v>2369</v>
      </c>
      <c r="E3781" t="s">
        <v>2370</v>
      </c>
      <c r="F3781" t="s">
        <v>3319</v>
      </c>
      <c r="G3781" t="s">
        <v>42</v>
      </c>
      <c r="H3781" t="s">
        <v>40</v>
      </c>
      <c r="I3781" t="s">
        <v>3320</v>
      </c>
      <c r="J3781">
        <v>36.72</v>
      </c>
      <c r="K3781">
        <v>97.42</v>
      </c>
      <c r="L3781">
        <v>2450</v>
      </c>
      <c r="M3781" t="s">
        <v>2632</v>
      </c>
      <c r="N3781" t="s">
        <v>39</v>
      </c>
      <c r="O3781">
        <v>2013</v>
      </c>
      <c r="P3781">
        <v>2013</v>
      </c>
      <c r="Q3781" t="s">
        <v>133</v>
      </c>
      <c r="R3781">
        <v>8</v>
      </c>
      <c r="S3781" t="s">
        <v>39</v>
      </c>
      <c r="T3781">
        <v>25</v>
      </c>
      <c r="U3781" s="6" t="s">
        <v>2628</v>
      </c>
      <c r="V3781" s="6" t="s">
        <v>2643</v>
      </c>
      <c r="W3781">
        <v>70</v>
      </c>
      <c r="X3781" s="6" t="s">
        <v>3322</v>
      </c>
      <c r="Y3781" s="6" t="s">
        <v>39</v>
      </c>
      <c r="Z3781" s="6" t="s">
        <v>3324</v>
      </c>
      <c r="AA3781" t="s">
        <v>39</v>
      </c>
      <c r="AB3781" s="6" t="s">
        <v>39</v>
      </c>
      <c r="AC3781" t="s">
        <v>39</v>
      </c>
      <c r="AD3781" t="s">
        <v>40</v>
      </c>
      <c r="AE3781" t="s">
        <v>39</v>
      </c>
      <c r="AF3781" t="s">
        <v>40</v>
      </c>
      <c r="AG3781" t="s">
        <v>39</v>
      </c>
      <c r="AH3781" t="s">
        <v>39</v>
      </c>
      <c r="AI3781" t="s">
        <v>39</v>
      </c>
      <c r="AJ3781" s="6" t="s">
        <v>43</v>
      </c>
      <c r="AK3781" s="19">
        <v>41.253</v>
      </c>
      <c r="AL3781" t="s">
        <v>136</v>
      </c>
      <c r="AM3781">
        <v>0</v>
      </c>
      <c r="AN3781">
        <v>3</v>
      </c>
      <c r="AO3781">
        <v>50</v>
      </c>
      <c r="AP3781" t="s">
        <v>39</v>
      </c>
      <c r="AQ3781" t="s">
        <v>39</v>
      </c>
      <c r="AR3781" t="s">
        <v>2642</v>
      </c>
      <c r="AS3781" t="s">
        <v>3323</v>
      </c>
    </row>
    <row r="3782" spans="1:45" x14ac:dyDescent="0.35">
      <c r="A3782" t="s">
        <v>2371</v>
      </c>
      <c r="B3782" t="s">
        <v>2707</v>
      </c>
      <c r="C3782" t="s">
        <v>2592</v>
      </c>
      <c r="D3782" t="s">
        <v>2369</v>
      </c>
      <c r="E3782" t="s">
        <v>2370</v>
      </c>
      <c r="F3782" t="s">
        <v>3319</v>
      </c>
      <c r="G3782" t="s">
        <v>42</v>
      </c>
      <c r="H3782" t="s">
        <v>40</v>
      </c>
      <c r="I3782" t="s">
        <v>3320</v>
      </c>
      <c r="J3782">
        <v>36.72</v>
      </c>
      <c r="K3782">
        <v>97.42</v>
      </c>
      <c r="L3782">
        <v>2450</v>
      </c>
      <c r="M3782" t="s">
        <v>2632</v>
      </c>
      <c r="N3782" t="s">
        <v>39</v>
      </c>
      <c r="O3782">
        <v>2013</v>
      </c>
      <c r="P3782">
        <v>2013</v>
      </c>
      <c r="Q3782" t="s">
        <v>133</v>
      </c>
      <c r="R3782">
        <v>8</v>
      </c>
      <c r="S3782" t="s">
        <v>39</v>
      </c>
      <c r="T3782">
        <v>25</v>
      </c>
      <c r="U3782" s="6" t="s">
        <v>2628</v>
      </c>
      <c r="V3782" s="6" t="s">
        <v>2643</v>
      </c>
      <c r="W3782">
        <v>90</v>
      </c>
      <c r="X3782" s="6" t="s">
        <v>3322</v>
      </c>
      <c r="Y3782" s="6" t="s">
        <v>39</v>
      </c>
      <c r="Z3782" s="6" t="s">
        <v>3324</v>
      </c>
      <c r="AA3782" t="s">
        <v>39</v>
      </c>
      <c r="AB3782" s="6" t="s">
        <v>39</v>
      </c>
      <c r="AC3782" t="s">
        <v>39</v>
      </c>
      <c r="AD3782" t="s">
        <v>40</v>
      </c>
      <c r="AE3782" t="s">
        <v>39</v>
      </c>
      <c r="AF3782" t="s">
        <v>40</v>
      </c>
      <c r="AG3782" t="s">
        <v>39</v>
      </c>
      <c r="AH3782" t="s">
        <v>39</v>
      </c>
      <c r="AI3782" t="s">
        <v>39</v>
      </c>
      <c r="AJ3782" s="6" t="s">
        <v>43</v>
      </c>
      <c r="AK3782" s="19">
        <v>38.896999999999998</v>
      </c>
      <c r="AL3782" t="s">
        <v>136</v>
      </c>
      <c r="AM3782">
        <v>4.1159999999999997</v>
      </c>
      <c r="AN3782">
        <v>3</v>
      </c>
      <c r="AO3782">
        <v>50</v>
      </c>
      <c r="AP3782" t="s">
        <v>39</v>
      </c>
      <c r="AQ3782" t="s">
        <v>39</v>
      </c>
      <c r="AR3782" t="s">
        <v>2642</v>
      </c>
      <c r="AS3782" t="s">
        <v>3323</v>
      </c>
    </row>
    <row r="3783" spans="1:45" x14ac:dyDescent="0.35">
      <c r="A3783" t="s">
        <v>2371</v>
      </c>
      <c r="B3783" t="s">
        <v>2707</v>
      </c>
      <c r="C3783" t="s">
        <v>2592</v>
      </c>
      <c r="D3783" t="s">
        <v>2369</v>
      </c>
      <c r="E3783" t="s">
        <v>2370</v>
      </c>
      <c r="F3783" t="s">
        <v>3319</v>
      </c>
      <c r="G3783" t="s">
        <v>42</v>
      </c>
      <c r="H3783" t="s">
        <v>40</v>
      </c>
      <c r="I3783" t="s">
        <v>3320</v>
      </c>
      <c r="J3783">
        <v>36.72</v>
      </c>
      <c r="K3783">
        <v>97.42</v>
      </c>
      <c r="L3783">
        <v>2450</v>
      </c>
      <c r="M3783" t="s">
        <v>2632</v>
      </c>
      <c r="N3783" t="s">
        <v>39</v>
      </c>
      <c r="O3783">
        <v>2013</v>
      </c>
      <c r="P3783">
        <v>2013</v>
      </c>
      <c r="Q3783" t="s">
        <v>133</v>
      </c>
      <c r="R3783">
        <v>8</v>
      </c>
      <c r="S3783" t="s">
        <v>39</v>
      </c>
      <c r="T3783">
        <v>25</v>
      </c>
      <c r="U3783" s="6" t="s">
        <v>2628</v>
      </c>
      <c r="V3783" s="6" t="s">
        <v>2714</v>
      </c>
      <c r="W3783">
        <v>30</v>
      </c>
      <c r="X3783" s="6" t="s">
        <v>3322</v>
      </c>
      <c r="Y3783" s="6" t="s">
        <v>39</v>
      </c>
      <c r="Z3783" s="6" t="s">
        <v>3324</v>
      </c>
      <c r="AA3783" t="s">
        <v>39</v>
      </c>
      <c r="AB3783" s="6" t="s">
        <v>39</v>
      </c>
      <c r="AC3783" t="s">
        <v>39</v>
      </c>
      <c r="AD3783" t="s">
        <v>40</v>
      </c>
      <c r="AE3783" t="s">
        <v>39</v>
      </c>
      <c r="AF3783" t="s">
        <v>40</v>
      </c>
      <c r="AG3783" t="s">
        <v>39</v>
      </c>
      <c r="AH3783" t="s">
        <v>39</v>
      </c>
      <c r="AI3783" t="s">
        <v>39</v>
      </c>
      <c r="AJ3783" s="6" t="s">
        <v>43</v>
      </c>
      <c r="AK3783">
        <v>15.593</v>
      </c>
      <c r="AL3783" t="s">
        <v>136</v>
      </c>
      <c r="AM3783">
        <v>0</v>
      </c>
      <c r="AN3783">
        <v>3</v>
      </c>
      <c r="AO3783">
        <v>50</v>
      </c>
      <c r="AP3783" t="s">
        <v>39</v>
      </c>
      <c r="AQ3783" t="s">
        <v>39</v>
      </c>
      <c r="AR3783" t="s">
        <v>2642</v>
      </c>
      <c r="AS3783" t="s">
        <v>3323</v>
      </c>
    </row>
    <row r="3784" spans="1:45" x14ac:dyDescent="0.35">
      <c r="A3784" t="s">
        <v>2371</v>
      </c>
      <c r="B3784" t="s">
        <v>2707</v>
      </c>
      <c r="C3784" t="s">
        <v>2592</v>
      </c>
      <c r="D3784" t="s">
        <v>2369</v>
      </c>
      <c r="E3784" t="s">
        <v>2370</v>
      </c>
      <c r="F3784" t="s">
        <v>3319</v>
      </c>
      <c r="G3784" t="s">
        <v>42</v>
      </c>
      <c r="H3784" t="s">
        <v>40</v>
      </c>
      <c r="I3784" t="s">
        <v>3320</v>
      </c>
      <c r="J3784">
        <v>36.72</v>
      </c>
      <c r="K3784">
        <v>97.42</v>
      </c>
      <c r="L3784">
        <v>2450</v>
      </c>
      <c r="M3784" t="s">
        <v>2632</v>
      </c>
      <c r="N3784" t="s">
        <v>39</v>
      </c>
      <c r="O3784">
        <v>2013</v>
      </c>
      <c r="P3784">
        <v>2013</v>
      </c>
      <c r="Q3784" t="s">
        <v>133</v>
      </c>
      <c r="R3784">
        <v>8</v>
      </c>
      <c r="S3784" t="s">
        <v>39</v>
      </c>
      <c r="T3784">
        <v>25</v>
      </c>
      <c r="U3784" s="6" t="s">
        <v>2628</v>
      </c>
      <c r="V3784" s="6" t="s">
        <v>2714</v>
      </c>
      <c r="W3784">
        <v>50</v>
      </c>
      <c r="X3784" s="6" t="s">
        <v>3322</v>
      </c>
      <c r="Y3784" s="6" t="s">
        <v>39</v>
      </c>
      <c r="Z3784" s="6" t="s">
        <v>3324</v>
      </c>
      <c r="AA3784" t="s">
        <v>39</v>
      </c>
      <c r="AB3784" s="6" t="s">
        <v>39</v>
      </c>
      <c r="AC3784" t="s">
        <v>39</v>
      </c>
      <c r="AD3784" t="s">
        <v>40</v>
      </c>
      <c r="AE3784" t="s">
        <v>39</v>
      </c>
      <c r="AF3784" t="s">
        <v>40</v>
      </c>
      <c r="AG3784" t="s">
        <v>39</v>
      </c>
      <c r="AH3784" t="s">
        <v>39</v>
      </c>
      <c r="AI3784" t="s">
        <v>39</v>
      </c>
      <c r="AJ3784" s="6" t="s">
        <v>43</v>
      </c>
      <c r="AK3784">
        <v>25.155999999999999</v>
      </c>
      <c r="AL3784" t="s">
        <v>136</v>
      </c>
      <c r="AM3784">
        <v>2.6230000000000002</v>
      </c>
      <c r="AN3784">
        <v>3</v>
      </c>
      <c r="AO3784">
        <v>50</v>
      </c>
      <c r="AP3784" t="s">
        <v>39</v>
      </c>
      <c r="AQ3784" t="s">
        <v>39</v>
      </c>
      <c r="AR3784" t="s">
        <v>2642</v>
      </c>
      <c r="AS3784" t="s">
        <v>3323</v>
      </c>
    </row>
    <row r="3785" spans="1:45" x14ac:dyDescent="0.35">
      <c r="A3785" t="s">
        <v>2371</v>
      </c>
      <c r="B3785" t="s">
        <v>2707</v>
      </c>
      <c r="C3785" t="s">
        <v>2592</v>
      </c>
      <c r="D3785" t="s">
        <v>2369</v>
      </c>
      <c r="E3785" t="s">
        <v>2370</v>
      </c>
      <c r="F3785" t="s">
        <v>3319</v>
      </c>
      <c r="G3785" t="s">
        <v>42</v>
      </c>
      <c r="H3785" t="s">
        <v>40</v>
      </c>
      <c r="I3785" t="s">
        <v>3320</v>
      </c>
      <c r="J3785">
        <v>36.72</v>
      </c>
      <c r="K3785">
        <v>97.42</v>
      </c>
      <c r="L3785">
        <v>2450</v>
      </c>
      <c r="M3785" t="s">
        <v>2632</v>
      </c>
      <c r="N3785" t="s">
        <v>39</v>
      </c>
      <c r="O3785">
        <v>2013</v>
      </c>
      <c r="P3785">
        <v>2013</v>
      </c>
      <c r="Q3785" t="s">
        <v>133</v>
      </c>
      <c r="R3785">
        <v>8</v>
      </c>
      <c r="S3785" t="s">
        <v>39</v>
      </c>
      <c r="T3785">
        <v>25</v>
      </c>
      <c r="U3785" s="6" t="s">
        <v>2628</v>
      </c>
      <c r="V3785" s="6" t="s">
        <v>2714</v>
      </c>
      <c r="W3785">
        <v>70</v>
      </c>
      <c r="X3785" s="6" t="s">
        <v>3322</v>
      </c>
      <c r="Y3785" s="6" t="s">
        <v>39</v>
      </c>
      <c r="Z3785" s="6" t="s">
        <v>3324</v>
      </c>
      <c r="AA3785" t="s">
        <v>39</v>
      </c>
      <c r="AB3785" s="6" t="s">
        <v>39</v>
      </c>
      <c r="AC3785" t="s">
        <v>39</v>
      </c>
      <c r="AD3785" t="s">
        <v>40</v>
      </c>
      <c r="AE3785" t="s">
        <v>39</v>
      </c>
      <c r="AF3785" t="s">
        <v>40</v>
      </c>
      <c r="AG3785" t="s">
        <v>39</v>
      </c>
      <c r="AH3785" t="s">
        <v>39</v>
      </c>
      <c r="AI3785" t="s">
        <v>39</v>
      </c>
      <c r="AJ3785" s="6" t="s">
        <v>43</v>
      </c>
      <c r="AK3785" s="19">
        <v>53.423000000000002</v>
      </c>
      <c r="AL3785" t="s">
        <v>136</v>
      </c>
      <c r="AM3785">
        <v>4.3680000000000003</v>
      </c>
      <c r="AN3785">
        <v>3</v>
      </c>
      <c r="AO3785">
        <v>50</v>
      </c>
      <c r="AP3785" t="s">
        <v>39</v>
      </c>
      <c r="AQ3785" t="s">
        <v>39</v>
      </c>
      <c r="AR3785" t="s">
        <v>2642</v>
      </c>
      <c r="AS3785" t="s">
        <v>3323</v>
      </c>
    </row>
    <row r="3786" spans="1:45" x14ac:dyDescent="0.35">
      <c r="A3786" t="s">
        <v>2371</v>
      </c>
      <c r="B3786" t="s">
        <v>2707</v>
      </c>
      <c r="C3786" t="s">
        <v>2592</v>
      </c>
      <c r="D3786" t="s">
        <v>2369</v>
      </c>
      <c r="E3786" t="s">
        <v>2370</v>
      </c>
      <c r="F3786" t="s">
        <v>3319</v>
      </c>
      <c r="G3786" t="s">
        <v>42</v>
      </c>
      <c r="H3786" t="s">
        <v>40</v>
      </c>
      <c r="I3786" t="s">
        <v>3320</v>
      </c>
      <c r="J3786">
        <v>36.72</v>
      </c>
      <c r="K3786">
        <v>97.42</v>
      </c>
      <c r="L3786">
        <v>2450</v>
      </c>
      <c r="M3786" t="s">
        <v>2632</v>
      </c>
      <c r="N3786" t="s">
        <v>39</v>
      </c>
      <c r="O3786">
        <v>2013</v>
      </c>
      <c r="P3786">
        <v>2013</v>
      </c>
      <c r="Q3786" t="s">
        <v>133</v>
      </c>
      <c r="R3786">
        <v>8</v>
      </c>
      <c r="S3786" t="s">
        <v>39</v>
      </c>
      <c r="T3786">
        <v>25</v>
      </c>
      <c r="U3786" s="6" t="s">
        <v>2628</v>
      </c>
      <c r="V3786" s="6" t="s">
        <v>2714</v>
      </c>
      <c r="W3786">
        <v>90</v>
      </c>
      <c r="X3786" s="6" t="s">
        <v>3322</v>
      </c>
      <c r="Y3786" s="6" t="s">
        <v>39</v>
      </c>
      <c r="Z3786" s="6" t="s">
        <v>3324</v>
      </c>
      <c r="AA3786" t="s">
        <v>39</v>
      </c>
      <c r="AB3786" s="6" t="s">
        <v>39</v>
      </c>
      <c r="AC3786" t="s">
        <v>39</v>
      </c>
      <c r="AD3786" t="s">
        <v>40</v>
      </c>
      <c r="AE3786" t="s">
        <v>39</v>
      </c>
      <c r="AF3786" t="s">
        <v>40</v>
      </c>
      <c r="AG3786" t="s">
        <v>39</v>
      </c>
      <c r="AH3786" t="s">
        <v>39</v>
      </c>
      <c r="AI3786" t="s">
        <v>39</v>
      </c>
      <c r="AJ3786" s="6" t="s">
        <v>43</v>
      </c>
      <c r="AK3786" s="19">
        <v>46.16</v>
      </c>
      <c r="AL3786" t="s">
        <v>136</v>
      </c>
      <c r="AM3786" s="19">
        <v>2.37</v>
      </c>
      <c r="AN3786">
        <v>3</v>
      </c>
      <c r="AO3786">
        <v>50</v>
      </c>
      <c r="AP3786" t="s">
        <v>39</v>
      </c>
      <c r="AQ3786" t="s">
        <v>39</v>
      </c>
      <c r="AR3786" t="s">
        <v>2642</v>
      </c>
      <c r="AS3786" t="s">
        <v>3323</v>
      </c>
    </row>
    <row r="3787" spans="1:45" x14ac:dyDescent="0.35">
      <c r="A3787" t="s">
        <v>2371</v>
      </c>
      <c r="B3787" t="s">
        <v>2707</v>
      </c>
      <c r="C3787" t="s">
        <v>2592</v>
      </c>
      <c r="D3787" t="s">
        <v>2369</v>
      </c>
      <c r="E3787" t="s">
        <v>2370</v>
      </c>
      <c r="F3787" t="s">
        <v>3319</v>
      </c>
      <c r="G3787" t="s">
        <v>42</v>
      </c>
      <c r="H3787" t="s">
        <v>40</v>
      </c>
      <c r="I3787" t="s">
        <v>3320</v>
      </c>
      <c r="J3787">
        <v>36.72</v>
      </c>
      <c r="K3787">
        <v>97.42</v>
      </c>
      <c r="L3787">
        <v>2450</v>
      </c>
      <c r="M3787" t="s">
        <v>2632</v>
      </c>
      <c r="N3787" t="s">
        <v>39</v>
      </c>
      <c r="O3787">
        <v>2013</v>
      </c>
      <c r="P3787">
        <v>2013</v>
      </c>
      <c r="Q3787" t="s">
        <v>133</v>
      </c>
      <c r="R3787">
        <v>8</v>
      </c>
      <c r="S3787" t="s">
        <v>39</v>
      </c>
      <c r="T3787">
        <v>25</v>
      </c>
      <c r="U3787" s="6" t="s">
        <v>48</v>
      </c>
      <c r="V3787" s="6" t="s">
        <v>39</v>
      </c>
      <c r="W3787" t="s">
        <v>39</v>
      </c>
      <c r="X3787" s="6" t="s">
        <v>3322</v>
      </c>
      <c r="Y3787" s="6" t="s">
        <v>39</v>
      </c>
      <c r="Z3787" s="6" t="s">
        <v>3324</v>
      </c>
      <c r="AA3787" t="s">
        <v>39</v>
      </c>
      <c r="AB3787" s="6" t="s">
        <v>39</v>
      </c>
      <c r="AC3787" t="s">
        <v>39</v>
      </c>
      <c r="AD3787" t="s">
        <v>40</v>
      </c>
      <c r="AE3787" t="s">
        <v>39</v>
      </c>
      <c r="AF3787" t="s">
        <v>40</v>
      </c>
      <c r="AG3787" t="s">
        <v>39</v>
      </c>
      <c r="AH3787" t="s">
        <v>39</v>
      </c>
      <c r="AI3787" t="s">
        <v>39</v>
      </c>
      <c r="AJ3787" s="6" t="s">
        <v>3331</v>
      </c>
      <c r="AK3787">
        <v>0.16500000000000001</v>
      </c>
      <c r="AL3787" t="s">
        <v>136</v>
      </c>
      <c r="AM3787">
        <v>0</v>
      </c>
      <c r="AN3787">
        <v>3</v>
      </c>
      <c r="AO3787">
        <v>50</v>
      </c>
      <c r="AP3787" t="s">
        <v>39</v>
      </c>
      <c r="AQ3787" t="s">
        <v>39</v>
      </c>
      <c r="AR3787" t="s">
        <v>2642</v>
      </c>
      <c r="AS3787" t="s">
        <v>3323</v>
      </c>
    </row>
    <row r="3788" spans="1:45" x14ac:dyDescent="0.35">
      <c r="A3788" t="s">
        <v>2371</v>
      </c>
      <c r="B3788" t="s">
        <v>2707</v>
      </c>
      <c r="C3788" t="s">
        <v>2592</v>
      </c>
      <c r="D3788" t="s">
        <v>2369</v>
      </c>
      <c r="E3788" t="s">
        <v>2370</v>
      </c>
      <c r="F3788" t="s">
        <v>3319</v>
      </c>
      <c r="G3788" t="s">
        <v>42</v>
      </c>
      <c r="H3788" t="s">
        <v>40</v>
      </c>
      <c r="I3788" t="s">
        <v>3320</v>
      </c>
      <c r="J3788">
        <v>36.72</v>
      </c>
      <c r="K3788">
        <v>97.42</v>
      </c>
      <c r="L3788">
        <v>2450</v>
      </c>
      <c r="M3788" t="s">
        <v>2632</v>
      </c>
      <c r="N3788" t="s">
        <v>39</v>
      </c>
      <c r="O3788">
        <v>2013</v>
      </c>
      <c r="P3788">
        <v>2013</v>
      </c>
      <c r="Q3788" t="s">
        <v>133</v>
      </c>
      <c r="R3788">
        <v>8</v>
      </c>
      <c r="S3788" t="s">
        <v>39</v>
      </c>
      <c r="T3788">
        <v>25</v>
      </c>
      <c r="U3788" s="6" t="s">
        <v>48</v>
      </c>
      <c r="V3788" s="6" t="s">
        <v>39</v>
      </c>
      <c r="W3788" t="s">
        <v>39</v>
      </c>
      <c r="X3788" s="6" t="s">
        <v>3322</v>
      </c>
      <c r="Y3788" s="6" t="s">
        <v>39</v>
      </c>
      <c r="Z3788" s="6" t="s">
        <v>3324</v>
      </c>
      <c r="AA3788" t="s">
        <v>39</v>
      </c>
      <c r="AB3788" s="6" t="s">
        <v>39</v>
      </c>
      <c r="AC3788" t="s">
        <v>39</v>
      </c>
      <c r="AD3788" t="s">
        <v>40</v>
      </c>
      <c r="AE3788" t="s">
        <v>39</v>
      </c>
      <c r="AF3788" t="s">
        <v>40</v>
      </c>
      <c r="AG3788" t="s">
        <v>39</v>
      </c>
      <c r="AH3788" t="s">
        <v>39</v>
      </c>
      <c r="AI3788" t="s">
        <v>39</v>
      </c>
      <c r="AJ3788" s="6" t="s">
        <v>3331</v>
      </c>
      <c r="AK3788">
        <v>0.17299999999999999</v>
      </c>
      <c r="AL3788" t="s">
        <v>136</v>
      </c>
      <c r="AM3788">
        <v>0</v>
      </c>
      <c r="AN3788">
        <v>3</v>
      </c>
      <c r="AO3788">
        <v>50</v>
      </c>
      <c r="AP3788" t="s">
        <v>39</v>
      </c>
      <c r="AQ3788" t="s">
        <v>39</v>
      </c>
      <c r="AR3788" t="s">
        <v>2642</v>
      </c>
      <c r="AS3788" t="s">
        <v>3323</v>
      </c>
    </row>
    <row r="3789" spans="1:45" x14ac:dyDescent="0.35">
      <c r="A3789" t="s">
        <v>2371</v>
      </c>
      <c r="B3789" t="s">
        <v>2707</v>
      </c>
      <c r="C3789" t="s">
        <v>2592</v>
      </c>
      <c r="D3789" t="s">
        <v>2369</v>
      </c>
      <c r="E3789" t="s">
        <v>2370</v>
      </c>
      <c r="F3789" t="s">
        <v>3319</v>
      </c>
      <c r="G3789" t="s">
        <v>42</v>
      </c>
      <c r="H3789" t="s">
        <v>40</v>
      </c>
      <c r="I3789" t="s">
        <v>3320</v>
      </c>
      <c r="J3789">
        <v>36.72</v>
      </c>
      <c r="K3789">
        <v>97.42</v>
      </c>
      <c r="L3789">
        <v>2450</v>
      </c>
      <c r="M3789" t="s">
        <v>2632</v>
      </c>
      <c r="N3789" t="s">
        <v>39</v>
      </c>
      <c r="O3789">
        <v>2013</v>
      </c>
      <c r="P3789">
        <v>2013</v>
      </c>
      <c r="Q3789" t="s">
        <v>133</v>
      </c>
      <c r="R3789">
        <v>8</v>
      </c>
      <c r="S3789" t="s">
        <v>39</v>
      </c>
      <c r="T3789">
        <v>25</v>
      </c>
      <c r="U3789" s="6" t="s">
        <v>48</v>
      </c>
      <c r="V3789" s="6" t="s">
        <v>39</v>
      </c>
      <c r="W3789" t="s">
        <v>39</v>
      </c>
      <c r="X3789" s="6" t="s">
        <v>3322</v>
      </c>
      <c r="Y3789" s="6" t="s">
        <v>39</v>
      </c>
      <c r="Z3789" s="6" t="s">
        <v>3324</v>
      </c>
      <c r="AA3789" t="s">
        <v>39</v>
      </c>
      <c r="AB3789" s="6" t="s">
        <v>39</v>
      </c>
      <c r="AC3789" t="s">
        <v>39</v>
      </c>
      <c r="AD3789" t="s">
        <v>40</v>
      </c>
      <c r="AE3789" t="s">
        <v>39</v>
      </c>
      <c r="AF3789" t="s">
        <v>40</v>
      </c>
      <c r="AG3789" t="s">
        <v>39</v>
      </c>
      <c r="AH3789" t="s">
        <v>39</v>
      </c>
      <c r="AI3789" t="s">
        <v>39</v>
      </c>
      <c r="AJ3789" s="6" t="s">
        <v>3331</v>
      </c>
      <c r="AK3789" s="19">
        <v>0.17299999999999999</v>
      </c>
      <c r="AL3789" t="s">
        <v>136</v>
      </c>
      <c r="AM3789">
        <v>0</v>
      </c>
      <c r="AN3789">
        <v>3</v>
      </c>
      <c r="AO3789">
        <v>50</v>
      </c>
      <c r="AP3789" t="s">
        <v>39</v>
      </c>
      <c r="AQ3789" t="s">
        <v>39</v>
      </c>
      <c r="AR3789" t="s">
        <v>2642</v>
      </c>
      <c r="AS3789" t="s">
        <v>3323</v>
      </c>
    </row>
    <row r="3790" spans="1:45" x14ac:dyDescent="0.35">
      <c r="A3790" t="s">
        <v>2371</v>
      </c>
      <c r="B3790" t="s">
        <v>2707</v>
      </c>
      <c r="C3790" t="s">
        <v>2592</v>
      </c>
      <c r="D3790" t="s">
        <v>2369</v>
      </c>
      <c r="E3790" t="s">
        <v>2370</v>
      </c>
      <c r="F3790" t="s">
        <v>3319</v>
      </c>
      <c r="G3790" t="s">
        <v>42</v>
      </c>
      <c r="H3790" t="s">
        <v>40</v>
      </c>
      <c r="I3790" t="s">
        <v>3320</v>
      </c>
      <c r="J3790">
        <v>36.72</v>
      </c>
      <c r="K3790">
        <v>97.42</v>
      </c>
      <c r="L3790">
        <v>2450</v>
      </c>
      <c r="M3790" t="s">
        <v>2632</v>
      </c>
      <c r="N3790" t="s">
        <v>39</v>
      </c>
      <c r="O3790">
        <v>2013</v>
      </c>
      <c r="P3790">
        <v>2013</v>
      </c>
      <c r="Q3790" t="s">
        <v>133</v>
      </c>
      <c r="R3790">
        <v>8</v>
      </c>
      <c r="S3790" t="s">
        <v>39</v>
      </c>
      <c r="T3790">
        <v>25</v>
      </c>
      <c r="U3790" s="6" t="s">
        <v>48</v>
      </c>
      <c r="V3790" s="6" t="s">
        <v>39</v>
      </c>
      <c r="W3790" t="s">
        <v>39</v>
      </c>
      <c r="X3790" s="6" t="s">
        <v>3322</v>
      </c>
      <c r="Y3790" s="6" t="s">
        <v>39</v>
      </c>
      <c r="Z3790" s="6" t="s">
        <v>3324</v>
      </c>
      <c r="AA3790" t="s">
        <v>39</v>
      </c>
      <c r="AB3790" s="6" t="s">
        <v>39</v>
      </c>
      <c r="AC3790" t="s">
        <v>39</v>
      </c>
      <c r="AD3790" t="s">
        <v>40</v>
      </c>
      <c r="AE3790" t="s">
        <v>39</v>
      </c>
      <c r="AF3790" t="s">
        <v>40</v>
      </c>
      <c r="AG3790" t="s">
        <v>39</v>
      </c>
      <c r="AH3790" t="s">
        <v>39</v>
      </c>
      <c r="AI3790" t="s">
        <v>39</v>
      </c>
      <c r="AJ3790" s="6" t="s">
        <v>3331</v>
      </c>
      <c r="AK3790" s="19">
        <v>0.17899999999999999</v>
      </c>
      <c r="AL3790" t="s">
        <v>136</v>
      </c>
      <c r="AM3790">
        <v>0</v>
      </c>
      <c r="AN3790">
        <v>3</v>
      </c>
      <c r="AO3790">
        <v>50</v>
      </c>
      <c r="AP3790" t="s">
        <v>39</v>
      </c>
      <c r="AQ3790" t="s">
        <v>39</v>
      </c>
      <c r="AR3790" t="s">
        <v>2642</v>
      </c>
      <c r="AS3790" t="s">
        <v>3323</v>
      </c>
    </row>
    <row r="3791" spans="1:45" x14ac:dyDescent="0.35">
      <c r="A3791" t="s">
        <v>2371</v>
      </c>
      <c r="B3791" t="s">
        <v>2707</v>
      </c>
      <c r="C3791" t="s">
        <v>2592</v>
      </c>
      <c r="D3791" t="s">
        <v>2369</v>
      </c>
      <c r="E3791" t="s">
        <v>2370</v>
      </c>
      <c r="F3791" t="s">
        <v>3319</v>
      </c>
      <c r="G3791" t="s">
        <v>42</v>
      </c>
      <c r="H3791" t="s">
        <v>40</v>
      </c>
      <c r="I3791" t="s">
        <v>3320</v>
      </c>
      <c r="J3791">
        <v>36.72</v>
      </c>
      <c r="K3791">
        <v>97.42</v>
      </c>
      <c r="L3791">
        <v>2450</v>
      </c>
      <c r="M3791" t="s">
        <v>2632</v>
      </c>
      <c r="N3791" t="s">
        <v>39</v>
      </c>
      <c r="O3791">
        <v>2013</v>
      </c>
      <c r="P3791">
        <v>2013</v>
      </c>
      <c r="Q3791" t="s">
        <v>133</v>
      </c>
      <c r="R3791">
        <v>8</v>
      </c>
      <c r="S3791" t="s">
        <v>39</v>
      </c>
      <c r="T3791">
        <v>25</v>
      </c>
      <c r="U3791" s="6" t="s">
        <v>2628</v>
      </c>
      <c r="V3791" s="6" t="s">
        <v>3157</v>
      </c>
      <c r="W3791">
        <v>30</v>
      </c>
      <c r="X3791" s="6" t="s">
        <v>3322</v>
      </c>
      <c r="Y3791" s="6" t="s">
        <v>39</v>
      </c>
      <c r="Z3791" s="6" t="s">
        <v>3324</v>
      </c>
      <c r="AA3791" t="s">
        <v>39</v>
      </c>
      <c r="AB3791" s="6" t="s">
        <v>39</v>
      </c>
      <c r="AC3791" t="s">
        <v>39</v>
      </c>
      <c r="AD3791" t="s">
        <v>40</v>
      </c>
      <c r="AE3791" t="s">
        <v>39</v>
      </c>
      <c r="AF3791" t="s">
        <v>40</v>
      </c>
      <c r="AG3791" t="s">
        <v>39</v>
      </c>
      <c r="AH3791" t="s">
        <v>39</v>
      </c>
      <c r="AI3791" t="s">
        <v>39</v>
      </c>
      <c r="AJ3791" s="6" t="s">
        <v>3331</v>
      </c>
      <c r="AK3791">
        <v>0.16500000000000001</v>
      </c>
      <c r="AL3791" t="s">
        <v>136</v>
      </c>
      <c r="AM3791">
        <v>0</v>
      </c>
      <c r="AN3791">
        <v>3</v>
      </c>
      <c r="AO3791">
        <v>50</v>
      </c>
      <c r="AP3791" t="s">
        <v>39</v>
      </c>
      <c r="AQ3791" t="s">
        <v>39</v>
      </c>
      <c r="AR3791" t="s">
        <v>2642</v>
      </c>
      <c r="AS3791" t="s">
        <v>3323</v>
      </c>
    </row>
    <row r="3792" spans="1:45" x14ac:dyDescent="0.35">
      <c r="A3792" t="s">
        <v>2371</v>
      </c>
      <c r="B3792" t="s">
        <v>2707</v>
      </c>
      <c r="C3792" t="s">
        <v>2592</v>
      </c>
      <c r="D3792" t="s">
        <v>2369</v>
      </c>
      <c r="E3792" t="s">
        <v>2370</v>
      </c>
      <c r="F3792" t="s">
        <v>3319</v>
      </c>
      <c r="G3792" t="s">
        <v>42</v>
      </c>
      <c r="H3792" t="s">
        <v>40</v>
      </c>
      <c r="I3792" t="s">
        <v>3320</v>
      </c>
      <c r="J3792">
        <v>36.72</v>
      </c>
      <c r="K3792">
        <v>97.42</v>
      </c>
      <c r="L3792">
        <v>2450</v>
      </c>
      <c r="M3792" t="s">
        <v>2632</v>
      </c>
      <c r="N3792" t="s">
        <v>39</v>
      </c>
      <c r="O3792">
        <v>2013</v>
      </c>
      <c r="P3792">
        <v>2013</v>
      </c>
      <c r="Q3792" t="s">
        <v>133</v>
      </c>
      <c r="R3792">
        <v>8</v>
      </c>
      <c r="S3792" t="s">
        <v>39</v>
      </c>
      <c r="T3792">
        <v>25</v>
      </c>
      <c r="U3792" s="6" t="s">
        <v>2628</v>
      </c>
      <c r="V3792" s="6" t="s">
        <v>3157</v>
      </c>
      <c r="W3792">
        <v>50</v>
      </c>
      <c r="X3792" s="6" t="s">
        <v>3322</v>
      </c>
      <c r="Y3792" s="6" t="s">
        <v>39</v>
      </c>
      <c r="Z3792" s="6" t="s">
        <v>3324</v>
      </c>
      <c r="AA3792" t="s">
        <v>39</v>
      </c>
      <c r="AB3792" s="6" t="s">
        <v>39</v>
      </c>
      <c r="AC3792" t="s">
        <v>39</v>
      </c>
      <c r="AD3792" t="s">
        <v>40</v>
      </c>
      <c r="AE3792" t="s">
        <v>39</v>
      </c>
      <c r="AF3792" t="s">
        <v>40</v>
      </c>
      <c r="AG3792" t="s">
        <v>39</v>
      </c>
      <c r="AH3792" t="s">
        <v>39</v>
      </c>
      <c r="AI3792" t="s">
        <v>39</v>
      </c>
      <c r="AJ3792" s="6" t="s">
        <v>3331</v>
      </c>
      <c r="AK3792">
        <v>0.17299999999999999</v>
      </c>
      <c r="AL3792" t="s">
        <v>136</v>
      </c>
      <c r="AM3792">
        <v>0</v>
      </c>
      <c r="AN3792">
        <v>3</v>
      </c>
      <c r="AO3792">
        <v>50</v>
      </c>
      <c r="AP3792" t="s">
        <v>39</v>
      </c>
      <c r="AQ3792" t="s">
        <v>39</v>
      </c>
      <c r="AR3792" t="s">
        <v>2642</v>
      </c>
      <c r="AS3792" t="s">
        <v>3323</v>
      </c>
    </row>
    <row r="3793" spans="1:45" x14ac:dyDescent="0.35">
      <c r="A3793" t="s">
        <v>2371</v>
      </c>
      <c r="B3793" t="s">
        <v>2707</v>
      </c>
      <c r="C3793" t="s">
        <v>2592</v>
      </c>
      <c r="D3793" t="s">
        <v>2369</v>
      </c>
      <c r="E3793" t="s">
        <v>2370</v>
      </c>
      <c r="F3793" t="s">
        <v>3319</v>
      </c>
      <c r="G3793" t="s">
        <v>42</v>
      </c>
      <c r="H3793" t="s">
        <v>40</v>
      </c>
      <c r="I3793" t="s">
        <v>3320</v>
      </c>
      <c r="J3793">
        <v>36.72</v>
      </c>
      <c r="K3793">
        <v>97.42</v>
      </c>
      <c r="L3793">
        <v>2450</v>
      </c>
      <c r="M3793" t="s">
        <v>2632</v>
      </c>
      <c r="N3793" t="s">
        <v>39</v>
      </c>
      <c r="O3793">
        <v>2013</v>
      </c>
      <c r="P3793">
        <v>2013</v>
      </c>
      <c r="Q3793" t="s">
        <v>133</v>
      </c>
      <c r="R3793">
        <v>8</v>
      </c>
      <c r="S3793" t="s">
        <v>39</v>
      </c>
      <c r="T3793">
        <v>25</v>
      </c>
      <c r="U3793" s="6" t="s">
        <v>2628</v>
      </c>
      <c r="V3793" s="6" t="s">
        <v>3157</v>
      </c>
      <c r="W3793">
        <v>70</v>
      </c>
      <c r="X3793" s="6" t="s">
        <v>3322</v>
      </c>
      <c r="Y3793" s="6" t="s">
        <v>39</v>
      </c>
      <c r="Z3793" s="6" t="s">
        <v>3324</v>
      </c>
      <c r="AA3793" t="s">
        <v>39</v>
      </c>
      <c r="AB3793" s="6" t="s">
        <v>39</v>
      </c>
      <c r="AC3793" t="s">
        <v>39</v>
      </c>
      <c r="AD3793" t="s">
        <v>40</v>
      </c>
      <c r="AE3793" t="s">
        <v>39</v>
      </c>
      <c r="AF3793" t="s">
        <v>40</v>
      </c>
      <c r="AG3793" t="s">
        <v>39</v>
      </c>
      <c r="AH3793" t="s">
        <v>39</v>
      </c>
      <c r="AI3793" t="s">
        <v>39</v>
      </c>
      <c r="AJ3793" s="6" t="s">
        <v>3331</v>
      </c>
      <c r="AK3793" s="19">
        <v>0.17299999999999999</v>
      </c>
      <c r="AL3793" t="s">
        <v>136</v>
      </c>
      <c r="AM3793">
        <v>0</v>
      </c>
      <c r="AN3793">
        <v>3</v>
      </c>
      <c r="AO3793">
        <v>50</v>
      </c>
      <c r="AP3793" t="s">
        <v>39</v>
      </c>
      <c r="AQ3793" t="s">
        <v>39</v>
      </c>
      <c r="AR3793" t="s">
        <v>2642</v>
      </c>
      <c r="AS3793" t="s">
        <v>3323</v>
      </c>
    </row>
    <row r="3794" spans="1:45" x14ac:dyDescent="0.35">
      <c r="A3794" t="s">
        <v>2371</v>
      </c>
      <c r="B3794" t="s">
        <v>2707</v>
      </c>
      <c r="C3794" t="s">
        <v>2592</v>
      </c>
      <c r="D3794" t="s">
        <v>2369</v>
      </c>
      <c r="E3794" t="s">
        <v>2370</v>
      </c>
      <c r="F3794" t="s">
        <v>3319</v>
      </c>
      <c r="G3794" t="s">
        <v>42</v>
      </c>
      <c r="H3794" t="s">
        <v>40</v>
      </c>
      <c r="I3794" t="s">
        <v>3320</v>
      </c>
      <c r="J3794">
        <v>36.72</v>
      </c>
      <c r="K3794">
        <v>97.42</v>
      </c>
      <c r="L3794">
        <v>2450</v>
      </c>
      <c r="M3794" t="s">
        <v>2632</v>
      </c>
      <c r="N3794" t="s">
        <v>39</v>
      </c>
      <c r="O3794">
        <v>2013</v>
      </c>
      <c r="P3794">
        <v>2013</v>
      </c>
      <c r="Q3794" t="s">
        <v>133</v>
      </c>
      <c r="R3794">
        <v>8</v>
      </c>
      <c r="S3794" t="s">
        <v>39</v>
      </c>
      <c r="T3794">
        <v>25</v>
      </c>
      <c r="U3794" s="6" t="s">
        <v>2628</v>
      </c>
      <c r="V3794" s="6" t="s">
        <v>3157</v>
      </c>
      <c r="W3794">
        <v>90</v>
      </c>
      <c r="X3794" s="6" t="s">
        <v>3322</v>
      </c>
      <c r="Y3794" s="6" t="s">
        <v>39</v>
      </c>
      <c r="Z3794" s="6" t="s">
        <v>3324</v>
      </c>
      <c r="AA3794" t="s">
        <v>39</v>
      </c>
      <c r="AB3794" s="6" t="s">
        <v>39</v>
      </c>
      <c r="AC3794" t="s">
        <v>39</v>
      </c>
      <c r="AD3794" t="s">
        <v>40</v>
      </c>
      <c r="AE3794" t="s">
        <v>39</v>
      </c>
      <c r="AF3794" t="s">
        <v>40</v>
      </c>
      <c r="AG3794" t="s">
        <v>39</v>
      </c>
      <c r="AH3794" t="s">
        <v>39</v>
      </c>
      <c r="AI3794" t="s">
        <v>39</v>
      </c>
      <c r="AJ3794" s="6" t="s">
        <v>3331</v>
      </c>
      <c r="AK3794" s="19">
        <v>0.17899999999999999</v>
      </c>
      <c r="AL3794" t="s">
        <v>136</v>
      </c>
      <c r="AM3794">
        <v>0</v>
      </c>
      <c r="AN3794">
        <v>3</v>
      </c>
      <c r="AO3794">
        <v>50</v>
      </c>
      <c r="AP3794" t="s">
        <v>39</v>
      </c>
      <c r="AQ3794" t="s">
        <v>39</v>
      </c>
      <c r="AR3794" t="s">
        <v>2642</v>
      </c>
      <c r="AS3794" t="s">
        <v>3323</v>
      </c>
    </row>
    <row r="3795" spans="1:45" x14ac:dyDescent="0.35">
      <c r="A3795" t="s">
        <v>2371</v>
      </c>
      <c r="B3795" t="s">
        <v>2707</v>
      </c>
      <c r="C3795" t="s">
        <v>2592</v>
      </c>
      <c r="D3795" t="s">
        <v>2369</v>
      </c>
      <c r="E3795" t="s">
        <v>2370</v>
      </c>
      <c r="F3795" t="s">
        <v>3319</v>
      </c>
      <c r="G3795" t="s">
        <v>42</v>
      </c>
      <c r="H3795" t="s">
        <v>40</v>
      </c>
      <c r="I3795" t="s">
        <v>3320</v>
      </c>
      <c r="J3795">
        <v>36.72</v>
      </c>
      <c r="K3795">
        <v>97.42</v>
      </c>
      <c r="L3795">
        <v>2450</v>
      </c>
      <c r="M3795" t="s">
        <v>2632</v>
      </c>
      <c r="N3795" t="s">
        <v>39</v>
      </c>
      <c r="O3795">
        <v>2013</v>
      </c>
      <c r="P3795">
        <v>2013</v>
      </c>
      <c r="Q3795" t="s">
        <v>133</v>
      </c>
      <c r="R3795">
        <v>8</v>
      </c>
      <c r="S3795" t="s">
        <v>39</v>
      </c>
      <c r="T3795">
        <v>25</v>
      </c>
      <c r="U3795" s="6" t="s">
        <v>2628</v>
      </c>
      <c r="V3795" s="6" t="s">
        <v>2729</v>
      </c>
      <c r="W3795">
        <v>30</v>
      </c>
      <c r="X3795" s="6" t="s">
        <v>3322</v>
      </c>
      <c r="Y3795" s="6" t="s">
        <v>39</v>
      </c>
      <c r="Z3795" s="6" t="s">
        <v>3324</v>
      </c>
      <c r="AA3795" t="s">
        <v>39</v>
      </c>
      <c r="AB3795" s="6" t="s">
        <v>39</v>
      </c>
      <c r="AC3795" t="s">
        <v>39</v>
      </c>
      <c r="AD3795" t="s">
        <v>40</v>
      </c>
      <c r="AE3795" t="s">
        <v>39</v>
      </c>
      <c r="AF3795" t="s">
        <v>40</v>
      </c>
      <c r="AG3795" t="s">
        <v>39</v>
      </c>
      <c r="AH3795" t="s">
        <v>39</v>
      </c>
      <c r="AI3795" t="s">
        <v>39</v>
      </c>
      <c r="AJ3795" s="6" t="s">
        <v>3331</v>
      </c>
      <c r="AK3795">
        <v>0.17699999999999999</v>
      </c>
      <c r="AL3795" t="s">
        <v>136</v>
      </c>
      <c r="AM3795">
        <v>0.20200000000000001</v>
      </c>
      <c r="AN3795">
        <v>3</v>
      </c>
      <c r="AO3795">
        <v>50</v>
      </c>
      <c r="AP3795" t="s">
        <v>39</v>
      </c>
      <c r="AQ3795" t="s">
        <v>39</v>
      </c>
      <c r="AR3795" t="s">
        <v>2642</v>
      </c>
      <c r="AS3795" t="s">
        <v>3323</v>
      </c>
    </row>
    <row r="3796" spans="1:45" x14ac:dyDescent="0.35">
      <c r="A3796" t="s">
        <v>2371</v>
      </c>
      <c r="B3796" t="s">
        <v>2707</v>
      </c>
      <c r="C3796" t="s">
        <v>2592</v>
      </c>
      <c r="D3796" t="s">
        <v>2369</v>
      </c>
      <c r="E3796" t="s">
        <v>2370</v>
      </c>
      <c r="F3796" t="s">
        <v>3319</v>
      </c>
      <c r="G3796" t="s">
        <v>42</v>
      </c>
      <c r="H3796" t="s">
        <v>40</v>
      </c>
      <c r="I3796" t="s">
        <v>3320</v>
      </c>
      <c r="J3796">
        <v>36.72</v>
      </c>
      <c r="K3796">
        <v>97.42</v>
      </c>
      <c r="L3796">
        <v>2450</v>
      </c>
      <c r="M3796" t="s">
        <v>2632</v>
      </c>
      <c r="N3796" t="s">
        <v>39</v>
      </c>
      <c r="O3796">
        <v>2013</v>
      </c>
      <c r="P3796">
        <v>2013</v>
      </c>
      <c r="Q3796" t="s">
        <v>133</v>
      </c>
      <c r="R3796">
        <v>8</v>
      </c>
      <c r="S3796" t="s">
        <v>39</v>
      </c>
      <c r="T3796">
        <v>25</v>
      </c>
      <c r="U3796" s="6" t="s">
        <v>2628</v>
      </c>
      <c r="V3796" s="6" t="s">
        <v>2729</v>
      </c>
      <c r="W3796">
        <v>50</v>
      </c>
      <c r="X3796" s="6" t="s">
        <v>3322</v>
      </c>
      <c r="Y3796" s="6" t="s">
        <v>39</v>
      </c>
      <c r="Z3796" s="6" t="s">
        <v>3324</v>
      </c>
      <c r="AA3796" t="s">
        <v>39</v>
      </c>
      <c r="AB3796" s="6" t="s">
        <v>39</v>
      </c>
      <c r="AC3796" t="s">
        <v>39</v>
      </c>
      <c r="AD3796" t="s">
        <v>40</v>
      </c>
      <c r="AE3796" t="s">
        <v>39</v>
      </c>
      <c r="AF3796" t="s">
        <v>40</v>
      </c>
      <c r="AG3796" t="s">
        <v>39</v>
      </c>
      <c r="AH3796" t="s">
        <v>39</v>
      </c>
      <c r="AI3796" t="s">
        <v>39</v>
      </c>
      <c r="AJ3796" s="6" t="s">
        <v>3331</v>
      </c>
      <c r="AK3796">
        <v>0.48099999999999998</v>
      </c>
      <c r="AL3796" t="s">
        <v>136</v>
      </c>
      <c r="AM3796">
        <v>0.14899999999999999</v>
      </c>
      <c r="AN3796">
        <v>3</v>
      </c>
      <c r="AO3796">
        <v>50</v>
      </c>
      <c r="AP3796" t="s">
        <v>39</v>
      </c>
      <c r="AQ3796" t="s">
        <v>39</v>
      </c>
      <c r="AR3796" t="s">
        <v>2642</v>
      </c>
      <c r="AS3796" t="s">
        <v>3323</v>
      </c>
    </row>
    <row r="3797" spans="1:45" x14ac:dyDescent="0.35">
      <c r="A3797" t="s">
        <v>2371</v>
      </c>
      <c r="B3797" t="s">
        <v>2707</v>
      </c>
      <c r="C3797" t="s">
        <v>2592</v>
      </c>
      <c r="D3797" t="s">
        <v>2369</v>
      </c>
      <c r="E3797" t="s">
        <v>2370</v>
      </c>
      <c r="F3797" t="s">
        <v>3319</v>
      </c>
      <c r="G3797" t="s">
        <v>42</v>
      </c>
      <c r="H3797" t="s">
        <v>40</v>
      </c>
      <c r="I3797" t="s">
        <v>3320</v>
      </c>
      <c r="J3797">
        <v>36.72</v>
      </c>
      <c r="K3797">
        <v>97.42</v>
      </c>
      <c r="L3797">
        <v>2450</v>
      </c>
      <c r="M3797" t="s">
        <v>2632</v>
      </c>
      <c r="N3797" t="s">
        <v>39</v>
      </c>
      <c r="O3797">
        <v>2013</v>
      </c>
      <c r="P3797">
        <v>2013</v>
      </c>
      <c r="Q3797" t="s">
        <v>133</v>
      </c>
      <c r="R3797">
        <v>8</v>
      </c>
      <c r="S3797" t="s">
        <v>39</v>
      </c>
      <c r="T3797">
        <v>25</v>
      </c>
      <c r="U3797" s="6" t="s">
        <v>2628</v>
      </c>
      <c r="V3797" s="6" t="s">
        <v>2729</v>
      </c>
      <c r="W3797">
        <v>70</v>
      </c>
      <c r="X3797" s="6" t="s">
        <v>3322</v>
      </c>
      <c r="Y3797" s="6" t="s">
        <v>39</v>
      </c>
      <c r="Z3797" s="6" t="s">
        <v>3324</v>
      </c>
      <c r="AA3797" t="s">
        <v>39</v>
      </c>
      <c r="AB3797" s="6" t="s">
        <v>39</v>
      </c>
      <c r="AC3797" t="s">
        <v>39</v>
      </c>
      <c r="AD3797" t="s">
        <v>40</v>
      </c>
      <c r="AE3797" t="s">
        <v>39</v>
      </c>
      <c r="AF3797" t="s">
        <v>40</v>
      </c>
      <c r="AG3797" t="s">
        <v>39</v>
      </c>
      <c r="AH3797" t="s">
        <v>39</v>
      </c>
      <c r="AI3797" t="s">
        <v>39</v>
      </c>
      <c r="AJ3797" s="6" t="s">
        <v>3331</v>
      </c>
      <c r="AK3797" s="19">
        <v>0.48099999999999998</v>
      </c>
      <c r="AL3797" t="s">
        <v>136</v>
      </c>
      <c r="AM3797" s="19">
        <v>0.152</v>
      </c>
      <c r="AN3797">
        <v>3</v>
      </c>
      <c r="AO3797">
        <v>50</v>
      </c>
      <c r="AP3797" t="s">
        <v>39</v>
      </c>
      <c r="AQ3797" t="s">
        <v>39</v>
      </c>
      <c r="AR3797" t="s">
        <v>2642</v>
      </c>
      <c r="AS3797" t="s">
        <v>3323</v>
      </c>
    </row>
    <row r="3798" spans="1:45" x14ac:dyDescent="0.35">
      <c r="A3798" t="s">
        <v>2371</v>
      </c>
      <c r="B3798" t="s">
        <v>2707</v>
      </c>
      <c r="C3798" t="s">
        <v>2592</v>
      </c>
      <c r="D3798" t="s">
        <v>2369</v>
      </c>
      <c r="E3798" t="s">
        <v>2370</v>
      </c>
      <c r="F3798" t="s">
        <v>3319</v>
      </c>
      <c r="G3798" t="s">
        <v>42</v>
      </c>
      <c r="H3798" t="s">
        <v>40</v>
      </c>
      <c r="I3798" t="s">
        <v>3320</v>
      </c>
      <c r="J3798">
        <v>36.72</v>
      </c>
      <c r="K3798">
        <v>97.42</v>
      </c>
      <c r="L3798">
        <v>2450</v>
      </c>
      <c r="M3798" t="s">
        <v>2632</v>
      </c>
      <c r="N3798" t="s">
        <v>39</v>
      </c>
      <c r="O3798">
        <v>2013</v>
      </c>
      <c r="P3798">
        <v>2013</v>
      </c>
      <c r="Q3798" t="s">
        <v>133</v>
      </c>
      <c r="R3798">
        <v>8</v>
      </c>
      <c r="S3798" t="s">
        <v>39</v>
      </c>
      <c r="T3798">
        <v>25</v>
      </c>
      <c r="U3798" s="6" t="s">
        <v>2628</v>
      </c>
      <c r="V3798" s="6" t="s">
        <v>2729</v>
      </c>
      <c r="W3798">
        <v>90</v>
      </c>
      <c r="X3798" s="6" t="s">
        <v>3322</v>
      </c>
      <c r="Y3798" s="6" t="s">
        <v>39</v>
      </c>
      <c r="Z3798" s="6" t="s">
        <v>3324</v>
      </c>
      <c r="AA3798" t="s">
        <v>39</v>
      </c>
      <c r="AB3798" s="6" t="s">
        <v>39</v>
      </c>
      <c r="AC3798" t="s">
        <v>39</v>
      </c>
      <c r="AD3798" t="s">
        <v>40</v>
      </c>
      <c r="AE3798" t="s">
        <v>39</v>
      </c>
      <c r="AF3798" t="s">
        <v>40</v>
      </c>
      <c r="AG3798" t="s">
        <v>39</v>
      </c>
      <c r="AH3798" t="s">
        <v>39</v>
      </c>
      <c r="AI3798" t="s">
        <v>39</v>
      </c>
      <c r="AJ3798" s="6" t="s">
        <v>3331</v>
      </c>
      <c r="AK3798" s="19">
        <v>0.49</v>
      </c>
      <c r="AL3798" t="s">
        <v>136</v>
      </c>
      <c r="AM3798" s="19">
        <v>5.6000000000000001E-2</v>
      </c>
      <c r="AN3798">
        <v>3</v>
      </c>
      <c r="AO3798">
        <v>50</v>
      </c>
      <c r="AP3798" t="s">
        <v>39</v>
      </c>
      <c r="AQ3798" t="s">
        <v>39</v>
      </c>
      <c r="AR3798" t="s">
        <v>2642</v>
      </c>
      <c r="AS3798" t="s">
        <v>3323</v>
      </c>
    </row>
    <row r="3799" spans="1:45" x14ac:dyDescent="0.35">
      <c r="A3799" t="s">
        <v>2371</v>
      </c>
      <c r="B3799" t="s">
        <v>2707</v>
      </c>
      <c r="C3799" t="s">
        <v>2592</v>
      </c>
      <c r="D3799" t="s">
        <v>2369</v>
      </c>
      <c r="E3799" t="s">
        <v>2370</v>
      </c>
      <c r="F3799" t="s">
        <v>3319</v>
      </c>
      <c r="G3799" t="s">
        <v>42</v>
      </c>
      <c r="H3799" t="s">
        <v>40</v>
      </c>
      <c r="I3799" t="s">
        <v>3320</v>
      </c>
      <c r="J3799">
        <v>36.72</v>
      </c>
      <c r="K3799">
        <v>97.42</v>
      </c>
      <c r="L3799">
        <v>2450</v>
      </c>
      <c r="M3799" t="s">
        <v>2632</v>
      </c>
      <c r="N3799" t="s">
        <v>39</v>
      </c>
      <c r="O3799">
        <v>2013</v>
      </c>
      <c r="P3799">
        <v>2013</v>
      </c>
      <c r="Q3799" t="s">
        <v>133</v>
      </c>
      <c r="R3799">
        <v>8</v>
      </c>
      <c r="S3799" t="s">
        <v>39</v>
      </c>
      <c r="T3799">
        <v>25</v>
      </c>
      <c r="U3799" s="6" t="s">
        <v>2628</v>
      </c>
      <c r="V3799" s="6" t="s">
        <v>2643</v>
      </c>
      <c r="W3799">
        <v>30</v>
      </c>
      <c r="X3799" s="6" t="s">
        <v>3322</v>
      </c>
      <c r="Y3799" s="6" t="s">
        <v>39</v>
      </c>
      <c r="Z3799" s="6" t="s">
        <v>3324</v>
      </c>
      <c r="AA3799" t="s">
        <v>39</v>
      </c>
      <c r="AB3799" s="6" t="s">
        <v>39</v>
      </c>
      <c r="AC3799" t="s">
        <v>39</v>
      </c>
      <c r="AD3799" t="s">
        <v>40</v>
      </c>
      <c r="AE3799" t="s">
        <v>39</v>
      </c>
      <c r="AF3799" t="s">
        <v>40</v>
      </c>
      <c r="AG3799" t="s">
        <v>39</v>
      </c>
      <c r="AH3799" t="s">
        <v>39</v>
      </c>
      <c r="AI3799" t="s">
        <v>39</v>
      </c>
      <c r="AJ3799" s="6" t="s">
        <v>3331</v>
      </c>
      <c r="AK3799">
        <v>0.48699999999999999</v>
      </c>
      <c r="AL3799" t="s">
        <v>136</v>
      </c>
      <c r="AM3799">
        <v>0.224</v>
      </c>
      <c r="AN3799">
        <v>3</v>
      </c>
      <c r="AO3799">
        <v>50</v>
      </c>
      <c r="AP3799" t="s">
        <v>39</v>
      </c>
      <c r="AQ3799" t="s">
        <v>39</v>
      </c>
      <c r="AR3799" t="s">
        <v>2642</v>
      </c>
      <c r="AS3799" t="s">
        <v>3323</v>
      </c>
    </row>
    <row r="3800" spans="1:45" x14ac:dyDescent="0.35">
      <c r="A3800" t="s">
        <v>2371</v>
      </c>
      <c r="B3800" t="s">
        <v>2707</v>
      </c>
      <c r="C3800" t="s">
        <v>2592</v>
      </c>
      <c r="D3800" t="s">
        <v>2369</v>
      </c>
      <c r="E3800" t="s">
        <v>2370</v>
      </c>
      <c r="F3800" t="s">
        <v>3319</v>
      </c>
      <c r="G3800" t="s">
        <v>42</v>
      </c>
      <c r="H3800" t="s">
        <v>40</v>
      </c>
      <c r="I3800" t="s">
        <v>3320</v>
      </c>
      <c r="J3800">
        <v>36.72</v>
      </c>
      <c r="K3800">
        <v>97.42</v>
      </c>
      <c r="L3800">
        <v>2450</v>
      </c>
      <c r="M3800" t="s">
        <v>2632</v>
      </c>
      <c r="N3800" t="s">
        <v>39</v>
      </c>
      <c r="O3800">
        <v>2013</v>
      </c>
      <c r="P3800">
        <v>2013</v>
      </c>
      <c r="Q3800" t="s">
        <v>133</v>
      </c>
      <c r="R3800">
        <v>8</v>
      </c>
      <c r="S3800" t="s">
        <v>39</v>
      </c>
      <c r="T3800">
        <v>25</v>
      </c>
      <c r="U3800" s="6" t="s">
        <v>2628</v>
      </c>
      <c r="V3800" s="6" t="s">
        <v>2643</v>
      </c>
      <c r="W3800">
        <v>50</v>
      </c>
      <c r="X3800" s="6" t="s">
        <v>3322</v>
      </c>
      <c r="Y3800" s="6" t="s">
        <v>39</v>
      </c>
      <c r="Z3800" s="6" t="s">
        <v>3324</v>
      </c>
      <c r="AA3800" t="s">
        <v>39</v>
      </c>
      <c r="AB3800" s="6" t="s">
        <v>39</v>
      </c>
      <c r="AC3800" t="s">
        <v>39</v>
      </c>
      <c r="AD3800" t="s">
        <v>40</v>
      </c>
      <c r="AE3800" t="s">
        <v>39</v>
      </c>
      <c r="AF3800" t="s">
        <v>40</v>
      </c>
      <c r="AG3800" t="s">
        <v>39</v>
      </c>
      <c r="AH3800" t="s">
        <v>39</v>
      </c>
      <c r="AI3800" t="s">
        <v>39</v>
      </c>
      <c r="AJ3800" s="6" t="s">
        <v>3331</v>
      </c>
      <c r="AK3800">
        <v>0.69599999999999995</v>
      </c>
      <c r="AL3800" t="s">
        <v>136</v>
      </c>
      <c r="AM3800">
        <v>0.125</v>
      </c>
      <c r="AN3800">
        <v>3</v>
      </c>
      <c r="AO3800">
        <v>50</v>
      </c>
      <c r="AP3800" t="s">
        <v>39</v>
      </c>
      <c r="AQ3800" t="s">
        <v>39</v>
      </c>
      <c r="AR3800" t="s">
        <v>2642</v>
      </c>
      <c r="AS3800" t="s">
        <v>3323</v>
      </c>
    </row>
    <row r="3801" spans="1:45" x14ac:dyDescent="0.35">
      <c r="A3801" t="s">
        <v>2371</v>
      </c>
      <c r="B3801" t="s">
        <v>2707</v>
      </c>
      <c r="C3801" t="s">
        <v>2592</v>
      </c>
      <c r="D3801" t="s">
        <v>2369</v>
      </c>
      <c r="E3801" t="s">
        <v>2370</v>
      </c>
      <c r="F3801" t="s">
        <v>3319</v>
      </c>
      <c r="G3801" t="s">
        <v>42</v>
      </c>
      <c r="H3801" t="s">
        <v>40</v>
      </c>
      <c r="I3801" t="s">
        <v>3320</v>
      </c>
      <c r="J3801">
        <v>36.72</v>
      </c>
      <c r="K3801">
        <v>97.42</v>
      </c>
      <c r="L3801">
        <v>2450</v>
      </c>
      <c r="M3801" t="s">
        <v>2632</v>
      </c>
      <c r="N3801" t="s">
        <v>39</v>
      </c>
      <c r="O3801">
        <v>2013</v>
      </c>
      <c r="P3801">
        <v>2013</v>
      </c>
      <c r="Q3801" t="s">
        <v>133</v>
      </c>
      <c r="R3801">
        <v>8</v>
      </c>
      <c r="S3801" t="s">
        <v>39</v>
      </c>
      <c r="T3801">
        <v>25</v>
      </c>
      <c r="U3801" s="6" t="s">
        <v>2628</v>
      </c>
      <c r="V3801" s="6" t="s">
        <v>2643</v>
      </c>
      <c r="W3801">
        <v>70</v>
      </c>
      <c r="X3801" s="6" t="s">
        <v>3322</v>
      </c>
      <c r="Y3801" s="6" t="s">
        <v>39</v>
      </c>
      <c r="Z3801" s="6" t="s">
        <v>3324</v>
      </c>
      <c r="AA3801" t="s">
        <v>39</v>
      </c>
      <c r="AB3801" s="6" t="s">
        <v>39</v>
      </c>
      <c r="AC3801" t="s">
        <v>39</v>
      </c>
      <c r="AD3801" t="s">
        <v>40</v>
      </c>
      <c r="AE3801" t="s">
        <v>39</v>
      </c>
      <c r="AF3801" t="s">
        <v>40</v>
      </c>
      <c r="AG3801" t="s">
        <v>39</v>
      </c>
      <c r="AH3801" t="s">
        <v>39</v>
      </c>
      <c r="AI3801" t="s">
        <v>39</v>
      </c>
      <c r="AJ3801" s="6" t="s">
        <v>3331</v>
      </c>
      <c r="AK3801" s="19">
        <v>1.2310000000000001</v>
      </c>
      <c r="AL3801" t="s">
        <v>136</v>
      </c>
      <c r="AM3801" s="19">
        <v>0.05</v>
      </c>
      <c r="AN3801">
        <v>3</v>
      </c>
      <c r="AO3801">
        <v>50</v>
      </c>
      <c r="AP3801" t="s">
        <v>39</v>
      </c>
      <c r="AQ3801" t="s">
        <v>39</v>
      </c>
      <c r="AR3801" t="s">
        <v>2642</v>
      </c>
      <c r="AS3801" t="s">
        <v>3323</v>
      </c>
    </row>
    <row r="3802" spans="1:45" x14ac:dyDescent="0.35">
      <c r="A3802" t="s">
        <v>2371</v>
      </c>
      <c r="B3802" t="s">
        <v>2707</v>
      </c>
      <c r="C3802" t="s">
        <v>2592</v>
      </c>
      <c r="D3802" t="s">
        <v>2369</v>
      </c>
      <c r="E3802" t="s">
        <v>2370</v>
      </c>
      <c r="F3802" t="s">
        <v>3319</v>
      </c>
      <c r="G3802" t="s">
        <v>42</v>
      </c>
      <c r="H3802" t="s">
        <v>40</v>
      </c>
      <c r="I3802" t="s">
        <v>3320</v>
      </c>
      <c r="J3802">
        <v>36.72</v>
      </c>
      <c r="K3802">
        <v>97.42</v>
      </c>
      <c r="L3802">
        <v>2450</v>
      </c>
      <c r="M3802" t="s">
        <v>2632</v>
      </c>
      <c r="N3802" t="s">
        <v>39</v>
      </c>
      <c r="O3802">
        <v>2013</v>
      </c>
      <c r="P3802">
        <v>2013</v>
      </c>
      <c r="Q3802" t="s">
        <v>133</v>
      </c>
      <c r="R3802">
        <v>8</v>
      </c>
      <c r="S3802" t="s">
        <v>39</v>
      </c>
      <c r="T3802">
        <v>25</v>
      </c>
      <c r="U3802" s="6" t="s">
        <v>2628</v>
      </c>
      <c r="V3802" s="6" t="s">
        <v>2643</v>
      </c>
      <c r="W3802">
        <v>90</v>
      </c>
      <c r="X3802" s="6" t="s">
        <v>3322</v>
      </c>
      <c r="Y3802" s="6" t="s">
        <v>39</v>
      </c>
      <c r="Z3802" s="6" t="s">
        <v>3324</v>
      </c>
      <c r="AA3802" t="s">
        <v>39</v>
      </c>
      <c r="AB3802" s="6" t="s">
        <v>39</v>
      </c>
      <c r="AC3802" t="s">
        <v>39</v>
      </c>
      <c r="AD3802" t="s">
        <v>40</v>
      </c>
      <c r="AE3802" t="s">
        <v>39</v>
      </c>
      <c r="AF3802" t="s">
        <v>40</v>
      </c>
      <c r="AG3802" t="s">
        <v>39</v>
      </c>
      <c r="AH3802" t="s">
        <v>39</v>
      </c>
      <c r="AI3802" t="s">
        <v>39</v>
      </c>
      <c r="AJ3802" s="6" t="s">
        <v>3331</v>
      </c>
      <c r="AK3802" s="19">
        <v>0.83599999999999997</v>
      </c>
      <c r="AL3802" t="s">
        <v>136</v>
      </c>
      <c r="AM3802" s="19">
        <v>0.34499999999999997</v>
      </c>
      <c r="AN3802">
        <v>3</v>
      </c>
      <c r="AO3802">
        <v>50</v>
      </c>
      <c r="AP3802" t="s">
        <v>39</v>
      </c>
      <c r="AQ3802" t="s">
        <v>39</v>
      </c>
      <c r="AR3802" t="s">
        <v>2642</v>
      </c>
      <c r="AS3802" t="s">
        <v>3323</v>
      </c>
    </row>
    <row r="3803" spans="1:45" x14ac:dyDescent="0.35">
      <c r="A3803" t="s">
        <v>2371</v>
      </c>
      <c r="B3803" t="s">
        <v>2707</v>
      </c>
      <c r="C3803" t="s">
        <v>2592</v>
      </c>
      <c r="D3803" t="s">
        <v>2369</v>
      </c>
      <c r="E3803" t="s">
        <v>2370</v>
      </c>
      <c r="F3803" t="s">
        <v>3319</v>
      </c>
      <c r="G3803" t="s">
        <v>42</v>
      </c>
      <c r="H3803" t="s">
        <v>40</v>
      </c>
      <c r="I3803" t="s">
        <v>3320</v>
      </c>
      <c r="J3803">
        <v>36.72</v>
      </c>
      <c r="K3803">
        <v>97.42</v>
      </c>
      <c r="L3803">
        <v>2450</v>
      </c>
      <c r="M3803" t="s">
        <v>2632</v>
      </c>
      <c r="N3803" t="s">
        <v>39</v>
      </c>
      <c r="O3803">
        <v>2013</v>
      </c>
      <c r="P3803">
        <v>2013</v>
      </c>
      <c r="Q3803" t="s">
        <v>133</v>
      </c>
      <c r="R3803">
        <v>8</v>
      </c>
      <c r="S3803" t="s">
        <v>39</v>
      </c>
      <c r="T3803">
        <v>25</v>
      </c>
      <c r="U3803" s="6" t="s">
        <v>2628</v>
      </c>
      <c r="V3803" s="6" t="s">
        <v>2714</v>
      </c>
      <c r="W3803">
        <v>30</v>
      </c>
      <c r="X3803" s="6" t="s">
        <v>3322</v>
      </c>
      <c r="Y3803" s="6" t="s">
        <v>39</v>
      </c>
      <c r="Z3803" s="6" t="s">
        <v>3324</v>
      </c>
      <c r="AA3803" t="s">
        <v>39</v>
      </c>
      <c r="AB3803" s="6" t="s">
        <v>39</v>
      </c>
      <c r="AC3803" t="s">
        <v>39</v>
      </c>
      <c r="AD3803" t="s">
        <v>40</v>
      </c>
      <c r="AE3803" t="s">
        <v>39</v>
      </c>
      <c r="AF3803" t="s">
        <v>40</v>
      </c>
      <c r="AG3803" t="s">
        <v>39</v>
      </c>
      <c r="AH3803" t="s">
        <v>39</v>
      </c>
      <c r="AI3803" t="s">
        <v>39</v>
      </c>
      <c r="AJ3803" s="6" t="s">
        <v>3331</v>
      </c>
      <c r="AK3803">
        <v>0.48199999999999998</v>
      </c>
      <c r="AL3803" t="s">
        <v>136</v>
      </c>
      <c r="AM3803">
        <v>0.193</v>
      </c>
      <c r="AN3803">
        <v>3</v>
      </c>
      <c r="AO3803">
        <v>50</v>
      </c>
      <c r="AP3803" t="s">
        <v>39</v>
      </c>
      <c r="AQ3803" t="s">
        <v>39</v>
      </c>
      <c r="AR3803" t="s">
        <v>2642</v>
      </c>
      <c r="AS3803" t="s">
        <v>3323</v>
      </c>
    </row>
    <row r="3804" spans="1:45" x14ac:dyDescent="0.35">
      <c r="A3804" t="s">
        <v>2371</v>
      </c>
      <c r="B3804" t="s">
        <v>2707</v>
      </c>
      <c r="C3804" t="s">
        <v>2592</v>
      </c>
      <c r="D3804" t="s">
        <v>2369</v>
      </c>
      <c r="E3804" t="s">
        <v>2370</v>
      </c>
      <c r="F3804" t="s">
        <v>3319</v>
      </c>
      <c r="G3804" t="s">
        <v>42</v>
      </c>
      <c r="H3804" t="s">
        <v>40</v>
      </c>
      <c r="I3804" t="s">
        <v>3320</v>
      </c>
      <c r="J3804">
        <v>36.72</v>
      </c>
      <c r="K3804">
        <v>97.42</v>
      </c>
      <c r="L3804">
        <v>2450</v>
      </c>
      <c r="M3804" t="s">
        <v>2632</v>
      </c>
      <c r="N3804" t="s">
        <v>39</v>
      </c>
      <c r="O3804">
        <v>2013</v>
      </c>
      <c r="P3804">
        <v>2013</v>
      </c>
      <c r="Q3804" t="s">
        <v>133</v>
      </c>
      <c r="R3804">
        <v>8</v>
      </c>
      <c r="S3804" t="s">
        <v>39</v>
      </c>
      <c r="T3804">
        <v>25</v>
      </c>
      <c r="U3804" s="6" t="s">
        <v>2628</v>
      </c>
      <c r="V3804" s="6" t="s">
        <v>2714</v>
      </c>
      <c r="W3804">
        <v>50</v>
      </c>
      <c r="X3804" s="6" t="s">
        <v>3322</v>
      </c>
      <c r="Y3804" s="6" t="s">
        <v>39</v>
      </c>
      <c r="Z3804" s="6" t="s">
        <v>3324</v>
      </c>
      <c r="AA3804" t="s">
        <v>39</v>
      </c>
      <c r="AB3804" s="6" t="s">
        <v>39</v>
      </c>
      <c r="AC3804" t="s">
        <v>39</v>
      </c>
      <c r="AD3804" t="s">
        <v>40</v>
      </c>
      <c r="AE3804" t="s">
        <v>39</v>
      </c>
      <c r="AF3804" t="s">
        <v>40</v>
      </c>
      <c r="AG3804" t="s">
        <v>39</v>
      </c>
      <c r="AH3804" t="s">
        <v>39</v>
      </c>
      <c r="AI3804" t="s">
        <v>39</v>
      </c>
      <c r="AJ3804" s="6" t="s">
        <v>3331</v>
      </c>
      <c r="AK3804">
        <v>0.49</v>
      </c>
      <c r="AL3804" t="s">
        <v>136</v>
      </c>
      <c r="AM3804">
        <v>0.16800000000000001</v>
      </c>
      <c r="AN3804">
        <v>3</v>
      </c>
      <c r="AO3804">
        <v>50</v>
      </c>
      <c r="AP3804" t="s">
        <v>39</v>
      </c>
      <c r="AQ3804" t="s">
        <v>39</v>
      </c>
      <c r="AR3804" t="s">
        <v>2642</v>
      </c>
      <c r="AS3804" t="s">
        <v>3323</v>
      </c>
    </row>
    <row r="3805" spans="1:45" x14ac:dyDescent="0.35">
      <c r="A3805" t="s">
        <v>2371</v>
      </c>
      <c r="B3805" t="s">
        <v>2707</v>
      </c>
      <c r="C3805" t="s">
        <v>2592</v>
      </c>
      <c r="D3805" t="s">
        <v>2369</v>
      </c>
      <c r="E3805" t="s">
        <v>2370</v>
      </c>
      <c r="F3805" t="s">
        <v>3319</v>
      </c>
      <c r="G3805" t="s">
        <v>42</v>
      </c>
      <c r="H3805" t="s">
        <v>40</v>
      </c>
      <c r="I3805" t="s">
        <v>3320</v>
      </c>
      <c r="J3805">
        <v>36.72</v>
      </c>
      <c r="K3805">
        <v>97.42</v>
      </c>
      <c r="L3805">
        <v>2450</v>
      </c>
      <c r="M3805" t="s">
        <v>2632</v>
      </c>
      <c r="N3805" t="s">
        <v>39</v>
      </c>
      <c r="O3805">
        <v>2013</v>
      </c>
      <c r="P3805">
        <v>2013</v>
      </c>
      <c r="Q3805" t="s">
        <v>133</v>
      </c>
      <c r="R3805">
        <v>8</v>
      </c>
      <c r="S3805" t="s">
        <v>39</v>
      </c>
      <c r="T3805">
        <v>25</v>
      </c>
      <c r="U3805" s="6" t="s">
        <v>2628</v>
      </c>
      <c r="V3805" s="6" t="s">
        <v>2714</v>
      </c>
      <c r="W3805">
        <v>70</v>
      </c>
      <c r="X3805" s="6" t="s">
        <v>3322</v>
      </c>
      <c r="Y3805" s="6" t="s">
        <v>39</v>
      </c>
      <c r="Z3805" s="6" t="s">
        <v>3324</v>
      </c>
      <c r="AA3805" t="s">
        <v>39</v>
      </c>
      <c r="AB3805" s="6" t="s">
        <v>39</v>
      </c>
      <c r="AC3805" t="s">
        <v>39</v>
      </c>
      <c r="AD3805" t="s">
        <v>40</v>
      </c>
      <c r="AE3805" t="s">
        <v>39</v>
      </c>
      <c r="AF3805" t="s">
        <v>40</v>
      </c>
      <c r="AG3805" t="s">
        <v>39</v>
      </c>
      <c r="AH3805" t="s">
        <v>39</v>
      </c>
      <c r="AI3805" t="s">
        <v>39</v>
      </c>
      <c r="AJ3805" s="6" t="s">
        <v>3331</v>
      </c>
      <c r="AK3805" s="19">
        <v>0.73299999999999998</v>
      </c>
      <c r="AL3805" t="s">
        <v>136</v>
      </c>
      <c r="AM3805" s="19">
        <v>0.218</v>
      </c>
      <c r="AN3805">
        <v>3</v>
      </c>
      <c r="AO3805">
        <v>50</v>
      </c>
      <c r="AP3805" t="s">
        <v>39</v>
      </c>
      <c r="AQ3805" t="s">
        <v>39</v>
      </c>
      <c r="AR3805" t="s">
        <v>2642</v>
      </c>
      <c r="AS3805" t="s">
        <v>3323</v>
      </c>
    </row>
    <row r="3806" spans="1:45" x14ac:dyDescent="0.35">
      <c r="A3806" t="s">
        <v>2371</v>
      </c>
      <c r="B3806" t="s">
        <v>2707</v>
      </c>
      <c r="C3806" t="s">
        <v>2592</v>
      </c>
      <c r="D3806" t="s">
        <v>2369</v>
      </c>
      <c r="E3806" t="s">
        <v>2370</v>
      </c>
      <c r="F3806" t="s">
        <v>3319</v>
      </c>
      <c r="G3806" t="s">
        <v>42</v>
      </c>
      <c r="H3806" t="s">
        <v>40</v>
      </c>
      <c r="I3806" t="s">
        <v>3320</v>
      </c>
      <c r="J3806">
        <v>36.72</v>
      </c>
      <c r="K3806">
        <v>97.42</v>
      </c>
      <c r="L3806">
        <v>2450</v>
      </c>
      <c r="M3806" t="s">
        <v>2632</v>
      </c>
      <c r="N3806" t="s">
        <v>39</v>
      </c>
      <c r="O3806">
        <v>2013</v>
      </c>
      <c r="P3806">
        <v>2013</v>
      </c>
      <c r="Q3806" t="s">
        <v>133</v>
      </c>
      <c r="R3806">
        <v>8</v>
      </c>
      <c r="S3806" t="s">
        <v>39</v>
      </c>
      <c r="T3806">
        <v>25</v>
      </c>
      <c r="U3806" s="6" t="s">
        <v>2628</v>
      </c>
      <c r="V3806" s="6" t="s">
        <v>2714</v>
      </c>
      <c r="W3806">
        <v>90</v>
      </c>
      <c r="X3806" s="6" t="s">
        <v>3322</v>
      </c>
      <c r="Y3806" s="6" t="s">
        <v>39</v>
      </c>
      <c r="Z3806" s="6" t="s">
        <v>3324</v>
      </c>
      <c r="AA3806" t="s">
        <v>39</v>
      </c>
      <c r="AB3806" s="6" t="s">
        <v>39</v>
      </c>
      <c r="AC3806" t="s">
        <v>39</v>
      </c>
      <c r="AD3806" t="s">
        <v>40</v>
      </c>
      <c r="AE3806" t="s">
        <v>39</v>
      </c>
      <c r="AF3806" t="s">
        <v>40</v>
      </c>
      <c r="AG3806" t="s">
        <v>39</v>
      </c>
      <c r="AH3806" t="s">
        <v>39</v>
      </c>
      <c r="AI3806" t="s">
        <v>39</v>
      </c>
      <c r="AJ3806" s="6" t="s">
        <v>3331</v>
      </c>
      <c r="AK3806" s="19">
        <v>0.60199999999999998</v>
      </c>
      <c r="AL3806" t="s">
        <v>136</v>
      </c>
      <c r="AM3806" s="19">
        <v>7.1999999999999995E-2</v>
      </c>
      <c r="AN3806">
        <v>3</v>
      </c>
      <c r="AO3806">
        <v>50</v>
      </c>
      <c r="AP3806" t="s">
        <v>39</v>
      </c>
      <c r="AQ3806" t="s">
        <v>39</v>
      </c>
      <c r="AR3806" t="s">
        <v>2642</v>
      </c>
      <c r="AS3806" t="s">
        <v>3323</v>
      </c>
    </row>
    <row r="3807" spans="1:45" x14ac:dyDescent="0.35">
      <c r="A3807" t="s">
        <v>2371</v>
      </c>
      <c r="B3807" t="s">
        <v>2708</v>
      </c>
      <c r="C3807" t="s">
        <v>2592</v>
      </c>
      <c r="D3807" t="s">
        <v>2369</v>
      </c>
      <c r="E3807" t="s">
        <v>2370</v>
      </c>
      <c r="F3807" t="s">
        <v>3319</v>
      </c>
      <c r="G3807" t="s">
        <v>42</v>
      </c>
      <c r="H3807" t="s">
        <v>40</v>
      </c>
      <c r="I3807" t="s">
        <v>3320</v>
      </c>
      <c r="J3807">
        <v>36.72</v>
      </c>
      <c r="K3807">
        <v>97.42</v>
      </c>
      <c r="L3807">
        <v>2450</v>
      </c>
      <c r="M3807" t="s">
        <v>2632</v>
      </c>
      <c r="N3807" t="s">
        <v>39</v>
      </c>
      <c r="O3807">
        <v>2013</v>
      </c>
      <c r="P3807">
        <v>2013</v>
      </c>
      <c r="Q3807" t="s">
        <v>133</v>
      </c>
      <c r="R3807" t="s">
        <v>3321</v>
      </c>
      <c r="S3807" t="s">
        <v>39</v>
      </c>
      <c r="T3807">
        <v>25</v>
      </c>
      <c r="U3807" s="6" t="s">
        <v>48</v>
      </c>
      <c r="V3807" s="6" t="s">
        <v>39</v>
      </c>
      <c r="W3807" t="s">
        <v>39</v>
      </c>
      <c r="X3807" s="6" t="s">
        <v>3322</v>
      </c>
      <c r="Y3807" s="6" t="s">
        <v>39</v>
      </c>
      <c r="Z3807" s="6" t="s">
        <v>3324</v>
      </c>
      <c r="AA3807" t="s">
        <v>39</v>
      </c>
      <c r="AB3807" s="6" t="s">
        <v>39</v>
      </c>
      <c r="AC3807" t="s">
        <v>39</v>
      </c>
      <c r="AD3807" t="s">
        <v>40</v>
      </c>
      <c r="AE3807" t="s">
        <v>39</v>
      </c>
      <c r="AF3807" t="s">
        <v>40</v>
      </c>
      <c r="AG3807" t="s">
        <v>39</v>
      </c>
      <c r="AH3807" t="s">
        <v>39</v>
      </c>
      <c r="AI3807" t="s">
        <v>39</v>
      </c>
      <c r="AJ3807" s="6" t="s">
        <v>43</v>
      </c>
      <c r="AK3807">
        <v>4.9770000000000003</v>
      </c>
      <c r="AL3807" t="s">
        <v>136</v>
      </c>
      <c r="AM3807" s="19">
        <v>0</v>
      </c>
      <c r="AN3807">
        <v>3</v>
      </c>
      <c r="AO3807">
        <v>50</v>
      </c>
      <c r="AP3807" t="s">
        <v>39</v>
      </c>
      <c r="AQ3807" t="s">
        <v>39</v>
      </c>
      <c r="AR3807" t="s">
        <v>2603</v>
      </c>
      <c r="AS3807" t="s">
        <v>3335</v>
      </c>
    </row>
    <row r="3808" spans="1:45" x14ac:dyDescent="0.35">
      <c r="A3808" t="s">
        <v>2371</v>
      </c>
      <c r="B3808" t="s">
        <v>2708</v>
      </c>
      <c r="C3808" t="s">
        <v>2592</v>
      </c>
      <c r="D3808" t="s">
        <v>2369</v>
      </c>
      <c r="E3808" t="s">
        <v>2370</v>
      </c>
      <c r="F3808" t="s">
        <v>3319</v>
      </c>
      <c r="G3808" t="s">
        <v>42</v>
      </c>
      <c r="H3808" t="s">
        <v>40</v>
      </c>
      <c r="I3808" t="s">
        <v>3320</v>
      </c>
      <c r="J3808">
        <v>36.72</v>
      </c>
      <c r="K3808">
        <v>97.42</v>
      </c>
      <c r="L3808">
        <v>2450</v>
      </c>
      <c r="M3808" t="s">
        <v>2632</v>
      </c>
      <c r="N3808" t="s">
        <v>39</v>
      </c>
      <c r="O3808">
        <v>2013</v>
      </c>
      <c r="P3808">
        <v>2013</v>
      </c>
      <c r="Q3808" t="s">
        <v>133</v>
      </c>
      <c r="R3808" t="s">
        <v>3321</v>
      </c>
      <c r="S3808" t="s">
        <v>39</v>
      </c>
      <c r="T3808">
        <v>25</v>
      </c>
      <c r="U3808" s="6" t="s">
        <v>3336</v>
      </c>
      <c r="V3808" s="6" t="s">
        <v>39</v>
      </c>
      <c r="W3808" t="s">
        <v>39</v>
      </c>
      <c r="X3808" s="6" t="s">
        <v>3322</v>
      </c>
      <c r="Y3808" s="6" t="s">
        <v>39</v>
      </c>
      <c r="Z3808" s="6" t="s">
        <v>3324</v>
      </c>
      <c r="AA3808" t="s">
        <v>39</v>
      </c>
      <c r="AB3808" s="6" t="s">
        <v>39</v>
      </c>
      <c r="AC3808" t="s">
        <v>39</v>
      </c>
      <c r="AD3808" t="s">
        <v>40</v>
      </c>
      <c r="AE3808" t="s">
        <v>39</v>
      </c>
      <c r="AF3808" t="s">
        <v>40</v>
      </c>
      <c r="AG3808" t="s">
        <v>39</v>
      </c>
      <c r="AH3808" t="s">
        <v>39</v>
      </c>
      <c r="AI3808" t="s">
        <v>39</v>
      </c>
      <c r="AJ3808" s="6" t="s">
        <v>43</v>
      </c>
      <c r="AK3808">
        <v>32.869</v>
      </c>
      <c r="AL3808" t="s">
        <v>136</v>
      </c>
      <c r="AM3808">
        <v>2.488</v>
      </c>
      <c r="AN3808">
        <v>3</v>
      </c>
      <c r="AO3808">
        <v>50</v>
      </c>
      <c r="AP3808" t="s">
        <v>39</v>
      </c>
      <c r="AQ3808" t="s">
        <v>39</v>
      </c>
      <c r="AR3808" t="s">
        <v>2603</v>
      </c>
      <c r="AS3808" t="s">
        <v>3332</v>
      </c>
    </row>
    <row r="3809" spans="1:45" x14ac:dyDescent="0.35">
      <c r="A3809" t="s">
        <v>2371</v>
      </c>
      <c r="B3809" t="s">
        <v>2708</v>
      </c>
      <c r="C3809" t="s">
        <v>2592</v>
      </c>
      <c r="D3809" t="s">
        <v>2369</v>
      </c>
      <c r="E3809" t="s">
        <v>2370</v>
      </c>
      <c r="F3809" t="s">
        <v>3319</v>
      </c>
      <c r="G3809" t="s">
        <v>42</v>
      </c>
      <c r="H3809" t="s">
        <v>40</v>
      </c>
      <c r="I3809" t="s">
        <v>3320</v>
      </c>
      <c r="J3809">
        <v>36.72</v>
      </c>
      <c r="K3809">
        <v>97.42</v>
      </c>
      <c r="L3809">
        <v>2450</v>
      </c>
      <c r="M3809" t="s">
        <v>2632</v>
      </c>
      <c r="N3809" t="s">
        <v>39</v>
      </c>
      <c r="O3809">
        <v>2013</v>
      </c>
      <c r="P3809">
        <v>2013</v>
      </c>
      <c r="Q3809" t="s">
        <v>133</v>
      </c>
      <c r="R3809" t="s">
        <v>3321</v>
      </c>
      <c r="S3809" t="s">
        <v>39</v>
      </c>
      <c r="T3809">
        <v>25</v>
      </c>
      <c r="U3809" s="6" t="s">
        <v>3337</v>
      </c>
      <c r="V3809" s="6" t="s">
        <v>39</v>
      </c>
      <c r="W3809" t="s">
        <v>39</v>
      </c>
      <c r="X3809" s="6" t="s">
        <v>3322</v>
      </c>
      <c r="Y3809" s="6" t="s">
        <v>39</v>
      </c>
      <c r="Z3809" s="6" t="s">
        <v>3324</v>
      </c>
      <c r="AA3809" t="s">
        <v>39</v>
      </c>
      <c r="AB3809" s="6" t="s">
        <v>39</v>
      </c>
      <c r="AC3809" t="s">
        <v>39</v>
      </c>
      <c r="AD3809" t="s">
        <v>40</v>
      </c>
      <c r="AE3809" t="s">
        <v>39</v>
      </c>
      <c r="AF3809" t="s">
        <v>40</v>
      </c>
      <c r="AG3809" t="s">
        <v>39</v>
      </c>
      <c r="AH3809" t="s">
        <v>39</v>
      </c>
      <c r="AI3809" t="s">
        <v>39</v>
      </c>
      <c r="AJ3809" s="6" t="s">
        <v>43</v>
      </c>
      <c r="AK3809" s="19">
        <v>35.15</v>
      </c>
      <c r="AL3809" t="s">
        <v>136</v>
      </c>
      <c r="AM3809">
        <v>2.903</v>
      </c>
      <c r="AN3809">
        <v>3</v>
      </c>
      <c r="AO3809">
        <v>50</v>
      </c>
      <c r="AP3809" t="s">
        <v>39</v>
      </c>
      <c r="AQ3809" t="s">
        <v>39</v>
      </c>
      <c r="AR3809" t="s">
        <v>2603</v>
      </c>
      <c r="AS3809" t="s">
        <v>3333</v>
      </c>
    </row>
    <row r="3810" spans="1:45" x14ac:dyDescent="0.35">
      <c r="A3810" t="s">
        <v>2371</v>
      </c>
      <c r="B3810" t="s">
        <v>2708</v>
      </c>
      <c r="C3810" t="s">
        <v>2592</v>
      </c>
      <c r="D3810" t="s">
        <v>2369</v>
      </c>
      <c r="E3810" t="s">
        <v>2370</v>
      </c>
      <c r="F3810" t="s">
        <v>3319</v>
      </c>
      <c r="G3810" t="s">
        <v>42</v>
      </c>
      <c r="H3810" t="s">
        <v>40</v>
      </c>
      <c r="I3810" t="s">
        <v>3320</v>
      </c>
      <c r="J3810">
        <v>36.72</v>
      </c>
      <c r="K3810">
        <v>97.42</v>
      </c>
      <c r="L3810">
        <v>2450</v>
      </c>
      <c r="M3810" t="s">
        <v>2632</v>
      </c>
      <c r="N3810" t="s">
        <v>39</v>
      </c>
      <c r="O3810">
        <v>2013</v>
      </c>
      <c r="P3810">
        <v>2013</v>
      </c>
      <c r="Q3810" t="s">
        <v>133</v>
      </c>
      <c r="R3810" t="s">
        <v>3321</v>
      </c>
      <c r="S3810" t="s">
        <v>39</v>
      </c>
      <c r="T3810">
        <v>25</v>
      </c>
      <c r="U3810" s="6" t="s">
        <v>3339</v>
      </c>
      <c r="V3810" s="6" t="s">
        <v>39</v>
      </c>
      <c r="W3810" t="s">
        <v>39</v>
      </c>
      <c r="X3810" s="6" t="s">
        <v>3322</v>
      </c>
      <c r="Y3810" s="6" t="s">
        <v>39</v>
      </c>
      <c r="Z3810" s="6" t="s">
        <v>3324</v>
      </c>
      <c r="AA3810" t="s">
        <v>39</v>
      </c>
      <c r="AB3810" s="6" t="s">
        <v>39</v>
      </c>
      <c r="AC3810" t="s">
        <v>39</v>
      </c>
      <c r="AD3810" t="s">
        <v>40</v>
      </c>
      <c r="AE3810" t="s">
        <v>39</v>
      </c>
      <c r="AF3810" t="s">
        <v>40</v>
      </c>
      <c r="AG3810" t="s">
        <v>39</v>
      </c>
      <c r="AH3810" t="s">
        <v>39</v>
      </c>
      <c r="AI3810" t="s">
        <v>39</v>
      </c>
      <c r="AJ3810" s="6" t="s">
        <v>43</v>
      </c>
      <c r="AK3810" s="19">
        <v>15.449</v>
      </c>
      <c r="AL3810" t="s">
        <v>136</v>
      </c>
      <c r="AM3810" s="19">
        <v>0</v>
      </c>
      <c r="AN3810">
        <v>3</v>
      </c>
      <c r="AO3810">
        <v>50</v>
      </c>
      <c r="AP3810" t="s">
        <v>39</v>
      </c>
      <c r="AQ3810" t="s">
        <v>39</v>
      </c>
      <c r="AR3810" t="s">
        <v>2603</v>
      </c>
      <c r="AS3810" t="s">
        <v>3334</v>
      </c>
    </row>
    <row r="3811" spans="1:45" x14ac:dyDescent="0.35">
      <c r="A3811" t="s">
        <v>2371</v>
      </c>
      <c r="B3811" t="s">
        <v>2708</v>
      </c>
      <c r="C3811" t="s">
        <v>2592</v>
      </c>
      <c r="D3811" t="s">
        <v>2369</v>
      </c>
      <c r="E3811" t="s">
        <v>2370</v>
      </c>
      <c r="F3811" t="s">
        <v>3319</v>
      </c>
      <c r="G3811" t="s">
        <v>42</v>
      </c>
      <c r="H3811" t="s">
        <v>40</v>
      </c>
      <c r="I3811" t="s">
        <v>3320</v>
      </c>
      <c r="J3811">
        <v>36.72</v>
      </c>
      <c r="K3811">
        <v>97.42</v>
      </c>
      <c r="L3811">
        <v>2450</v>
      </c>
      <c r="M3811" t="s">
        <v>2632</v>
      </c>
      <c r="N3811" t="s">
        <v>39</v>
      </c>
      <c r="O3811">
        <v>2013</v>
      </c>
      <c r="P3811">
        <v>2013</v>
      </c>
      <c r="Q3811" t="s">
        <v>133</v>
      </c>
      <c r="R3811" t="s">
        <v>3321</v>
      </c>
      <c r="S3811" t="s">
        <v>39</v>
      </c>
      <c r="T3811">
        <v>25</v>
      </c>
      <c r="U3811" s="6" t="s">
        <v>3338</v>
      </c>
      <c r="V3811" s="6" t="s">
        <v>39</v>
      </c>
      <c r="W3811" t="s">
        <v>39</v>
      </c>
      <c r="X3811" s="6" t="s">
        <v>3322</v>
      </c>
      <c r="Y3811" s="6" t="s">
        <v>39</v>
      </c>
      <c r="Z3811" s="6" t="s">
        <v>3324</v>
      </c>
      <c r="AA3811" t="s">
        <v>39</v>
      </c>
      <c r="AB3811" s="6" t="s">
        <v>39</v>
      </c>
      <c r="AC3811" t="s">
        <v>39</v>
      </c>
      <c r="AD3811" t="s">
        <v>40</v>
      </c>
      <c r="AE3811" t="s">
        <v>39</v>
      </c>
      <c r="AF3811" t="s">
        <v>40</v>
      </c>
      <c r="AG3811" t="s">
        <v>39</v>
      </c>
      <c r="AH3811" t="s">
        <v>39</v>
      </c>
      <c r="AI3811" t="s">
        <v>39</v>
      </c>
      <c r="AJ3811" s="6" t="s">
        <v>43</v>
      </c>
      <c r="AK3811" s="14">
        <v>5.0810000000000004</v>
      </c>
      <c r="AL3811" t="s">
        <v>136</v>
      </c>
      <c r="AN3811">
        <v>3</v>
      </c>
      <c r="AO3811">
        <v>50</v>
      </c>
      <c r="AP3811" t="s">
        <v>39</v>
      </c>
      <c r="AQ3811" t="s">
        <v>39</v>
      </c>
      <c r="AR3811" t="s">
        <v>2603</v>
      </c>
      <c r="AS3811" t="s">
        <v>3335</v>
      </c>
    </row>
    <row r="3812" spans="1:45" x14ac:dyDescent="0.35">
      <c r="A3812" t="s">
        <v>2371</v>
      </c>
      <c r="B3812" t="s">
        <v>2708</v>
      </c>
      <c r="C3812" t="s">
        <v>2592</v>
      </c>
      <c r="D3812" t="s">
        <v>2369</v>
      </c>
      <c r="E3812" t="s">
        <v>2370</v>
      </c>
      <c r="F3812" t="s">
        <v>3319</v>
      </c>
      <c r="G3812" t="s">
        <v>42</v>
      </c>
      <c r="H3812" t="s">
        <v>40</v>
      </c>
      <c r="I3812" t="s">
        <v>3320</v>
      </c>
      <c r="J3812">
        <v>36.72</v>
      </c>
      <c r="K3812">
        <v>97.42</v>
      </c>
      <c r="L3812">
        <v>2450</v>
      </c>
      <c r="M3812" t="s">
        <v>2632</v>
      </c>
      <c r="N3812" t="s">
        <v>39</v>
      </c>
      <c r="O3812">
        <v>2013</v>
      </c>
      <c r="P3812">
        <v>2013</v>
      </c>
      <c r="Q3812" t="s">
        <v>133</v>
      </c>
      <c r="R3812" t="s">
        <v>3321</v>
      </c>
      <c r="S3812" t="s">
        <v>39</v>
      </c>
      <c r="T3812">
        <v>25</v>
      </c>
      <c r="U3812" s="6" t="s">
        <v>3340</v>
      </c>
      <c r="V3812" s="6" t="s">
        <v>39</v>
      </c>
      <c r="W3812" t="s">
        <v>39</v>
      </c>
      <c r="X3812" s="6" t="s">
        <v>3322</v>
      </c>
      <c r="Y3812" s="6" t="s">
        <v>39</v>
      </c>
      <c r="Z3812" s="6" t="s">
        <v>3324</v>
      </c>
      <c r="AA3812" t="s">
        <v>39</v>
      </c>
      <c r="AB3812" s="6" t="s">
        <v>39</v>
      </c>
      <c r="AC3812" t="s">
        <v>39</v>
      </c>
      <c r="AD3812" t="s">
        <v>40</v>
      </c>
      <c r="AE3812" t="s">
        <v>39</v>
      </c>
      <c r="AF3812" t="s">
        <v>40</v>
      </c>
      <c r="AG3812" t="s">
        <v>39</v>
      </c>
      <c r="AH3812" t="s">
        <v>39</v>
      </c>
      <c r="AI3812" t="s">
        <v>39</v>
      </c>
      <c r="AJ3812" s="6" t="s">
        <v>43</v>
      </c>
      <c r="AK3812" s="14">
        <v>33.283000000000001</v>
      </c>
      <c r="AL3812" t="s">
        <v>136</v>
      </c>
      <c r="AM3812" s="19">
        <v>5.1879999999999997</v>
      </c>
      <c r="AN3812">
        <v>3</v>
      </c>
      <c r="AO3812">
        <v>50</v>
      </c>
      <c r="AP3812" t="s">
        <v>39</v>
      </c>
      <c r="AQ3812" t="s">
        <v>39</v>
      </c>
      <c r="AR3812" t="s">
        <v>2603</v>
      </c>
      <c r="AS3812" t="s">
        <v>3332</v>
      </c>
    </row>
    <row r="3813" spans="1:45" x14ac:dyDescent="0.35">
      <c r="A3813" t="s">
        <v>2371</v>
      </c>
      <c r="B3813" t="s">
        <v>2708</v>
      </c>
      <c r="C3813" t="s">
        <v>2592</v>
      </c>
      <c r="D3813" t="s">
        <v>2369</v>
      </c>
      <c r="E3813" t="s">
        <v>2370</v>
      </c>
      <c r="F3813" t="s">
        <v>3319</v>
      </c>
      <c r="G3813" t="s">
        <v>42</v>
      </c>
      <c r="H3813" t="s">
        <v>40</v>
      </c>
      <c r="I3813" t="s">
        <v>3320</v>
      </c>
      <c r="J3813">
        <v>36.72</v>
      </c>
      <c r="K3813">
        <v>97.42</v>
      </c>
      <c r="L3813">
        <v>2450</v>
      </c>
      <c r="M3813" t="s">
        <v>2632</v>
      </c>
      <c r="N3813" t="s">
        <v>39</v>
      </c>
      <c r="O3813">
        <v>2013</v>
      </c>
      <c r="P3813">
        <v>2013</v>
      </c>
      <c r="Q3813" t="s">
        <v>133</v>
      </c>
      <c r="R3813" t="s">
        <v>3321</v>
      </c>
      <c r="S3813" t="s">
        <v>39</v>
      </c>
      <c r="T3813">
        <v>25</v>
      </c>
      <c r="U3813" s="6" t="s">
        <v>3341</v>
      </c>
      <c r="V3813" s="6" t="s">
        <v>39</v>
      </c>
      <c r="W3813" t="s">
        <v>39</v>
      </c>
      <c r="X3813" s="6" t="s">
        <v>3322</v>
      </c>
      <c r="Y3813" s="6" t="s">
        <v>39</v>
      </c>
      <c r="Z3813" s="6" t="s">
        <v>3324</v>
      </c>
      <c r="AA3813" t="s">
        <v>39</v>
      </c>
      <c r="AB3813" s="6" t="s">
        <v>39</v>
      </c>
      <c r="AC3813" t="s">
        <v>39</v>
      </c>
      <c r="AD3813" t="s">
        <v>40</v>
      </c>
      <c r="AE3813" t="s">
        <v>39</v>
      </c>
      <c r="AF3813" t="s">
        <v>40</v>
      </c>
      <c r="AG3813" t="s">
        <v>39</v>
      </c>
      <c r="AH3813" t="s">
        <v>39</v>
      </c>
      <c r="AI3813" t="s">
        <v>39</v>
      </c>
      <c r="AJ3813" s="6" t="s">
        <v>43</v>
      </c>
      <c r="AK3813" s="14">
        <v>40.334000000000003</v>
      </c>
      <c r="AL3813" t="s">
        <v>136</v>
      </c>
      <c r="AM3813" s="19">
        <v>3.3180000000000001</v>
      </c>
      <c r="AN3813">
        <v>3</v>
      </c>
      <c r="AO3813">
        <v>50</v>
      </c>
      <c r="AP3813" t="s">
        <v>39</v>
      </c>
      <c r="AQ3813" t="s">
        <v>39</v>
      </c>
      <c r="AR3813" t="s">
        <v>2603</v>
      </c>
      <c r="AS3813" t="s">
        <v>3333</v>
      </c>
    </row>
    <row r="3814" spans="1:45" x14ac:dyDescent="0.35">
      <c r="A3814" t="s">
        <v>2371</v>
      </c>
      <c r="B3814" t="s">
        <v>2708</v>
      </c>
      <c r="C3814" t="s">
        <v>2592</v>
      </c>
      <c r="D3814" t="s">
        <v>2369</v>
      </c>
      <c r="E3814" t="s">
        <v>2370</v>
      </c>
      <c r="F3814" t="s">
        <v>3319</v>
      </c>
      <c r="G3814" t="s">
        <v>42</v>
      </c>
      <c r="H3814" t="s">
        <v>40</v>
      </c>
      <c r="I3814" t="s">
        <v>3320</v>
      </c>
      <c r="J3814">
        <v>36.72</v>
      </c>
      <c r="K3814">
        <v>97.42</v>
      </c>
      <c r="L3814">
        <v>2450</v>
      </c>
      <c r="M3814" t="s">
        <v>2632</v>
      </c>
      <c r="N3814" t="s">
        <v>39</v>
      </c>
      <c r="O3814">
        <v>2013</v>
      </c>
      <c r="P3814">
        <v>2013</v>
      </c>
      <c r="Q3814" t="s">
        <v>133</v>
      </c>
      <c r="R3814" t="s">
        <v>3321</v>
      </c>
      <c r="S3814" t="s">
        <v>39</v>
      </c>
      <c r="T3814">
        <v>25</v>
      </c>
      <c r="U3814" s="6" t="s">
        <v>3342</v>
      </c>
      <c r="V3814" s="6" t="s">
        <v>39</v>
      </c>
      <c r="W3814" t="s">
        <v>39</v>
      </c>
      <c r="X3814" s="6" t="s">
        <v>3322</v>
      </c>
      <c r="Y3814" s="6" t="s">
        <v>39</v>
      </c>
      <c r="Z3814" s="6" t="s">
        <v>3324</v>
      </c>
      <c r="AA3814" t="s">
        <v>39</v>
      </c>
      <c r="AB3814" s="6" t="s">
        <v>39</v>
      </c>
      <c r="AC3814" t="s">
        <v>39</v>
      </c>
      <c r="AD3814" t="s">
        <v>40</v>
      </c>
      <c r="AE3814" t="s">
        <v>39</v>
      </c>
      <c r="AF3814" t="s">
        <v>40</v>
      </c>
      <c r="AG3814" t="s">
        <v>39</v>
      </c>
      <c r="AH3814" t="s">
        <v>39</v>
      </c>
      <c r="AI3814" t="s">
        <v>39</v>
      </c>
      <c r="AJ3814" s="6" t="s">
        <v>43</v>
      </c>
      <c r="AK3814" s="14">
        <v>16.486000000000001</v>
      </c>
      <c r="AL3814" t="s">
        <v>136</v>
      </c>
      <c r="AM3814" s="19">
        <v>2.488</v>
      </c>
      <c r="AN3814">
        <v>3</v>
      </c>
      <c r="AO3814">
        <v>50</v>
      </c>
      <c r="AP3814" t="s">
        <v>39</v>
      </c>
      <c r="AQ3814" t="s">
        <v>39</v>
      </c>
      <c r="AR3814" t="s">
        <v>2603</v>
      </c>
      <c r="AS3814" t="s">
        <v>3334</v>
      </c>
    </row>
    <row r="3815" spans="1:45" x14ac:dyDescent="0.35">
      <c r="A3815" t="s">
        <v>2371</v>
      </c>
      <c r="B3815" t="s">
        <v>2708</v>
      </c>
      <c r="C3815" t="s">
        <v>2592</v>
      </c>
      <c r="D3815" t="s">
        <v>2369</v>
      </c>
      <c r="E3815" t="s">
        <v>2370</v>
      </c>
      <c r="F3815" t="s">
        <v>3319</v>
      </c>
      <c r="G3815" t="s">
        <v>42</v>
      </c>
      <c r="H3815" t="s">
        <v>40</v>
      </c>
      <c r="I3815" t="s">
        <v>3320</v>
      </c>
      <c r="J3815">
        <v>36.72</v>
      </c>
      <c r="K3815">
        <v>97.42</v>
      </c>
      <c r="L3815">
        <v>2450</v>
      </c>
      <c r="M3815" t="s">
        <v>2632</v>
      </c>
      <c r="N3815" t="s">
        <v>39</v>
      </c>
      <c r="O3815">
        <v>2013</v>
      </c>
      <c r="P3815">
        <v>2013</v>
      </c>
      <c r="Q3815" t="s">
        <v>133</v>
      </c>
      <c r="R3815" t="s">
        <v>3321</v>
      </c>
      <c r="S3815" t="s">
        <v>39</v>
      </c>
      <c r="T3815">
        <v>25</v>
      </c>
      <c r="U3815" s="6" t="s">
        <v>48</v>
      </c>
      <c r="V3815" s="6" t="s">
        <v>39</v>
      </c>
      <c r="W3815" t="s">
        <v>39</v>
      </c>
      <c r="X3815" s="6" t="s">
        <v>3322</v>
      </c>
      <c r="Y3815" s="6" t="s">
        <v>39</v>
      </c>
      <c r="Z3815" s="6" t="s">
        <v>3324</v>
      </c>
      <c r="AA3815" t="s">
        <v>39</v>
      </c>
      <c r="AB3815" s="6" t="s">
        <v>39</v>
      </c>
      <c r="AC3815" t="s">
        <v>39</v>
      </c>
      <c r="AD3815" t="s">
        <v>40</v>
      </c>
      <c r="AE3815" t="s">
        <v>39</v>
      </c>
      <c r="AF3815" t="s">
        <v>40</v>
      </c>
      <c r="AG3815" t="s">
        <v>39</v>
      </c>
      <c r="AH3815" t="s">
        <v>39</v>
      </c>
      <c r="AI3815" t="s">
        <v>39</v>
      </c>
      <c r="AJ3815" s="6" t="s">
        <v>43</v>
      </c>
      <c r="AK3815" s="19">
        <v>4.6660000000000004</v>
      </c>
      <c r="AL3815" t="s">
        <v>136</v>
      </c>
      <c r="AM3815" s="19">
        <v>0</v>
      </c>
      <c r="AN3815">
        <v>3</v>
      </c>
      <c r="AO3815">
        <v>50</v>
      </c>
      <c r="AP3815" t="s">
        <v>39</v>
      </c>
      <c r="AQ3815" t="s">
        <v>39</v>
      </c>
      <c r="AR3815" t="s">
        <v>2603</v>
      </c>
      <c r="AS3815" t="s">
        <v>3335</v>
      </c>
    </row>
    <row r="3816" spans="1:45" x14ac:dyDescent="0.35">
      <c r="A3816" t="s">
        <v>2371</v>
      </c>
      <c r="B3816" t="s">
        <v>2708</v>
      </c>
      <c r="C3816" t="s">
        <v>2592</v>
      </c>
      <c r="D3816" t="s">
        <v>2369</v>
      </c>
      <c r="E3816" t="s">
        <v>2370</v>
      </c>
      <c r="F3816" t="s">
        <v>3319</v>
      </c>
      <c r="G3816" t="s">
        <v>42</v>
      </c>
      <c r="H3816" t="s">
        <v>40</v>
      </c>
      <c r="I3816" t="s">
        <v>3320</v>
      </c>
      <c r="J3816">
        <v>36.72</v>
      </c>
      <c r="K3816">
        <v>97.42</v>
      </c>
      <c r="L3816">
        <v>2450</v>
      </c>
      <c r="M3816" t="s">
        <v>2632</v>
      </c>
      <c r="N3816" t="s">
        <v>39</v>
      </c>
      <c r="O3816">
        <v>2013</v>
      </c>
      <c r="P3816">
        <v>2013</v>
      </c>
      <c r="Q3816" t="s">
        <v>133</v>
      </c>
      <c r="R3816" t="s">
        <v>3321</v>
      </c>
      <c r="S3816" t="s">
        <v>39</v>
      </c>
      <c r="T3816">
        <v>25</v>
      </c>
      <c r="U3816" s="6" t="s">
        <v>3343</v>
      </c>
      <c r="V3816" s="6" t="s">
        <v>39</v>
      </c>
      <c r="W3816" t="s">
        <v>39</v>
      </c>
      <c r="X3816" s="6" t="s">
        <v>3322</v>
      </c>
      <c r="Y3816" s="6" t="s">
        <v>39</v>
      </c>
      <c r="Z3816" s="6" t="s">
        <v>3324</v>
      </c>
      <c r="AA3816" t="s">
        <v>39</v>
      </c>
      <c r="AB3816" s="6" t="s">
        <v>39</v>
      </c>
      <c r="AC3816" t="s">
        <v>39</v>
      </c>
      <c r="AD3816" t="s">
        <v>40</v>
      </c>
      <c r="AE3816" t="s">
        <v>39</v>
      </c>
      <c r="AF3816" t="s">
        <v>40</v>
      </c>
      <c r="AG3816" t="s">
        <v>39</v>
      </c>
      <c r="AH3816" t="s">
        <v>39</v>
      </c>
      <c r="AI3816" t="s">
        <v>39</v>
      </c>
      <c r="AJ3816" s="6" t="s">
        <v>43</v>
      </c>
      <c r="AK3816" s="19">
        <v>37.222999999999999</v>
      </c>
      <c r="AL3816" t="s">
        <v>136</v>
      </c>
      <c r="AM3816" s="19">
        <v>5.1879999999999997</v>
      </c>
      <c r="AN3816">
        <v>3</v>
      </c>
      <c r="AO3816">
        <v>50</v>
      </c>
      <c r="AP3816" t="s">
        <v>39</v>
      </c>
      <c r="AQ3816" t="s">
        <v>39</v>
      </c>
      <c r="AR3816" t="s">
        <v>2603</v>
      </c>
      <c r="AS3816" t="s">
        <v>3332</v>
      </c>
    </row>
    <row r="3817" spans="1:45" x14ac:dyDescent="0.35">
      <c r="A3817" t="s">
        <v>2371</v>
      </c>
      <c r="B3817" t="s">
        <v>2708</v>
      </c>
      <c r="C3817" t="s">
        <v>2592</v>
      </c>
      <c r="D3817" t="s">
        <v>2369</v>
      </c>
      <c r="E3817" t="s">
        <v>2370</v>
      </c>
      <c r="F3817" t="s">
        <v>3319</v>
      </c>
      <c r="G3817" t="s">
        <v>42</v>
      </c>
      <c r="H3817" t="s">
        <v>40</v>
      </c>
      <c r="I3817" t="s">
        <v>3320</v>
      </c>
      <c r="J3817">
        <v>36.72</v>
      </c>
      <c r="K3817">
        <v>97.42</v>
      </c>
      <c r="L3817">
        <v>2450</v>
      </c>
      <c r="M3817" t="s">
        <v>2632</v>
      </c>
      <c r="N3817" t="s">
        <v>39</v>
      </c>
      <c r="O3817">
        <v>2013</v>
      </c>
      <c r="P3817">
        <v>2013</v>
      </c>
      <c r="Q3817" t="s">
        <v>133</v>
      </c>
      <c r="R3817" t="s">
        <v>3321</v>
      </c>
      <c r="S3817" t="s">
        <v>39</v>
      </c>
      <c r="T3817">
        <v>25</v>
      </c>
      <c r="U3817" s="6" t="s">
        <v>3344</v>
      </c>
      <c r="V3817" s="6" t="s">
        <v>39</v>
      </c>
      <c r="W3817" t="s">
        <v>39</v>
      </c>
      <c r="X3817" s="6" t="s">
        <v>3322</v>
      </c>
      <c r="Y3817" s="6" t="s">
        <v>39</v>
      </c>
      <c r="Z3817" s="6" t="s">
        <v>3324</v>
      </c>
      <c r="AA3817" t="s">
        <v>39</v>
      </c>
      <c r="AB3817" s="6" t="s">
        <v>39</v>
      </c>
      <c r="AC3817" t="s">
        <v>39</v>
      </c>
      <c r="AD3817" t="s">
        <v>40</v>
      </c>
      <c r="AE3817" t="s">
        <v>39</v>
      </c>
      <c r="AF3817" t="s">
        <v>40</v>
      </c>
      <c r="AG3817" t="s">
        <v>39</v>
      </c>
      <c r="AH3817" t="s">
        <v>39</v>
      </c>
      <c r="AI3817" t="s">
        <v>39</v>
      </c>
      <c r="AJ3817" s="6" t="s">
        <v>43</v>
      </c>
      <c r="AK3817" s="19">
        <v>45.311</v>
      </c>
      <c r="AL3817" t="s">
        <v>136</v>
      </c>
      <c r="AM3817" s="19">
        <v>4.3550000000000004</v>
      </c>
      <c r="AN3817">
        <v>3</v>
      </c>
      <c r="AO3817">
        <v>50</v>
      </c>
      <c r="AP3817" t="s">
        <v>39</v>
      </c>
      <c r="AQ3817" t="s">
        <v>39</v>
      </c>
      <c r="AR3817" t="s">
        <v>2603</v>
      </c>
      <c r="AS3817" t="s">
        <v>3333</v>
      </c>
    </row>
    <row r="3818" spans="1:45" x14ac:dyDescent="0.35">
      <c r="A3818" t="s">
        <v>2371</v>
      </c>
      <c r="B3818" t="s">
        <v>2708</v>
      </c>
      <c r="C3818" t="s">
        <v>2592</v>
      </c>
      <c r="D3818" t="s">
        <v>2369</v>
      </c>
      <c r="E3818" t="s">
        <v>2370</v>
      </c>
      <c r="F3818" t="s">
        <v>3319</v>
      </c>
      <c r="G3818" t="s">
        <v>42</v>
      </c>
      <c r="H3818" t="s">
        <v>40</v>
      </c>
      <c r="I3818" t="s">
        <v>3320</v>
      </c>
      <c r="J3818">
        <v>36.72</v>
      </c>
      <c r="K3818">
        <v>97.42</v>
      </c>
      <c r="L3818">
        <v>2450</v>
      </c>
      <c r="M3818" t="s">
        <v>2632</v>
      </c>
      <c r="N3818" t="s">
        <v>39</v>
      </c>
      <c r="O3818">
        <v>2013</v>
      </c>
      <c r="P3818">
        <v>2013</v>
      </c>
      <c r="Q3818" t="s">
        <v>133</v>
      </c>
      <c r="R3818" t="s">
        <v>3321</v>
      </c>
      <c r="S3818" t="s">
        <v>39</v>
      </c>
      <c r="T3818">
        <v>25</v>
      </c>
      <c r="U3818" s="6" t="s">
        <v>3345</v>
      </c>
      <c r="V3818" s="6" t="s">
        <v>39</v>
      </c>
      <c r="W3818" t="s">
        <v>39</v>
      </c>
      <c r="X3818" s="6" t="s">
        <v>3322</v>
      </c>
      <c r="Y3818" s="6" t="s">
        <v>39</v>
      </c>
      <c r="Z3818" s="6" t="s">
        <v>3324</v>
      </c>
      <c r="AA3818" t="s">
        <v>39</v>
      </c>
      <c r="AB3818" s="6" t="s">
        <v>39</v>
      </c>
      <c r="AC3818" t="s">
        <v>39</v>
      </c>
      <c r="AD3818" t="s">
        <v>40</v>
      </c>
      <c r="AE3818" t="s">
        <v>39</v>
      </c>
      <c r="AF3818" t="s">
        <v>40</v>
      </c>
      <c r="AG3818" t="s">
        <v>39</v>
      </c>
      <c r="AH3818" t="s">
        <v>39</v>
      </c>
      <c r="AI3818" t="s">
        <v>39</v>
      </c>
      <c r="AJ3818" s="6" t="s">
        <v>43</v>
      </c>
      <c r="AK3818" s="19">
        <v>32.039000000000001</v>
      </c>
      <c r="AL3818" t="s">
        <v>136</v>
      </c>
      <c r="AM3818" s="19">
        <v>4.9770000000000003</v>
      </c>
      <c r="AN3818">
        <v>3</v>
      </c>
      <c r="AO3818">
        <v>50</v>
      </c>
      <c r="AP3818" t="s">
        <v>39</v>
      </c>
      <c r="AQ3818" t="s">
        <v>39</v>
      </c>
      <c r="AR3818" t="s">
        <v>2603</v>
      </c>
      <c r="AS3818" t="s">
        <v>3334</v>
      </c>
    </row>
    <row r="3819" spans="1:45" x14ac:dyDescent="0.35">
      <c r="A3819" t="s">
        <v>2371</v>
      </c>
      <c r="B3819" t="s">
        <v>2708</v>
      </c>
      <c r="C3819" t="s">
        <v>2592</v>
      </c>
      <c r="D3819" t="s">
        <v>2369</v>
      </c>
      <c r="E3819" t="s">
        <v>2370</v>
      </c>
      <c r="F3819" t="s">
        <v>3319</v>
      </c>
      <c r="G3819" t="s">
        <v>42</v>
      </c>
      <c r="H3819" t="s">
        <v>40</v>
      </c>
      <c r="I3819" t="s">
        <v>3320</v>
      </c>
      <c r="J3819">
        <v>36.72</v>
      </c>
      <c r="K3819">
        <v>97.42</v>
      </c>
      <c r="L3819">
        <v>2450</v>
      </c>
      <c r="M3819" t="s">
        <v>2632</v>
      </c>
      <c r="N3819" t="s">
        <v>39</v>
      </c>
      <c r="O3819">
        <v>2013</v>
      </c>
      <c r="P3819">
        <v>2013</v>
      </c>
      <c r="Q3819" t="s">
        <v>133</v>
      </c>
      <c r="R3819" t="s">
        <v>3321</v>
      </c>
      <c r="S3819" t="s">
        <v>39</v>
      </c>
      <c r="T3819">
        <v>25</v>
      </c>
      <c r="U3819" s="6" t="s">
        <v>48</v>
      </c>
      <c r="V3819" s="6" t="s">
        <v>39</v>
      </c>
      <c r="W3819" t="s">
        <v>39</v>
      </c>
      <c r="X3819" s="6" t="s">
        <v>3322</v>
      </c>
      <c r="Y3819" s="6" t="s">
        <v>39</v>
      </c>
      <c r="Z3819" s="6" t="s">
        <v>3324</v>
      </c>
      <c r="AA3819" t="s">
        <v>39</v>
      </c>
      <c r="AB3819" s="6" t="s">
        <v>39</v>
      </c>
      <c r="AC3819" t="s">
        <v>39</v>
      </c>
      <c r="AD3819" t="s">
        <v>40</v>
      </c>
      <c r="AE3819" t="s">
        <v>39</v>
      </c>
      <c r="AF3819" t="s">
        <v>40</v>
      </c>
      <c r="AG3819" t="s">
        <v>39</v>
      </c>
      <c r="AH3819" t="s">
        <v>39</v>
      </c>
      <c r="AI3819" t="s">
        <v>39</v>
      </c>
      <c r="AJ3819" s="6" t="s">
        <v>43</v>
      </c>
      <c r="AK3819" s="19">
        <v>5.0810000000000004</v>
      </c>
      <c r="AL3819" t="s">
        <v>136</v>
      </c>
      <c r="AM3819" s="19">
        <v>0</v>
      </c>
      <c r="AN3819">
        <v>3</v>
      </c>
      <c r="AO3819">
        <v>50</v>
      </c>
      <c r="AP3819" t="s">
        <v>39</v>
      </c>
      <c r="AQ3819" t="s">
        <v>39</v>
      </c>
      <c r="AR3819" t="s">
        <v>2603</v>
      </c>
      <c r="AS3819" t="s">
        <v>3335</v>
      </c>
    </row>
    <row r="3820" spans="1:45" x14ac:dyDescent="0.35">
      <c r="A3820" t="s">
        <v>2371</v>
      </c>
      <c r="B3820" t="s">
        <v>2708</v>
      </c>
      <c r="C3820" t="s">
        <v>2592</v>
      </c>
      <c r="D3820" t="s">
        <v>2369</v>
      </c>
      <c r="E3820" t="s">
        <v>2370</v>
      </c>
      <c r="F3820" t="s">
        <v>3319</v>
      </c>
      <c r="G3820" t="s">
        <v>42</v>
      </c>
      <c r="H3820" t="s">
        <v>40</v>
      </c>
      <c r="I3820" t="s">
        <v>3320</v>
      </c>
      <c r="J3820">
        <v>36.72</v>
      </c>
      <c r="K3820">
        <v>97.42</v>
      </c>
      <c r="L3820">
        <v>2450</v>
      </c>
      <c r="M3820" t="s">
        <v>2632</v>
      </c>
      <c r="N3820" t="s">
        <v>39</v>
      </c>
      <c r="O3820">
        <v>2013</v>
      </c>
      <c r="P3820">
        <v>2013</v>
      </c>
      <c r="Q3820" t="s">
        <v>133</v>
      </c>
      <c r="R3820" t="s">
        <v>3321</v>
      </c>
      <c r="S3820" t="s">
        <v>39</v>
      </c>
      <c r="T3820">
        <v>25</v>
      </c>
      <c r="U3820" s="6" t="s">
        <v>3346</v>
      </c>
      <c r="V3820" s="6" t="s">
        <v>39</v>
      </c>
      <c r="W3820" t="s">
        <v>39</v>
      </c>
      <c r="X3820" s="6" t="s">
        <v>3322</v>
      </c>
      <c r="Y3820" s="6" t="s">
        <v>39</v>
      </c>
      <c r="Z3820" s="6" t="s">
        <v>3324</v>
      </c>
      <c r="AA3820" t="s">
        <v>39</v>
      </c>
      <c r="AB3820" s="6" t="s">
        <v>39</v>
      </c>
      <c r="AC3820" t="s">
        <v>39</v>
      </c>
      <c r="AD3820" t="s">
        <v>40</v>
      </c>
      <c r="AE3820" t="s">
        <v>39</v>
      </c>
      <c r="AF3820" t="s">
        <v>40</v>
      </c>
      <c r="AG3820" t="s">
        <v>39</v>
      </c>
      <c r="AH3820" t="s">
        <v>39</v>
      </c>
      <c r="AI3820" t="s">
        <v>39</v>
      </c>
      <c r="AJ3820" s="6" t="s">
        <v>43</v>
      </c>
      <c r="AK3820" s="19">
        <v>37.430999999999997</v>
      </c>
      <c r="AL3820" t="s">
        <v>136</v>
      </c>
      <c r="AM3820" s="19">
        <v>2.488</v>
      </c>
      <c r="AN3820">
        <v>3</v>
      </c>
      <c r="AO3820">
        <v>50</v>
      </c>
      <c r="AP3820" t="s">
        <v>39</v>
      </c>
      <c r="AQ3820" t="s">
        <v>39</v>
      </c>
      <c r="AR3820" t="s">
        <v>2603</v>
      </c>
      <c r="AS3820" t="s">
        <v>3332</v>
      </c>
    </row>
    <row r="3821" spans="1:45" x14ac:dyDescent="0.35">
      <c r="A3821" t="s">
        <v>2371</v>
      </c>
      <c r="B3821" t="s">
        <v>2708</v>
      </c>
      <c r="C3821" t="s">
        <v>2592</v>
      </c>
      <c r="D3821" t="s">
        <v>2369</v>
      </c>
      <c r="E3821" t="s">
        <v>2370</v>
      </c>
      <c r="F3821" t="s">
        <v>3319</v>
      </c>
      <c r="G3821" t="s">
        <v>42</v>
      </c>
      <c r="H3821" t="s">
        <v>40</v>
      </c>
      <c r="I3821" t="s">
        <v>3320</v>
      </c>
      <c r="J3821">
        <v>36.72</v>
      </c>
      <c r="K3821">
        <v>97.42</v>
      </c>
      <c r="L3821">
        <v>2450</v>
      </c>
      <c r="M3821" t="s">
        <v>2632</v>
      </c>
      <c r="N3821" t="s">
        <v>39</v>
      </c>
      <c r="O3821">
        <v>2013</v>
      </c>
      <c r="P3821">
        <v>2013</v>
      </c>
      <c r="Q3821" t="s">
        <v>133</v>
      </c>
      <c r="R3821" t="s">
        <v>3321</v>
      </c>
      <c r="S3821" t="s">
        <v>39</v>
      </c>
      <c r="T3821">
        <v>25</v>
      </c>
      <c r="U3821" s="6" t="s">
        <v>3347</v>
      </c>
      <c r="V3821" s="6" t="s">
        <v>39</v>
      </c>
      <c r="W3821" t="s">
        <v>39</v>
      </c>
      <c r="X3821" s="6" t="s">
        <v>3322</v>
      </c>
      <c r="Y3821" s="6" t="s">
        <v>39</v>
      </c>
      <c r="Z3821" s="6" t="s">
        <v>3324</v>
      </c>
      <c r="AA3821" t="s">
        <v>39</v>
      </c>
      <c r="AB3821" s="6" t="s">
        <v>39</v>
      </c>
      <c r="AC3821" t="s">
        <v>39</v>
      </c>
      <c r="AD3821" t="s">
        <v>40</v>
      </c>
      <c r="AE3821" t="s">
        <v>39</v>
      </c>
      <c r="AF3821" t="s">
        <v>40</v>
      </c>
      <c r="AG3821" t="s">
        <v>39</v>
      </c>
      <c r="AH3821" t="s">
        <v>39</v>
      </c>
      <c r="AI3821" t="s">
        <v>39</v>
      </c>
      <c r="AJ3821" s="6" t="s">
        <v>43</v>
      </c>
      <c r="AK3821">
        <v>70.195999999999998</v>
      </c>
      <c r="AL3821" t="s">
        <v>136</v>
      </c>
      <c r="AM3821" s="19">
        <v>4.3600000000000003</v>
      </c>
      <c r="AN3821">
        <v>3</v>
      </c>
      <c r="AO3821">
        <v>50</v>
      </c>
      <c r="AP3821" t="s">
        <v>39</v>
      </c>
      <c r="AQ3821" t="s">
        <v>39</v>
      </c>
      <c r="AR3821" t="s">
        <v>2603</v>
      </c>
      <c r="AS3821" t="s">
        <v>3333</v>
      </c>
    </row>
    <row r="3822" spans="1:45" x14ac:dyDescent="0.35">
      <c r="A3822" t="s">
        <v>2371</v>
      </c>
      <c r="B3822" t="s">
        <v>2708</v>
      </c>
      <c r="C3822" t="s">
        <v>2592</v>
      </c>
      <c r="D3822" t="s">
        <v>2369</v>
      </c>
      <c r="E3822" t="s">
        <v>2370</v>
      </c>
      <c r="F3822" t="s">
        <v>3319</v>
      </c>
      <c r="G3822" t="s">
        <v>42</v>
      </c>
      <c r="H3822" t="s">
        <v>40</v>
      </c>
      <c r="I3822" t="s">
        <v>3320</v>
      </c>
      <c r="J3822">
        <v>36.72</v>
      </c>
      <c r="K3822">
        <v>97.42</v>
      </c>
      <c r="L3822">
        <v>2450</v>
      </c>
      <c r="M3822" t="s">
        <v>2632</v>
      </c>
      <c r="N3822" t="s">
        <v>39</v>
      </c>
      <c r="O3822">
        <v>2013</v>
      </c>
      <c r="P3822">
        <v>2013</v>
      </c>
      <c r="Q3822" t="s">
        <v>133</v>
      </c>
      <c r="R3822" t="s">
        <v>3321</v>
      </c>
      <c r="S3822" t="s">
        <v>39</v>
      </c>
      <c r="T3822">
        <v>25</v>
      </c>
      <c r="U3822" s="6" t="s">
        <v>3348</v>
      </c>
      <c r="V3822" s="6" t="s">
        <v>39</v>
      </c>
      <c r="W3822" t="s">
        <v>39</v>
      </c>
      <c r="X3822" s="6" t="s">
        <v>3322</v>
      </c>
      <c r="Y3822" s="6" t="s">
        <v>39</v>
      </c>
      <c r="Z3822" s="6" t="s">
        <v>3324</v>
      </c>
      <c r="AA3822" t="s">
        <v>39</v>
      </c>
      <c r="AB3822" s="6" t="s">
        <v>39</v>
      </c>
      <c r="AC3822" t="s">
        <v>39</v>
      </c>
      <c r="AD3822" t="s">
        <v>40</v>
      </c>
      <c r="AE3822" t="s">
        <v>39</v>
      </c>
      <c r="AF3822" t="s">
        <v>40</v>
      </c>
      <c r="AG3822" t="s">
        <v>39</v>
      </c>
      <c r="AH3822" t="s">
        <v>39</v>
      </c>
      <c r="AI3822" t="s">
        <v>39</v>
      </c>
      <c r="AJ3822" s="6" t="s">
        <v>43</v>
      </c>
      <c r="AK3822">
        <v>39.505000000000003</v>
      </c>
      <c r="AL3822" t="s">
        <v>136</v>
      </c>
      <c r="AM3822" s="19">
        <v>5.1840000000000002</v>
      </c>
      <c r="AN3822">
        <v>3</v>
      </c>
      <c r="AO3822">
        <v>50</v>
      </c>
      <c r="AP3822" t="s">
        <v>39</v>
      </c>
      <c r="AQ3822" t="s">
        <v>39</v>
      </c>
      <c r="AR3822" t="s">
        <v>2603</v>
      </c>
      <c r="AS3822" t="s">
        <v>3334</v>
      </c>
    </row>
    <row r="3823" spans="1:45" x14ac:dyDescent="0.35">
      <c r="A3823" t="s">
        <v>2371</v>
      </c>
      <c r="B3823" t="s">
        <v>2708</v>
      </c>
      <c r="C3823" t="s">
        <v>2592</v>
      </c>
      <c r="D3823" t="s">
        <v>2369</v>
      </c>
      <c r="E3823" t="s">
        <v>2370</v>
      </c>
      <c r="F3823" t="s">
        <v>3319</v>
      </c>
      <c r="G3823" t="s">
        <v>42</v>
      </c>
      <c r="H3823" t="s">
        <v>40</v>
      </c>
      <c r="I3823" t="s">
        <v>3320</v>
      </c>
      <c r="J3823">
        <v>36.72</v>
      </c>
      <c r="K3823">
        <v>97.42</v>
      </c>
      <c r="L3823">
        <v>2450</v>
      </c>
      <c r="M3823" t="s">
        <v>2632</v>
      </c>
      <c r="N3823" t="s">
        <v>39</v>
      </c>
      <c r="O3823">
        <v>2013</v>
      </c>
      <c r="P3823">
        <v>2013</v>
      </c>
      <c r="Q3823" t="s">
        <v>133</v>
      </c>
      <c r="R3823" t="s">
        <v>3321</v>
      </c>
      <c r="S3823" t="s">
        <v>39</v>
      </c>
      <c r="T3823">
        <v>25</v>
      </c>
      <c r="U3823" s="6" t="s">
        <v>48</v>
      </c>
      <c r="V3823" s="6" t="s">
        <v>39</v>
      </c>
      <c r="W3823" t="s">
        <v>39</v>
      </c>
      <c r="X3823" s="6" t="s">
        <v>3322</v>
      </c>
      <c r="Y3823" s="6" t="s">
        <v>39</v>
      </c>
      <c r="Z3823" s="6" t="s">
        <v>3324</v>
      </c>
      <c r="AA3823" t="s">
        <v>39</v>
      </c>
      <c r="AB3823" s="6" t="s">
        <v>39</v>
      </c>
      <c r="AC3823" t="s">
        <v>39</v>
      </c>
      <c r="AD3823" t="s">
        <v>40</v>
      </c>
      <c r="AE3823" t="s">
        <v>39</v>
      </c>
      <c r="AF3823" t="s">
        <v>40</v>
      </c>
      <c r="AG3823" t="s">
        <v>39</v>
      </c>
      <c r="AH3823" t="s">
        <v>39</v>
      </c>
      <c r="AI3823" t="s">
        <v>39</v>
      </c>
      <c r="AJ3823" s="6" t="s">
        <v>43</v>
      </c>
      <c r="AK3823">
        <v>5.0810000000000004</v>
      </c>
      <c r="AL3823" t="s">
        <v>136</v>
      </c>
      <c r="AM3823" s="19">
        <v>0</v>
      </c>
      <c r="AN3823">
        <v>3</v>
      </c>
      <c r="AO3823">
        <v>50</v>
      </c>
      <c r="AP3823" t="s">
        <v>39</v>
      </c>
      <c r="AQ3823" t="s">
        <v>39</v>
      </c>
      <c r="AR3823" t="s">
        <v>2603</v>
      </c>
      <c r="AS3823" t="s">
        <v>3335</v>
      </c>
    </row>
    <row r="3824" spans="1:45" x14ac:dyDescent="0.35">
      <c r="A3824" t="s">
        <v>2371</v>
      </c>
      <c r="B3824" t="s">
        <v>2708</v>
      </c>
      <c r="C3824" t="s">
        <v>2592</v>
      </c>
      <c r="D3824" t="s">
        <v>2369</v>
      </c>
      <c r="E3824" t="s">
        <v>2370</v>
      </c>
      <c r="F3824" t="s">
        <v>3319</v>
      </c>
      <c r="G3824" t="s">
        <v>42</v>
      </c>
      <c r="H3824" t="s">
        <v>40</v>
      </c>
      <c r="I3824" t="s">
        <v>3320</v>
      </c>
      <c r="J3824">
        <v>36.72</v>
      </c>
      <c r="K3824">
        <v>97.42</v>
      </c>
      <c r="L3824">
        <v>2450</v>
      </c>
      <c r="M3824" t="s">
        <v>2632</v>
      </c>
      <c r="N3824" t="s">
        <v>39</v>
      </c>
      <c r="O3824">
        <v>2013</v>
      </c>
      <c r="P3824">
        <v>2013</v>
      </c>
      <c r="Q3824" t="s">
        <v>133</v>
      </c>
      <c r="R3824" t="s">
        <v>3321</v>
      </c>
      <c r="S3824" t="s">
        <v>39</v>
      </c>
      <c r="T3824">
        <v>25</v>
      </c>
      <c r="U3824" s="6" t="s">
        <v>3349</v>
      </c>
      <c r="V3824" s="6" t="s">
        <v>39</v>
      </c>
      <c r="W3824" t="s">
        <v>39</v>
      </c>
      <c r="X3824" s="6" t="s">
        <v>3322</v>
      </c>
      <c r="Y3824" s="6" t="s">
        <v>39</v>
      </c>
      <c r="Z3824" s="6" t="s">
        <v>3324</v>
      </c>
      <c r="AA3824" t="s">
        <v>39</v>
      </c>
      <c r="AB3824" s="6" t="s">
        <v>39</v>
      </c>
      <c r="AC3824" t="s">
        <v>39</v>
      </c>
      <c r="AD3824" t="s">
        <v>40</v>
      </c>
      <c r="AE3824" t="s">
        <v>39</v>
      </c>
      <c r="AF3824" t="s">
        <v>40</v>
      </c>
      <c r="AG3824" t="s">
        <v>39</v>
      </c>
      <c r="AH3824" t="s">
        <v>39</v>
      </c>
      <c r="AI3824" t="s">
        <v>39</v>
      </c>
      <c r="AJ3824" s="6" t="s">
        <v>43</v>
      </c>
      <c r="AK3824">
        <v>60.241999999999997</v>
      </c>
      <c r="AL3824" t="s">
        <v>136</v>
      </c>
      <c r="AM3824" s="19">
        <v>4.3550000000000004</v>
      </c>
      <c r="AN3824">
        <v>3</v>
      </c>
      <c r="AO3824">
        <v>50</v>
      </c>
      <c r="AP3824" t="s">
        <v>39</v>
      </c>
      <c r="AQ3824" t="s">
        <v>39</v>
      </c>
      <c r="AR3824" t="s">
        <v>2603</v>
      </c>
      <c r="AS3824" t="s">
        <v>3332</v>
      </c>
    </row>
    <row r="3825" spans="1:45" x14ac:dyDescent="0.35">
      <c r="A3825" t="s">
        <v>2371</v>
      </c>
      <c r="B3825" t="s">
        <v>2708</v>
      </c>
      <c r="C3825" t="s">
        <v>2592</v>
      </c>
      <c r="D3825" t="s">
        <v>2369</v>
      </c>
      <c r="E3825" t="s">
        <v>2370</v>
      </c>
      <c r="F3825" t="s">
        <v>3319</v>
      </c>
      <c r="G3825" t="s">
        <v>42</v>
      </c>
      <c r="H3825" t="s">
        <v>40</v>
      </c>
      <c r="I3825" t="s">
        <v>3320</v>
      </c>
      <c r="J3825">
        <v>36.72</v>
      </c>
      <c r="K3825">
        <v>97.42</v>
      </c>
      <c r="L3825">
        <v>2450</v>
      </c>
      <c r="M3825" t="s">
        <v>2632</v>
      </c>
      <c r="N3825" t="s">
        <v>39</v>
      </c>
      <c r="O3825">
        <v>2013</v>
      </c>
      <c r="P3825">
        <v>2013</v>
      </c>
      <c r="Q3825" t="s">
        <v>133</v>
      </c>
      <c r="R3825" t="s">
        <v>3321</v>
      </c>
      <c r="S3825" t="s">
        <v>39</v>
      </c>
      <c r="T3825">
        <v>25</v>
      </c>
      <c r="U3825" s="6" t="s">
        <v>3350</v>
      </c>
      <c r="V3825" s="6" t="s">
        <v>39</v>
      </c>
      <c r="W3825" t="s">
        <v>39</v>
      </c>
      <c r="X3825" s="6" t="s">
        <v>3322</v>
      </c>
      <c r="Y3825" s="6" t="s">
        <v>39</v>
      </c>
      <c r="Z3825" s="6" t="s">
        <v>3324</v>
      </c>
      <c r="AA3825" t="s">
        <v>39</v>
      </c>
      <c r="AB3825" s="6" t="s">
        <v>39</v>
      </c>
      <c r="AC3825" t="s">
        <v>39</v>
      </c>
      <c r="AD3825" t="s">
        <v>40</v>
      </c>
      <c r="AE3825" t="s">
        <v>39</v>
      </c>
      <c r="AF3825" t="s">
        <v>40</v>
      </c>
      <c r="AG3825" t="s">
        <v>39</v>
      </c>
      <c r="AH3825" t="s">
        <v>39</v>
      </c>
      <c r="AI3825" t="s">
        <v>39</v>
      </c>
      <c r="AJ3825" s="6" t="s">
        <v>43</v>
      </c>
      <c r="AK3825">
        <v>84.918999999999997</v>
      </c>
      <c r="AL3825" t="s">
        <v>136</v>
      </c>
      <c r="AM3825" s="19">
        <v>4.1470000000000002</v>
      </c>
      <c r="AN3825">
        <v>3</v>
      </c>
      <c r="AO3825">
        <v>50</v>
      </c>
      <c r="AP3825" t="s">
        <v>39</v>
      </c>
      <c r="AQ3825" t="s">
        <v>39</v>
      </c>
      <c r="AR3825" t="s">
        <v>2603</v>
      </c>
      <c r="AS3825" t="s">
        <v>3333</v>
      </c>
    </row>
    <row r="3826" spans="1:45" x14ac:dyDescent="0.35">
      <c r="A3826" t="s">
        <v>2371</v>
      </c>
      <c r="B3826" t="s">
        <v>2708</v>
      </c>
      <c r="C3826" t="s">
        <v>2592</v>
      </c>
      <c r="D3826" t="s">
        <v>2369</v>
      </c>
      <c r="E3826" t="s">
        <v>2370</v>
      </c>
      <c r="F3826" t="s">
        <v>3319</v>
      </c>
      <c r="G3826" t="s">
        <v>42</v>
      </c>
      <c r="H3826" t="s">
        <v>40</v>
      </c>
      <c r="I3826" t="s">
        <v>3320</v>
      </c>
      <c r="J3826">
        <v>36.72</v>
      </c>
      <c r="K3826">
        <v>97.42</v>
      </c>
      <c r="L3826">
        <v>2450</v>
      </c>
      <c r="M3826" t="s">
        <v>2632</v>
      </c>
      <c r="N3826" t="s">
        <v>39</v>
      </c>
      <c r="O3826">
        <v>2013</v>
      </c>
      <c r="P3826">
        <v>2013</v>
      </c>
      <c r="Q3826" t="s">
        <v>133</v>
      </c>
      <c r="R3826" t="s">
        <v>3321</v>
      </c>
      <c r="S3826" t="s">
        <v>39</v>
      </c>
      <c r="T3826">
        <v>25</v>
      </c>
      <c r="U3826" s="6" t="s">
        <v>3351</v>
      </c>
      <c r="V3826" s="6" t="s">
        <v>39</v>
      </c>
      <c r="W3826" t="s">
        <v>39</v>
      </c>
      <c r="X3826" s="6" t="s">
        <v>3322</v>
      </c>
      <c r="Y3826" s="6" t="s">
        <v>39</v>
      </c>
      <c r="Z3826" s="6" t="s">
        <v>3324</v>
      </c>
      <c r="AA3826" t="s">
        <v>39</v>
      </c>
      <c r="AB3826" s="6" t="s">
        <v>39</v>
      </c>
      <c r="AC3826" t="s">
        <v>39</v>
      </c>
      <c r="AD3826" t="s">
        <v>40</v>
      </c>
      <c r="AE3826" t="s">
        <v>39</v>
      </c>
      <c r="AF3826" t="s">
        <v>40</v>
      </c>
      <c r="AG3826" t="s">
        <v>39</v>
      </c>
      <c r="AH3826" t="s">
        <v>39</v>
      </c>
      <c r="AI3826" t="s">
        <v>39</v>
      </c>
      <c r="AJ3826" s="6" t="s">
        <v>43</v>
      </c>
      <c r="AK3826" s="17">
        <v>41.993000000000002</v>
      </c>
      <c r="AL3826" t="s">
        <v>136</v>
      </c>
      <c r="AM3826" s="19">
        <v>2.6960000000000002</v>
      </c>
      <c r="AN3826">
        <v>3</v>
      </c>
      <c r="AO3826">
        <v>50</v>
      </c>
      <c r="AP3826" t="s">
        <v>39</v>
      </c>
      <c r="AQ3826" t="s">
        <v>39</v>
      </c>
      <c r="AR3826" t="s">
        <v>2603</v>
      </c>
      <c r="AS3826" t="s">
        <v>3334</v>
      </c>
    </row>
    <row r="3827" spans="1:45" x14ac:dyDescent="0.35">
      <c r="A3827" t="s">
        <v>2371</v>
      </c>
      <c r="B3827" t="s">
        <v>2708</v>
      </c>
      <c r="C3827" t="s">
        <v>2592</v>
      </c>
      <c r="D3827" t="s">
        <v>2369</v>
      </c>
      <c r="E3827" t="s">
        <v>2370</v>
      </c>
      <c r="F3827" t="s">
        <v>3319</v>
      </c>
      <c r="G3827" t="s">
        <v>42</v>
      </c>
      <c r="H3827" t="s">
        <v>40</v>
      </c>
      <c r="I3827" t="s">
        <v>3320</v>
      </c>
      <c r="J3827">
        <v>36.72</v>
      </c>
      <c r="K3827">
        <v>97.42</v>
      </c>
      <c r="L3827">
        <v>2450</v>
      </c>
      <c r="M3827" t="s">
        <v>2632</v>
      </c>
      <c r="N3827" t="s">
        <v>39</v>
      </c>
      <c r="O3827">
        <v>2013</v>
      </c>
      <c r="P3827">
        <v>2013</v>
      </c>
      <c r="Q3827" t="s">
        <v>133</v>
      </c>
      <c r="R3827" t="s">
        <v>3321</v>
      </c>
      <c r="S3827" t="s">
        <v>39</v>
      </c>
      <c r="T3827">
        <v>25</v>
      </c>
      <c r="U3827" s="6" t="s">
        <v>48</v>
      </c>
      <c r="V3827" s="6" t="s">
        <v>39</v>
      </c>
      <c r="W3827" t="s">
        <v>39</v>
      </c>
      <c r="X3827" s="6" t="s">
        <v>3322</v>
      </c>
      <c r="Y3827" s="6" t="s">
        <v>39</v>
      </c>
      <c r="Z3827" s="6" t="s">
        <v>3324</v>
      </c>
      <c r="AA3827" t="s">
        <v>39</v>
      </c>
      <c r="AB3827" s="6" t="s">
        <v>39</v>
      </c>
      <c r="AC3827" t="s">
        <v>39</v>
      </c>
      <c r="AD3827" t="s">
        <v>40</v>
      </c>
      <c r="AE3827" t="s">
        <v>39</v>
      </c>
      <c r="AF3827" t="s">
        <v>40</v>
      </c>
      <c r="AG3827" t="s">
        <v>39</v>
      </c>
      <c r="AH3827" t="s">
        <v>39</v>
      </c>
      <c r="AI3827" t="s">
        <v>39</v>
      </c>
      <c r="AJ3827" s="6" t="s">
        <v>43</v>
      </c>
      <c r="AK3827" s="17">
        <v>4.8730000000000002</v>
      </c>
      <c r="AL3827" t="s">
        <v>136</v>
      </c>
      <c r="AM3827" s="19">
        <v>0</v>
      </c>
      <c r="AN3827">
        <v>3</v>
      </c>
      <c r="AO3827">
        <v>50</v>
      </c>
      <c r="AP3827" t="s">
        <v>39</v>
      </c>
      <c r="AQ3827" t="s">
        <v>39</v>
      </c>
      <c r="AR3827" t="s">
        <v>2603</v>
      </c>
      <c r="AS3827" t="s">
        <v>3335</v>
      </c>
    </row>
    <row r="3828" spans="1:45" x14ac:dyDescent="0.35">
      <c r="A3828" t="s">
        <v>2371</v>
      </c>
      <c r="B3828" t="s">
        <v>2708</v>
      </c>
      <c r="C3828" t="s">
        <v>2592</v>
      </c>
      <c r="D3828" t="s">
        <v>2369</v>
      </c>
      <c r="E3828" t="s">
        <v>2370</v>
      </c>
      <c r="F3828" t="s">
        <v>3319</v>
      </c>
      <c r="G3828" t="s">
        <v>42</v>
      </c>
      <c r="H3828" t="s">
        <v>40</v>
      </c>
      <c r="I3828" t="s">
        <v>3320</v>
      </c>
      <c r="J3828">
        <v>36.72</v>
      </c>
      <c r="K3828">
        <v>97.42</v>
      </c>
      <c r="L3828">
        <v>2450</v>
      </c>
      <c r="M3828" t="s">
        <v>2632</v>
      </c>
      <c r="N3828" t="s">
        <v>39</v>
      </c>
      <c r="O3828">
        <v>2013</v>
      </c>
      <c r="P3828">
        <v>2013</v>
      </c>
      <c r="Q3828" t="s">
        <v>133</v>
      </c>
      <c r="R3828" t="s">
        <v>3321</v>
      </c>
      <c r="S3828" t="s">
        <v>39</v>
      </c>
      <c r="T3828">
        <v>25</v>
      </c>
      <c r="U3828" s="6" t="s">
        <v>3352</v>
      </c>
      <c r="V3828" s="6" t="s">
        <v>39</v>
      </c>
      <c r="W3828" t="s">
        <v>39</v>
      </c>
      <c r="X3828" s="6" t="s">
        <v>3322</v>
      </c>
      <c r="Y3828" s="6" t="s">
        <v>39</v>
      </c>
      <c r="Z3828" s="6" t="s">
        <v>3324</v>
      </c>
      <c r="AA3828" t="s">
        <v>39</v>
      </c>
      <c r="AB3828" s="6" t="s">
        <v>39</v>
      </c>
      <c r="AC3828" t="s">
        <v>39</v>
      </c>
      <c r="AD3828" t="s">
        <v>40</v>
      </c>
      <c r="AE3828" t="s">
        <v>39</v>
      </c>
      <c r="AF3828" t="s">
        <v>40</v>
      </c>
      <c r="AG3828" t="s">
        <v>39</v>
      </c>
      <c r="AH3828" t="s">
        <v>39</v>
      </c>
      <c r="AI3828" t="s">
        <v>39</v>
      </c>
      <c r="AJ3828" s="6" t="s">
        <v>43</v>
      </c>
      <c r="AK3828" s="17">
        <v>59.826999999999998</v>
      </c>
      <c r="AL3828" t="s">
        <v>136</v>
      </c>
      <c r="AM3828">
        <v>4.9770000000000003</v>
      </c>
      <c r="AN3828">
        <v>3</v>
      </c>
      <c r="AO3828">
        <v>50</v>
      </c>
      <c r="AP3828" t="s">
        <v>39</v>
      </c>
      <c r="AQ3828" t="s">
        <v>39</v>
      </c>
      <c r="AR3828" t="s">
        <v>2603</v>
      </c>
      <c r="AS3828" t="s">
        <v>3332</v>
      </c>
    </row>
    <row r="3829" spans="1:45" x14ac:dyDescent="0.35">
      <c r="A3829" t="s">
        <v>2371</v>
      </c>
      <c r="B3829" t="s">
        <v>2708</v>
      </c>
      <c r="C3829" t="s">
        <v>2592</v>
      </c>
      <c r="D3829" t="s">
        <v>2369</v>
      </c>
      <c r="E3829" t="s">
        <v>2370</v>
      </c>
      <c r="F3829" t="s">
        <v>3319</v>
      </c>
      <c r="G3829" t="s">
        <v>42</v>
      </c>
      <c r="H3829" t="s">
        <v>40</v>
      </c>
      <c r="I3829" t="s">
        <v>3320</v>
      </c>
      <c r="J3829">
        <v>36.72</v>
      </c>
      <c r="K3829">
        <v>97.42</v>
      </c>
      <c r="L3829">
        <v>2450</v>
      </c>
      <c r="M3829" t="s">
        <v>2632</v>
      </c>
      <c r="N3829" t="s">
        <v>39</v>
      </c>
      <c r="O3829">
        <v>2013</v>
      </c>
      <c r="P3829">
        <v>2013</v>
      </c>
      <c r="Q3829" t="s">
        <v>133</v>
      </c>
      <c r="R3829" t="s">
        <v>3321</v>
      </c>
      <c r="S3829" t="s">
        <v>39</v>
      </c>
      <c r="T3829">
        <v>25</v>
      </c>
      <c r="U3829" s="6" t="s">
        <v>3353</v>
      </c>
      <c r="V3829" s="6" t="s">
        <v>39</v>
      </c>
      <c r="W3829" t="s">
        <v>39</v>
      </c>
      <c r="X3829" s="6" t="s">
        <v>3322</v>
      </c>
      <c r="Y3829" s="6" t="s">
        <v>39</v>
      </c>
      <c r="Z3829" s="6" t="s">
        <v>3324</v>
      </c>
      <c r="AA3829" t="s">
        <v>39</v>
      </c>
      <c r="AB3829" s="6" t="s">
        <v>39</v>
      </c>
      <c r="AC3829" t="s">
        <v>39</v>
      </c>
      <c r="AD3829" t="s">
        <v>40</v>
      </c>
      <c r="AE3829" t="s">
        <v>39</v>
      </c>
      <c r="AF3829" t="s">
        <v>40</v>
      </c>
      <c r="AG3829" t="s">
        <v>39</v>
      </c>
      <c r="AH3829" t="s">
        <v>39</v>
      </c>
      <c r="AI3829" t="s">
        <v>39</v>
      </c>
      <c r="AJ3829" s="6" t="s">
        <v>43</v>
      </c>
      <c r="AK3829" s="17">
        <v>73.305999999999997</v>
      </c>
      <c r="AL3829" t="s">
        <v>136</v>
      </c>
      <c r="AM3829">
        <v>5.5990000000000002</v>
      </c>
      <c r="AN3829">
        <v>3</v>
      </c>
      <c r="AO3829">
        <v>50</v>
      </c>
      <c r="AP3829" t="s">
        <v>39</v>
      </c>
      <c r="AQ3829" t="s">
        <v>39</v>
      </c>
      <c r="AR3829" t="s">
        <v>2603</v>
      </c>
      <c r="AS3829" t="s">
        <v>3333</v>
      </c>
    </row>
    <row r="3830" spans="1:45" x14ac:dyDescent="0.35">
      <c r="A3830" t="s">
        <v>2371</v>
      </c>
      <c r="B3830" t="s">
        <v>2708</v>
      </c>
      <c r="C3830" t="s">
        <v>2592</v>
      </c>
      <c r="D3830" t="s">
        <v>2369</v>
      </c>
      <c r="E3830" t="s">
        <v>2370</v>
      </c>
      <c r="F3830" t="s">
        <v>3319</v>
      </c>
      <c r="G3830" t="s">
        <v>42</v>
      </c>
      <c r="H3830" t="s">
        <v>40</v>
      </c>
      <c r="I3830" t="s">
        <v>3320</v>
      </c>
      <c r="J3830">
        <v>36.72</v>
      </c>
      <c r="K3830">
        <v>97.42</v>
      </c>
      <c r="L3830">
        <v>2450</v>
      </c>
      <c r="M3830" t="s">
        <v>2632</v>
      </c>
      <c r="N3830" t="s">
        <v>39</v>
      </c>
      <c r="O3830">
        <v>2013</v>
      </c>
      <c r="P3830">
        <v>2013</v>
      </c>
      <c r="Q3830" t="s">
        <v>133</v>
      </c>
      <c r="R3830" t="s">
        <v>3321</v>
      </c>
      <c r="S3830" t="s">
        <v>39</v>
      </c>
      <c r="T3830">
        <v>25</v>
      </c>
      <c r="U3830" s="6" t="s">
        <v>3354</v>
      </c>
      <c r="V3830" s="6" t="s">
        <v>39</v>
      </c>
      <c r="W3830" t="s">
        <v>39</v>
      </c>
      <c r="X3830" s="6" t="s">
        <v>3322</v>
      </c>
      <c r="Y3830" s="6" t="s">
        <v>39</v>
      </c>
      <c r="Z3830" s="6" t="s">
        <v>3324</v>
      </c>
      <c r="AA3830" t="s">
        <v>39</v>
      </c>
      <c r="AB3830" s="6" t="s">
        <v>39</v>
      </c>
      <c r="AC3830" t="s">
        <v>39</v>
      </c>
      <c r="AD3830" t="s">
        <v>40</v>
      </c>
      <c r="AE3830" t="s">
        <v>39</v>
      </c>
      <c r="AF3830" t="s">
        <v>40</v>
      </c>
      <c r="AG3830" t="s">
        <v>39</v>
      </c>
      <c r="AH3830" t="s">
        <v>39</v>
      </c>
      <c r="AI3830" t="s">
        <v>39</v>
      </c>
      <c r="AJ3830" s="6" t="s">
        <v>43</v>
      </c>
      <c r="AK3830" s="17">
        <v>39.918999999999997</v>
      </c>
      <c r="AL3830" t="s">
        <v>136</v>
      </c>
      <c r="AM3830">
        <v>3.7330000000000001</v>
      </c>
      <c r="AN3830">
        <v>3</v>
      </c>
      <c r="AO3830">
        <v>50</v>
      </c>
      <c r="AP3830" t="s">
        <v>39</v>
      </c>
      <c r="AQ3830" t="s">
        <v>39</v>
      </c>
      <c r="AR3830" t="s">
        <v>2603</v>
      </c>
      <c r="AS3830" t="s">
        <v>3334</v>
      </c>
    </row>
    <row r="3831" spans="1:45" x14ac:dyDescent="0.35">
      <c r="A3831" t="s">
        <v>2371</v>
      </c>
      <c r="B3831" t="s">
        <v>2708</v>
      </c>
      <c r="C3831" t="s">
        <v>2592</v>
      </c>
      <c r="D3831" t="s">
        <v>2369</v>
      </c>
      <c r="E3831" t="s">
        <v>2370</v>
      </c>
      <c r="F3831" t="s">
        <v>3319</v>
      </c>
      <c r="G3831" t="s">
        <v>42</v>
      </c>
      <c r="H3831" t="s">
        <v>40</v>
      </c>
      <c r="I3831" t="s">
        <v>3320</v>
      </c>
      <c r="J3831">
        <v>36.72</v>
      </c>
      <c r="K3831">
        <v>97.42</v>
      </c>
      <c r="L3831">
        <v>2450</v>
      </c>
      <c r="M3831" t="s">
        <v>2632</v>
      </c>
      <c r="N3831" t="s">
        <v>39</v>
      </c>
      <c r="O3831">
        <v>2013</v>
      </c>
      <c r="P3831">
        <v>2013</v>
      </c>
      <c r="Q3831" t="s">
        <v>133</v>
      </c>
      <c r="R3831" t="s">
        <v>3321</v>
      </c>
      <c r="S3831" t="s">
        <v>39</v>
      </c>
      <c r="T3831">
        <v>25</v>
      </c>
      <c r="U3831" s="6" t="s">
        <v>48</v>
      </c>
      <c r="V3831" s="6" t="s">
        <v>39</v>
      </c>
      <c r="W3831" t="s">
        <v>39</v>
      </c>
      <c r="X3831" s="6" t="s">
        <v>3322</v>
      </c>
      <c r="Y3831" s="6" t="s">
        <v>39</v>
      </c>
      <c r="Z3831" s="6" t="s">
        <v>3324</v>
      </c>
      <c r="AA3831" t="s">
        <v>39</v>
      </c>
      <c r="AB3831" s="6" t="s">
        <v>39</v>
      </c>
      <c r="AC3831" t="s">
        <v>39</v>
      </c>
      <c r="AD3831" t="s">
        <v>40</v>
      </c>
      <c r="AE3831" t="s">
        <v>39</v>
      </c>
      <c r="AF3831" t="s">
        <v>40</v>
      </c>
      <c r="AG3831" t="s">
        <v>39</v>
      </c>
      <c r="AH3831" t="s">
        <v>39</v>
      </c>
      <c r="AI3831" t="s">
        <v>39</v>
      </c>
      <c r="AJ3831" s="6" t="s">
        <v>3331</v>
      </c>
      <c r="AK3831">
        <v>0.52400000000000002</v>
      </c>
      <c r="AL3831" t="s">
        <v>136</v>
      </c>
      <c r="AM3831" s="19">
        <v>0</v>
      </c>
      <c r="AN3831">
        <v>3</v>
      </c>
      <c r="AO3831">
        <v>50</v>
      </c>
      <c r="AP3831" t="s">
        <v>39</v>
      </c>
      <c r="AQ3831" t="s">
        <v>39</v>
      </c>
      <c r="AR3831" t="s">
        <v>2603</v>
      </c>
      <c r="AS3831" t="s">
        <v>3335</v>
      </c>
    </row>
    <row r="3832" spans="1:45" x14ac:dyDescent="0.35">
      <c r="A3832" t="s">
        <v>2371</v>
      </c>
      <c r="B3832" t="s">
        <v>2708</v>
      </c>
      <c r="C3832" t="s">
        <v>2592</v>
      </c>
      <c r="D3832" t="s">
        <v>2369</v>
      </c>
      <c r="E3832" t="s">
        <v>2370</v>
      </c>
      <c r="F3832" t="s">
        <v>3319</v>
      </c>
      <c r="G3832" t="s">
        <v>42</v>
      </c>
      <c r="H3832" t="s">
        <v>40</v>
      </c>
      <c r="I3832" t="s">
        <v>3320</v>
      </c>
      <c r="J3832">
        <v>36.72</v>
      </c>
      <c r="K3832">
        <v>97.42</v>
      </c>
      <c r="L3832">
        <v>2450</v>
      </c>
      <c r="M3832" t="s">
        <v>2632</v>
      </c>
      <c r="N3832" t="s">
        <v>39</v>
      </c>
      <c r="O3832">
        <v>2013</v>
      </c>
      <c r="P3832">
        <v>2013</v>
      </c>
      <c r="Q3832" t="s">
        <v>133</v>
      </c>
      <c r="R3832" t="s">
        <v>3321</v>
      </c>
      <c r="S3832" t="s">
        <v>39</v>
      </c>
      <c r="T3832">
        <v>25</v>
      </c>
      <c r="U3832" s="6" t="s">
        <v>3336</v>
      </c>
      <c r="V3832" s="6" t="s">
        <v>39</v>
      </c>
      <c r="W3832" t="s">
        <v>39</v>
      </c>
      <c r="X3832" s="6" t="s">
        <v>3322</v>
      </c>
      <c r="Y3832" s="6" t="s">
        <v>39</v>
      </c>
      <c r="Z3832" s="6" t="s">
        <v>3324</v>
      </c>
      <c r="AA3832" t="s">
        <v>39</v>
      </c>
      <c r="AB3832" s="6" t="s">
        <v>39</v>
      </c>
      <c r="AC3832" t="s">
        <v>39</v>
      </c>
      <c r="AD3832" t="s">
        <v>40</v>
      </c>
      <c r="AE3832" t="s">
        <v>39</v>
      </c>
      <c r="AF3832" t="s">
        <v>40</v>
      </c>
      <c r="AG3832" t="s">
        <v>39</v>
      </c>
      <c r="AH3832" t="s">
        <v>39</v>
      </c>
      <c r="AI3832" t="s">
        <v>39</v>
      </c>
      <c r="AJ3832" s="6" t="s">
        <v>3331</v>
      </c>
      <c r="AK3832">
        <v>1.716</v>
      </c>
      <c r="AL3832" t="s">
        <v>136</v>
      </c>
      <c r="AM3832">
        <v>0.19500000000000001</v>
      </c>
      <c r="AN3832">
        <v>3</v>
      </c>
      <c r="AO3832">
        <v>50</v>
      </c>
      <c r="AP3832" t="s">
        <v>39</v>
      </c>
      <c r="AQ3832" t="s">
        <v>39</v>
      </c>
      <c r="AR3832" t="s">
        <v>2603</v>
      </c>
      <c r="AS3832" t="s">
        <v>3332</v>
      </c>
    </row>
    <row r="3833" spans="1:45" x14ac:dyDescent="0.35">
      <c r="A3833" t="s">
        <v>2371</v>
      </c>
      <c r="B3833" t="s">
        <v>2708</v>
      </c>
      <c r="C3833" t="s">
        <v>2592</v>
      </c>
      <c r="D3833" t="s">
        <v>2369</v>
      </c>
      <c r="E3833" t="s">
        <v>2370</v>
      </c>
      <c r="F3833" t="s">
        <v>3319</v>
      </c>
      <c r="G3833" t="s">
        <v>42</v>
      </c>
      <c r="H3833" t="s">
        <v>40</v>
      </c>
      <c r="I3833" t="s">
        <v>3320</v>
      </c>
      <c r="J3833">
        <v>36.72</v>
      </c>
      <c r="K3833">
        <v>97.42</v>
      </c>
      <c r="L3833">
        <v>2450</v>
      </c>
      <c r="M3833" t="s">
        <v>2632</v>
      </c>
      <c r="N3833" t="s">
        <v>39</v>
      </c>
      <c r="O3833">
        <v>2013</v>
      </c>
      <c r="P3833">
        <v>2013</v>
      </c>
      <c r="Q3833" t="s">
        <v>133</v>
      </c>
      <c r="R3833" t="s">
        <v>3321</v>
      </c>
      <c r="S3833" t="s">
        <v>39</v>
      </c>
      <c r="T3833">
        <v>25</v>
      </c>
      <c r="U3833" s="6" t="s">
        <v>3337</v>
      </c>
      <c r="V3833" s="6" t="s">
        <v>39</v>
      </c>
      <c r="W3833" t="s">
        <v>39</v>
      </c>
      <c r="X3833" s="6" t="s">
        <v>3322</v>
      </c>
      <c r="Y3833" s="6" t="s">
        <v>39</v>
      </c>
      <c r="Z3833" s="6" t="s">
        <v>3324</v>
      </c>
      <c r="AA3833" t="s">
        <v>39</v>
      </c>
      <c r="AB3833" s="6" t="s">
        <v>39</v>
      </c>
      <c r="AC3833" t="s">
        <v>39</v>
      </c>
      <c r="AD3833" t="s">
        <v>40</v>
      </c>
      <c r="AE3833" t="s">
        <v>39</v>
      </c>
      <c r="AF3833" t="s">
        <v>40</v>
      </c>
      <c r="AG3833" t="s">
        <v>39</v>
      </c>
      <c r="AH3833" t="s">
        <v>39</v>
      </c>
      <c r="AI3833" t="s">
        <v>39</v>
      </c>
      <c r="AJ3833" s="6" t="s">
        <v>3331</v>
      </c>
      <c r="AK3833" s="19">
        <v>2.8370000000000002</v>
      </c>
      <c r="AL3833" t="s">
        <v>136</v>
      </c>
      <c r="AM3833">
        <v>0.41399999999999998</v>
      </c>
      <c r="AN3833">
        <v>3</v>
      </c>
      <c r="AO3833">
        <v>50</v>
      </c>
      <c r="AP3833" t="s">
        <v>39</v>
      </c>
      <c r="AQ3833" t="s">
        <v>39</v>
      </c>
      <c r="AR3833" t="s">
        <v>2603</v>
      </c>
      <c r="AS3833" t="s">
        <v>3333</v>
      </c>
    </row>
    <row r="3834" spans="1:45" x14ac:dyDescent="0.35">
      <c r="A3834" t="s">
        <v>2371</v>
      </c>
      <c r="B3834" t="s">
        <v>2708</v>
      </c>
      <c r="C3834" t="s">
        <v>2592</v>
      </c>
      <c r="D3834" t="s">
        <v>2369</v>
      </c>
      <c r="E3834" t="s">
        <v>2370</v>
      </c>
      <c r="F3834" t="s">
        <v>3319</v>
      </c>
      <c r="G3834" t="s">
        <v>42</v>
      </c>
      <c r="H3834" t="s">
        <v>40</v>
      </c>
      <c r="I3834" t="s">
        <v>3320</v>
      </c>
      <c r="J3834">
        <v>36.72</v>
      </c>
      <c r="K3834">
        <v>97.42</v>
      </c>
      <c r="L3834">
        <v>2450</v>
      </c>
      <c r="M3834" t="s">
        <v>2632</v>
      </c>
      <c r="N3834" t="s">
        <v>39</v>
      </c>
      <c r="O3834">
        <v>2013</v>
      </c>
      <c r="P3834">
        <v>2013</v>
      </c>
      <c r="Q3834" t="s">
        <v>133</v>
      </c>
      <c r="R3834" t="s">
        <v>3321</v>
      </c>
      <c r="S3834" t="s">
        <v>39</v>
      </c>
      <c r="T3834">
        <v>25</v>
      </c>
      <c r="U3834" s="6" t="s">
        <v>3339</v>
      </c>
      <c r="V3834" s="6" t="s">
        <v>39</v>
      </c>
      <c r="W3834" t="s">
        <v>39</v>
      </c>
      <c r="X3834" s="6" t="s">
        <v>3322</v>
      </c>
      <c r="Y3834" s="6" t="s">
        <v>39</v>
      </c>
      <c r="Z3834" s="6" t="s">
        <v>3324</v>
      </c>
      <c r="AA3834" t="s">
        <v>39</v>
      </c>
      <c r="AB3834" s="6" t="s">
        <v>39</v>
      </c>
      <c r="AC3834" t="s">
        <v>39</v>
      </c>
      <c r="AD3834" t="s">
        <v>40</v>
      </c>
      <c r="AE3834" t="s">
        <v>39</v>
      </c>
      <c r="AF3834" t="s">
        <v>40</v>
      </c>
      <c r="AG3834" t="s">
        <v>39</v>
      </c>
      <c r="AH3834" t="s">
        <v>39</v>
      </c>
      <c r="AI3834" t="s">
        <v>39</v>
      </c>
      <c r="AJ3834" s="6" t="s">
        <v>3331</v>
      </c>
      <c r="AK3834" s="19">
        <v>1.2829999999999999</v>
      </c>
      <c r="AL3834" t="s">
        <v>136</v>
      </c>
      <c r="AM3834" s="19">
        <v>0.46899999999999997</v>
      </c>
      <c r="AN3834">
        <v>3</v>
      </c>
      <c r="AO3834">
        <v>50</v>
      </c>
      <c r="AP3834" t="s">
        <v>39</v>
      </c>
      <c r="AQ3834" t="s">
        <v>39</v>
      </c>
      <c r="AR3834" t="s">
        <v>2603</v>
      </c>
      <c r="AS3834" t="s">
        <v>3334</v>
      </c>
    </row>
    <row r="3835" spans="1:45" x14ac:dyDescent="0.35">
      <c r="A3835" t="s">
        <v>2371</v>
      </c>
      <c r="B3835" t="s">
        <v>2708</v>
      </c>
      <c r="C3835" t="s">
        <v>2592</v>
      </c>
      <c r="D3835" t="s">
        <v>2369</v>
      </c>
      <c r="E3835" t="s">
        <v>2370</v>
      </c>
      <c r="F3835" t="s">
        <v>3319</v>
      </c>
      <c r="G3835" t="s">
        <v>42</v>
      </c>
      <c r="H3835" t="s">
        <v>40</v>
      </c>
      <c r="I3835" t="s">
        <v>3320</v>
      </c>
      <c r="J3835">
        <v>36.72</v>
      </c>
      <c r="K3835">
        <v>97.42</v>
      </c>
      <c r="L3835">
        <v>2450</v>
      </c>
      <c r="M3835" t="s">
        <v>2632</v>
      </c>
      <c r="N3835" t="s">
        <v>39</v>
      </c>
      <c r="O3835">
        <v>2013</v>
      </c>
      <c r="P3835">
        <v>2013</v>
      </c>
      <c r="Q3835" t="s">
        <v>133</v>
      </c>
      <c r="R3835" t="s">
        <v>3321</v>
      </c>
      <c r="S3835" t="s">
        <v>39</v>
      </c>
      <c r="T3835">
        <v>25</v>
      </c>
      <c r="U3835" s="6" t="s">
        <v>3338</v>
      </c>
      <c r="V3835" s="6" t="s">
        <v>39</v>
      </c>
      <c r="W3835" t="s">
        <v>39</v>
      </c>
      <c r="X3835" s="6" t="s">
        <v>3322</v>
      </c>
      <c r="Y3835" s="6" t="s">
        <v>39</v>
      </c>
      <c r="Z3835" s="6" t="s">
        <v>3324</v>
      </c>
      <c r="AA3835" t="s">
        <v>39</v>
      </c>
      <c r="AB3835" s="6" t="s">
        <v>39</v>
      </c>
      <c r="AC3835" t="s">
        <v>39</v>
      </c>
      <c r="AD3835" t="s">
        <v>40</v>
      </c>
      <c r="AE3835" t="s">
        <v>39</v>
      </c>
      <c r="AF3835" t="s">
        <v>40</v>
      </c>
      <c r="AG3835" t="s">
        <v>39</v>
      </c>
      <c r="AH3835" t="s">
        <v>39</v>
      </c>
      <c r="AI3835" t="s">
        <v>39</v>
      </c>
      <c r="AJ3835" s="6" t="s">
        <v>3331</v>
      </c>
      <c r="AK3835" s="19">
        <v>0.57499999999999996</v>
      </c>
      <c r="AL3835" t="s">
        <v>136</v>
      </c>
      <c r="AM3835">
        <v>0</v>
      </c>
      <c r="AN3835">
        <v>3</v>
      </c>
      <c r="AO3835">
        <v>50</v>
      </c>
      <c r="AP3835" t="s">
        <v>39</v>
      </c>
      <c r="AQ3835" t="s">
        <v>39</v>
      </c>
      <c r="AR3835" t="s">
        <v>2603</v>
      </c>
      <c r="AS3835" t="s">
        <v>3335</v>
      </c>
    </row>
    <row r="3836" spans="1:45" x14ac:dyDescent="0.35">
      <c r="A3836" t="s">
        <v>2371</v>
      </c>
      <c r="B3836" t="s">
        <v>2708</v>
      </c>
      <c r="C3836" t="s">
        <v>2592</v>
      </c>
      <c r="D3836" t="s">
        <v>2369</v>
      </c>
      <c r="E3836" t="s">
        <v>2370</v>
      </c>
      <c r="F3836" t="s">
        <v>3319</v>
      </c>
      <c r="G3836" t="s">
        <v>42</v>
      </c>
      <c r="H3836" t="s">
        <v>40</v>
      </c>
      <c r="I3836" t="s">
        <v>3320</v>
      </c>
      <c r="J3836">
        <v>36.72</v>
      </c>
      <c r="K3836">
        <v>97.42</v>
      </c>
      <c r="L3836">
        <v>2450</v>
      </c>
      <c r="M3836" t="s">
        <v>2632</v>
      </c>
      <c r="N3836" t="s">
        <v>39</v>
      </c>
      <c r="O3836">
        <v>2013</v>
      </c>
      <c r="P3836">
        <v>2013</v>
      </c>
      <c r="Q3836" t="s">
        <v>133</v>
      </c>
      <c r="R3836" t="s">
        <v>3321</v>
      </c>
      <c r="S3836" t="s">
        <v>39</v>
      </c>
      <c r="T3836">
        <v>25</v>
      </c>
      <c r="U3836" s="6" t="s">
        <v>3340</v>
      </c>
      <c r="V3836" s="6" t="s">
        <v>39</v>
      </c>
      <c r="W3836" t="s">
        <v>39</v>
      </c>
      <c r="X3836" s="6" t="s">
        <v>3322</v>
      </c>
      <c r="Y3836" s="6" t="s">
        <v>39</v>
      </c>
      <c r="Z3836" s="6" t="s">
        <v>3324</v>
      </c>
      <c r="AA3836" t="s">
        <v>39</v>
      </c>
      <c r="AB3836" s="6" t="s">
        <v>39</v>
      </c>
      <c r="AC3836" t="s">
        <v>39</v>
      </c>
      <c r="AD3836" t="s">
        <v>40</v>
      </c>
      <c r="AE3836" t="s">
        <v>39</v>
      </c>
      <c r="AF3836" t="s">
        <v>40</v>
      </c>
      <c r="AG3836" t="s">
        <v>39</v>
      </c>
      <c r="AH3836" t="s">
        <v>39</v>
      </c>
      <c r="AI3836" t="s">
        <v>39</v>
      </c>
      <c r="AJ3836" s="6" t="s">
        <v>3331</v>
      </c>
      <c r="AK3836" s="19">
        <v>1.9119999999999999</v>
      </c>
      <c r="AL3836" t="s">
        <v>136</v>
      </c>
      <c r="AM3836" s="19">
        <v>0.30299999999999999</v>
      </c>
      <c r="AN3836">
        <v>3</v>
      </c>
      <c r="AO3836">
        <v>50</v>
      </c>
      <c r="AP3836" t="s">
        <v>39</v>
      </c>
      <c r="AQ3836" t="s">
        <v>39</v>
      </c>
      <c r="AR3836" t="s">
        <v>2603</v>
      </c>
      <c r="AS3836" t="s">
        <v>3332</v>
      </c>
    </row>
    <row r="3837" spans="1:45" x14ac:dyDescent="0.35">
      <c r="A3837" t="s">
        <v>2371</v>
      </c>
      <c r="B3837" t="s">
        <v>2708</v>
      </c>
      <c r="C3837" t="s">
        <v>2592</v>
      </c>
      <c r="D3837" t="s">
        <v>2369</v>
      </c>
      <c r="E3837" t="s">
        <v>2370</v>
      </c>
      <c r="F3837" t="s">
        <v>3319</v>
      </c>
      <c r="G3837" t="s">
        <v>42</v>
      </c>
      <c r="H3837" t="s">
        <v>40</v>
      </c>
      <c r="I3837" t="s">
        <v>3320</v>
      </c>
      <c r="J3837">
        <v>36.72</v>
      </c>
      <c r="K3837">
        <v>97.42</v>
      </c>
      <c r="L3837">
        <v>2450</v>
      </c>
      <c r="M3837" t="s">
        <v>2632</v>
      </c>
      <c r="N3837" t="s">
        <v>39</v>
      </c>
      <c r="O3837">
        <v>2013</v>
      </c>
      <c r="P3837">
        <v>2013</v>
      </c>
      <c r="Q3837" t="s">
        <v>133</v>
      </c>
      <c r="R3837" t="s">
        <v>3321</v>
      </c>
      <c r="S3837" t="s">
        <v>39</v>
      </c>
      <c r="T3837">
        <v>25</v>
      </c>
      <c r="U3837" s="6" t="s">
        <v>3341</v>
      </c>
      <c r="V3837" s="6" t="s">
        <v>39</v>
      </c>
      <c r="W3837" t="s">
        <v>39</v>
      </c>
      <c r="X3837" s="6" t="s">
        <v>3322</v>
      </c>
      <c r="Y3837" s="6" t="s">
        <v>39</v>
      </c>
      <c r="Z3837" s="6" t="s">
        <v>3324</v>
      </c>
      <c r="AA3837" t="s">
        <v>39</v>
      </c>
      <c r="AB3837" s="6" t="s">
        <v>39</v>
      </c>
      <c r="AC3837" t="s">
        <v>39</v>
      </c>
      <c r="AD3837" t="s">
        <v>40</v>
      </c>
      <c r="AE3837" t="s">
        <v>39</v>
      </c>
      <c r="AF3837" t="s">
        <v>40</v>
      </c>
      <c r="AG3837" t="s">
        <v>39</v>
      </c>
      <c r="AH3837" t="s">
        <v>39</v>
      </c>
      <c r="AI3837" t="s">
        <v>39</v>
      </c>
      <c r="AJ3837" s="6" t="s">
        <v>3331</v>
      </c>
      <c r="AK3837" s="19">
        <v>6.5540000000000003</v>
      </c>
      <c r="AL3837" t="s">
        <v>136</v>
      </c>
      <c r="AM3837" s="19">
        <v>0.66300000000000003</v>
      </c>
      <c r="AN3837">
        <v>3</v>
      </c>
      <c r="AO3837">
        <v>50</v>
      </c>
      <c r="AP3837" t="s">
        <v>39</v>
      </c>
      <c r="AQ3837" t="s">
        <v>39</v>
      </c>
      <c r="AR3837" t="s">
        <v>2603</v>
      </c>
      <c r="AS3837" t="s">
        <v>3333</v>
      </c>
    </row>
    <row r="3838" spans="1:45" x14ac:dyDescent="0.35">
      <c r="A3838" t="s">
        <v>2371</v>
      </c>
      <c r="B3838" t="s">
        <v>2708</v>
      </c>
      <c r="C3838" t="s">
        <v>2592</v>
      </c>
      <c r="D3838" t="s">
        <v>2369</v>
      </c>
      <c r="E3838" t="s">
        <v>2370</v>
      </c>
      <c r="F3838" t="s">
        <v>3319</v>
      </c>
      <c r="G3838" t="s">
        <v>42</v>
      </c>
      <c r="H3838" t="s">
        <v>40</v>
      </c>
      <c r="I3838" t="s">
        <v>3320</v>
      </c>
      <c r="J3838">
        <v>36.72</v>
      </c>
      <c r="K3838">
        <v>97.42</v>
      </c>
      <c r="L3838">
        <v>2450</v>
      </c>
      <c r="M3838" t="s">
        <v>2632</v>
      </c>
      <c r="N3838" t="s">
        <v>39</v>
      </c>
      <c r="O3838">
        <v>2013</v>
      </c>
      <c r="P3838">
        <v>2013</v>
      </c>
      <c r="Q3838" t="s">
        <v>133</v>
      </c>
      <c r="R3838" t="s">
        <v>3321</v>
      </c>
      <c r="S3838" t="s">
        <v>39</v>
      </c>
      <c r="T3838">
        <v>25</v>
      </c>
      <c r="U3838" s="6" t="s">
        <v>3342</v>
      </c>
      <c r="V3838" s="6" t="s">
        <v>39</v>
      </c>
      <c r="W3838" t="s">
        <v>39</v>
      </c>
      <c r="X3838" s="6" t="s">
        <v>3322</v>
      </c>
      <c r="Y3838" s="6" t="s">
        <v>39</v>
      </c>
      <c r="Z3838" s="6" t="s">
        <v>3324</v>
      </c>
      <c r="AA3838" t="s">
        <v>39</v>
      </c>
      <c r="AB3838" s="6" t="s">
        <v>39</v>
      </c>
      <c r="AC3838" t="s">
        <v>39</v>
      </c>
      <c r="AD3838" t="s">
        <v>40</v>
      </c>
      <c r="AE3838" t="s">
        <v>39</v>
      </c>
      <c r="AF3838" t="s">
        <v>40</v>
      </c>
      <c r="AG3838" t="s">
        <v>39</v>
      </c>
      <c r="AH3838" t="s">
        <v>39</v>
      </c>
      <c r="AI3838" t="s">
        <v>39</v>
      </c>
      <c r="AJ3838" s="6" t="s">
        <v>3331</v>
      </c>
      <c r="AK3838" s="19">
        <v>1.2430000000000001</v>
      </c>
      <c r="AL3838" t="s">
        <v>136</v>
      </c>
      <c r="AM3838" s="19">
        <v>0.47</v>
      </c>
      <c r="AN3838">
        <v>3</v>
      </c>
      <c r="AO3838">
        <v>50</v>
      </c>
      <c r="AP3838" t="s">
        <v>39</v>
      </c>
      <c r="AQ3838" t="s">
        <v>39</v>
      </c>
      <c r="AR3838" t="s">
        <v>2603</v>
      </c>
      <c r="AS3838" t="s">
        <v>3334</v>
      </c>
    </row>
    <row r="3839" spans="1:45" x14ac:dyDescent="0.35">
      <c r="A3839" t="s">
        <v>2371</v>
      </c>
      <c r="B3839" t="s">
        <v>2708</v>
      </c>
      <c r="C3839" t="s">
        <v>2592</v>
      </c>
      <c r="D3839" t="s">
        <v>2369</v>
      </c>
      <c r="E3839" t="s">
        <v>2370</v>
      </c>
      <c r="F3839" t="s">
        <v>3319</v>
      </c>
      <c r="G3839" t="s">
        <v>42</v>
      </c>
      <c r="H3839" t="s">
        <v>40</v>
      </c>
      <c r="I3839" t="s">
        <v>3320</v>
      </c>
      <c r="J3839">
        <v>36.72</v>
      </c>
      <c r="K3839">
        <v>97.42</v>
      </c>
      <c r="L3839">
        <v>2450</v>
      </c>
      <c r="M3839" t="s">
        <v>2632</v>
      </c>
      <c r="N3839" t="s">
        <v>39</v>
      </c>
      <c r="O3839">
        <v>2013</v>
      </c>
      <c r="P3839">
        <v>2013</v>
      </c>
      <c r="Q3839" t="s">
        <v>133</v>
      </c>
      <c r="R3839" t="s">
        <v>3321</v>
      </c>
      <c r="S3839" t="s">
        <v>39</v>
      </c>
      <c r="T3839">
        <v>25</v>
      </c>
      <c r="U3839" s="6" t="s">
        <v>48</v>
      </c>
      <c r="V3839" s="6" t="s">
        <v>39</v>
      </c>
      <c r="W3839" t="s">
        <v>39</v>
      </c>
      <c r="X3839" s="6" t="s">
        <v>3322</v>
      </c>
      <c r="Y3839" s="6" t="s">
        <v>39</v>
      </c>
      <c r="Z3839" s="6" t="s">
        <v>3324</v>
      </c>
      <c r="AA3839" t="s">
        <v>39</v>
      </c>
      <c r="AB3839" s="6" t="s">
        <v>39</v>
      </c>
      <c r="AC3839" t="s">
        <v>39</v>
      </c>
      <c r="AD3839" t="s">
        <v>40</v>
      </c>
      <c r="AE3839" t="s">
        <v>39</v>
      </c>
      <c r="AF3839" t="s">
        <v>40</v>
      </c>
      <c r="AG3839" t="s">
        <v>39</v>
      </c>
      <c r="AH3839" t="s">
        <v>39</v>
      </c>
      <c r="AI3839" t="s">
        <v>39</v>
      </c>
      <c r="AJ3839" s="6" t="s">
        <v>3331</v>
      </c>
      <c r="AK3839" s="19">
        <v>0.55500000000000005</v>
      </c>
      <c r="AL3839" t="s">
        <v>136</v>
      </c>
      <c r="AM3839" s="19">
        <v>0</v>
      </c>
      <c r="AN3839">
        <v>3</v>
      </c>
      <c r="AO3839">
        <v>50</v>
      </c>
      <c r="AP3839" t="s">
        <v>39</v>
      </c>
      <c r="AQ3839" t="s">
        <v>39</v>
      </c>
      <c r="AR3839" t="s">
        <v>2603</v>
      </c>
      <c r="AS3839" t="s">
        <v>3335</v>
      </c>
    </row>
    <row r="3840" spans="1:45" x14ac:dyDescent="0.35">
      <c r="A3840" t="s">
        <v>2371</v>
      </c>
      <c r="B3840" t="s">
        <v>2708</v>
      </c>
      <c r="C3840" t="s">
        <v>2592</v>
      </c>
      <c r="D3840" t="s">
        <v>2369</v>
      </c>
      <c r="E3840" t="s">
        <v>2370</v>
      </c>
      <c r="F3840" t="s">
        <v>3319</v>
      </c>
      <c r="G3840" t="s">
        <v>42</v>
      </c>
      <c r="H3840" t="s">
        <v>40</v>
      </c>
      <c r="I3840" t="s">
        <v>3320</v>
      </c>
      <c r="J3840">
        <v>36.72</v>
      </c>
      <c r="K3840">
        <v>97.42</v>
      </c>
      <c r="L3840">
        <v>2450</v>
      </c>
      <c r="M3840" t="s">
        <v>2632</v>
      </c>
      <c r="N3840" t="s">
        <v>39</v>
      </c>
      <c r="O3840">
        <v>2013</v>
      </c>
      <c r="P3840">
        <v>2013</v>
      </c>
      <c r="Q3840" t="s">
        <v>133</v>
      </c>
      <c r="R3840" t="s">
        <v>3321</v>
      </c>
      <c r="S3840" t="s">
        <v>39</v>
      </c>
      <c r="T3840">
        <v>25</v>
      </c>
      <c r="U3840" s="6" t="s">
        <v>3343</v>
      </c>
      <c r="V3840" s="6" t="s">
        <v>39</v>
      </c>
      <c r="W3840" t="s">
        <v>39</v>
      </c>
      <c r="X3840" s="6" t="s">
        <v>3322</v>
      </c>
      <c r="Y3840" s="6" t="s">
        <v>39</v>
      </c>
      <c r="Z3840" s="6" t="s">
        <v>3324</v>
      </c>
      <c r="AA3840" t="s">
        <v>39</v>
      </c>
      <c r="AB3840" s="6" t="s">
        <v>39</v>
      </c>
      <c r="AC3840" t="s">
        <v>39</v>
      </c>
      <c r="AD3840" t="s">
        <v>40</v>
      </c>
      <c r="AE3840" t="s">
        <v>39</v>
      </c>
      <c r="AF3840" t="s">
        <v>40</v>
      </c>
      <c r="AG3840" t="s">
        <v>39</v>
      </c>
      <c r="AH3840" t="s">
        <v>39</v>
      </c>
      <c r="AI3840" t="s">
        <v>39</v>
      </c>
      <c r="AJ3840" s="6" t="s">
        <v>3331</v>
      </c>
      <c r="AK3840" s="19">
        <v>2.738</v>
      </c>
      <c r="AL3840" t="s">
        <v>136</v>
      </c>
      <c r="AM3840" s="19">
        <v>1.2689999999999999</v>
      </c>
      <c r="AN3840">
        <v>3</v>
      </c>
      <c r="AO3840">
        <v>50</v>
      </c>
      <c r="AP3840" t="s">
        <v>39</v>
      </c>
      <c r="AQ3840" t="s">
        <v>39</v>
      </c>
      <c r="AR3840" t="s">
        <v>2603</v>
      </c>
      <c r="AS3840" t="s">
        <v>3332</v>
      </c>
    </row>
    <row r="3841" spans="1:45" x14ac:dyDescent="0.35">
      <c r="A3841" t="s">
        <v>2371</v>
      </c>
      <c r="B3841" t="s">
        <v>2708</v>
      </c>
      <c r="C3841" t="s">
        <v>2592</v>
      </c>
      <c r="D3841" t="s">
        <v>2369</v>
      </c>
      <c r="E3841" t="s">
        <v>2370</v>
      </c>
      <c r="F3841" t="s">
        <v>3319</v>
      </c>
      <c r="G3841" t="s">
        <v>42</v>
      </c>
      <c r="H3841" t="s">
        <v>40</v>
      </c>
      <c r="I3841" t="s">
        <v>3320</v>
      </c>
      <c r="J3841">
        <v>36.72</v>
      </c>
      <c r="K3841">
        <v>97.42</v>
      </c>
      <c r="L3841">
        <v>2450</v>
      </c>
      <c r="M3841" t="s">
        <v>2632</v>
      </c>
      <c r="N3841" t="s">
        <v>39</v>
      </c>
      <c r="O3841">
        <v>2013</v>
      </c>
      <c r="P3841">
        <v>2013</v>
      </c>
      <c r="Q3841" t="s">
        <v>133</v>
      </c>
      <c r="R3841" t="s">
        <v>3321</v>
      </c>
      <c r="S3841" t="s">
        <v>39</v>
      </c>
      <c r="T3841">
        <v>25</v>
      </c>
      <c r="U3841" s="6" t="s">
        <v>3344</v>
      </c>
      <c r="V3841" s="6" t="s">
        <v>39</v>
      </c>
      <c r="W3841" t="s">
        <v>39</v>
      </c>
      <c r="X3841" s="6" t="s">
        <v>3322</v>
      </c>
      <c r="Y3841" s="6" t="s">
        <v>39</v>
      </c>
      <c r="Z3841" s="6" t="s">
        <v>3324</v>
      </c>
      <c r="AA3841" t="s">
        <v>39</v>
      </c>
      <c r="AB3841" s="6" t="s">
        <v>39</v>
      </c>
      <c r="AC3841" t="s">
        <v>39</v>
      </c>
      <c r="AD3841" t="s">
        <v>40</v>
      </c>
      <c r="AE3841" t="s">
        <v>39</v>
      </c>
      <c r="AF3841" t="s">
        <v>40</v>
      </c>
      <c r="AG3841" t="s">
        <v>39</v>
      </c>
      <c r="AH3841" t="s">
        <v>39</v>
      </c>
      <c r="AI3841" t="s">
        <v>39</v>
      </c>
      <c r="AJ3841" s="6" t="s">
        <v>3331</v>
      </c>
      <c r="AK3841" s="19">
        <v>7.1440000000000001</v>
      </c>
      <c r="AL3841" t="s">
        <v>136</v>
      </c>
      <c r="AM3841" s="19">
        <v>0.35899999999999999</v>
      </c>
      <c r="AN3841">
        <v>3</v>
      </c>
      <c r="AO3841">
        <v>50</v>
      </c>
      <c r="AP3841" t="s">
        <v>39</v>
      </c>
      <c r="AQ3841" t="s">
        <v>39</v>
      </c>
      <c r="AR3841" t="s">
        <v>2603</v>
      </c>
      <c r="AS3841" t="s">
        <v>3333</v>
      </c>
    </row>
    <row r="3842" spans="1:45" x14ac:dyDescent="0.35">
      <c r="A3842" t="s">
        <v>2371</v>
      </c>
      <c r="B3842" t="s">
        <v>2708</v>
      </c>
      <c r="C3842" t="s">
        <v>2592</v>
      </c>
      <c r="D3842" t="s">
        <v>2369</v>
      </c>
      <c r="E3842" t="s">
        <v>2370</v>
      </c>
      <c r="F3842" t="s">
        <v>3319</v>
      </c>
      <c r="G3842" t="s">
        <v>42</v>
      </c>
      <c r="H3842" t="s">
        <v>40</v>
      </c>
      <c r="I3842" t="s">
        <v>3320</v>
      </c>
      <c r="J3842">
        <v>36.72</v>
      </c>
      <c r="K3842">
        <v>97.42</v>
      </c>
      <c r="L3842">
        <v>2450</v>
      </c>
      <c r="M3842" t="s">
        <v>2632</v>
      </c>
      <c r="N3842" t="s">
        <v>39</v>
      </c>
      <c r="O3842">
        <v>2013</v>
      </c>
      <c r="P3842">
        <v>2013</v>
      </c>
      <c r="Q3842" t="s">
        <v>133</v>
      </c>
      <c r="R3842" t="s">
        <v>3321</v>
      </c>
      <c r="S3842" t="s">
        <v>39</v>
      </c>
      <c r="T3842">
        <v>25</v>
      </c>
      <c r="U3842" s="6" t="s">
        <v>3345</v>
      </c>
      <c r="V3842" s="6" t="s">
        <v>39</v>
      </c>
      <c r="W3842" t="s">
        <v>39</v>
      </c>
      <c r="X3842" s="6" t="s">
        <v>3322</v>
      </c>
      <c r="Y3842" s="6" t="s">
        <v>39</v>
      </c>
      <c r="Z3842" s="6" t="s">
        <v>3324</v>
      </c>
      <c r="AA3842" t="s">
        <v>39</v>
      </c>
      <c r="AB3842" s="6" t="s">
        <v>39</v>
      </c>
      <c r="AC3842" t="s">
        <v>39</v>
      </c>
      <c r="AD3842" t="s">
        <v>40</v>
      </c>
      <c r="AE3842" t="s">
        <v>39</v>
      </c>
      <c r="AF3842" t="s">
        <v>40</v>
      </c>
      <c r="AG3842" t="s">
        <v>39</v>
      </c>
      <c r="AH3842" t="s">
        <v>39</v>
      </c>
      <c r="AI3842" t="s">
        <v>39</v>
      </c>
      <c r="AJ3842" s="6" t="s">
        <v>3331</v>
      </c>
      <c r="AK3842" s="19">
        <v>1.401</v>
      </c>
      <c r="AL3842" t="s">
        <v>136</v>
      </c>
      <c r="AM3842" s="19">
        <v>0.47</v>
      </c>
      <c r="AN3842">
        <v>3</v>
      </c>
      <c r="AO3842">
        <v>50</v>
      </c>
      <c r="AP3842" t="s">
        <v>39</v>
      </c>
      <c r="AQ3842" t="s">
        <v>39</v>
      </c>
      <c r="AR3842" t="s">
        <v>2603</v>
      </c>
      <c r="AS3842" t="s">
        <v>3334</v>
      </c>
    </row>
    <row r="3843" spans="1:45" x14ac:dyDescent="0.35">
      <c r="A3843" t="s">
        <v>2371</v>
      </c>
      <c r="B3843" t="s">
        <v>2708</v>
      </c>
      <c r="C3843" t="s">
        <v>2592</v>
      </c>
      <c r="D3843" t="s">
        <v>2369</v>
      </c>
      <c r="E3843" t="s">
        <v>2370</v>
      </c>
      <c r="F3843" t="s">
        <v>3319</v>
      </c>
      <c r="G3843" t="s">
        <v>42</v>
      </c>
      <c r="H3843" t="s">
        <v>40</v>
      </c>
      <c r="I3843" t="s">
        <v>3320</v>
      </c>
      <c r="J3843">
        <v>36.72</v>
      </c>
      <c r="K3843">
        <v>97.42</v>
      </c>
      <c r="L3843">
        <v>2450</v>
      </c>
      <c r="M3843" t="s">
        <v>2632</v>
      </c>
      <c r="N3843" t="s">
        <v>39</v>
      </c>
      <c r="O3843">
        <v>2013</v>
      </c>
      <c r="P3843">
        <v>2013</v>
      </c>
      <c r="Q3843" t="s">
        <v>133</v>
      </c>
      <c r="R3843" t="s">
        <v>3321</v>
      </c>
      <c r="S3843" t="s">
        <v>39</v>
      </c>
      <c r="T3843">
        <v>25</v>
      </c>
      <c r="U3843" s="6" t="s">
        <v>48</v>
      </c>
      <c r="V3843" s="6" t="s">
        <v>39</v>
      </c>
      <c r="W3843" t="s">
        <v>39</v>
      </c>
      <c r="X3843" s="6" t="s">
        <v>3322</v>
      </c>
      <c r="Y3843" s="6" t="s">
        <v>39</v>
      </c>
      <c r="Z3843" s="6" t="s">
        <v>3324</v>
      </c>
      <c r="AA3843" t="s">
        <v>39</v>
      </c>
      <c r="AB3843" s="6" t="s">
        <v>39</v>
      </c>
      <c r="AC3843" t="s">
        <v>39</v>
      </c>
      <c r="AD3843" t="s">
        <v>40</v>
      </c>
      <c r="AE3843" t="s">
        <v>39</v>
      </c>
      <c r="AF3843" t="s">
        <v>40</v>
      </c>
      <c r="AG3843" t="s">
        <v>39</v>
      </c>
      <c r="AH3843" t="s">
        <v>39</v>
      </c>
      <c r="AI3843" t="s">
        <v>39</v>
      </c>
      <c r="AJ3843" s="6" t="s">
        <v>3331</v>
      </c>
      <c r="AK3843" s="19">
        <v>0.53500000000000003</v>
      </c>
      <c r="AL3843" t="s">
        <v>136</v>
      </c>
      <c r="AM3843" s="19">
        <v>0</v>
      </c>
      <c r="AN3843">
        <v>3</v>
      </c>
      <c r="AO3843">
        <v>50</v>
      </c>
      <c r="AP3843" t="s">
        <v>39</v>
      </c>
      <c r="AQ3843" t="s">
        <v>39</v>
      </c>
      <c r="AR3843" t="s">
        <v>2603</v>
      </c>
      <c r="AS3843" t="s">
        <v>3335</v>
      </c>
    </row>
    <row r="3844" spans="1:45" x14ac:dyDescent="0.35">
      <c r="A3844" t="s">
        <v>2371</v>
      </c>
      <c r="B3844" t="s">
        <v>2708</v>
      </c>
      <c r="C3844" t="s">
        <v>2592</v>
      </c>
      <c r="D3844" t="s">
        <v>2369</v>
      </c>
      <c r="E3844" t="s">
        <v>2370</v>
      </c>
      <c r="F3844" t="s">
        <v>3319</v>
      </c>
      <c r="G3844" t="s">
        <v>42</v>
      </c>
      <c r="H3844" t="s">
        <v>40</v>
      </c>
      <c r="I3844" t="s">
        <v>3320</v>
      </c>
      <c r="J3844">
        <v>36.72</v>
      </c>
      <c r="K3844">
        <v>97.42</v>
      </c>
      <c r="L3844">
        <v>2450</v>
      </c>
      <c r="M3844" t="s">
        <v>2632</v>
      </c>
      <c r="N3844" t="s">
        <v>39</v>
      </c>
      <c r="O3844">
        <v>2013</v>
      </c>
      <c r="P3844">
        <v>2013</v>
      </c>
      <c r="Q3844" t="s">
        <v>133</v>
      </c>
      <c r="R3844" t="s">
        <v>3321</v>
      </c>
      <c r="S3844" t="s">
        <v>39</v>
      </c>
      <c r="T3844">
        <v>25</v>
      </c>
      <c r="U3844" s="6" t="s">
        <v>3346</v>
      </c>
      <c r="V3844" s="6" t="s">
        <v>39</v>
      </c>
      <c r="W3844" t="s">
        <v>39</v>
      </c>
      <c r="X3844" s="6" t="s">
        <v>3322</v>
      </c>
      <c r="Y3844" s="6" t="s">
        <v>39</v>
      </c>
      <c r="Z3844" s="6" t="s">
        <v>3324</v>
      </c>
      <c r="AA3844" t="s">
        <v>39</v>
      </c>
      <c r="AB3844" s="6" t="s">
        <v>39</v>
      </c>
      <c r="AC3844" t="s">
        <v>39</v>
      </c>
      <c r="AD3844" t="s">
        <v>40</v>
      </c>
      <c r="AE3844" t="s">
        <v>39</v>
      </c>
      <c r="AF3844" t="s">
        <v>40</v>
      </c>
      <c r="AG3844" t="s">
        <v>39</v>
      </c>
      <c r="AH3844" t="s">
        <v>39</v>
      </c>
      <c r="AI3844" t="s">
        <v>39</v>
      </c>
      <c r="AJ3844" s="6" t="s">
        <v>3331</v>
      </c>
      <c r="AK3844" s="19">
        <v>2.6789999999999998</v>
      </c>
      <c r="AL3844" t="s">
        <v>136</v>
      </c>
      <c r="AM3844" s="19">
        <v>0.27600000000000002</v>
      </c>
      <c r="AN3844">
        <v>3</v>
      </c>
      <c r="AO3844">
        <v>50</v>
      </c>
      <c r="AP3844" t="s">
        <v>39</v>
      </c>
      <c r="AQ3844" t="s">
        <v>39</v>
      </c>
      <c r="AR3844" t="s">
        <v>2603</v>
      </c>
      <c r="AS3844" t="s">
        <v>3332</v>
      </c>
    </row>
    <row r="3845" spans="1:45" x14ac:dyDescent="0.35">
      <c r="A3845" t="s">
        <v>2371</v>
      </c>
      <c r="B3845" t="s">
        <v>2708</v>
      </c>
      <c r="C3845" t="s">
        <v>2592</v>
      </c>
      <c r="D3845" t="s">
        <v>2369</v>
      </c>
      <c r="E3845" t="s">
        <v>2370</v>
      </c>
      <c r="F3845" t="s">
        <v>3319</v>
      </c>
      <c r="G3845" t="s">
        <v>42</v>
      </c>
      <c r="H3845" t="s">
        <v>40</v>
      </c>
      <c r="I3845" t="s">
        <v>3320</v>
      </c>
      <c r="J3845">
        <v>36.72</v>
      </c>
      <c r="K3845">
        <v>97.42</v>
      </c>
      <c r="L3845">
        <v>2450</v>
      </c>
      <c r="M3845" t="s">
        <v>2632</v>
      </c>
      <c r="N3845" t="s">
        <v>39</v>
      </c>
      <c r="O3845">
        <v>2013</v>
      </c>
      <c r="P3845">
        <v>2013</v>
      </c>
      <c r="Q3845" t="s">
        <v>133</v>
      </c>
      <c r="R3845" t="s">
        <v>3321</v>
      </c>
      <c r="S3845" t="s">
        <v>39</v>
      </c>
      <c r="T3845">
        <v>25</v>
      </c>
      <c r="U3845" s="6" t="s">
        <v>3347</v>
      </c>
      <c r="V3845" s="6" t="s">
        <v>39</v>
      </c>
      <c r="W3845" t="s">
        <v>39</v>
      </c>
      <c r="X3845" s="6" t="s">
        <v>3322</v>
      </c>
      <c r="Y3845" s="6" t="s">
        <v>39</v>
      </c>
      <c r="Z3845" s="6" t="s">
        <v>3324</v>
      </c>
      <c r="AA3845" t="s">
        <v>39</v>
      </c>
      <c r="AB3845" s="6" t="s">
        <v>39</v>
      </c>
      <c r="AC3845" t="s">
        <v>39</v>
      </c>
      <c r="AD3845" t="s">
        <v>40</v>
      </c>
      <c r="AE3845" t="s">
        <v>39</v>
      </c>
      <c r="AF3845" t="s">
        <v>40</v>
      </c>
      <c r="AG3845" t="s">
        <v>39</v>
      </c>
      <c r="AH3845" t="s">
        <v>39</v>
      </c>
      <c r="AI3845" t="s">
        <v>39</v>
      </c>
      <c r="AJ3845" s="6" t="s">
        <v>3331</v>
      </c>
      <c r="AK3845" s="19">
        <v>7.085</v>
      </c>
      <c r="AL3845" t="s">
        <v>136</v>
      </c>
      <c r="AM3845" s="19">
        <v>0.71699999999999997</v>
      </c>
      <c r="AN3845">
        <v>3</v>
      </c>
      <c r="AO3845">
        <v>50</v>
      </c>
      <c r="AP3845" t="s">
        <v>39</v>
      </c>
      <c r="AQ3845" t="s">
        <v>39</v>
      </c>
      <c r="AR3845" t="s">
        <v>2603</v>
      </c>
      <c r="AS3845" t="s">
        <v>3333</v>
      </c>
    </row>
    <row r="3846" spans="1:45" x14ac:dyDescent="0.35">
      <c r="A3846" t="s">
        <v>2371</v>
      </c>
      <c r="B3846" t="s">
        <v>2708</v>
      </c>
      <c r="C3846" t="s">
        <v>2592</v>
      </c>
      <c r="D3846" t="s">
        <v>2369</v>
      </c>
      <c r="E3846" t="s">
        <v>2370</v>
      </c>
      <c r="F3846" t="s">
        <v>3319</v>
      </c>
      <c r="G3846" t="s">
        <v>42</v>
      </c>
      <c r="H3846" t="s">
        <v>40</v>
      </c>
      <c r="I3846" t="s">
        <v>3320</v>
      </c>
      <c r="J3846">
        <v>36.72</v>
      </c>
      <c r="K3846">
        <v>97.42</v>
      </c>
      <c r="L3846">
        <v>2450</v>
      </c>
      <c r="M3846" t="s">
        <v>2632</v>
      </c>
      <c r="N3846" t="s">
        <v>39</v>
      </c>
      <c r="O3846">
        <v>2013</v>
      </c>
      <c r="P3846">
        <v>2013</v>
      </c>
      <c r="Q3846" t="s">
        <v>133</v>
      </c>
      <c r="R3846" t="s">
        <v>3321</v>
      </c>
      <c r="S3846" t="s">
        <v>39</v>
      </c>
      <c r="T3846">
        <v>25</v>
      </c>
      <c r="U3846" s="6" t="s">
        <v>3348</v>
      </c>
      <c r="V3846" s="6" t="s">
        <v>39</v>
      </c>
      <c r="W3846" t="s">
        <v>39</v>
      </c>
      <c r="X3846" s="6" t="s">
        <v>3322</v>
      </c>
      <c r="Y3846" s="6" t="s">
        <v>39</v>
      </c>
      <c r="Z3846" s="6" t="s">
        <v>3324</v>
      </c>
      <c r="AA3846" t="s">
        <v>39</v>
      </c>
      <c r="AB3846" s="6" t="s">
        <v>39</v>
      </c>
      <c r="AC3846" t="s">
        <v>39</v>
      </c>
      <c r="AD3846" t="s">
        <v>40</v>
      </c>
      <c r="AE3846" t="s">
        <v>39</v>
      </c>
      <c r="AF3846" t="s">
        <v>40</v>
      </c>
      <c r="AG3846" t="s">
        <v>39</v>
      </c>
      <c r="AH3846" t="s">
        <v>39</v>
      </c>
      <c r="AI3846" t="s">
        <v>39</v>
      </c>
      <c r="AJ3846" s="6" t="s">
        <v>3331</v>
      </c>
      <c r="AK3846">
        <v>1.5980000000000001</v>
      </c>
      <c r="AL3846" t="s">
        <v>136</v>
      </c>
      <c r="AM3846" s="19">
        <v>0.63500000000000001</v>
      </c>
      <c r="AN3846">
        <v>3</v>
      </c>
      <c r="AO3846">
        <v>50</v>
      </c>
      <c r="AP3846" t="s">
        <v>39</v>
      </c>
      <c r="AQ3846" t="s">
        <v>39</v>
      </c>
      <c r="AR3846" t="s">
        <v>2603</v>
      </c>
      <c r="AS3846" t="s">
        <v>3334</v>
      </c>
    </row>
    <row r="3847" spans="1:45" x14ac:dyDescent="0.35">
      <c r="A3847" t="s">
        <v>2371</v>
      </c>
      <c r="B3847" t="s">
        <v>2708</v>
      </c>
      <c r="C3847" t="s">
        <v>2592</v>
      </c>
      <c r="D3847" t="s">
        <v>2369</v>
      </c>
      <c r="E3847" t="s">
        <v>2370</v>
      </c>
      <c r="F3847" t="s">
        <v>3319</v>
      </c>
      <c r="G3847" t="s">
        <v>42</v>
      </c>
      <c r="H3847" t="s">
        <v>40</v>
      </c>
      <c r="I3847" t="s">
        <v>3320</v>
      </c>
      <c r="J3847">
        <v>36.72</v>
      </c>
      <c r="K3847">
        <v>97.42</v>
      </c>
      <c r="L3847">
        <v>2450</v>
      </c>
      <c r="M3847" t="s">
        <v>2632</v>
      </c>
      <c r="N3847" t="s">
        <v>39</v>
      </c>
      <c r="O3847">
        <v>2013</v>
      </c>
      <c r="P3847">
        <v>2013</v>
      </c>
      <c r="Q3847" t="s">
        <v>133</v>
      </c>
      <c r="R3847" t="s">
        <v>3321</v>
      </c>
      <c r="S3847" t="s">
        <v>39</v>
      </c>
      <c r="T3847">
        <v>25</v>
      </c>
      <c r="U3847" s="6" t="s">
        <v>48</v>
      </c>
      <c r="V3847" s="6" t="s">
        <v>39</v>
      </c>
      <c r="W3847" t="s">
        <v>39</v>
      </c>
      <c r="X3847" s="6" t="s">
        <v>3322</v>
      </c>
      <c r="Y3847" s="6" t="s">
        <v>39</v>
      </c>
      <c r="Z3847" s="6" t="s">
        <v>3324</v>
      </c>
      <c r="AA3847" t="s">
        <v>39</v>
      </c>
      <c r="AB3847" s="6" t="s">
        <v>39</v>
      </c>
      <c r="AC3847" t="s">
        <v>39</v>
      </c>
      <c r="AD3847" t="s">
        <v>40</v>
      </c>
      <c r="AE3847" t="s">
        <v>39</v>
      </c>
      <c r="AF3847" t="s">
        <v>40</v>
      </c>
      <c r="AG3847" t="s">
        <v>39</v>
      </c>
      <c r="AH3847" t="s">
        <v>39</v>
      </c>
      <c r="AI3847" t="s">
        <v>39</v>
      </c>
      <c r="AJ3847" s="6" t="s">
        <v>3331</v>
      </c>
      <c r="AK3847">
        <v>0.53500000000000003</v>
      </c>
      <c r="AL3847" t="s">
        <v>136</v>
      </c>
      <c r="AM3847" s="19">
        <v>0</v>
      </c>
      <c r="AN3847">
        <v>3</v>
      </c>
      <c r="AO3847">
        <v>50</v>
      </c>
      <c r="AP3847" t="s">
        <v>39</v>
      </c>
      <c r="AQ3847" t="s">
        <v>39</v>
      </c>
      <c r="AR3847" t="s">
        <v>2603</v>
      </c>
      <c r="AS3847" t="s">
        <v>3335</v>
      </c>
    </row>
    <row r="3848" spans="1:45" x14ac:dyDescent="0.35">
      <c r="A3848" t="s">
        <v>2371</v>
      </c>
      <c r="B3848" t="s">
        <v>2708</v>
      </c>
      <c r="C3848" t="s">
        <v>2592</v>
      </c>
      <c r="D3848" t="s">
        <v>2369</v>
      </c>
      <c r="E3848" t="s">
        <v>2370</v>
      </c>
      <c r="F3848" t="s">
        <v>3319</v>
      </c>
      <c r="G3848" t="s">
        <v>42</v>
      </c>
      <c r="H3848" t="s">
        <v>40</v>
      </c>
      <c r="I3848" t="s">
        <v>3320</v>
      </c>
      <c r="J3848">
        <v>36.72</v>
      </c>
      <c r="K3848">
        <v>97.42</v>
      </c>
      <c r="L3848">
        <v>2450</v>
      </c>
      <c r="M3848" t="s">
        <v>2632</v>
      </c>
      <c r="N3848" t="s">
        <v>39</v>
      </c>
      <c r="O3848">
        <v>2013</v>
      </c>
      <c r="P3848">
        <v>2013</v>
      </c>
      <c r="Q3848" t="s">
        <v>133</v>
      </c>
      <c r="R3848" t="s">
        <v>3321</v>
      </c>
      <c r="S3848" t="s">
        <v>39</v>
      </c>
      <c r="T3848">
        <v>25</v>
      </c>
      <c r="U3848" s="6" t="s">
        <v>3349</v>
      </c>
      <c r="V3848" s="6" t="s">
        <v>39</v>
      </c>
      <c r="W3848" t="s">
        <v>39</v>
      </c>
      <c r="X3848" s="6" t="s">
        <v>3322</v>
      </c>
      <c r="Y3848" s="6" t="s">
        <v>39</v>
      </c>
      <c r="Z3848" s="6" t="s">
        <v>3324</v>
      </c>
      <c r="AA3848" t="s">
        <v>39</v>
      </c>
      <c r="AB3848" s="6" t="s">
        <v>39</v>
      </c>
      <c r="AC3848" t="s">
        <v>39</v>
      </c>
      <c r="AD3848" t="s">
        <v>40</v>
      </c>
      <c r="AE3848" t="s">
        <v>39</v>
      </c>
      <c r="AF3848" t="s">
        <v>40</v>
      </c>
      <c r="AG3848" t="s">
        <v>39</v>
      </c>
      <c r="AH3848" t="s">
        <v>39</v>
      </c>
      <c r="AI3848" t="s">
        <v>39</v>
      </c>
      <c r="AJ3848" s="6" t="s">
        <v>3331</v>
      </c>
      <c r="AK3848">
        <v>6.2789999999999999</v>
      </c>
      <c r="AL3848" t="s">
        <v>136</v>
      </c>
      <c r="AM3848" s="19">
        <v>0.57899999999999996</v>
      </c>
      <c r="AN3848">
        <v>3</v>
      </c>
      <c r="AO3848">
        <v>50</v>
      </c>
      <c r="AP3848" t="s">
        <v>39</v>
      </c>
      <c r="AQ3848" t="s">
        <v>39</v>
      </c>
      <c r="AR3848" t="s">
        <v>2603</v>
      </c>
      <c r="AS3848" t="s">
        <v>3332</v>
      </c>
    </row>
    <row r="3849" spans="1:45" x14ac:dyDescent="0.35">
      <c r="A3849" t="s">
        <v>2371</v>
      </c>
      <c r="B3849" t="s">
        <v>2708</v>
      </c>
      <c r="C3849" t="s">
        <v>2592</v>
      </c>
      <c r="D3849" t="s">
        <v>2369</v>
      </c>
      <c r="E3849" t="s">
        <v>2370</v>
      </c>
      <c r="F3849" t="s">
        <v>3319</v>
      </c>
      <c r="G3849" t="s">
        <v>42</v>
      </c>
      <c r="H3849" t="s">
        <v>40</v>
      </c>
      <c r="I3849" t="s">
        <v>3320</v>
      </c>
      <c r="J3849">
        <v>36.72</v>
      </c>
      <c r="K3849">
        <v>97.42</v>
      </c>
      <c r="L3849">
        <v>2450</v>
      </c>
      <c r="M3849" t="s">
        <v>2632</v>
      </c>
      <c r="N3849" t="s">
        <v>39</v>
      </c>
      <c r="O3849">
        <v>2013</v>
      </c>
      <c r="P3849">
        <v>2013</v>
      </c>
      <c r="Q3849" t="s">
        <v>133</v>
      </c>
      <c r="R3849" t="s">
        <v>3321</v>
      </c>
      <c r="S3849" t="s">
        <v>39</v>
      </c>
      <c r="T3849">
        <v>25</v>
      </c>
      <c r="U3849" s="6" t="s">
        <v>3350</v>
      </c>
      <c r="V3849" s="6" t="s">
        <v>39</v>
      </c>
      <c r="W3849" t="s">
        <v>39</v>
      </c>
      <c r="X3849" s="6" t="s">
        <v>3322</v>
      </c>
      <c r="Y3849" s="6" t="s">
        <v>39</v>
      </c>
      <c r="Z3849" s="6" t="s">
        <v>3324</v>
      </c>
      <c r="AA3849" t="s">
        <v>39</v>
      </c>
      <c r="AB3849" s="6" t="s">
        <v>39</v>
      </c>
      <c r="AC3849" t="s">
        <v>39</v>
      </c>
      <c r="AD3849" t="s">
        <v>40</v>
      </c>
      <c r="AE3849" t="s">
        <v>39</v>
      </c>
      <c r="AF3849" t="s">
        <v>40</v>
      </c>
      <c r="AG3849" t="s">
        <v>39</v>
      </c>
      <c r="AH3849" t="s">
        <v>39</v>
      </c>
      <c r="AI3849" t="s">
        <v>39</v>
      </c>
      <c r="AJ3849" s="6" t="s">
        <v>3331</v>
      </c>
      <c r="AK3849">
        <v>10.645</v>
      </c>
      <c r="AL3849" t="s">
        <v>136</v>
      </c>
      <c r="AM3849" s="19">
        <v>1.3240000000000001</v>
      </c>
      <c r="AN3849">
        <v>3</v>
      </c>
      <c r="AO3849">
        <v>50</v>
      </c>
      <c r="AP3849" t="s">
        <v>39</v>
      </c>
      <c r="AQ3849" t="s">
        <v>39</v>
      </c>
      <c r="AR3849" t="s">
        <v>2603</v>
      </c>
      <c r="AS3849" t="s">
        <v>3333</v>
      </c>
    </row>
    <row r="3850" spans="1:45" x14ac:dyDescent="0.35">
      <c r="A3850" t="s">
        <v>2371</v>
      </c>
      <c r="B3850" t="s">
        <v>2708</v>
      </c>
      <c r="C3850" t="s">
        <v>2592</v>
      </c>
      <c r="D3850" t="s">
        <v>2369</v>
      </c>
      <c r="E3850" t="s">
        <v>2370</v>
      </c>
      <c r="F3850" t="s">
        <v>3319</v>
      </c>
      <c r="G3850" t="s">
        <v>42</v>
      </c>
      <c r="H3850" t="s">
        <v>40</v>
      </c>
      <c r="I3850" t="s">
        <v>3320</v>
      </c>
      <c r="J3850">
        <v>36.72</v>
      </c>
      <c r="K3850">
        <v>97.42</v>
      </c>
      <c r="L3850">
        <v>2450</v>
      </c>
      <c r="M3850" t="s">
        <v>2632</v>
      </c>
      <c r="N3850" t="s">
        <v>39</v>
      </c>
      <c r="O3850">
        <v>2013</v>
      </c>
      <c r="P3850">
        <v>2013</v>
      </c>
      <c r="Q3850" t="s">
        <v>133</v>
      </c>
      <c r="R3850" t="s">
        <v>3321</v>
      </c>
      <c r="S3850" t="s">
        <v>39</v>
      </c>
      <c r="T3850">
        <v>25</v>
      </c>
      <c r="U3850" s="6" t="s">
        <v>3351</v>
      </c>
      <c r="V3850" s="6" t="s">
        <v>39</v>
      </c>
      <c r="W3850" t="s">
        <v>39</v>
      </c>
      <c r="X3850" s="6" t="s">
        <v>3322</v>
      </c>
      <c r="Y3850" s="6" t="s">
        <v>39</v>
      </c>
      <c r="Z3850" s="6" t="s">
        <v>3324</v>
      </c>
      <c r="AA3850" t="s">
        <v>39</v>
      </c>
      <c r="AB3850" s="6" t="s">
        <v>39</v>
      </c>
      <c r="AC3850" t="s">
        <v>39</v>
      </c>
      <c r="AD3850" t="s">
        <v>40</v>
      </c>
      <c r="AE3850" t="s">
        <v>39</v>
      </c>
      <c r="AF3850" t="s">
        <v>40</v>
      </c>
      <c r="AG3850" t="s">
        <v>39</v>
      </c>
      <c r="AH3850" t="s">
        <v>39</v>
      </c>
      <c r="AI3850" t="s">
        <v>39</v>
      </c>
      <c r="AJ3850" s="6" t="s">
        <v>3331</v>
      </c>
      <c r="AK3850">
        <v>1.716</v>
      </c>
      <c r="AL3850" t="s">
        <v>136</v>
      </c>
      <c r="AM3850" s="19">
        <v>0.47</v>
      </c>
      <c r="AN3850">
        <v>3</v>
      </c>
      <c r="AO3850">
        <v>50</v>
      </c>
      <c r="AP3850" t="s">
        <v>39</v>
      </c>
      <c r="AQ3850" t="s">
        <v>39</v>
      </c>
      <c r="AR3850" t="s">
        <v>2603</v>
      </c>
      <c r="AS3850" t="s">
        <v>3334</v>
      </c>
    </row>
    <row r="3851" spans="1:45" x14ac:dyDescent="0.35">
      <c r="A3851" t="s">
        <v>2371</v>
      </c>
      <c r="B3851" t="s">
        <v>2708</v>
      </c>
      <c r="C3851" t="s">
        <v>2592</v>
      </c>
      <c r="D3851" t="s">
        <v>2369</v>
      </c>
      <c r="E3851" t="s">
        <v>2370</v>
      </c>
      <c r="F3851" t="s">
        <v>3319</v>
      </c>
      <c r="G3851" t="s">
        <v>42</v>
      </c>
      <c r="H3851" t="s">
        <v>40</v>
      </c>
      <c r="I3851" t="s">
        <v>3320</v>
      </c>
      <c r="J3851">
        <v>36.72</v>
      </c>
      <c r="K3851">
        <v>97.42</v>
      </c>
      <c r="L3851">
        <v>2450</v>
      </c>
      <c r="M3851" t="s">
        <v>2632</v>
      </c>
      <c r="N3851" t="s">
        <v>39</v>
      </c>
      <c r="O3851">
        <v>2013</v>
      </c>
      <c r="P3851">
        <v>2013</v>
      </c>
      <c r="Q3851" t="s">
        <v>133</v>
      </c>
      <c r="R3851" t="s">
        <v>3321</v>
      </c>
      <c r="S3851" t="s">
        <v>39</v>
      </c>
      <c r="T3851">
        <v>25</v>
      </c>
      <c r="U3851" s="6" t="s">
        <v>48</v>
      </c>
      <c r="V3851" s="6" t="s">
        <v>39</v>
      </c>
      <c r="W3851" t="s">
        <v>39</v>
      </c>
      <c r="X3851" s="6" t="s">
        <v>3322</v>
      </c>
      <c r="Y3851" s="6" t="s">
        <v>39</v>
      </c>
      <c r="Z3851" s="6" t="s">
        <v>3324</v>
      </c>
      <c r="AA3851" t="s">
        <v>39</v>
      </c>
      <c r="AB3851" s="6" t="s">
        <v>39</v>
      </c>
      <c r="AC3851" t="s">
        <v>39</v>
      </c>
      <c r="AD3851" t="s">
        <v>40</v>
      </c>
      <c r="AE3851" t="s">
        <v>39</v>
      </c>
      <c r="AF3851" t="s">
        <v>40</v>
      </c>
      <c r="AG3851" t="s">
        <v>39</v>
      </c>
      <c r="AH3851" t="s">
        <v>39</v>
      </c>
      <c r="AI3851" t="s">
        <v>39</v>
      </c>
      <c r="AJ3851" s="6" t="s">
        <v>3331</v>
      </c>
      <c r="AK3851">
        <v>0.53500000000000003</v>
      </c>
      <c r="AL3851" t="s">
        <v>136</v>
      </c>
      <c r="AM3851" s="19">
        <v>0</v>
      </c>
      <c r="AN3851">
        <v>3</v>
      </c>
      <c r="AO3851">
        <v>50</v>
      </c>
      <c r="AP3851" t="s">
        <v>39</v>
      </c>
      <c r="AQ3851" t="s">
        <v>39</v>
      </c>
      <c r="AR3851" t="s">
        <v>2603</v>
      </c>
      <c r="AS3851" t="s">
        <v>3335</v>
      </c>
    </row>
    <row r="3852" spans="1:45" x14ac:dyDescent="0.35">
      <c r="A3852" t="s">
        <v>2371</v>
      </c>
      <c r="B3852" t="s">
        <v>2708</v>
      </c>
      <c r="C3852" t="s">
        <v>2592</v>
      </c>
      <c r="D3852" t="s">
        <v>2369</v>
      </c>
      <c r="E3852" t="s">
        <v>2370</v>
      </c>
      <c r="F3852" t="s">
        <v>3319</v>
      </c>
      <c r="G3852" t="s">
        <v>42</v>
      </c>
      <c r="H3852" t="s">
        <v>40</v>
      </c>
      <c r="I3852" t="s">
        <v>3320</v>
      </c>
      <c r="J3852">
        <v>36.72</v>
      </c>
      <c r="K3852">
        <v>97.42</v>
      </c>
      <c r="L3852">
        <v>2450</v>
      </c>
      <c r="M3852" t="s">
        <v>2632</v>
      </c>
      <c r="N3852" t="s">
        <v>39</v>
      </c>
      <c r="O3852">
        <v>2013</v>
      </c>
      <c r="P3852">
        <v>2013</v>
      </c>
      <c r="Q3852" t="s">
        <v>133</v>
      </c>
      <c r="R3852" t="s">
        <v>3321</v>
      </c>
      <c r="S3852" t="s">
        <v>39</v>
      </c>
      <c r="T3852">
        <v>25</v>
      </c>
      <c r="U3852" s="6" t="s">
        <v>3352</v>
      </c>
      <c r="V3852" s="6" t="s">
        <v>39</v>
      </c>
      <c r="W3852" t="s">
        <v>39</v>
      </c>
      <c r="X3852" s="6" t="s">
        <v>3322</v>
      </c>
      <c r="Y3852" s="6" t="s">
        <v>39</v>
      </c>
      <c r="Z3852" s="6" t="s">
        <v>3324</v>
      </c>
      <c r="AA3852" t="s">
        <v>39</v>
      </c>
      <c r="AB3852" s="6" t="s">
        <v>39</v>
      </c>
      <c r="AC3852" t="s">
        <v>39</v>
      </c>
      <c r="AD3852" t="s">
        <v>40</v>
      </c>
      <c r="AE3852" t="s">
        <v>39</v>
      </c>
      <c r="AF3852" t="s">
        <v>40</v>
      </c>
      <c r="AG3852" t="s">
        <v>39</v>
      </c>
      <c r="AH3852" t="s">
        <v>39</v>
      </c>
      <c r="AI3852" t="s">
        <v>39</v>
      </c>
      <c r="AJ3852" s="6" t="s">
        <v>3331</v>
      </c>
      <c r="AK3852">
        <v>7.577</v>
      </c>
      <c r="AL3852" t="s">
        <v>136</v>
      </c>
      <c r="AM3852">
        <v>0.55200000000000005</v>
      </c>
      <c r="AN3852">
        <v>3</v>
      </c>
      <c r="AO3852">
        <v>50</v>
      </c>
      <c r="AP3852" t="s">
        <v>39</v>
      </c>
      <c r="AQ3852" t="s">
        <v>39</v>
      </c>
      <c r="AR3852" t="s">
        <v>2603</v>
      </c>
      <c r="AS3852" t="s">
        <v>3332</v>
      </c>
    </row>
    <row r="3853" spans="1:45" x14ac:dyDescent="0.35">
      <c r="A3853" t="s">
        <v>2371</v>
      </c>
      <c r="B3853" t="s">
        <v>2708</v>
      </c>
      <c r="C3853" t="s">
        <v>2592</v>
      </c>
      <c r="D3853" t="s">
        <v>2369</v>
      </c>
      <c r="E3853" t="s">
        <v>2370</v>
      </c>
      <c r="F3853" t="s">
        <v>3319</v>
      </c>
      <c r="G3853" t="s">
        <v>42</v>
      </c>
      <c r="H3853" t="s">
        <v>40</v>
      </c>
      <c r="I3853" t="s">
        <v>3320</v>
      </c>
      <c r="J3853">
        <v>36.72</v>
      </c>
      <c r="K3853">
        <v>97.42</v>
      </c>
      <c r="L3853">
        <v>2450</v>
      </c>
      <c r="M3853" t="s">
        <v>2632</v>
      </c>
      <c r="N3853" t="s">
        <v>39</v>
      </c>
      <c r="O3853">
        <v>2013</v>
      </c>
      <c r="P3853">
        <v>2013</v>
      </c>
      <c r="Q3853" t="s">
        <v>133</v>
      </c>
      <c r="R3853" t="s">
        <v>3321</v>
      </c>
      <c r="S3853" t="s">
        <v>39</v>
      </c>
      <c r="T3853">
        <v>25</v>
      </c>
      <c r="U3853" s="6" t="s">
        <v>3353</v>
      </c>
      <c r="V3853" s="6" t="s">
        <v>39</v>
      </c>
      <c r="W3853" t="s">
        <v>39</v>
      </c>
      <c r="X3853" s="6" t="s">
        <v>3322</v>
      </c>
      <c r="Y3853" s="6" t="s">
        <v>39</v>
      </c>
      <c r="Z3853" s="6" t="s">
        <v>3324</v>
      </c>
      <c r="AA3853" t="s">
        <v>39</v>
      </c>
      <c r="AB3853" s="6" t="s">
        <v>39</v>
      </c>
      <c r="AC3853" t="s">
        <v>39</v>
      </c>
      <c r="AD3853" t="s">
        <v>40</v>
      </c>
      <c r="AE3853" t="s">
        <v>39</v>
      </c>
      <c r="AF3853" t="s">
        <v>40</v>
      </c>
      <c r="AG3853" t="s">
        <v>39</v>
      </c>
      <c r="AH3853" t="s">
        <v>39</v>
      </c>
      <c r="AI3853" t="s">
        <v>39</v>
      </c>
      <c r="AJ3853" s="6" t="s">
        <v>3331</v>
      </c>
      <c r="AK3853">
        <v>8.9540000000000006</v>
      </c>
      <c r="AL3853" t="s">
        <v>136</v>
      </c>
      <c r="AM3853">
        <v>0.441</v>
      </c>
      <c r="AN3853">
        <v>3</v>
      </c>
      <c r="AO3853">
        <v>50</v>
      </c>
      <c r="AP3853" t="s">
        <v>39</v>
      </c>
      <c r="AQ3853" t="s">
        <v>39</v>
      </c>
      <c r="AR3853" t="s">
        <v>2603</v>
      </c>
      <c r="AS3853" t="s">
        <v>3333</v>
      </c>
    </row>
    <row r="3854" spans="1:45" s="13" customFormat="1" x14ac:dyDescent="0.35">
      <c r="A3854" s="13" t="s">
        <v>2371</v>
      </c>
      <c r="B3854" s="13" t="s">
        <v>2708</v>
      </c>
      <c r="C3854" s="13" t="s">
        <v>2592</v>
      </c>
      <c r="D3854" s="13" t="s">
        <v>2369</v>
      </c>
      <c r="E3854" s="13" t="s">
        <v>2370</v>
      </c>
      <c r="F3854" s="13" t="s">
        <v>3319</v>
      </c>
      <c r="G3854" s="13" t="s">
        <v>42</v>
      </c>
      <c r="H3854" s="13" t="s">
        <v>40</v>
      </c>
      <c r="I3854" s="13" t="s">
        <v>3320</v>
      </c>
      <c r="J3854" s="13">
        <v>36.72</v>
      </c>
      <c r="K3854" s="13">
        <v>97.42</v>
      </c>
      <c r="L3854" s="13">
        <v>2450</v>
      </c>
      <c r="M3854" s="13" t="s">
        <v>2632</v>
      </c>
      <c r="N3854" s="13" t="s">
        <v>39</v>
      </c>
      <c r="O3854" s="13">
        <v>2013</v>
      </c>
      <c r="P3854" s="13">
        <v>2013</v>
      </c>
      <c r="Q3854" s="13" t="s">
        <v>133</v>
      </c>
      <c r="R3854" s="13" t="s">
        <v>3321</v>
      </c>
      <c r="S3854" s="13" t="s">
        <v>39</v>
      </c>
      <c r="T3854" s="13">
        <v>25</v>
      </c>
      <c r="U3854" s="16" t="s">
        <v>3354</v>
      </c>
      <c r="V3854" s="16" t="s">
        <v>39</v>
      </c>
      <c r="W3854" s="13" t="s">
        <v>39</v>
      </c>
      <c r="X3854" s="16" t="s">
        <v>3322</v>
      </c>
      <c r="Y3854" s="16" t="s">
        <v>39</v>
      </c>
      <c r="Z3854" s="16" t="s">
        <v>3324</v>
      </c>
      <c r="AA3854" s="13" t="s">
        <v>39</v>
      </c>
      <c r="AB3854" s="16" t="s">
        <v>39</v>
      </c>
      <c r="AC3854" s="13" t="s">
        <v>39</v>
      </c>
      <c r="AD3854" s="13" t="s">
        <v>40</v>
      </c>
      <c r="AE3854" s="13" t="s">
        <v>39</v>
      </c>
      <c r="AF3854" s="13" t="s">
        <v>40</v>
      </c>
      <c r="AG3854" s="13" t="s">
        <v>39</v>
      </c>
      <c r="AH3854" s="13" t="s">
        <v>39</v>
      </c>
      <c r="AI3854" s="13" t="s">
        <v>39</v>
      </c>
      <c r="AJ3854" s="16" t="s">
        <v>3331</v>
      </c>
      <c r="AK3854" s="13">
        <v>1.794</v>
      </c>
      <c r="AL3854" s="13" t="s">
        <v>136</v>
      </c>
      <c r="AM3854" s="13">
        <v>0.8</v>
      </c>
      <c r="AN3854" s="13">
        <v>3</v>
      </c>
      <c r="AO3854" s="13">
        <v>50</v>
      </c>
      <c r="AP3854" s="13" t="s">
        <v>39</v>
      </c>
      <c r="AQ3854" s="13" t="s">
        <v>39</v>
      </c>
      <c r="AR3854" s="13" t="s">
        <v>2603</v>
      </c>
      <c r="AS3854" s="13" t="s">
        <v>3334</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9"/>
  <sheetViews>
    <sheetView topLeftCell="L1" zoomScale="52" workbookViewId="0">
      <selection activeCell="X1" sqref="X1:X18"/>
    </sheetView>
  </sheetViews>
  <sheetFormatPr defaultColWidth="10.6640625" defaultRowHeight="15.5" x14ac:dyDescent="0.35"/>
  <sheetData>
    <row r="1" spans="1:31" x14ac:dyDescent="0.35">
      <c r="A1">
        <v>1</v>
      </c>
      <c r="B1" s="31">
        <v>7.8779999999999996E-4</v>
      </c>
      <c r="C1">
        <v>179.28200000000001</v>
      </c>
      <c r="D1">
        <v>7</v>
      </c>
      <c r="E1">
        <v>226</v>
      </c>
      <c r="F1">
        <v>-90</v>
      </c>
      <c r="H1">
        <v>1</v>
      </c>
      <c r="I1">
        <v>1.617</v>
      </c>
      <c r="J1">
        <v>28.568999999999999</v>
      </c>
      <c r="K1">
        <v>0.159</v>
      </c>
      <c r="L1">
        <v>63.113</v>
      </c>
      <c r="M1">
        <v>92.725999999999999</v>
      </c>
      <c r="R1">
        <v>1</v>
      </c>
      <c r="S1" s="31">
        <v>6.0000000000000001E-3</v>
      </c>
      <c r="T1">
        <v>1.268</v>
      </c>
      <c r="U1">
        <v>0</v>
      </c>
      <c r="V1">
        <v>4</v>
      </c>
      <c r="W1">
        <v>-81.87</v>
      </c>
    </row>
    <row r="2" spans="1:31" x14ac:dyDescent="0.35">
      <c r="A2">
        <v>2</v>
      </c>
      <c r="B2" s="31">
        <v>2.5250000000000001E-4</v>
      </c>
      <c r="C2">
        <v>37.799999999999997</v>
      </c>
      <c r="D2">
        <v>0</v>
      </c>
      <c r="E2">
        <v>57</v>
      </c>
      <c r="F2">
        <v>-90</v>
      </c>
      <c r="H2">
        <v>2</v>
      </c>
      <c r="I2">
        <v>1.976</v>
      </c>
      <c r="J2">
        <v>35.573999999999998</v>
      </c>
      <c r="K2">
        <v>0.33900000000000002</v>
      </c>
      <c r="L2">
        <v>65.114000000000004</v>
      </c>
      <c r="M2">
        <v>90</v>
      </c>
      <c r="O2">
        <v>0</v>
      </c>
      <c r="P2">
        <v>0</v>
      </c>
      <c r="R2">
        <v>2</v>
      </c>
      <c r="S2" s="31">
        <v>1.2E-2</v>
      </c>
      <c r="T2">
        <v>5.0620000000000003</v>
      </c>
      <c r="U2">
        <v>0</v>
      </c>
      <c r="V2">
        <v>58</v>
      </c>
      <c r="W2">
        <v>-90</v>
      </c>
      <c r="AE2" s="14"/>
    </row>
    <row r="3" spans="1:31" s="19" customFormat="1" x14ac:dyDescent="0.35">
      <c r="A3">
        <v>3</v>
      </c>
      <c r="B3" s="31">
        <v>6.7670000000000002E-4</v>
      </c>
      <c r="C3">
        <v>116.657</v>
      </c>
      <c r="D3" s="31">
        <v>24</v>
      </c>
      <c r="E3">
        <v>193</v>
      </c>
      <c r="F3">
        <v>-90</v>
      </c>
      <c r="H3" s="19">
        <v>3</v>
      </c>
      <c r="I3">
        <v>1.976</v>
      </c>
      <c r="J3" s="19">
        <v>49.997</v>
      </c>
      <c r="K3" s="17">
        <v>1.4990000000000001</v>
      </c>
      <c r="L3" s="19">
        <v>137.76</v>
      </c>
      <c r="M3" s="19">
        <v>85.236000000000004</v>
      </c>
      <c r="O3" s="19">
        <v>0</v>
      </c>
      <c r="P3" s="19">
        <v>0</v>
      </c>
      <c r="R3" s="19">
        <v>3</v>
      </c>
      <c r="S3" s="14">
        <v>1.4E-2</v>
      </c>
      <c r="T3">
        <v>7</v>
      </c>
      <c r="U3">
        <v>0</v>
      </c>
      <c r="V3" s="20">
        <v>61</v>
      </c>
      <c r="W3" s="19">
        <v>-90</v>
      </c>
      <c r="Z3"/>
      <c r="AE3" s="14"/>
    </row>
    <row r="4" spans="1:31" s="19" customFormat="1" x14ac:dyDescent="0.35">
      <c r="A4">
        <v>4</v>
      </c>
      <c r="B4" s="31">
        <v>1.919E-4</v>
      </c>
      <c r="C4">
        <v>14.923999999999999</v>
      </c>
      <c r="D4">
        <v>0.5</v>
      </c>
      <c r="E4">
        <v>40</v>
      </c>
      <c r="F4">
        <v>-86.82</v>
      </c>
      <c r="H4" s="19">
        <v>4</v>
      </c>
      <c r="I4">
        <v>1.976</v>
      </c>
      <c r="J4" s="19">
        <v>78.716999999999999</v>
      </c>
      <c r="K4" s="21">
        <v>0.88400000000000001</v>
      </c>
      <c r="L4" s="19">
        <v>116.455</v>
      </c>
      <c r="M4" s="19">
        <v>90</v>
      </c>
      <c r="O4" s="19">
        <v>0</v>
      </c>
      <c r="P4" s="19">
        <v>0</v>
      </c>
      <c r="R4" s="19">
        <v>4</v>
      </c>
      <c r="S4" s="14">
        <v>8.9999999999999993E-3</v>
      </c>
      <c r="T4">
        <v>9.5830000000000002</v>
      </c>
      <c r="U4" s="19">
        <v>0</v>
      </c>
      <c r="V4" s="20">
        <v>53</v>
      </c>
      <c r="W4" s="19">
        <v>-90</v>
      </c>
      <c r="Z4"/>
      <c r="AE4" s="14"/>
    </row>
    <row r="5" spans="1:31" s="19" customFormat="1" x14ac:dyDescent="0.35">
      <c r="A5">
        <v>5</v>
      </c>
      <c r="B5" s="31">
        <v>4.4440000000000001E-4</v>
      </c>
      <c r="C5">
        <v>19.646999999999998</v>
      </c>
      <c r="D5">
        <v>0</v>
      </c>
      <c r="E5">
        <v>255</v>
      </c>
      <c r="F5">
        <v>-91.331999999999994</v>
      </c>
      <c r="H5" s="19">
        <v>5</v>
      </c>
      <c r="I5">
        <v>2.1549999999999998</v>
      </c>
      <c r="J5" s="19">
        <v>57.896000000000001</v>
      </c>
      <c r="K5" s="21">
        <v>0.73299999999999998</v>
      </c>
      <c r="L5" s="19">
        <v>95.120999999999995</v>
      </c>
      <c r="M5" s="19">
        <v>90</v>
      </c>
      <c r="O5">
        <v>0</v>
      </c>
      <c r="P5" s="19">
        <v>0</v>
      </c>
      <c r="R5" s="19">
        <v>5</v>
      </c>
      <c r="S5" s="14">
        <v>1.9E-2</v>
      </c>
      <c r="T5">
        <v>4.5629999999999997</v>
      </c>
      <c r="U5">
        <v>0</v>
      </c>
      <c r="V5" s="20">
        <v>35</v>
      </c>
      <c r="W5" s="19">
        <v>-87.614000000000004</v>
      </c>
      <c r="Z5"/>
      <c r="AE5" s="14"/>
    </row>
    <row r="6" spans="1:31" s="19" customFormat="1" x14ac:dyDescent="0.35">
      <c r="A6">
        <v>6</v>
      </c>
      <c r="B6" s="31">
        <v>6.0599999999999998E-4</v>
      </c>
      <c r="C6">
        <v>49.624000000000002</v>
      </c>
      <c r="D6">
        <v>0</v>
      </c>
      <c r="E6">
        <v>111.254</v>
      </c>
      <c r="F6">
        <v>-89.028999999999996</v>
      </c>
      <c r="H6" s="19">
        <v>6</v>
      </c>
      <c r="I6">
        <v>2.8740000000000001</v>
      </c>
      <c r="J6" s="19">
        <v>64.338999999999999</v>
      </c>
      <c r="K6" s="21">
        <v>1.0620000000000001</v>
      </c>
      <c r="L6" s="19">
        <v>101.848</v>
      </c>
      <c r="M6" s="19">
        <v>91.507000000000005</v>
      </c>
      <c r="O6">
        <v>0</v>
      </c>
      <c r="P6" s="19">
        <v>0</v>
      </c>
      <c r="R6" s="19">
        <v>6</v>
      </c>
      <c r="S6" s="19">
        <v>1.4E-2</v>
      </c>
      <c r="T6">
        <v>6.3949999999999996</v>
      </c>
      <c r="U6">
        <v>0</v>
      </c>
      <c r="V6" s="20">
        <v>95</v>
      </c>
      <c r="W6" s="19">
        <v>-93.366</v>
      </c>
      <c r="Z6"/>
      <c r="AC6" s="20"/>
      <c r="AE6" s="14"/>
    </row>
    <row r="7" spans="1:31" s="19" customFormat="1" x14ac:dyDescent="0.35">
      <c r="A7">
        <v>7</v>
      </c>
      <c r="B7" s="31">
        <v>7.8779999999999996E-4</v>
      </c>
      <c r="C7">
        <v>52.753999999999998</v>
      </c>
      <c r="D7">
        <v>1.052</v>
      </c>
      <c r="E7">
        <v>245</v>
      </c>
      <c r="F7">
        <v>-88.512</v>
      </c>
      <c r="H7" s="19">
        <v>7</v>
      </c>
      <c r="I7">
        <v>3.4129999999999998</v>
      </c>
      <c r="J7" s="19">
        <v>40.551000000000002</v>
      </c>
      <c r="K7" s="21">
        <v>0.26900000000000002</v>
      </c>
      <c r="L7" s="19">
        <v>53.942999999999998</v>
      </c>
      <c r="M7" s="19">
        <v>90</v>
      </c>
      <c r="O7">
        <v>0</v>
      </c>
      <c r="P7" s="19">
        <v>0</v>
      </c>
      <c r="R7" s="19">
        <v>7</v>
      </c>
      <c r="S7" s="19">
        <v>3.5999999999999997E-2</v>
      </c>
      <c r="T7">
        <v>30.501000000000001</v>
      </c>
      <c r="U7">
        <v>1.2609999999999999</v>
      </c>
      <c r="V7" s="20">
        <v>137</v>
      </c>
      <c r="W7" s="19">
        <v>-91.245000000000005</v>
      </c>
      <c r="Z7"/>
      <c r="AC7" s="20"/>
      <c r="AE7" s="14"/>
    </row>
    <row r="8" spans="1:31" s="19" customFormat="1" x14ac:dyDescent="0.35">
      <c r="A8">
        <v>8</v>
      </c>
      <c r="B8" s="31">
        <v>2.6259999999999999E-4</v>
      </c>
      <c r="C8">
        <v>133.06200000000001</v>
      </c>
      <c r="D8">
        <v>32.159999999999997</v>
      </c>
      <c r="E8">
        <v>222.56</v>
      </c>
      <c r="F8">
        <v>-87.709000000000003</v>
      </c>
      <c r="H8" s="19">
        <v>8</v>
      </c>
      <c r="I8">
        <v>3.0539999999999998</v>
      </c>
      <c r="J8" s="19">
        <v>37.783999999999999</v>
      </c>
      <c r="K8" s="21">
        <v>0.109</v>
      </c>
      <c r="L8" s="19">
        <v>56.823999999999998</v>
      </c>
      <c r="M8" s="19">
        <v>91.468999999999994</v>
      </c>
      <c r="O8">
        <v>0</v>
      </c>
      <c r="P8" s="19">
        <v>0</v>
      </c>
      <c r="R8" s="19">
        <v>8</v>
      </c>
      <c r="S8" s="19">
        <v>1.0999999999999999E-2</v>
      </c>
      <c r="T8">
        <v>19.643000000000001</v>
      </c>
      <c r="U8">
        <v>0</v>
      </c>
      <c r="V8" s="20">
        <v>88</v>
      </c>
      <c r="W8" s="19">
        <v>-90</v>
      </c>
      <c r="Z8"/>
      <c r="AC8" s="20"/>
      <c r="AE8" s="14"/>
    </row>
    <row r="9" spans="1:31" s="19" customFormat="1" x14ac:dyDescent="0.35">
      <c r="A9">
        <v>9</v>
      </c>
      <c r="B9" s="31">
        <v>5.8580000000000004E-4</v>
      </c>
      <c r="C9">
        <v>12</v>
      </c>
      <c r="D9">
        <v>0</v>
      </c>
      <c r="E9">
        <v>20</v>
      </c>
      <c r="F9">
        <v>-90</v>
      </c>
      <c r="H9" s="19">
        <v>9</v>
      </c>
      <c r="I9">
        <v>3.2330000000000001</v>
      </c>
      <c r="J9" s="19">
        <v>52.665999999999997</v>
      </c>
      <c r="K9" s="21">
        <v>0</v>
      </c>
      <c r="L9">
        <v>91.977999999999994</v>
      </c>
      <c r="M9" s="19">
        <v>88.668000000000006</v>
      </c>
      <c r="O9">
        <v>0</v>
      </c>
      <c r="P9" s="19">
        <v>0</v>
      </c>
      <c r="R9" s="19">
        <v>9</v>
      </c>
      <c r="S9" s="19">
        <v>1.4E-2</v>
      </c>
      <c r="T9" s="19">
        <v>15.095000000000001</v>
      </c>
      <c r="U9" s="19">
        <v>1.5880000000000001</v>
      </c>
      <c r="V9" s="20">
        <v>46</v>
      </c>
      <c r="W9" s="19">
        <v>-93.366</v>
      </c>
      <c r="AC9" s="20"/>
      <c r="AE9" s="14"/>
    </row>
    <row r="10" spans="1:31" s="19" customFormat="1" x14ac:dyDescent="0.35">
      <c r="A10">
        <v>10</v>
      </c>
      <c r="B10" s="31">
        <v>1E-3</v>
      </c>
      <c r="C10">
        <v>38.878</v>
      </c>
      <c r="D10">
        <v>2.08</v>
      </c>
      <c r="E10">
        <v>138.74299999999999</v>
      </c>
      <c r="F10">
        <v>-88.986000000000004</v>
      </c>
      <c r="H10" s="19">
        <v>10</v>
      </c>
      <c r="I10">
        <v>2.8740000000000001</v>
      </c>
      <c r="J10" s="19">
        <v>94.316999999999993</v>
      </c>
      <c r="K10" s="21">
        <v>0.18099999999999999</v>
      </c>
      <c r="L10">
        <v>161.17500000000001</v>
      </c>
      <c r="M10" s="19">
        <v>91.507000000000005</v>
      </c>
      <c r="O10">
        <v>0</v>
      </c>
      <c r="P10" s="19">
        <v>0</v>
      </c>
      <c r="R10" s="19">
        <v>10</v>
      </c>
      <c r="S10" s="19">
        <v>8.0000000000000002E-3</v>
      </c>
      <c r="T10" s="19">
        <v>2.1819999999999999</v>
      </c>
      <c r="U10" s="19">
        <v>0</v>
      </c>
      <c r="V10" s="20">
        <v>7</v>
      </c>
      <c r="W10" s="19">
        <v>-90</v>
      </c>
      <c r="AC10" s="20"/>
      <c r="AE10" s="14"/>
    </row>
    <row r="11" spans="1:31" s="19" customFormat="1" x14ac:dyDescent="0.35">
      <c r="A11">
        <v>11</v>
      </c>
      <c r="B11" s="31">
        <v>6.6660000000000005E-4</v>
      </c>
      <c r="C11">
        <v>89.558000000000007</v>
      </c>
      <c r="D11">
        <v>4.3380000000000001</v>
      </c>
      <c r="E11">
        <v>218.75399999999999</v>
      </c>
      <c r="F11">
        <v>-87.356999999999999</v>
      </c>
      <c r="H11" s="19">
        <v>11</v>
      </c>
      <c r="I11">
        <v>1.2569999999999999</v>
      </c>
      <c r="J11" s="19">
        <v>27.5</v>
      </c>
      <c r="K11" s="21">
        <v>0.02</v>
      </c>
      <c r="L11">
        <v>54.988999999999997</v>
      </c>
      <c r="M11" s="19">
        <v>90</v>
      </c>
      <c r="O11">
        <v>0</v>
      </c>
      <c r="P11" s="19">
        <v>0</v>
      </c>
      <c r="R11" s="19">
        <v>11</v>
      </c>
      <c r="S11" s="19">
        <v>2.1000000000000001E-2</v>
      </c>
      <c r="T11" s="19">
        <v>11.148</v>
      </c>
      <c r="U11" s="19">
        <v>0</v>
      </c>
      <c r="V11" s="20">
        <v>140</v>
      </c>
      <c r="W11" s="19">
        <v>-90</v>
      </c>
      <c r="AC11" s="20"/>
      <c r="AE11" s="14"/>
    </row>
    <row r="12" spans="1:31" s="19" customFormat="1" x14ac:dyDescent="0.35">
      <c r="A12">
        <v>12</v>
      </c>
      <c r="B12" s="31">
        <v>5.4540000000000003E-4</v>
      </c>
      <c r="C12">
        <v>80.680999999999997</v>
      </c>
      <c r="D12">
        <v>7.66</v>
      </c>
      <c r="E12">
        <v>150.434</v>
      </c>
      <c r="F12">
        <v>-88.918999999999997</v>
      </c>
      <c r="H12" s="19">
        <v>12</v>
      </c>
      <c r="I12">
        <v>0.53900000000000003</v>
      </c>
      <c r="J12" s="19">
        <v>13.3</v>
      </c>
      <c r="K12" s="21">
        <v>2.407</v>
      </c>
      <c r="L12" s="19">
        <v>33.927</v>
      </c>
      <c r="M12" s="19">
        <v>80.537999999999997</v>
      </c>
      <c r="O12">
        <v>0</v>
      </c>
      <c r="P12" s="19">
        <v>0</v>
      </c>
      <c r="R12" s="19">
        <v>12</v>
      </c>
      <c r="S12" s="19">
        <v>1.7999999999999999E-2</v>
      </c>
      <c r="T12" s="19">
        <v>26.515999999999998</v>
      </c>
      <c r="U12" s="21">
        <v>0</v>
      </c>
      <c r="V12" s="20">
        <v>229</v>
      </c>
      <c r="W12" s="19">
        <v>-92.49</v>
      </c>
      <c r="AC12" s="20"/>
      <c r="AE12" s="14"/>
    </row>
    <row r="13" spans="1:31" s="19" customFormat="1" x14ac:dyDescent="0.35">
      <c r="A13">
        <v>13</v>
      </c>
      <c r="B13" s="31">
        <v>6.5649999999999997E-4</v>
      </c>
      <c r="C13" s="14">
        <v>49.375</v>
      </c>
      <c r="D13" s="19">
        <v>3</v>
      </c>
      <c r="E13" s="14">
        <v>129.56200000000001</v>
      </c>
      <c r="F13" s="19">
        <v>-90.894999999999996</v>
      </c>
      <c r="H13" s="19">
        <v>13</v>
      </c>
      <c r="I13" s="20">
        <v>0.89800000000000002</v>
      </c>
      <c r="J13" s="19">
        <v>22.762</v>
      </c>
      <c r="K13" s="21">
        <v>8.6349999999999998</v>
      </c>
      <c r="L13" s="19">
        <v>51.835000000000001</v>
      </c>
      <c r="M13" s="19">
        <v>90</v>
      </c>
      <c r="O13">
        <v>0</v>
      </c>
      <c r="P13" s="19">
        <v>0</v>
      </c>
      <c r="R13" s="19">
        <v>13</v>
      </c>
      <c r="S13" s="19">
        <v>1.7000000000000001E-2</v>
      </c>
      <c r="T13" s="19">
        <v>4.0910000000000002</v>
      </c>
      <c r="U13" s="21">
        <v>0</v>
      </c>
      <c r="V13" s="20">
        <v>48</v>
      </c>
      <c r="W13" s="19">
        <v>-90</v>
      </c>
      <c r="AC13" s="20"/>
      <c r="AE13" s="14"/>
    </row>
    <row r="14" spans="1:31" s="19" customFormat="1" x14ac:dyDescent="0.35">
      <c r="A14" s="14">
        <v>14</v>
      </c>
      <c r="B14" s="14">
        <v>7.9790000000000004E-4</v>
      </c>
      <c r="C14" s="21">
        <v>47.515000000000001</v>
      </c>
      <c r="D14" s="14">
        <v>2.0510000000000002</v>
      </c>
      <c r="E14">
        <v>99.269000000000005</v>
      </c>
      <c r="F14" s="19">
        <v>-90.734999999999999</v>
      </c>
      <c r="H14" s="19">
        <v>14</v>
      </c>
      <c r="I14" s="20">
        <v>1.4370000000000001</v>
      </c>
      <c r="J14" s="19">
        <v>23.469000000000001</v>
      </c>
      <c r="K14" s="21">
        <v>6.1970000000000001</v>
      </c>
      <c r="L14" s="19">
        <v>31.864999999999998</v>
      </c>
      <c r="M14" s="19">
        <v>86.82</v>
      </c>
      <c r="O14">
        <v>0</v>
      </c>
      <c r="P14">
        <v>0</v>
      </c>
      <c r="R14">
        <v>14</v>
      </c>
      <c r="S14" s="19">
        <v>3.6999999999999998E-2</v>
      </c>
      <c r="T14" s="19">
        <v>2.113</v>
      </c>
      <c r="U14" s="21">
        <v>0</v>
      </c>
      <c r="V14" s="20">
        <v>22</v>
      </c>
      <c r="W14" s="19">
        <v>-91.192999999999998</v>
      </c>
      <c r="AC14" s="20"/>
      <c r="AE14" s="14"/>
    </row>
    <row r="15" spans="1:31" s="19" customFormat="1" x14ac:dyDescent="0.35">
      <c r="A15" s="19">
        <v>15</v>
      </c>
      <c r="B15" s="40">
        <v>5.4540000000000003E-4</v>
      </c>
      <c r="C15" s="19">
        <v>49.188000000000002</v>
      </c>
      <c r="D15" s="19">
        <v>0.35799999999999998</v>
      </c>
      <c r="E15" s="19">
        <v>118.925</v>
      </c>
      <c r="F15" s="19">
        <v>-88.918999999999997</v>
      </c>
      <c r="H15" s="19">
        <v>15</v>
      </c>
      <c r="I15" s="14">
        <v>1.2569999999999999</v>
      </c>
      <c r="J15" s="19">
        <v>6.9429999999999996</v>
      </c>
      <c r="K15" s="21">
        <v>0.11700000000000001</v>
      </c>
      <c r="L15" s="19">
        <v>43.341000000000001</v>
      </c>
      <c r="M15" s="19">
        <v>90</v>
      </c>
      <c r="O15">
        <v>0</v>
      </c>
      <c r="P15">
        <v>0</v>
      </c>
      <c r="R15">
        <v>15</v>
      </c>
      <c r="S15" s="19">
        <v>1.4E-2</v>
      </c>
      <c r="T15" s="19">
        <v>32.386000000000003</v>
      </c>
      <c r="U15" s="21">
        <v>2.6469999999999998</v>
      </c>
      <c r="V15" s="20">
        <v>91</v>
      </c>
      <c r="W15">
        <v>-86.634</v>
      </c>
      <c r="Y15"/>
      <c r="Z15"/>
      <c r="AC15" s="20"/>
      <c r="AE15" s="14"/>
    </row>
    <row r="16" spans="1:31" x14ac:dyDescent="0.35">
      <c r="A16" s="14">
        <v>16</v>
      </c>
      <c r="B16" s="14">
        <v>5.555E-4</v>
      </c>
      <c r="C16" s="17">
        <v>42.255000000000003</v>
      </c>
      <c r="D16">
        <v>3.37</v>
      </c>
      <c r="E16" s="20">
        <v>98.221999999999994</v>
      </c>
      <c r="F16">
        <v>-91.061000000000007</v>
      </c>
      <c r="H16">
        <v>16</v>
      </c>
      <c r="I16" s="14">
        <v>1.0780000000000001</v>
      </c>
      <c r="J16">
        <v>7.1660000000000004</v>
      </c>
      <c r="K16" s="21">
        <v>0</v>
      </c>
      <c r="L16">
        <v>39.597000000000001</v>
      </c>
      <c r="M16">
        <v>90</v>
      </c>
      <c r="O16">
        <v>0</v>
      </c>
      <c r="P16">
        <v>0</v>
      </c>
      <c r="R16">
        <v>16</v>
      </c>
      <c r="S16">
        <v>1.6E-2</v>
      </c>
      <c r="T16">
        <v>21</v>
      </c>
      <c r="U16" s="17">
        <v>3</v>
      </c>
      <c r="V16" s="20">
        <v>156</v>
      </c>
      <c r="W16">
        <v>-90</v>
      </c>
      <c r="AA16" s="19"/>
      <c r="AC16" s="20"/>
      <c r="AE16" s="14"/>
    </row>
    <row r="17" spans="1:45" x14ac:dyDescent="0.35">
      <c r="A17" s="14">
        <v>17</v>
      </c>
      <c r="B17" s="31">
        <v>7.9790000000000004E-4</v>
      </c>
      <c r="C17" s="17">
        <v>79.721999999999994</v>
      </c>
      <c r="D17">
        <v>0</v>
      </c>
      <c r="E17" s="14">
        <v>222</v>
      </c>
      <c r="F17">
        <v>-90</v>
      </c>
      <c r="H17">
        <v>17</v>
      </c>
      <c r="I17" s="14">
        <v>1.0780000000000001</v>
      </c>
      <c r="J17">
        <v>7.1660000000000004</v>
      </c>
      <c r="K17" s="17">
        <v>0</v>
      </c>
      <c r="L17">
        <v>39.597000000000001</v>
      </c>
      <c r="M17">
        <v>90</v>
      </c>
      <c r="N17">
        <v>2.0510000000000002</v>
      </c>
      <c r="O17">
        <v>0</v>
      </c>
      <c r="P17">
        <v>0</v>
      </c>
      <c r="Q17" s="14"/>
      <c r="R17">
        <v>17</v>
      </c>
      <c r="S17" s="14">
        <v>1.2999999999999999E-2</v>
      </c>
      <c r="T17">
        <v>20.940999999999999</v>
      </c>
      <c r="U17" s="17">
        <v>0</v>
      </c>
      <c r="V17" s="20">
        <v>85</v>
      </c>
      <c r="W17">
        <v>-90</v>
      </c>
      <c r="AA17" s="19"/>
      <c r="AC17" s="20"/>
    </row>
    <row r="18" spans="1:45" x14ac:dyDescent="0.35">
      <c r="A18" s="17">
        <v>18</v>
      </c>
      <c r="B18" s="17">
        <v>7.272E-4</v>
      </c>
      <c r="C18" s="17">
        <v>102.782</v>
      </c>
      <c r="D18" s="17">
        <v>1.141</v>
      </c>
      <c r="E18" s="17">
        <v>244.81700000000001</v>
      </c>
      <c r="F18" s="17">
        <v>-88.385999999999996</v>
      </c>
      <c r="H18">
        <v>18</v>
      </c>
      <c r="I18" s="14">
        <v>0</v>
      </c>
      <c r="J18">
        <v>3</v>
      </c>
      <c r="K18" s="17">
        <v>3</v>
      </c>
      <c r="L18">
        <v>3</v>
      </c>
      <c r="M18">
        <v>112.437</v>
      </c>
      <c r="O18">
        <v>0</v>
      </c>
      <c r="P18" s="17">
        <v>0</v>
      </c>
      <c r="Q18" s="14"/>
      <c r="R18">
        <v>18</v>
      </c>
      <c r="S18" s="14">
        <v>2.3E-2</v>
      </c>
      <c r="T18">
        <v>36.122</v>
      </c>
      <c r="U18" s="17">
        <v>1.897</v>
      </c>
      <c r="V18" s="20">
        <v>69</v>
      </c>
      <c r="W18">
        <v>-91.974999999999994</v>
      </c>
      <c r="AA18" s="19"/>
      <c r="AC18" s="20"/>
    </row>
    <row r="19" spans="1:45" x14ac:dyDescent="0.35">
      <c r="A19" s="14">
        <v>19</v>
      </c>
      <c r="B19" s="31">
        <v>6.6660000000000005E-4</v>
      </c>
      <c r="C19" s="17">
        <v>39.710999999999999</v>
      </c>
      <c r="D19">
        <v>1.4770000000000001</v>
      </c>
      <c r="E19" s="14">
        <v>87.584999999999994</v>
      </c>
      <c r="F19">
        <v>-89.119</v>
      </c>
      <c r="H19">
        <v>19</v>
      </c>
      <c r="I19" s="14">
        <v>0</v>
      </c>
      <c r="J19">
        <v>2</v>
      </c>
      <c r="K19" s="17">
        <v>2</v>
      </c>
      <c r="L19">
        <v>2</v>
      </c>
      <c r="M19">
        <v>116.71</v>
      </c>
      <c r="O19">
        <v>0</v>
      </c>
      <c r="P19" s="17">
        <v>0</v>
      </c>
      <c r="Q19" s="14"/>
      <c r="R19">
        <v>19</v>
      </c>
      <c r="S19" s="14">
        <v>0</v>
      </c>
      <c r="T19">
        <v>4</v>
      </c>
      <c r="U19" s="17">
        <v>4</v>
      </c>
      <c r="V19" s="20">
        <v>4</v>
      </c>
      <c r="W19">
        <v>9.9969999999999999</v>
      </c>
      <c r="AA19" s="19"/>
      <c r="AC19" s="20"/>
    </row>
    <row r="20" spans="1:45" x14ac:dyDescent="0.35">
      <c r="A20" s="14">
        <v>20</v>
      </c>
      <c r="B20" s="31">
        <v>2.9290000000000002E-4</v>
      </c>
      <c r="C20" s="17">
        <v>58.482999999999997</v>
      </c>
      <c r="D20">
        <v>12</v>
      </c>
      <c r="E20" s="14">
        <v>211</v>
      </c>
      <c r="F20">
        <v>-90</v>
      </c>
      <c r="H20">
        <v>20</v>
      </c>
      <c r="I20" s="14">
        <v>0</v>
      </c>
      <c r="J20">
        <v>0</v>
      </c>
      <c r="K20" s="17">
        <v>0</v>
      </c>
      <c r="L20">
        <v>0</v>
      </c>
      <c r="M20">
        <v>129.702</v>
      </c>
      <c r="O20">
        <v>0</v>
      </c>
      <c r="P20" s="17">
        <v>0</v>
      </c>
      <c r="Q20" s="14"/>
      <c r="R20">
        <v>20</v>
      </c>
      <c r="S20" s="14">
        <v>0</v>
      </c>
      <c r="T20">
        <v>5</v>
      </c>
      <c r="U20" s="17">
        <v>5</v>
      </c>
      <c r="V20" s="14">
        <v>5</v>
      </c>
      <c r="W20">
        <v>10.47</v>
      </c>
      <c r="AA20" s="19"/>
      <c r="AC20" s="20"/>
      <c r="AE20" s="14"/>
    </row>
    <row r="21" spans="1:45" x14ac:dyDescent="0.35">
      <c r="A21" s="14">
        <v>21</v>
      </c>
      <c r="B21" s="31">
        <v>4.0400000000000001E-4</v>
      </c>
      <c r="C21" s="17">
        <v>174.47499999999999</v>
      </c>
      <c r="D21">
        <v>19</v>
      </c>
      <c r="E21" s="14">
        <v>221</v>
      </c>
      <c r="F21">
        <v>-90</v>
      </c>
      <c r="H21">
        <v>21</v>
      </c>
      <c r="I21" s="14">
        <v>0</v>
      </c>
      <c r="J21">
        <v>0</v>
      </c>
      <c r="K21" s="17">
        <v>0</v>
      </c>
      <c r="L21">
        <v>0</v>
      </c>
      <c r="M21">
        <v>148.334</v>
      </c>
      <c r="O21">
        <v>0</v>
      </c>
      <c r="P21">
        <v>0</v>
      </c>
      <c r="Q21" s="14"/>
      <c r="R21">
        <v>21</v>
      </c>
      <c r="S21" s="14">
        <v>0</v>
      </c>
      <c r="T21">
        <v>4</v>
      </c>
      <c r="U21" s="17">
        <v>4</v>
      </c>
      <c r="V21" s="14">
        <v>4</v>
      </c>
      <c r="W21">
        <v>11.295999999999999</v>
      </c>
      <c r="AA21" s="19"/>
      <c r="AC21" s="20"/>
      <c r="AE21" s="14"/>
    </row>
    <row r="22" spans="1:45" x14ac:dyDescent="0.35">
      <c r="A22" s="14">
        <v>22</v>
      </c>
      <c r="B22" s="31">
        <v>1.717E-4</v>
      </c>
      <c r="C22" s="17">
        <v>16.158000000000001</v>
      </c>
      <c r="D22">
        <v>3</v>
      </c>
      <c r="E22" s="14">
        <v>28.625</v>
      </c>
      <c r="F22">
        <v>-93.575999999999993</v>
      </c>
      <c r="H22">
        <v>22</v>
      </c>
      <c r="I22" s="14">
        <v>0</v>
      </c>
      <c r="J22">
        <v>5</v>
      </c>
      <c r="K22" s="17">
        <v>5</v>
      </c>
      <c r="L22">
        <v>5</v>
      </c>
      <c r="N22">
        <v>56.247</v>
      </c>
      <c r="O22">
        <v>0</v>
      </c>
      <c r="P22">
        <v>0</v>
      </c>
      <c r="R22">
        <v>22</v>
      </c>
      <c r="S22" s="14">
        <v>0</v>
      </c>
      <c r="T22">
        <v>2</v>
      </c>
      <c r="U22" s="17">
        <v>2</v>
      </c>
      <c r="V22" s="14">
        <v>2</v>
      </c>
      <c r="W22">
        <v>11.728</v>
      </c>
      <c r="AA22" s="19"/>
      <c r="AE22" s="14"/>
    </row>
    <row r="23" spans="1:45" x14ac:dyDescent="0.35">
      <c r="A23">
        <v>23</v>
      </c>
      <c r="B23" s="31">
        <v>6.7670000000000002E-4</v>
      </c>
      <c r="C23">
        <v>116.211</v>
      </c>
      <c r="D23">
        <v>0</v>
      </c>
      <c r="E23">
        <v>255</v>
      </c>
      <c r="F23">
        <v>-87.397000000000006</v>
      </c>
      <c r="N23" s="14"/>
      <c r="Q23" s="14"/>
      <c r="R23">
        <v>23</v>
      </c>
      <c r="S23" s="14">
        <v>0</v>
      </c>
      <c r="T23">
        <v>8</v>
      </c>
      <c r="U23" s="14">
        <v>8</v>
      </c>
      <c r="V23" s="14">
        <v>8</v>
      </c>
      <c r="W23">
        <v>12.161</v>
      </c>
      <c r="AE23" s="14"/>
    </row>
    <row r="24" spans="1:45" x14ac:dyDescent="0.35">
      <c r="A24">
        <v>24</v>
      </c>
      <c r="B24" s="31">
        <v>1E-3</v>
      </c>
      <c r="C24">
        <v>185.60400000000001</v>
      </c>
      <c r="D24">
        <v>10.054</v>
      </c>
      <c r="E24">
        <v>250.58600000000001</v>
      </c>
      <c r="F24">
        <v>-90.516000000000005</v>
      </c>
      <c r="N24" s="14"/>
      <c r="Q24" s="14"/>
      <c r="R24">
        <v>24</v>
      </c>
      <c r="S24" s="14">
        <v>0</v>
      </c>
      <c r="T24">
        <v>17</v>
      </c>
      <c r="U24">
        <v>17</v>
      </c>
      <c r="V24" s="14">
        <v>17</v>
      </c>
      <c r="W24" s="17">
        <v>12.653</v>
      </c>
      <c r="AE24" s="14"/>
    </row>
    <row r="25" spans="1:45" x14ac:dyDescent="0.35">
      <c r="A25" s="20">
        <v>25</v>
      </c>
      <c r="B25" s="31">
        <v>8.1809999999999999E-4</v>
      </c>
      <c r="C25" s="21">
        <v>134.679</v>
      </c>
      <c r="D25">
        <v>11</v>
      </c>
      <c r="E25" s="14">
        <v>255</v>
      </c>
      <c r="F25">
        <v>-90</v>
      </c>
      <c r="I25" s="14"/>
      <c r="J25" s="19"/>
      <c r="K25" s="17"/>
      <c r="N25" s="14"/>
      <c r="Q25" s="14"/>
      <c r="S25" s="14"/>
      <c r="V25" s="14"/>
      <c r="W25" s="17"/>
      <c r="X25" s="17"/>
      <c r="AC25" s="14"/>
      <c r="AE25" s="14"/>
    </row>
    <row r="26" spans="1:45" x14ac:dyDescent="0.35">
      <c r="A26" s="20">
        <v>26</v>
      </c>
      <c r="B26" s="31">
        <v>5.9590000000000001E-4</v>
      </c>
      <c r="C26" s="21">
        <v>74.052999999999997</v>
      </c>
      <c r="D26">
        <v>11</v>
      </c>
      <c r="E26" s="14">
        <v>163.172</v>
      </c>
      <c r="F26">
        <v>-88.025000000000006</v>
      </c>
      <c r="I26" s="14"/>
      <c r="J26" s="19"/>
      <c r="K26" s="17"/>
      <c r="N26" s="14"/>
      <c r="S26" s="14"/>
      <c r="V26" s="14"/>
      <c r="W26" s="17"/>
      <c r="X26" s="17"/>
      <c r="AC26" s="14"/>
    </row>
    <row r="27" spans="1:45" x14ac:dyDescent="0.35">
      <c r="A27">
        <v>27</v>
      </c>
      <c r="B27" s="31">
        <v>4.9490000000000005E-4</v>
      </c>
      <c r="C27">
        <v>40.411999999999999</v>
      </c>
      <c r="D27">
        <v>0.47899999999999998</v>
      </c>
      <c r="E27">
        <v>93</v>
      </c>
      <c r="F27">
        <v>-88.807000000000002</v>
      </c>
      <c r="H27" t="s">
        <v>40</v>
      </c>
      <c r="I27" t="s">
        <v>2969</v>
      </c>
      <c r="J27" t="s">
        <v>39</v>
      </c>
      <c r="K27" t="s">
        <v>39</v>
      </c>
      <c r="L27" t="s">
        <v>39</v>
      </c>
      <c r="M27" t="s">
        <v>39</v>
      </c>
      <c r="N27" t="s">
        <v>39</v>
      </c>
      <c r="O27" t="s">
        <v>39</v>
      </c>
      <c r="Q27" s="1" t="s">
        <v>39</v>
      </c>
      <c r="R27" s="1" t="s">
        <v>39</v>
      </c>
      <c r="S27" s="1" t="s">
        <v>39</v>
      </c>
      <c r="T27" s="1" t="s">
        <v>39</v>
      </c>
      <c r="U27" s="1" t="s">
        <v>48</v>
      </c>
      <c r="V27" s="6" t="s">
        <v>39</v>
      </c>
      <c r="W27" s="6" t="s">
        <v>39</v>
      </c>
      <c r="X27">
        <v>25</v>
      </c>
      <c r="Y27" s="6" t="s">
        <v>39</v>
      </c>
      <c r="Z27" s="6" t="s">
        <v>2729</v>
      </c>
      <c r="AA27" s="6" t="s">
        <v>39</v>
      </c>
      <c r="AB27" s="6" t="s">
        <v>39</v>
      </c>
      <c r="AC27" s="6" t="s">
        <v>39</v>
      </c>
      <c r="AD27" s="6" t="s">
        <v>40</v>
      </c>
      <c r="AE27" s="6" t="s">
        <v>39</v>
      </c>
      <c r="AF27" s="6" t="s">
        <v>40</v>
      </c>
      <c r="AG27" s="6" t="s">
        <v>39</v>
      </c>
      <c r="AH27" s="6" t="s">
        <v>39</v>
      </c>
      <c r="AI27" s="6" t="s">
        <v>39</v>
      </c>
      <c r="AJ27" s="6" t="s">
        <v>3013</v>
      </c>
      <c r="AK27" s="19">
        <v>0</v>
      </c>
      <c r="AL27" s="6" t="s">
        <v>39</v>
      </c>
      <c r="AM27" s="6" t="s">
        <v>39</v>
      </c>
      <c r="AO27">
        <v>25</v>
      </c>
      <c r="AP27">
        <v>4</v>
      </c>
      <c r="AQ27" t="s">
        <v>39</v>
      </c>
      <c r="AR27" t="s">
        <v>2836</v>
      </c>
      <c r="AS27" t="s">
        <v>3011</v>
      </c>
    </row>
    <row r="28" spans="1:45" x14ac:dyDescent="0.35">
      <c r="A28">
        <v>28</v>
      </c>
      <c r="B28" s="31">
        <v>7.0699999999999995E-4</v>
      </c>
      <c r="C28">
        <v>47.676000000000002</v>
      </c>
      <c r="D28">
        <v>2.1880000000000002</v>
      </c>
      <c r="E28">
        <v>65.536000000000001</v>
      </c>
      <c r="F28">
        <v>-89.17</v>
      </c>
      <c r="H28" t="s">
        <v>40</v>
      </c>
      <c r="I28" t="s">
        <v>2969</v>
      </c>
      <c r="J28" t="s">
        <v>39</v>
      </c>
      <c r="K28" t="s">
        <v>39</v>
      </c>
      <c r="L28" t="s">
        <v>39</v>
      </c>
      <c r="M28" t="s">
        <v>39</v>
      </c>
      <c r="N28" t="s">
        <v>39</v>
      </c>
      <c r="O28" t="s">
        <v>39</v>
      </c>
      <c r="Q28" s="1" t="s">
        <v>39</v>
      </c>
      <c r="R28" s="1" t="s">
        <v>39</v>
      </c>
      <c r="S28" s="1" t="s">
        <v>39</v>
      </c>
      <c r="T28" s="1" t="s">
        <v>39</v>
      </c>
      <c r="U28" t="s">
        <v>2990</v>
      </c>
      <c r="V28" s="6" t="s">
        <v>39</v>
      </c>
      <c r="W28" s="6" t="s">
        <v>39</v>
      </c>
      <c r="X28">
        <v>25</v>
      </c>
      <c r="Y28" s="6" t="s">
        <v>2973</v>
      </c>
      <c r="Z28">
        <v>0</v>
      </c>
      <c r="AA28" s="6" t="s">
        <v>2608</v>
      </c>
      <c r="AB28" s="6" t="s">
        <v>2991</v>
      </c>
      <c r="AC28" s="6" t="s">
        <v>2992</v>
      </c>
      <c r="AD28" s="6" t="s">
        <v>40</v>
      </c>
      <c r="AE28" s="6" t="s">
        <v>39</v>
      </c>
      <c r="AF28" s="6" t="s">
        <v>42</v>
      </c>
      <c r="AG28" s="6" t="s">
        <v>2983</v>
      </c>
      <c r="AH28" s="6" t="s">
        <v>2984</v>
      </c>
      <c r="AI28" s="6" t="s">
        <v>39</v>
      </c>
      <c r="AJ28" s="6" t="s">
        <v>3013</v>
      </c>
      <c r="AK28" s="19">
        <v>49.3</v>
      </c>
      <c r="AL28" s="6" t="s">
        <v>39</v>
      </c>
      <c r="AM28" s="6" t="s">
        <v>39</v>
      </c>
      <c r="AO28">
        <v>25</v>
      </c>
      <c r="AP28">
        <v>4</v>
      </c>
      <c r="AQ28" t="s">
        <v>39</v>
      </c>
      <c r="AR28" t="s">
        <v>2836</v>
      </c>
      <c r="AS28" t="s">
        <v>3010</v>
      </c>
    </row>
    <row r="29" spans="1:45" x14ac:dyDescent="0.35">
      <c r="A29">
        <v>29</v>
      </c>
      <c r="B29" s="31">
        <v>1.01E-4</v>
      </c>
      <c r="C29">
        <v>84.8</v>
      </c>
      <c r="D29">
        <v>0</v>
      </c>
      <c r="E29">
        <v>215</v>
      </c>
      <c r="F29">
        <v>-90</v>
      </c>
      <c r="H29" t="s">
        <v>40</v>
      </c>
      <c r="I29" t="s">
        <v>2969</v>
      </c>
      <c r="J29" t="s">
        <v>39</v>
      </c>
      <c r="K29" t="s">
        <v>39</v>
      </c>
      <c r="L29" t="s">
        <v>39</v>
      </c>
      <c r="M29" t="s">
        <v>39</v>
      </c>
      <c r="N29" t="s">
        <v>39</v>
      </c>
      <c r="O29" t="s">
        <v>39</v>
      </c>
      <c r="Q29" s="1" t="s">
        <v>39</v>
      </c>
      <c r="R29" s="1" t="s">
        <v>39</v>
      </c>
      <c r="S29" s="1" t="s">
        <v>39</v>
      </c>
      <c r="T29" s="1" t="s">
        <v>39</v>
      </c>
      <c r="U29" s="1" t="s">
        <v>48</v>
      </c>
      <c r="V29" s="6" t="s">
        <v>39</v>
      </c>
      <c r="W29" s="6" t="s">
        <v>39</v>
      </c>
      <c r="X29">
        <v>25</v>
      </c>
      <c r="Y29" s="6" t="s">
        <v>39</v>
      </c>
      <c r="Z29" s="6" t="s">
        <v>2729</v>
      </c>
      <c r="AA29" s="6" t="s">
        <v>39</v>
      </c>
      <c r="AB29" s="6" t="s">
        <v>39</v>
      </c>
      <c r="AC29" s="6" t="s">
        <v>39</v>
      </c>
      <c r="AD29" s="6" t="s">
        <v>40</v>
      </c>
      <c r="AE29" s="6" t="s">
        <v>39</v>
      </c>
      <c r="AF29" s="6" t="s">
        <v>40</v>
      </c>
      <c r="AG29" s="6" t="s">
        <v>39</v>
      </c>
      <c r="AH29" s="6" t="s">
        <v>39</v>
      </c>
      <c r="AI29" s="6" t="s">
        <v>39</v>
      </c>
      <c r="AJ29" s="6" t="s">
        <v>3013</v>
      </c>
      <c r="AK29" s="19">
        <v>14</v>
      </c>
      <c r="AL29" s="6" t="s">
        <v>39</v>
      </c>
      <c r="AM29" s="6" t="s">
        <v>39</v>
      </c>
      <c r="AO29">
        <v>25</v>
      </c>
      <c r="AP29">
        <v>4</v>
      </c>
      <c r="AQ29" t="s">
        <v>39</v>
      </c>
      <c r="AR29" t="s">
        <v>2836</v>
      </c>
      <c r="AS29" t="s">
        <v>3012</v>
      </c>
    </row>
    <row r="30" spans="1:45" x14ac:dyDescent="0.35">
      <c r="A30">
        <v>30</v>
      </c>
      <c r="B30" s="31">
        <v>9.4930000000000004E-4</v>
      </c>
      <c r="C30">
        <v>16.023</v>
      </c>
      <c r="D30">
        <v>0.90300000000000002</v>
      </c>
      <c r="E30">
        <v>34.29</v>
      </c>
      <c r="F30">
        <v>-89.384</v>
      </c>
      <c r="H30" t="s">
        <v>40</v>
      </c>
      <c r="I30" t="s">
        <v>2969</v>
      </c>
      <c r="J30" t="s">
        <v>39</v>
      </c>
      <c r="K30" t="s">
        <v>39</v>
      </c>
      <c r="L30" t="s">
        <v>39</v>
      </c>
      <c r="M30" t="s">
        <v>39</v>
      </c>
      <c r="N30" t="s">
        <v>39</v>
      </c>
      <c r="O30" t="s">
        <v>39</v>
      </c>
      <c r="Q30" s="1" t="s">
        <v>39</v>
      </c>
      <c r="R30" s="1" t="s">
        <v>39</v>
      </c>
      <c r="S30" s="1" t="s">
        <v>39</v>
      </c>
      <c r="T30" s="1" t="s">
        <v>39</v>
      </c>
      <c r="U30" s="1" t="s">
        <v>48</v>
      </c>
      <c r="V30" s="6" t="s">
        <v>39</v>
      </c>
      <c r="W30" s="6" t="s">
        <v>39</v>
      </c>
      <c r="X30">
        <v>25</v>
      </c>
      <c r="Y30" s="6" t="s">
        <v>39</v>
      </c>
      <c r="Z30" s="6" t="s">
        <v>2729</v>
      </c>
      <c r="AA30" s="6" t="s">
        <v>39</v>
      </c>
      <c r="AB30" s="6" t="s">
        <v>39</v>
      </c>
      <c r="AC30" s="6" t="s">
        <v>39</v>
      </c>
      <c r="AD30" s="6" t="s">
        <v>40</v>
      </c>
      <c r="AE30" s="6" t="s">
        <v>39</v>
      </c>
      <c r="AF30" s="6" t="s">
        <v>40</v>
      </c>
      <c r="AG30" s="6" t="s">
        <v>39</v>
      </c>
      <c r="AH30" s="6" t="s">
        <v>39</v>
      </c>
      <c r="AI30" s="6" t="s">
        <v>39</v>
      </c>
      <c r="AJ30" s="6" t="s">
        <v>3014</v>
      </c>
      <c r="AK30" s="19">
        <v>0</v>
      </c>
      <c r="AL30" s="6" t="s">
        <v>39</v>
      </c>
      <c r="AM30" s="6" t="s">
        <v>39</v>
      </c>
      <c r="AO30">
        <v>25</v>
      </c>
      <c r="AP30">
        <v>15</v>
      </c>
      <c r="AQ30" t="s">
        <v>39</v>
      </c>
      <c r="AR30" t="s">
        <v>2836</v>
      </c>
      <c r="AS30" t="s">
        <v>3011</v>
      </c>
    </row>
    <row r="31" spans="1:45" x14ac:dyDescent="0.35">
      <c r="A31">
        <v>31</v>
      </c>
      <c r="B31" s="31">
        <v>9.7959999999999996E-4</v>
      </c>
      <c r="C31">
        <v>59.95</v>
      </c>
      <c r="D31">
        <v>0</v>
      </c>
      <c r="E31">
        <v>188.5</v>
      </c>
      <c r="F31">
        <v>-88.807000000000002</v>
      </c>
      <c r="H31" t="s">
        <v>40</v>
      </c>
      <c r="I31" t="s">
        <v>2969</v>
      </c>
      <c r="J31" t="s">
        <v>39</v>
      </c>
      <c r="K31" t="s">
        <v>39</v>
      </c>
      <c r="L31" t="s">
        <v>39</v>
      </c>
      <c r="M31" t="s">
        <v>39</v>
      </c>
      <c r="N31" t="s">
        <v>39</v>
      </c>
      <c r="O31" t="s">
        <v>39</v>
      </c>
      <c r="Q31" s="1" t="s">
        <v>39</v>
      </c>
      <c r="R31" s="1" t="s">
        <v>39</v>
      </c>
      <c r="S31" s="1" t="s">
        <v>39</v>
      </c>
      <c r="T31" s="1" t="s">
        <v>39</v>
      </c>
      <c r="U31" t="s">
        <v>2990</v>
      </c>
      <c r="V31" s="6" t="s">
        <v>39</v>
      </c>
      <c r="W31" s="6" t="s">
        <v>39</v>
      </c>
      <c r="X31">
        <v>25</v>
      </c>
      <c r="Y31" s="6" t="s">
        <v>2973</v>
      </c>
      <c r="Z31">
        <v>0</v>
      </c>
      <c r="AA31" s="6" t="s">
        <v>2608</v>
      </c>
      <c r="AB31" s="6" t="s">
        <v>2991</v>
      </c>
      <c r="AC31" s="6" t="s">
        <v>2992</v>
      </c>
      <c r="AD31" s="6" t="s">
        <v>40</v>
      </c>
      <c r="AE31" s="6" t="s">
        <v>39</v>
      </c>
      <c r="AF31" s="6" t="s">
        <v>42</v>
      </c>
      <c r="AG31" s="6" t="s">
        <v>2983</v>
      </c>
      <c r="AH31" s="6" t="s">
        <v>2984</v>
      </c>
      <c r="AI31" s="6" t="s">
        <v>39</v>
      </c>
      <c r="AJ31" s="6" t="s">
        <v>3014</v>
      </c>
      <c r="AK31" s="19">
        <v>77.3</v>
      </c>
      <c r="AL31" s="6" t="s">
        <v>39</v>
      </c>
      <c r="AM31" s="6" t="s">
        <v>39</v>
      </c>
      <c r="AO31">
        <v>25</v>
      </c>
      <c r="AP31">
        <v>15</v>
      </c>
      <c r="AQ31" t="s">
        <v>39</v>
      </c>
      <c r="AR31" t="s">
        <v>2836</v>
      </c>
      <c r="AS31" t="s">
        <v>3010</v>
      </c>
    </row>
    <row r="32" spans="1:45" x14ac:dyDescent="0.35">
      <c r="A32">
        <v>32</v>
      </c>
      <c r="B32" s="31">
        <v>7.8779999999999996E-4</v>
      </c>
      <c r="C32">
        <v>72.671999999999997</v>
      </c>
      <c r="D32">
        <v>0.97399999999999998</v>
      </c>
      <c r="E32">
        <v>193.46799999999999</v>
      </c>
      <c r="F32">
        <v>-88.512</v>
      </c>
      <c r="H32" t="s">
        <v>40</v>
      </c>
      <c r="I32" t="s">
        <v>2969</v>
      </c>
      <c r="J32" t="s">
        <v>39</v>
      </c>
      <c r="K32" t="s">
        <v>39</v>
      </c>
      <c r="L32" t="s">
        <v>39</v>
      </c>
      <c r="M32" t="s">
        <v>39</v>
      </c>
      <c r="N32" t="s">
        <v>39</v>
      </c>
      <c r="O32" t="s">
        <v>39</v>
      </c>
      <c r="Q32" s="1" t="s">
        <v>39</v>
      </c>
      <c r="R32" s="1" t="s">
        <v>39</v>
      </c>
      <c r="S32" s="1" t="s">
        <v>39</v>
      </c>
      <c r="T32" s="1" t="s">
        <v>39</v>
      </c>
      <c r="U32" s="1" t="s">
        <v>48</v>
      </c>
      <c r="V32" s="6" t="s">
        <v>39</v>
      </c>
      <c r="W32" s="6" t="s">
        <v>39</v>
      </c>
      <c r="X32">
        <v>25</v>
      </c>
      <c r="Y32" s="6" t="s">
        <v>39</v>
      </c>
      <c r="Z32" s="6" t="s">
        <v>2729</v>
      </c>
      <c r="AA32" s="6" t="s">
        <v>39</v>
      </c>
      <c r="AB32" s="6" t="s">
        <v>39</v>
      </c>
      <c r="AC32" s="6" t="s">
        <v>39</v>
      </c>
      <c r="AD32" s="6" t="s">
        <v>40</v>
      </c>
      <c r="AE32" s="6" t="s">
        <v>39</v>
      </c>
      <c r="AF32" s="6" t="s">
        <v>40</v>
      </c>
      <c r="AG32" s="6" t="s">
        <v>39</v>
      </c>
      <c r="AH32" s="6" t="s">
        <v>39</v>
      </c>
      <c r="AI32" s="6" t="s">
        <v>39</v>
      </c>
      <c r="AJ32" s="6" t="s">
        <v>3014</v>
      </c>
      <c r="AK32" s="19">
        <v>95.3</v>
      </c>
      <c r="AL32" s="6" t="s">
        <v>39</v>
      </c>
      <c r="AM32" s="6" t="s">
        <v>39</v>
      </c>
      <c r="AO32">
        <v>25</v>
      </c>
      <c r="AP32">
        <v>15</v>
      </c>
      <c r="AQ32" t="s">
        <v>39</v>
      </c>
      <c r="AR32" t="s">
        <v>2836</v>
      </c>
      <c r="AS32" t="s">
        <v>3012</v>
      </c>
    </row>
    <row r="33" spans="1:45" x14ac:dyDescent="0.35">
      <c r="A33">
        <v>33</v>
      </c>
      <c r="B33" s="31">
        <v>7.272E-4</v>
      </c>
      <c r="C33">
        <v>203.958</v>
      </c>
      <c r="D33">
        <v>20</v>
      </c>
      <c r="E33">
        <v>255</v>
      </c>
      <c r="F33">
        <v>-90</v>
      </c>
      <c r="H33" t="s">
        <v>40</v>
      </c>
      <c r="I33" t="s">
        <v>2969</v>
      </c>
      <c r="J33" t="s">
        <v>39</v>
      </c>
      <c r="K33" t="s">
        <v>39</v>
      </c>
      <c r="L33" t="s">
        <v>39</v>
      </c>
      <c r="M33" t="s">
        <v>39</v>
      </c>
      <c r="N33" t="s">
        <v>39</v>
      </c>
      <c r="O33" t="s">
        <v>39</v>
      </c>
      <c r="Q33" s="1" t="s">
        <v>39</v>
      </c>
      <c r="R33" s="1" t="s">
        <v>39</v>
      </c>
      <c r="S33" s="1" t="s">
        <v>39</v>
      </c>
      <c r="T33" s="1" t="s">
        <v>39</v>
      </c>
      <c r="U33" s="1" t="s">
        <v>48</v>
      </c>
      <c r="V33" s="6" t="s">
        <v>39</v>
      </c>
      <c r="W33" s="6" t="s">
        <v>39</v>
      </c>
      <c r="X33">
        <v>25</v>
      </c>
      <c r="Y33" s="6" t="s">
        <v>39</v>
      </c>
      <c r="Z33" s="6" t="s">
        <v>2729</v>
      </c>
      <c r="AA33" s="6" t="s">
        <v>39</v>
      </c>
      <c r="AB33" s="6" t="s">
        <v>39</v>
      </c>
      <c r="AC33" s="6" t="s">
        <v>39</v>
      </c>
      <c r="AD33" s="6" t="s">
        <v>40</v>
      </c>
      <c r="AE33" s="6" t="s">
        <v>39</v>
      </c>
      <c r="AF33" s="6" t="s">
        <v>40</v>
      </c>
      <c r="AG33" s="6" t="s">
        <v>39</v>
      </c>
      <c r="AH33" s="6" t="s">
        <v>39</v>
      </c>
      <c r="AI33" s="6" t="s">
        <v>39</v>
      </c>
      <c r="AJ33" s="6" t="s">
        <v>3015</v>
      </c>
      <c r="AK33" s="19">
        <v>0</v>
      </c>
      <c r="AL33" s="6" t="s">
        <v>39</v>
      </c>
      <c r="AM33" s="6" t="s">
        <v>39</v>
      </c>
      <c r="AO33">
        <v>25</v>
      </c>
      <c r="AP33">
        <v>15</v>
      </c>
      <c r="AQ33" t="s">
        <v>39</v>
      </c>
      <c r="AR33" t="s">
        <v>2836</v>
      </c>
      <c r="AS33" t="s">
        <v>3011</v>
      </c>
    </row>
    <row r="34" spans="1:45" x14ac:dyDescent="0.35">
      <c r="A34">
        <v>34</v>
      </c>
      <c r="B34" s="31">
        <v>3.9389999999999998E-4</v>
      </c>
      <c r="C34">
        <v>51.683</v>
      </c>
      <c r="D34">
        <v>2.5</v>
      </c>
      <c r="E34">
        <v>102.895</v>
      </c>
      <c r="F34">
        <v>-91.507000000000005</v>
      </c>
      <c r="H34" t="s">
        <v>40</v>
      </c>
      <c r="I34" t="s">
        <v>2969</v>
      </c>
      <c r="J34" t="s">
        <v>39</v>
      </c>
      <c r="K34" t="s">
        <v>39</v>
      </c>
      <c r="L34" t="s">
        <v>39</v>
      </c>
      <c r="M34" t="s">
        <v>39</v>
      </c>
      <c r="N34" t="s">
        <v>39</v>
      </c>
      <c r="O34" t="s">
        <v>39</v>
      </c>
      <c r="Q34" s="1" t="s">
        <v>39</v>
      </c>
      <c r="R34" s="1" t="s">
        <v>39</v>
      </c>
      <c r="S34" s="1" t="s">
        <v>39</v>
      </c>
      <c r="T34" s="1" t="s">
        <v>39</v>
      </c>
      <c r="U34" t="s">
        <v>2990</v>
      </c>
      <c r="V34" s="6" t="s">
        <v>39</v>
      </c>
      <c r="W34" s="6" t="s">
        <v>39</v>
      </c>
      <c r="X34">
        <v>25</v>
      </c>
      <c r="Y34" s="6" t="s">
        <v>2973</v>
      </c>
      <c r="Z34">
        <v>0</v>
      </c>
      <c r="AA34" s="6" t="s">
        <v>2608</v>
      </c>
      <c r="AB34" s="6" t="s">
        <v>2991</v>
      </c>
      <c r="AC34" s="6" t="s">
        <v>2992</v>
      </c>
      <c r="AD34" s="6" t="s">
        <v>40</v>
      </c>
      <c r="AE34" s="6" t="s">
        <v>39</v>
      </c>
      <c r="AF34" s="6" t="s">
        <v>42</v>
      </c>
      <c r="AG34" s="6" t="s">
        <v>2983</v>
      </c>
      <c r="AH34" s="6" t="s">
        <v>2984</v>
      </c>
      <c r="AI34" s="6" t="s">
        <v>39</v>
      </c>
      <c r="AJ34" s="6" t="s">
        <v>3015</v>
      </c>
      <c r="AK34" s="19">
        <v>60.8</v>
      </c>
      <c r="AL34" s="6" t="s">
        <v>39</v>
      </c>
      <c r="AM34" s="6" t="s">
        <v>39</v>
      </c>
      <c r="AO34">
        <v>25</v>
      </c>
      <c r="AP34">
        <v>15</v>
      </c>
      <c r="AQ34" t="s">
        <v>39</v>
      </c>
      <c r="AR34" t="s">
        <v>2836</v>
      </c>
      <c r="AS34" t="s">
        <v>3010</v>
      </c>
    </row>
    <row r="35" spans="1:45" x14ac:dyDescent="0.35">
      <c r="A35">
        <v>35</v>
      </c>
      <c r="B35" s="31">
        <v>1E-3</v>
      </c>
      <c r="C35">
        <v>58.731999999999999</v>
      </c>
      <c r="D35">
        <v>0</v>
      </c>
      <c r="E35">
        <v>93</v>
      </c>
      <c r="F35">
        <v>-90</v>
      </c>
      <c r="H35" t="s">
        <v>40</v>
      </c>
      <c r="I35" t="s">
        <v>2969</v>
      </c>
      <c r="J35" t="s">
        <v>39</v>
      </c>
      <c r="K35" t="s">
        <v>39</v>
      </c>
      <c r="L35" t="s">
        <v>39</v>
      </c>
      <c r="M35" t="s">
        <v>39</v>
      </c>
      <c r="N35" t="s">
        <v>39</v>
      </c>
      <c r="O35" t="s">
        <v>39</v>
      </c>
      <c r="Q35" s="1" t="s">
        <v>39</v>
      </c>
      <c r="R35" s="1" t="s">
        <v>39</v>
      </c>
      <c r="S35" s="1" t="s">
        <v>39</v>
      </c>
      <c r="T35" s="1" t="s">
        <v>39</v>
      </c>
      <c r="U35" s="1" t="s">
        <v>48</v>
      </c>
      <c r="V35" s="6" t="s">
        <v>39</v>
      </c>
      <c r="W35" s="6" t="s">
        <v>39</v>
      </c>
      <c r="X35">
        <v>25</v>
      </c>
      <c r="Y35" s="6" t="s">
        <v>39</v>
      </c>
      <c r="Z35" s="6" t="s">
        <v>2729</v>
      </c>
      <c r="AA35" s="6" t="s">
        <v>39</v>
      </c>
      <c r="AB35" s="6" t="s">
        <v>39</v>
      </c>
      <c r="AC35" s="6" t="s">
        <v>39</v>
      </c>
      <c r="AD35" s="6" t="s">
        <v>40</v>
      </c>
      <c r="AE35" s="6" t="s">
        <v>39</v>
      </c>
      <c r="AF35" s="6" t="s">
        <v>40</v>
      </c>
      <c r="AG35" s="6" t="s">
        <v>39</v>
      </c>
      <c r="AH35" s="6" t="s">
        <v>39</v>
      </c>
      <c r="AI35" s="6" t="s">
        <v>39</v>
      </c>
      <c r="AJ35" s="6" t="s">
        <v>3015</v>
      </c>
      <c r="AK35" s="19">
        <v>63.6</v>
      </c>
      <c r="AL35" s="6" t="s">
        <v>39</v>
      </c>
      <c r="AM35" s="6" t="s">
        <v>39</v>
      </c>
      <c r="AO35">
        <v>25</v>
      </c>
      <c r="AP35">
        <v>15</v>
      </c>
      <c r="AQ35" t="s">
        <v>39</v>
      </c>
      <c r="AR35" t="s">
        <v>2836</v>
      </c>
      <c r="AS35" t="s">
        <v>3012</v>
      </c>
    </row>
    <row r="36" spans="1:45" x14ac:dyDescent="0.35">
      <c r="A36">
        <v>36</v>
      </c>
      <c r="B36" s="31">
        <v>6.6660000000000005E-4</v>
      </c>
      <c r="C36">
        <v>33.061</v>
      </c>
      <c r="D36">
        <v>2</v>
      </c>
      <c r="E36">
        <v>46</v>
      </c>
      <c r="F36">
        <v>-90</v>
      </c>
      <c r="H36" t="s">
        <v>40</v>
      </c>
      <c r="I36" t="s">
        <v>2969</v>
      </c>
      <c r="J36" t="s">
        <v>39</v>
      </c>
      <c r="K36" t="s">
        <v>39</v>
      </c>
      <c r="L36" t="s">
        <v>39</v>
      </c>
      <c r="M36" t="s">
        <v>39</v>
      </c>
      <c r="N36" t="s">
        <v>39</v>
      </c>
      <c r="O36" t="s">
        <v>39</v>
      </c>
      <c r="Q36" s="1" t="s">
        <v>39</v>
      </c>
      <c r="R36" s="1" t="s">
        <v>39</v>
      </c>
      <c r="S36" s="1" t="s">
        <v>39</v>
      </c>
      <c r="T36" s="1" t="s">
        <v>39</v>
      </c>
      <c r="U36" s="1" t="s">
        <v>48</v>
      </c>
      <c r="V36" s="6" t="s">
        <v>39</v>
      </c>
      <c r="W36" s="6" t="s">
        <v>39</v>
      </c>
      <c r="X36">
        <v>25</v>
      </c>
      <c r="Y36" s="6" t="s">
        <v>39</v>
      </c>
      <c r="Z36" s="6" t="s">
        <v>2729</v>
      </c>
      <c r="AA36" s="6" t="s">
        <v>39</v>
      </c>
      <c r="AB36" s="6" t="s">
        <v>39</v>
      </c>
      <c r="AC36" s="6" t="s">
        <v>39</v>
      </c>
      <c r="AD36" s="6" t="s">
        <v>40</v>
      </c>
      <c r="AE36" s="6" t="s">
        <v>39</v>
      </c>
      <c r="AF36" s="6" t="s">
        <v>40</v>
      </c>
      <c r="AG36" s="6" t="s">
        <v>39</v>
      </c>
      <c r="AH36" s="6" t="s">
        <v>39</v>
      </c>
      <c r="AI36" s="6" t="s">
        <v>39</v>
      </c>
      <c r="AJ36" s="6" t="s">
        <v>2971</v>
      </c>
      <c r="AK36" s="19">
        <v>0</v>
      </c>
      <c r="AL36" s="6" t="s">
        <v>39</v>
      </c>
      <c r="AM36" s="6" t="s">
        <v>39</v>
      </c>
      <c r="AO36">
        <v>25</v>
      </c>
      <c r="AP36">
        <v>15</v>
      </c>
      <c r="AQ36" t="s">
        <v>39</v>
      </c>
      <c r="AR36" t="s">
        <v>2836</v>
      </c>
      <c r="AS36" t="s">
        <v>3011</v>
      </c>
    </row>
    <row r="37" spans="1:45" x14ac:dyDescent="0.35">
      <c r="A37">
        <v>37</v>
      </c>
      <c r="B37">
        <v>0</v>
      </c>
      <c r="C37">
        <v>27</v>
      </c>
      <c r="D37">
        <v>27</v>
      </c>
      <c r="E37">
        <v>27</v>
      </c>
      <c r="F37">
        <v>3.085</v>
      </c>
      <c r="H37" t="s">
        <v>40</v>
      </c>
      <c r="I37" t="s">
        <v>2969</v>
      </c>
      <c r="J37" t="s">
        <v>39</v>
      </c>
      <c r="K37" t="s">
        <v>39</v>
      </c>
      <c r="L37" t="s">
        <v>39</v>
      </c>
      <c r="M37" t="s">
        <v>39</v>
      </c>
      <c r="N37" t="s">
        <v>39</v>
      </c>
      <c r="O37" t="s">
        <v>39</v>
      </c>
      <c r="Q37" s="1" t="s">
        <v>39</v>
      </c>
      <c r="R37" s="1" t="s">
        <v>39</v>
      </c>
      <c r="S37" s="1" t="s">
        <v>39</v>
      </c>
      <c r="T37" s="1" t="s">
        <v>39</v>
      </c>
      <c r="U37" t="s">
        <v>2990</v>
      </c>
      <c r="V37" s="6" t="s">
        <v>39</v>
      </c>
      <c r="W37" s="6" t="s">
        <v>39</v>
      </c>
      <c r="X37">
        <v>25</v>
      </c>
      <c r="Y37" s="6" t="s">
        <v>2973</v>
      </c>
      <c r="Z37">
        <v>0</v>
      </c>
      <c r="AA37" s="6" t="s">
        <v>2608</v>
      </c>
      <c r="AB37" s="6" t="s">
        <v>2991</v>
      </c>
      <c r="AC37" s="6" t="s">
        <v>2992</v>
      </c>
      <c r="AD37" s="6" t="s">
        <v>40</v>
      </c>
      <c r="AE37" s="6" t="s">
        <v>39</v>
      </c>
      <c r="AF37" s="6" t="s">
        <v>42</v>
      </c>
      <c r="AG37" s="6" t="s">
        <v>2983</v>
      </c>
      <c r="AH37" s="6" t="s">
        <v>2984</v>
      </c>
      <c r="AI37" s="6" t="s">
        <v>39</v>
      </c>
      <c r="AJ37" s="6" t="s">
        <v>2971</v>
      </c>
      <c r="AK37" s="19">
        <v>52.6</v>
      </c>
      <c r="AL37" s="6" t="s">
        <v>39</v>
      </c>
      <c r="AM37" s="6" t="s">
        <v>39</v>
      </c>
      <c r="AO37">
        <v>25</v>
      </c>
      <c r="AP37">
        <v>15</v>
      </c>
      <c r="AQ37" t="s">
        <v>39</v>
      </c>
      <c r="AR37" t="s">
        <v>2836</v>
      </c>
      <c r="AS37" t="s">
        <v>3010</v>
      </c>
    </row>
    <row r="38" spans="1:45" x14ac:dyDescent="0.35">
      <c r="A38" t="s">
        <v>1808</v>
      </c>
      <c r="B38" t="s">
        <v>2672</v>
      </c>
      <c r="C38" t="s">
        <v>2592</v>
      </c>
      <c r="D38" t="s">
        <v>579</v>
      </c>
      <c r="E38" t="s">
        <v>1807</v>
      </c>
      <c r="F38" t="s">
        <v>2968</v>
      </c>
      <c r="G38" t="s">
        <v>42</v>
      </c>
      <c r="H38" t="s">
        <v>40</v>
      </c>
      <c r="I38" t="s">
        <v>2969</v>
      </c>
      <c r="J38" t="s">
        <v>39</v>
      </c>
      <c r="K38" t="s">
        <v>39</v>
      </c>
      <c r="L38" t="s">
        <v>39</v>
      </c>
      <c r="M38" t="s">
        <v>39</v>
      </c>
      <c r="N38" t="s">
        <v>39</v>
      </c>
      <c r="O38" t="s">
        <v>39</v>
      </c>
      <c r="Q38" s="1" t="s">
        <v>39</v>
      </c>
      <c r="R38" s="1" t="s">
        <v>39</v>
      </c>
      <c r="S38" s="1" t="s">
        <v>39</v>
      </c>
      <c r="T38" s="1" t="s">
        <v>39</v>
      </c>
      <c r="U38" s="1" t="s">
        <v>48</v>
      </c>
      <c r="V38" s="6" t="s">
        <v>39</v>
      </c>
      <c r="W38" s="6" t="s">
        <v>39</v>
      </c>
      <c r="X38">
        <v>25</v>
      </c>
      <c r="Y38" s="6" t="s">
        <v>39</v>
      </c>
      <c r="Z38" s="6" t="s">
        <v>2729</v>
      </c>
      <c r="AA38" s="6" t="s">
        <v>39</v>
      </c>
      <c r="AB38" s="6" t="s">
        <v>39</v>
      </c>
      <c r="AC38" s="6" t="s">
        <v>39</v>
      </c>
      <c r="AD38" s="6" t="s">
        <v>40</v>
      </c>
      <c r="AE38" s="6" t="s">
        <v>39</v>
      </c>
      <c r="AF38" s="6" t="s">
        <v>40</v>
      </c>
      <c r="AG38" s="6" t="s">
        <v>39</v>
      </c>
      <c r="AH38" s="6" t="s">
        <v>39</v>
      </c>
      <c r="AI38" s="6" t="s">
        <v>39</v>
      </c>
      <c r="AJ38" s="6" t="s">
        <v>2971</v>
      </c>
      <c r="AK38" s="19">
        <v>45.9</v>
      </c>
      <c r="AL38" s="6" t="s">
        <v>39</v>
      </c>
      <c r="AM38" s="6" t="s">
        <v>39</v>
      </c>
      <c r="AO38">
        <v>25</v>
      </c>
      <c r="AP38">
        <v>15</v>
      </c>
      <c r="AQ38" t="s">
        <v>39</v>
      </c>
      <c r="AR38" t="s">
        <v>2836</v>
      </c>
      <c r="AS38" t="s">
        <v>3012</v>
      </c>
    </row>
    <row r="39" spans="1:45" x14ac:dyDescent="0.35">
      <c r="A39" s="14"/>
      <c r="C39" s="17"/>
      <c r="E39" s="14"/>
      <c r="G39" s="17"/>
      <c r="I39" s="14"/>
      <c r="J39" s="17"/>
      <c r="K39" s="17"/>
      <c r="W39" s="17"/>
      <c r="X39" s="17"/>
      <c r="AC39" s="14"/>
    </row>
    <row r="40" spans="1:45" x14ac:dyDescent="0.35">
      <c r="A40" s="14"/>
      <c r="C40" s="17"/>
      <c r="E40" s="14"/>
      <c r="G40" s="17"/>
      <c r="I40" s="14"/>
      <c r="J40" s="17"/>
      <c r="K40" s="17"/>
      <c r="W40" s="17"/>
      <c r="AC40" s="14"/>
    </row>
    <row r="41" spans="1:45" x14ac:dyDescent="0.35">
      <c r="A41" s="14"/>
      <c r="C41" s="17"/>
      <c r="E41" s="14"/>
      <c r="G41" s="17"/>
      <c r="I41" s="14"/>
      <c r="J41" s="17"/>
      <c r="K41" s="17"/>
      <c r="W41" s="17"/>
    </row>
    <row r="42" spans="1:45" x14ac:dyDescent="0.35">
      <c r="A42" s="14"/>
      <c r="C42" s="17"/>
      <c r="E42" s="14"/>
      <c r="G42" s="17"/>
      <c r="I42" s="14"/>
      <c r="J42" s="17"/>
      <c r="K42" s="17"/>
      <c r="W42" s="17"/>
    </row>
    <row r="43" spans="1:45" x14ac:dyDescent="0.35">
      <c r="A43" s="14"/>
      <c r="C43" s="17"/>
      <c r="E43" s="14"/>
      <c r="G43" s="17"/>
      <c r="I43" s="14"/>
      <c r="J43" s="17"/>
      <c r="K43" s="17"/>
    </row>
    <row r="44" spans="1:45" x14ac:dyDescent="0.35">
      <c r="A44" s="14"/>
      <c r="C44" s="17"/>
      <c r="E44" s="14"/>
      <c r="G44" s="17"/>
    </row>
    <row r="47" spans="1:45" x14ac:dyDescent="0.35">
      <c r="A47" s="14"/>
      <c r="C47" s="17"/>
      <c r="G47" s="17"/>
      <c r="I47" s="24"/>
      <c r="K47" s="17"/>
    </row>
    <row r="48" spans="1:45"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2023-03-14T23:46:42Z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