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.sharepoint.com/teams/ubcBGCH-gr-UBCBotanicalGardenAsianGardenTeam/Shared Documents/General/Magnolia Phenology Study/Data entry/"/>
    </mc:Choice>
  </mc:AlternateContent>
  <xr:revisionPtr revIDLastSave="247" documentId="8_{DC1DB91F-2F96-4256-8F43-1ECE48D570C4}" xr6:coauthVersionLast="47" xr6:coauthVersionMax="47" xr10:uidLastSave="{96E4D1C4-35E8-405B-8DCA-6CB83D98EC62}"/>
  <bookViews>
    <workbookView xWindow="0" yWindow="0" windowWidth="16536" windowHeight="6240" xr2:uid="{274B5DF1-6049-4618-B904-8852CE69129A}"/>
  </bookViews>
  <sheets>
    <sheet name="2011" sheetId="1" r:id="rId1"/>
  </sheets>
  <definedNames>
    <definedName name="_xlnm._FilterDatabase" localSheetId="0" hidden="1">'2011'!$D$1:$D$86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79" i="1"/>
  <c r="G79" i="1"/>
  <c r="F79" i="1"/>
  <c r="E79" i="1"/>
  <c r="D79" i="1"/>
  <c r="H78" i="1"/>
  <c r="G78" i="1"/>
  <c r="F78" i="1"/>
  <c r="E78" i="1"/>
  <c r="D78" i="1"/>
  <c r="H77" i="1"/>
  <c r="G77" i="1"/>
  <c r="F77" i="1"/>
  <c r="E77" i="1"/>
  <c r="D77" i="1"/>
  <c r="H76" i="1"/>
  <c r="G76" i="1"/>
  <c r="F76" i="1"/>
  <c r="E76" i="1"/>
  <c r="D76" i="1"/>
  <c r="H75" i="1"/>
  <c r="G75" i="1"/>
  <c r="F75" i="1"/>
  <c r="E75" i="1"/>
  <c r="D75" i="1"/>
  <c r="H73" i="1"/>
  <c r="G73" i="1"/>
  <c r="F73" i="1"/>
  <c r="E73" i="1"/>
  <c r="D73" i="1"/>
  <c r="H71" i="1"/>
  <c r="G71" i="1"/>
  <c r="F71" i="1"/>
  <c r="E71" i="1"/>
  <c r="D71" i="1"/>
  <c r="H67" i="1"/>
  <c r="G67" i="1"/>
  <c r="F67" i="1"/>
  <c r="E67" i="1"/>
  <c r="D67" i="1"/>
  <c r="H66" i="1"/>
  <c r="G66" i="1"/>
  <c r="F66" i="1"/>
  <c r="E66" i="1"/>
  <c r="D66" i="1"/>
  <c r="H63" i="1"/>
  <c r="G63" i="1"/>
  <c r="F63" i="1"/>
  <c r="E63" i="1"/>
  <c r="D63" i="1"/>
  <c r="F58" i="1"/>
  <c r="E58" i="1"/>
  <c r="D58" i="1"/>
  <c r="H54" i="1"/>
  <c r="G54" i="1"/>
  <c r="F54" i="1"/>
  <c r="E54" i="1"/>
  <c r="D54" i="1"/>
  <c r="H53" i="1"/>
  <c r="G53" i="1"/>
  <c r="F53" i="1"/>
  <c r="E53" i="1"/>
  <c r="D53" i="1"/>
  <c r="H50" i="1"/>
  <c r="G50" i="1"/>
  <c r="F50" i="1"/>
  <c r="E50" i="1"/>
  <c r="D50" i="1"/>
  <c r="H44" i="1"/>
  <c r="G44" i="1"/>
  <c r="F44" i="1"/>
  <c r="E44" i="1"/>
  <c r="D44" i="1"/>
  <c r="G39" i="1"/>
  <c r="F39" i="1"/>
  <c r="E39" i="1"/>
  <c r="D39" i="1"/>
  <c r="G38" i="1"/>
  <c r="F38" i="1"/>
  <c r="E38" i="1"/>
  <c r="D38" i="1"/>
  <c r="H34" i="1"/>
  <c r="G34" i="1"/>
  <c r="F34" i="1"/>
  <c r="E34" i="1"/>
  <c r="D34" i="1"/>
  <c r="F27" i="1"/>
  <c r="E27" i="1"/>
  <c r="D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tc={BE829340-CB51-4C79-B7C4-4383CE6792D0}</author>
  </authors>
  <commentList>
    <comment ref="H77" authorId="0" shapeId="0" xr:uid="{BE829340-CB51-4C79-B7C4-4383CE679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date is almost faded away.</t>
      </text>
    </comment>
  </commentList>
</comments>
</file>

<file path=xl/sharedStrings.xml><?xml version="1.0" encoding="utf-8"?>
<sst xmlns="http://schemas.openxmlformats.org/spreadsheetml/2006/main" count="369" uniqueCount="204">
  <si>
    <t>Ref. No.</t>
  </si>
  <si>
    <t>Location</t>
  </si>
  <si>
    <t>Name</t>
  </si>
  <si>
    <t>First bud colour</t>
  </si>
  <si>
    <t>First flower fully open</t>
  </si>
  <si>
    <t>Peak bloom</t>
  </si>
  <si>
    <t>First tepal drop</t>
  </si>
  <si>
    <t>Last tepal drop</t>
  </si>
  <si>
    <t>First green seen</t>
  </si>
  <si>
    <t>Accession Number</t>
  </si>
  <si>
    <t>Status in 2024</t>
  </si>
  <si>
    <t>Comments</t>
  </si>
  <si>
    <t>AC•</t>
  </si>
  <si>
    <t>Magnolia sprengeri 'Diva'</t>
  </si>
  <si>
    <t>1982-0954.03</t>
  </si>
  <si>
    <t>Open</t>
  </si>
  <si>
    <t>three new flowers blooming</t>
  </si>
  <si>
    <t>A5•</t>
  </si>
  <si>
    <t>Magnolia sargentiana 'Blood Moon'</t>
  </si>
  <si>
    <t>1986-0338.01</t>
  </si>
  <si>
    <t>Magnolia wilsonii 'Bovee'</t>
  </si>
  <si>
    <t>1985-0328.01</t>
  </si>
  <si>
    <t>Excluded</t>
  </si>
  <si>
    <t>A6•</t>
  </si>
  <si>
    <t>Magnolia campbellii 'Darjeeling'</t>
  </si>
  <si>
    <t>1984-0028.01</t>
  </si>
  <si>
    <t>Completed</t>
  </si>
  <si>
    <t>AL•</t>
  </si>
  <si>
    <t>Magnolia campbellii 'Borde Hill'</t>
  </si>
  <si>
    <t>1982-0946.03</t>
  </si>
  <si>
    <t>Data wasn't collected, not blooming this year</t>
  </si>
  <si>
    <t>AE•</t>
  </si>
  <si>
    <t>Magnolia campbellii 'Lanarth'</t>
  </si>
  <si>
    <t>1984-0567.01</t>
  </si>
  <si>
    <t>A9•</t>
  </si>
  <si>
    <t>1982-0946.02</t>
  </si>
  <si>
    <t>B3•</t>
  </si>
  <si>
    <t>Magnolia campbellii</t>
  </si>
  <si>
    <t>1982-0944.01</t>
  </si>
  <si>
    <t>B5•</t>
  </si>
  <si>
    <t>Magnolia globosa</t>
  </si>
  <si>
    <t>1979-0837.01</t>
  </si>
  <si>
    <t>Magnolia sargentiana</t>
  </si>
  <si>
    <t>1982-1391.02</t>
  </si>
  <si>
    <t>A2•</t>
  </si>
  <si>
    <t>Magnolia dawsoniana</t>
  </si>
  <si>
    <t>1978-0091.01</t>
  </si>
  <si>
    <t>D3•</t>
  </si>
  <si>
    <t>1982-0951.01</t>
  </si>
  <si>
    <t>C7•</t>
  </si>
  <si>
    <t>1988-0065.01</t>
  </si>
  <si>
    <t>B4•</t>
  </si>
  <si>
    <t>Magnolia sprengeri</t>
  </si>
  <si>
    <t>1976-0041.01</t>
  </si>
  <si>
    <t>Magnolia dawsoniana 'Chyverton Red'</t>
  </si>
  <si>
    <t>1978-0362.01</t>
  </si>
  <si>
    <t>B6•</t>
  </si>
  <si>
    <t>Magnolia delavayi</t>
  </si>
  <si>
    <t>1985-0275.02</t>
  </si>
  <si>
    <t>B7•</t>
  </si>
  <si>
    <t>Magnolia campbellii 'Landicla'</t>
  </si>
  <si>
    <t>1982-0943.02</t>
  </si>
  <si>
    <t>D9•</t>
  </si>
  <si>
    <t>1982-1437.02</t>
  </si>
  <si>
    <t>C9•</t>
  </si>
  <si>
    <t>Magnolia stellata</t>
  </si>
  <si>
    <t>1972-0218.01</t>
  </si>
  <si>
    <t>no data in column I</t>
  </si>
  <si>
    <t>D8•</t>
  </si>
  <si>
    <t>1978-0362.03</t>
  </si>
  <si>
    <t>DB•</t>
  </si>
  <si>
    <t>1980-0041.01</t>
  </si>
  <si>
    <t>1982-0939.04</t>
  </si>
  <si>
    <t>E9•</t>
  </si>
  <si>
    <t>1984-0042.03</t>
  </si>
  <si>
    <t>1982-0941.02</t>
  </si>
  <si>
    <t>1982-0940.01</t>
  </si>
  <si>
    <t>H3•</t>
  </si>
  <si>
    <t>1982-0939.06</t>
  </si>
  <si>
    <t>No data in column G and H. 1 Flower blooming near the top on the south side on May 4th.</t>
  </si>
  <si>
    <t>1983-0456.01</t>
  </si>
  <si>
    <t>Magnolia campbellii (Alba Group) 'Ethel Hillier'</t>
  </si>
  <si>
    <t>1983-0457.01</t>
  </si>
  <si>
    <t>1982-0940.03</t>
  </si>
  <si>
    <t>C2•</t>
  </si>
  <si>
    <t>1983-0457.03</t>
  </si>
  <si>
    <t>1982-0944.05</t>
  </si>
  <si>
    <t>Magnolia 'Barbara Cook'</t>
  </si>
  <si>
    <t>1982-0948.02</t>
  </si>
  <si>
    <t>D2•</t>
  </si>
  <si>
    <t>Magnolia sprengeri 'Claret Cup'</t>
  </si>
  <si>
    <t>1982-0953.01</t>
  </si>
  <si>
    <t>1982-0940.04</t>
  </si>
  <si>
    <t>1982-1437.01</t>
  </si>
  <si>
    <t>1982-0943.03</t>
  </si>
  <si>
    <t>1982-1437.04</t>
  </si>
  <si>
    <t>No data recorded in column H.</t>
  </si>
  <si>
    <t>CA•</t>
  </si>
  <si>
    <t>Magnolia denudata 'Forrest's Pink'</t>
  </si>
  <si>
    <t>1982-0949.01</t>
  </si>
  <si>
    <t>Magnolia biondii</t>
  </si>
  <si>
    <t>1984-0566.01</t>
  </si>
  <si>
    <t>D6•</t>
  </si>
  <si>
    <t>Magnolia sieboldii</t>
  </si>
  <si>
    <t>1982-0929.02</t>
  </si>
  <si>
    <t>CB•</t>
  </si>
  <si>
    <t>1974-1099.01</t>
  </si>
  <si>
    <t>D7•</t>
  </si>
  <si>
    <t>1982-0945.05</t>
  </si>
  <si>
    <t>1974-1054.01</t>
  </si>
  <si>
    <t xml:space="preserve">The tree has very few buds. Has 6 buds. </t>
  </si>
  <si>
    <t>8•</t>
  </si>
  <si>
    <t>1982-0929.01</t>
  </si>
  <si>
    <t>No record of M. sieboldii ever planted in D5, or moved.</t>
  </si>
  <si>
    <t>C4•</t>
  </si>
  <si>
    <t>Magnolia insignis</t>
  </si>
  <si>
    <t>2011-0577.01</t>
  </si>
  <si>
    <t>1977-0115.02</t>
  </si>
  <si>
    <t>One item in accession may have been from conserved number 04191-153-72, 1972-0218. Original planying indicated item planted in D4, but current accession number lists more than were originally planted from conserved number.</t>
  </si>
  <si>
    <t>D4•</t>
  </si>
  <si>
    <t>1977-0115.03</t>
  </si>
  <si>
    <t>K1•</t>
  </si>
  <si>
    <t>2013-0384.01</t>
  </si>
  <si>
    <t>D5•</t>
  </si>
  <si>
    <t>1978-0361.01</t>
  </si>
  <si>
    <t xml:space="preserve">The tree has very few buds.  </t>
  </si>
  <si>
    <t>E5•</t>
  </si>
  <si>
    <t>1982-0953.02</t>
  </si>
  <si>
    <t>E8•</t>
  </si>
  <si>
    <t>Magnolia denudata</t>
  </si>
  <si>
    <t>1980-0040.01</t>
  </si>
  <si>
    <t>H7•</t>
  </si>
  <si>
    <t>Magnolia sprengeri 'Wakehurst'</t>
  </si>
  <si>
    <t>1982-0952.01</t>
  </si>
  <si>
    <t>Few Flowers Blooming</t>
  </si>
  <si>
    <t>F6•</t>
  </si>
  <si>
    <t>1981-0280.01</t>
  </si>
  <si>
    <t>F7•</t>
  </si>
  <si>
    <t>1985-0275.03</t>
  </si>
  <si>
    <t>FA•</t>
  </si>
  <si>
    <t>1981-0063.01</t>
  </si>
  <si>
    <t>F3•</t>
  </si>
  <si>
    <t>2014-0214.01</t>
  </si>
  <si>
    <t>1982-0943.01</t>
  </si>
  <si>
    <t>No data recorded in column G and H due to "not open property". 2 Buds only in the tree.</t>
  </si>
  <si>
    <t>F5•</t>
  </si>
  <si>
    <t>1983-0458.02</t>
  </si>
  <si>
    <t>1982-0939.05</t>
  </si>
  <si>
    <t>F4•</t>
  </si>
  <si>
    <t>1984-0028.02</t>
  </si>
  <si>
    <t>J7•</t>
  </si>
  <si>
    <t>2014-0214.02</t>
  </si>
  <si>
    <t>EB•</t>
  </si>
  <si>
    <t>Magnolia dawsoniana 'Clarke'</t>
  </si>
  <si>
    <t>1979-0245.01</t>
  </si>
  <si>
    <t>1986-0337.02</t>
  </si>
  <si>
    <t>1980-0425.02</t>
  </si>
  <si>
    <t>F2•</t>
  </si>
  <si>
    <t>Magnolia sargentiana 'Chyverton Dark'</t>
  </si>
  <si>
    <t>1986-0225.01</t>
  </si>
  <si>
    <t>E7•</t>
  </si>
  <si>
    <t>1979-0244.01</t>
  </si>
  <si>
    <t>BC•</t>
  </si>
  <si>
    <t>Magnolia cylindrica</t>
  </si>
  <si>
    <t>1981-0077.01</t>
  </si>
  <si>
    <t>L6•</t>
  </si>
  <si>
    <t>2016-0236.01</t>
  </si>
  <si>
    <t>C1•</t>
  </si>
  <si>
    <t>1978-0362.02</t>
  </si>
  <si>
    <t>Magnolia zenii</t>
  </si>
  <si>
    <t>1986-0146.01</t>
  </si>
  <si>
    <t>E4•</t>
  </si>
  <si>
    <t>1981-0077.02</t>
  </si>
  <si>
    <t>1982-0947.01</t>
  </si>
  <si>
    <t>A3•</t>
  </si>
  <si>
    <t>Magnolia officinalis var. biloba</t>
  </si>
  <si>
    <t>1982-0950.01</t>
  </si>
  <si>
    <t>G6•</t>
  </si>
  <si>
    <t>Magnolia denudata 'Wada's Japanese Clone'</t>
  </si>
  <si>
    <t>1992-0414.01</t>
  </si>
  <si>
    <t>1992-0484.02</t>
  </si>
  <si>
    <t>1982-0939.03</t>
  </si>
  <si>
    <t>&lt;12 Flowers Blooming.</t>
  </si>
  <si>
    <t>Magnolia sprengeri 'Eric Savill'</t>
  </si>
  <si>
    <t>1989-0617.01</t>
  </si>
  <si>
    <t>Magnolia cavaleriei var. platypetala</t>
  </si>
  <si>
    <t>1996-0784.03</t>
  </si>
  <si>
    <t>G2•</t>
  </si>
  <si>
    <t>Magnolia campbellii 'Betty Jessel'</t>
  </si>
  <si>
    <t>1990-0487.01</t>
  </si>
  <si>
    <t>Magnolia amoena</t>
  </si>
  <si>
    <t>2001-0559.02</t>
  </si>
  <si>
    <t>Magnolia maudiae</t>
  </si>
  <si>
    <t>2002-0460.01</t>
  </si>
  <si>
    <t>Magnolia conifera</t>
  </si>
  <si>
    <t>1998-0507.02</t>
  </si>
  <si>
    <t>Magnolia laevifolia</t>
  </si>
  <si>
    <t>2012-0178.01</t>
  </si>
  <si>
    <t>GB•</t>
  </si>
  <si>
    <t>Magnolia chevalieri</t>
  </si>
  <si>
    <t>2000-0487.05</t>
  </si>
  <si>
    <t>C3•</t>
  </si>
  <si>
    <t>Magnolia sapaensis</t>
  </si>
  <si>
    <t>2000-0389.01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</si>
</sst>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14" fontId="0" fillId="0" borderId="0" xfId="0" applyNumberFormat="1"/>
    <xf numFmtId="0" fontId="1" fillId="0" borderId="0" xfId="0" applyFont="1"/>
    <xf numFmtId="1" fontId="1" fillId="0" borderId="0" xfId="0" applyNumberFormat="1" applyFont="1" applyAlignment="1" applyProtection="1">
      <alignment horizontal="left"/>
      <protection locked="0"/>
    </xf>
    <xf numFmtId="0" fontId="1" fillId="2" borderId="1" xfId="0" applyFont="1" applyFill="1" applyBorder="1"/>
    <xf numFmtId="14" fontId="0" fillId="2" borderId="1" xfId="0" applyNumberFormat="1" applyFill="1" applyBorder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14" fontId="1" fillId="2" borderId="1" xfId="0" applyNumberFormat="1" applyFont="1" applyFill="1" applyBorder="1"/>
    <xf numFmtId="1" fontId="0" fillId="2" borderId="1" xfId="0" applyNumberForma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uriakarimi.08" id="{65CFE9EF-6A6B-4460-95EB-6A1C2CBFF3E9}" userId="S::pouriakarimi.08_yahoo.com#ext#@ubcca.onmicrosoft.com::96f84a17-108e-4816-b8fc-71646894ca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7" dT="2024-03-18T05:55:18.93" personId="{65CFE9EF-6A6B-4460-95EB-6A1C2CBFF3E9}" id="{BE829340-CB51-4C79-B7C4-4383CE6792D0}">
    <text>The date is almost faded away.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8CC8-A788-435E-8170-01E41A17B354}">
  <dimension ref="A1:L86"/>
  <sheetViews>
    <sheetView tabSelected="1" topLeftCell="A12" workbookViewId="0">
      <selection activeCell="G27" sqref="G27"/>
    </sheetView>
  </sheetViews>
  <sheetFormatPr defaultColWidth="11.42578125" defaultRowHeight="13.15"/>
  <cols>
    <col min="1" max="1" width="7.7109375" bestFit="1" customWidth="1"/>
    <col min="2" max="2" width="8" bestFit="1" customWidth="1"/>
    <col min="3" max="3" width="39.85546875" bestFit="1" customWidth="1"/>
    <col min="4" max="4" width="21.85546875" style="4" bestFit="1" customWidth="1"/>
    <col min="5" max="5" width="18.7109375" style="4" bestFit="1" customWidth="1"/>
    <col min="6" max="6" width="11.7109375" style="4" bestFit="1" customWidth="1"/>
    <col min="7" max="7" width="13.5703125" style="4" bestFit="1" customWidth="1"/>
    <col min="8" max="8" width="13.42578125" style="4" bestFit="1" customWidth="1"/>
    <col min="9" max="9" width="14.5703125" style="4" bestFit="1" customWidth="1"/>
    <col min="10" max="10" width="16.85546875" bestFit="1" customWidth="1"/>
    <col min="11" max="11" width="13.140625" bestFit="1" customWidth="1"/>
    <col min="12" max="12" width="84.140625" customWidth="1"/>
  </cols>
  <sheetData>
    <row r="1" spans="1:12" ht="25.5" customHeight="1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t="s">
        <v>9</v>
      </c>
      <c r="K1" t="s">
        <v>10</v>
      </c>
      <c r="L1" t="s">
        <v>11</v>
      </c>
    </row>
    <row r="2" spans="1:12" s="5" customFormat="1" ht="12.75">
      <c r="A2" s="7">
        <v>2</v>
      </c>
      <c r="B2" s="7" t="s">
        <v>12</v>
      </c>
      <c r="C2" s="7" t="s">
        <v>13</v>
      </c>
      <c r="D2" s="8">
        <v>40629</v>
      </c>
      <c r="E2" s="8">
        <v>40639</v>
      </c>
      <c r="F2" s="8">
        <v>40657</v>
      </c>
      <c r="G2" s="8">
        <v>40653</v>
      </c>
      <c r="H2" s="8">
        <v>40693</v>
      </c>
      <c r="I2" s="8"/>
      <c r="J2" s="7" t="s">
        <v>14</v>
      </c>
      <c r="K2" s="9" t="s">
        <v>15</v>
      </c>
      <c r="L2" s="10" t="s">
        <v>16</v>
      </c>
    </row>
    <row r="3" spans="1:12" s="5" customFormat="1" ht="12.75">
      <c r="A3" s="7">
        <v>3</v>
      </c>
      <c r="B3" s="7" t="s">
        <v>17</v>
      </c>
      <c r="C3" s="7" t="s">
        <v>18</v>
      </c>
      <c r="D3" s="8">
        <v>40625</v>
      </c>
      <c r="E3" s="8">
        <v>40639</v>
      </c>
      <c r="F3" s="8">
        <v>40646</v>
      </c>
      <c r="G3" s="8">
        <v>40646</v>
      </c>
      <c r="H3" s="8">
        <v>40671</v>
      </c>
      <c r="I3" s="8"/>
      <c r="J3" s="7" t="s">
        <v>19</v>
      </c>
      <c r="K3" s="9" t="s">
        <v>15</v>
      </c>
      <c r="L3" s="11"/>
    </row>
    <row r="4" spans="1:12" ht="12.75">
      <c r="A4">
        <v>4</v>
      </c>
      <c r="B4" t="s">
        <v>17</v>
      </c>
      <c r="C4" t="s">
        <v>20</v>
      </c>
      <c r="J4" t="s">
        <v>21</v>
      </c>
      <c r="K4" s="1" t="s">
        <v>22</v>
      </c>
      <c r="L4" s="2"/>
    </row>
    <row r="5" spans="1:12" ht="12.75">
      <c r="A5">
        <v>5</v>
      </c>
      <c r="B5" t="s">
        <v>23</v>
      </c>
      <c r="C5" t="s">
        <v>24</v>
      </c>
      <c r="J5" t="s">
        <v>25</v>
      </c>
      <c r="K5" s="1" t="s">
        <v>26</v>
      </c>
      <c r="L5" s="2"/>
    </row>
    <row r="6" spans="1:12" s="5" customFormat="1" ht="12.75">
      <c r="A6" s="7">
        <v>6</v>
      </c>
      <c r="B6" s="7" t="s">
        <v>27</v>
      </c>
      <c r="C6" s="7" t="s">
        <v>28</v>
      </c>
      <c r="D6" s="8"/>
      <c r="E6" s="8"/>
      <c r="F6" s="8"/>
      <c r="G6" s="8"/>
      <c r="H6" s="8"/>
      <c r="I6" s="12"/>
      <c r="J6" s="7" t="s">
        <v>29</v>
      </c>
      <c r="K6" s="9" t="s">
        <v>15</v>
      </c>
      <c r="L6" s="13" t="s">
        <v>30</v>
      </c>
    </row>
    <row r="7" spans="1:12" s="5" customFormat="1" ht="12.75">
      <c r="A7" s="7">
        <v>7</v>
      </c>
      <c r="B7" s="7" t="s">
        <v>31</v>
      </c>
      <c r="C7" s="7" t="s">
        <v>32</v>
      </c>
      <c r="D7" s="8"/>
      <c r="E7" s="8"/>
      <c r="F7" s="8"/>
      <c r="G7" s="8"/>
      <c r="H7" s="8"/>
      <c r="I7" s="12"/>
      <c r="J7" s="7" t="s">
        <v>33</v>
      </c>
      <c r="K7" s="9" t="s">
        <v>15</v>
      </c>
      <c r="L7" s="13" t="s">
        <v>30</v>
      </c>
    </row>
    <row r="8" spans="1:12" ht="12.75">
      <c r="A8">
        <v>8</v>
      </c>
      <c r="B8" t="s">
        <v>34</v>
      </c>
      <c r="C8" t="s">
        <v>28</v>
      </c>
      <c r="J8" t="s">
        <v>35</v>
      </c>
      <c r="K8" s="1" t="s">
        <v>22</v>
      </c>
      <c r="L8" s="6"/>
    </row>
    <row r="9" spans="1:12" ht="12.75">
      <c r="A9">
        <v>9</v>
      </c>
      <c r="B9" t="s">
        <v>36</v>
      </c>
      <c r="C9" t="s">
        <v>37</v>
      </c>
      <c r="J9" t="s">
        <v>38</v>
      </c>
      <c r="K9" s="1" t="s">
        <v>22</v>
      </c>
      <c r="L9" s="3"/>
    </row>
    <row r="10" spans="1:12" ht="12.75">
      <c r="A10">
        <v>10</v>
      </c>
      <c r="B10" t="s">
        <v>39</v>
      </c>
      <c r="C10" t="s">
        <v>40</v>
      </c>
      <c r="J10" t="s">
        <v>41</v>
      </c>
      <c r="K10" s="1" t="s">
        <v>22</v>
      </c>
      <c r="L10" s="2"/>
    </row>
    <row r="11" spans="1:12" ht="12.75">
      <c r="A11">
        <v>11</v>
      </c>
      <c r="B11" t="s">
        <v>39</v>
      </c>
      <c r="C11" t="s">
        <v>42</v>
      </c>
      <c r="J11" t="s">
        <v>43</v>
      </c>
      <c r="K11" s="1" t="s">
        <v>22</v>
      </c>
      <c r="L11" s="2"/>
    </row>
    <row r="12" spans="1:12" ht="12.75">
      <c r="A12">
        <v>12</v>
      </c>
      <c r="B12" t="s">
        <v>44</v>
      </c>
      <c r="C12" t="s">
        <v>45</v>
      </c>
      <c r="J12" t="s">
        <v>46</v>
      </c>
      <c r="K12" s="1" t="s">
        <v>26</v>
      </c>
      <c r="L12" s="3"/>
    </row>
    <row r="13" spans="1:12" ht="12.75">
      <c r="A13">
        <v>13</v>
      </c>
      <c r="B13" t="s">
        <v>47</v>
      </c>
      <c r="C13" t="s">
        <v>42</v>
      </c>
      <c r="J13" t="s">
        <v>48</v>
      </c>
      <c r="K13" s="1" t="s">
        <v>26</v>
      </c>
      <c r="L13" s="3"/>
    </row>
    <row r="14" spans="1:12" s="5" customFormat="1" ht="12.75">
      <c r="A14" s="7">
        <v>14</v>
      </c>
      <c r="B14" s="7" t="s">
        <v>49</v>
      </c>
      <c r="C14" s="7" t="s">
        <v>42</v>
      </c>
      <c r="D14" s="8">
        <v>40632</v>
      </c>
      <c r="E14" s="8">
        <v>40649</v>
      </c>
      <c r="F14" s="8">
        <v>40646</v>
      </c>
      <c r="G14" s="8">
        <v>40643</v>
      </c>
      <c r="H14" s="8">
        <v>40678</v>
      </c>
      <c r="I14" s="8"/>
      <c r="J14" s="7" t="s">
        <v>50</v>
      </c>
      <c r="K14" s="9" t="s">
        <v>15</v>
      </c>
      <c r="L14" s="11"/>
    </row>
    <row r="15" spans="1:12" ht="12.75">
      <c r="A15">
        <v>15</v>
      </c>
      <c r="B15" t="s">
        <v>51</v>
      </c>
      <c r="C15" t="s">
        <v>52</v>
      </c>
      <c r="J15" t="s">
        <v>53</v>
      </c>
      <c r="K15" s="1" t="s">
        <v>22</v>
      </c>
      <c r="L15" s="3"/>
    </row>
    <row r="16" spans="1:12" s="5" customFormat="1" ht="12.75">
      <c r="A16" s="7">
        <v>16</v>
      </c>
      <c r="B16" s="7" t="s">
        <v>51</v>
      </c>
      <c r="C16" s="7" t="s">
        <v>54</v>
      </c>
      <c r="D16" s="8">
        <v>40629</v>
      </c>
      <c r="E16" s="8">
        <v>40643</v>
      </c>
      <c r="F16" s="8">
        <v>40650</v>
      </c>
      <c r="G16" s="8">
        <v>40646</v>
      </c>
      <c r="H16" s="8">
        <v>40693</v>
      </c>
      <c r="I16" s="8"/>
      <c r="J16" s="7" t="s">
        <v>55</v>
      </c>
      <c r="K16" s="9" t="s">
        <v>15</v>
      </c>
      <c r="L16" s="14" t="s">
        <v>16</v>
      </c>
    </row>
    <row r="17" spans="1:12" ht="12.75">
      <c r="A17">
        <v>17</v>
      </c>
      <c r="B17" t="s">
        <v>56</v>
      </c>
      <c r="C17" t="s">
        <v>57</v>
      </c>
      <c r="J17" t="s">
        <v>58</v>
      </c>
      <c r="K17" s="1" t="s">
        <v>22</v>
      </c>
      <c r="L17" s="3"/>
    </row>
    <row r="18" spans="1:12" ht="12.75">
      <c r="A18">
        <v>18</v>
      </c>
      <c r="B18" t="s">
        <v>59</v>
      </c>
      <c r="C18" t="s">
        <v>60</v>
      </c>
      <c r="J18" t="s">
        <v>61</v>
      </c>
      <c r="K18" s="1" t="s">
        <v>22</v>
      </c>
      <c r="L18" s="3"/>
    </row>
    <row r="19" spans="1:12" ht="12.75">
      <c r="A19">
        <v>19</v>
      </c>
      <c r="B19" t="s">
        <v>62</v>
      </c>
      <c r="C19" t="s">
        <v>42</v>
      </c>
      <c r="J19" t="s">
        <v>63</v>
      </c>
      <c r="K19" s="1" t="s">
        <v>22</v>
      </c>
      <c r="L19" s="3"/>
    </row>
    <row r="20" spans="1:12" s="5" customFormat="1" ht="12.75">
      <c r="A20" s="7">
        <v>20</v>
      </c>
      <c r="B20" s="7" t="s">
        <v>64</v>
      </c>
      <c r="C20" s="7" t="s">
        <v>65</v>
      </c>
      <c r="D20" s="8">
        <v>40643</v>
      </c>
      <c r="E20" s="8">
        <v>40657</v>
      </c>
      <c r="F20" s="8">
        <v>40657</v>
      </c>
      <c r="G20" s="8">
        <v>40653</v>
      </c>
      <c r="H20" s="8"/>
      <c r="I20" s="8"/>
      <c r="J20" s="7" t="s">
        <v>66</v>
      </c>
      <c r="K20" s="9" t="s">
        <v>26</v>
      </c>
      <c r="L20" s="14" t="s">
        <v>67</v>
      </c>
    </row>
    <row r="21" spans="1:12" ht="12.75">
      <c r="A21">
        <v>21</v>
      </c>
      <c r="B21" t="s">
        <v>68</v>
      </c>
      <c r="C21" t="s">
        <v>54</v>
      </c>
      <c r="J21" t="s">
        <v>69</v>
      </c>
      <c r="K21" s="1" t="s">
        <v>22</v>
      </c>
      <c r="L21" s="3"/>
    </row>
    <row r="22" spans="1:12" s="5" customFormat="1" ht="12.75">
      <c r="A22" s="7">
        <v>22</v>
      </c>
      <c r="B22" s="7" t="s">
        <v>70</v>
      </c>
      <c r="C22" s="7" t="s">
        <v>52</v>
      </c>
      <c r="D22" s="8">
        <v>40629</v>
      </c>
      <c r="E22" s="8">
        <v>40636</v>
      </c>
      <c r="F22" s="8">
        <v>40650</v>
      </c>
      <c r="G22" s="8">
        <v>40643</v>
      </c>
      <c r="H22" s="8">
        <v>40681</v>
      </c>
      <c r="I22" s="8"/>
      <c r="J22" s="7" t="s">
        <v>71</v>
      </c>
      <c r="K22" s="9" t="s">
        <v>15</v>
      </c>
      <c r="L22" s="11"/>
    </row>
    <row r="23" spans="1:12" ht="12.75">
      <c r="A23">
        <v>23</v>
      </c>
      <c r="B23" t="s">
        <v>62</v>
      </c>
      <c r="C23" t="s">
        <v>37</v>
      </c>
      <c r="J23" t="s">
        <v>72</v>
      </c>
      <c r="K23" s="1" t="s">
        <v>22</v>
      </c>
      <c r="L23" s="3"/>
    </row>
    <row r="24" spans="1:12" ht="12.75">
      <c r="A24">
        <v>24</v>
      </c>
      <c r="B24" t="s">
        <v>73</v>
      </c>
      <c r="C24" t="s">
        <v>42</v>
      </c>
      <c r="J24" t="s">
        <v>74</v>
      </c>
      <c r="K24" s="1" t="s">
        <v>22</v>
      </c>
      <c r="L24" s="3"/>
    </row>
    <row r="25" spans="1:12" ht="12.75">
      <c r="A25">
        <v>25</v>
      </c>
      <c r="B25" t="s">
        <v>73</v>
      </c>
      <c r="C25" t="s">
        <v>37</v>
      </c>
      <c r="J25" t="s">
        <v>75</v>
      </c>
      <c r="K25" s="1" t="s">
        <v>26</v>
      </c>
      <c r="L25" s="3"/>
    </row>
    <row r="26" spans="1:12" ht="12.75">
      <c r="A26">
        <v>26</v>
      </c>
      <c r="B26" t="s">
        <v>73</v>
      </c>
      <c r="C26" t="s">
        <v>37</v>
      </c>
      <c r="J26" t="s">
        <v>76</v>
      </c>
      <c r="K26" s="1" t="s">
        <v>22</v>
      </c>
      <c r="L26" s="3"/>
    </row>
    <row r="27" spans="1:12" s="5" customFormat="1" ht="12.75">
      <c r="A27" s="7">
        <v>27</v>
      </c>
      <c r="B27" s="7" t="s">
        <v>77</v>
      </c>
      <c r="C27" s="7" t="s">
        <v>37</v>
      </c>
      <c r="D27" s="8">
        <f>DATE(2011,4,10)</f>
        <v>40643</v>
      </c>
      <c r="E27" s="8">
        <f>DATE(2011,5,4)</f>
        <v>40667</v>
      </c>
      <c r="F27" s="8">
        <f>E27</f>
        <v>40667</v>
      </c>
      <c r="G27" s="8"/>
      <c r="H27" s="8">
        <f>DATE(2011,5,15)</f>
        <v>40678</v>
      </c>
      <c r="I27" s="8"/>
      <c r="J27" s="7" t="s">
        <v>78</v>
      </c>
      <c r="K27" s="9" t="s">
        <v>15</v>
      </c>
      <c r="L27" s="15" t="s">
        <v>79</v>
      </c>
    </row>
    <row r="28" spans="1:12" s="5" customFormat="1" ht="12.75">
      <c r="A28" s="7">
        <v>28</v>
      </c>
      <c r="B28" s="7" t="s">
        <v>77</v>
      </c>
      <c r="C28" s="7" t="s">
        <v>37</v>
      </c>
      <c r="D28" s="8"/>
      <c r="E28" s="8"/>
      <c r="F28" s="8"/>
      <c r="G28" s="8"/>
      <c r="H28" s="8"/>
      <c r="I28" s="8"/>
      <c r="J28" s="7" t="s">
        <v>80</v>
      </c>
      <c r="K28" s="9" t="s">
        <v>15</v>
      </c>
      <c r="L28" s="16" t="s">
        <v>30</v>
      </c>
    </row>
    <row r="29" spans="1:12" s="5" customFormat="1" ht="12.75">
      <c r="A29" s="7">
        <v>29</v>
      </c>
      <c r="B29" s="7" t="s">
        <v>77</v>
      </c>
      <c r="C29" s="7" t="s">
        <v>81</v>
      </c>
      <c r="D29" s="8"/>
      <c r="E29" s="8"/>
      <c r="F29" s="8"/>
      <c r="G29" s="8"/>
      <c r="H29" s="8"/>
      <c r="I29" s="8"/>
      <c r="J29" s="7" t="s">
        <v>82</v>
      </c>
      <c r="K29" s="9" t="s">
        <v>15</v>
      </c>
      <c r="L29" s="16" t="s">
        <v>30</v>
      </c>
    </row>
    <row r="30" spans="1:12" ht="12.75">
      <c r="A30">
        <v>30</v>
      </c>
      <c r="B30" t="s">
        <v>73</v>
      </c>
      <c r="C30" t="s">
        <v>37</v>
      </c>
      <c r="J30" t="s">
        <v>83</v>
      </c>
      <c r="K30" s="1" t="s">
        <v>22</v>
      </c>
      <c r="L30" s="3"/>
    </row>
    <row r="31" spans="1:12" ht="12.75">
      <c r="A31">
        <v>31</v>
      </c>
      <c r="B31" t="s">
        <v>84</v>
      </c>
      <c r="C31" t="s">
        <v>81</v>
      </c>
      <c r="J31" t="s">
        <v>85</v>
      </c>
      <c r="K31" s="1" t="s">
        <v>22</v>
      </c>
      <c r="L31" s="3"/>
    </row>
    <row r="32" spans="1:12" ht="12.75">
      <c r="A32">
        <v>32</v>
      </c>
      <c r="B32" t="s">
        <v>84</v>
      </c>
      <c r="C32" t="s">
        <v>37</v>
      </c>
      <c r="J32" t="s">
        <v>86</v>
      </c>
      <c r="K32" s="1" t="s">
        <v>22</v>
      </c>
      <c r="L32" s="3"/>
    </row>
    <row r="33" spans="1:12" ht="12.75">
      <c r="A33">
        <v>33</v>
      </c>
      <c r="B33" t="s">
        <v>49</v>
      </c>
      <c r="C33" t="s">
        <v>87</v>
      </c>
      <c r="J33" t="s">
        <v>88</v>
      </c>
      <c r="K33" s="1" t="s">
        <v>22</v>
      </c>
      <c r="L33" s="3"/>
    </row>
    <row r="34" spans="1:12" s="5" customFormat="1" ht="12.75">
      <c r="A34" s="7">
        <v>34</v>
      </c>
      <c r="B34" s="7" t="s">
        <v>89</v>
      </c>
      <c r="C34" s="7" t="s">
        <v>90</v>
      </c>
      <c r="D34" s="8">
        <f>DATE(2011,3,27)</f>
        <v>40629</v>
      </c>
      <c r="E34" s="8">
        <f>DATE(2011,4,17)</f>
        <v>40650</v>
      </c>
      <c r="F34" s="8">
        <f>DATE(2011,4,24)</f>
        <v>40657</v>
      </c>
      <c r="G34" s="8">
        <f>DATE(2011,4,17)</f>
        <v>40650</v>
      </c>
      <c r="H34" s="8">
        <f>DATE(2011,5,30)</f>
        <v>40693</v>
      </c>
      <c r="I34" s="12"/>
      <c r="J34" s="7" t="s">
        <v>91</v>
      </c>
      <c r="K34" s="9" t="s">
        <v>15</v>
      </c>
      <c r="L34" s="11"/>
    </row>
    <row r="35" spans="1:12" ht="12.75">
      <c r="A35">
        <v>35</v>
      </c>
      <c r="B35" t="s">
        <v>89</v>
      </c>
      <c r="C35" t="s">
        <v>37</v>
      </c>
      <c r="J35" t="s">
        <v>92</v>
      </c>
      <c r="K35" s="1" t="s">
        <v>22</v>
      </c>
      <c r="L35" s="3"/>
    </row>
    <row r="36" spans="1:12" ht="12.75">
      <c r="A36">
        <v>36</v>
      </c>
      <c r="B36" t="s">
        <v>89</v>
      </c>
      <c r="C36" t="s">
        <v>42</v>
      </c>
      <c r="J36" t="s">
        <v>93</v>
      </c>
      <c r="K36" s="1" t="s">
        <v>26</v>
      </c>
      <c r="L36" s="3"/>
    </row>
    <row r="37" spans="1:12" ht="12.75">
      <c r="A37">
        <v>37</v>
      </c>
      <c r="B37" t="s">
        <v>89</v>
      </c>
      <c r="C37" t="s">
        <v>60</v>
      </c>
      <c r="J37" t="s">
        <v>94</v>
      </c>
      <c r="K37" s="1" t="s">
        <v>26</v>
      </c>
      <c r="L37" s="3"/>
    </row>
    <row r="38" spans="1:12" s="5" customFormat="1" ht="12.75">
      <c r="A38" s="7">
        <v>38</v>
      </c>
      <c r="B38" s="7" t="s">
        <v>89</v>
      </c>
      <c r="C38" s="7" t="s">
        <v>42</v>
      </c>
      <c r="D38" s="8">
        <f>DATE(2011,3,27)</f>
        <v>40629</v>
      </c>
      <c r="E38" s="8">
        <f>DATE(2011,4,6)</f>
        <v>40639</v>
      </c>
      <c r="F38" s="8">
        <f>DATE(2011,4,13)</f>
        <v>40646</v>
      </c>
      <c r="G38" s="8">
        <f>DATE(2011,4,17)</f>
        <v>40650</v>
      </c>
      <c r="H38" s="8"/>
      <c r="I38" s="12"/>
      <c r="J38" s="7" t="s">
        <v>95</v>
      </c>
      <c r="K38" s="9" t="s">
        <v>15</v>
      </c>
      <c r="L38" s="11" t="s">
        <v>96</v>
      </c>
    </row>
    <row r="39" spans="1:12" s="5" customFormat="1" ht="12.75">
      <c r="A39" s="7">
        <v>39</v>
      </c>
      <c r="B39" s="7" t="s">
        <v>97</v>
      </c>
      <c r="C39" s="7" t="s">
        <v>98</v>
      </c>
      <c r="D39" s="8">
        <f>D38</f>
        <v>40629</v>
      </c>
      <c r="E39" s="8">
        <f>E38</f>
        <v>40639</v>
      </c>
      <c r="F39" s="8">
        <f>DATE(2011,4,20)</f>
        <v>40653</v>
      </c>
      <c r="G39" s="8">
        <f>G38</f>
        <v>40650</v>
      </c>
      <c r="H39" s="8"/>
      <c r="I39" s="12"/>
      <c r="J39" s="7" t="s">
        <v>99</v>
      </c>
      <c r="K39" s="9" t="s">
        <v>15</v>
      </c>
      <c r="L39" s="11" t="s">
        <v>96</v>
      </c>
    </row>
    <row r="40" spans="1:12" ht="12.75">
      <c r="A40">
        <v>40</v>
      </c>
      <c r="B40" t="s">
        <v>89</v>
      </c>
      <c r="C40" t="s">
        <v>100</v>
      </c>
      <c r="J40" t="s">
        <v>101</v>
      </c>
      <c r="K40" s="1" t="s">
        <v>26</v>
      </c>
      <c r="L40" s="3"/>
    </row>
    <row r="41" spans="1:12" ht="12.75">
      <c r="A41">
        <v>41</v>
      </c>
      <c r="B41" t="s">
        <v>102</v>
      </c>
      <c r="C41" t="s">
        <v>103</v>
      </c>
      <c r="J41" t="s">
        <v>104</v>
      </c>
      <c r="K41" s="1" t="s">
        <v>22</v>
      </c>
      <c r="L41" s="3"/>
    </row>
    <row r="42" spans="1:12" ht="12.75">
      <c r="A42">
        <v>42</v>
      </c>
      <c r="B42" t="s">
        <v>105</v>
      </c>
      <c r="C42" t="s">
        <v>103</v>
      </c>
      <c r="J42" t="s">
        <v>106</v>
      </c>
      <c r="K42" s="1" t="s">
        <v>22</v>
      </c>
      <c r="L42" s="3"/>
    </row>
    <row r="43" spans="1:12" ht="12.75">
      <c r="A43">
        <v>43</v>
      </c>
      <c r="B43" t="s">
        <v>107</v>
      </c>
      <c r="C43" t="s">
        <v>37</v>
      </c>
      <c r="J43" t="s">
        <v>108</v>
      </c>
      <c r="K43" s="1" t="s">
        <v>22</v>
      </c>
      <c r="L43" s="3"/>
    </row>
    <row r="44" spans="1:12" s="5" customFormat="1" ht="12.75">
      <c r="A44" s="7">
        <v>44</v>
      </c>
      <c r="B44" s="7" t="s">
        <v>102</v>
      </c>
      <c r="C44" s="7" t="s">
        <v>37</v>
      </c>
      <c r="D44" s="8">
        <f>DATE(2011,4,13)</f>
        <v>40646</v>
      </c>
      <c r="E44" s="8">
        <f>DATE(2011,4,24)</f>
        <v>40657</v>
      </c>
      <c r="F44" s="8">
        <f>E44</f>
        <v>40657</v>
      </c>
      <c r="G44" s="8">
        <f>DATE(2011,5,4)</f>
        <v>40667</v>
      </c>
      <c r="H44" s="8">
        <f>G44</f>
        <v>40667</v>
      </c>
      <c r="I44" s="12"/>
      <c r="J44" s="7" t="s">
        <v>109</v>
      </c>
      <c r="K44" s="9" t="s">
        <v>15</v>
      </c>
      <c r="L44" s="16" t="s">
        <v>110</v>
      </c>
    </row>
    <row r="45" spans="1:12" ht="12.75">
      <c r="A45">
        <v>45</v>
      </c>
      <c r="B45" t="s">
        <v>111</v>
      </c>
      <c r="C45" t="s">
        <v>103</v>
      </c>
      <c r="J45" t="s">
        <v>112</v>
      </c>
      <c r="K45" s="1" t="s">
        <v>22</v>
      </c>
      <c r="L45" s="2" t="s">
        <v>113</v>
      </c>
    </row>
    <row r="46" spans="1:12" ht="12.75">
      <c r="A46">
        <v>46</v>
      </c>
      <c r="B46" t="s">
        <v>114</v>
      </c>
      <c r="C46" t="s">
        <v>115</v>
      </c>
      <c r="J46" t="s">
        <v>116</v>
      </c>
      <c r="K46" s="1" t="s">
        <v>22</v>
      </c>
      <c r="L46" s="3"/>
    </row>
    <row r="47" spans="1:12" ht="12.75">
      <c r="A47">
        <v>47</v>
      </c>
      <c r="B47" t="s">
        <v>105</v>
      </c>
      <c r="C47" t="s">
        <v>65</v>
      </c>
      <c r="J47" t="s">
        <v>117</v>
      </c>
      <c r="K47" s="1" t="s">
        <v>22</v>
      </c>
      <c r="L47" s="2" t="s">
        <v>118</v>
      </c>
    </row>
    <row r="48" spans="1:12" ht="12.75">
      <c r="A48">
        <v>48</v>
      </c>
      <c r="B48" t="s">
        <v>119</v>
      </c>
      <c r="C48" t="s">
        <v>65</v>
      </c>
      <c r="J48" t="s">
        <v>120</v>
      </c>
      <c r="K48" s="1" t="s">
        <v>22</v>
      </c>
      <c r="L48" s="3"/>
    </row>
    <row r="49" spans="1:12" ht="12.75">
      <c r="A49">
        <v>49</v>
      </c>
      <c r="B49" t="s">
        <v>121</v>
      </c>
      <c r="C49" t="s">
        <v>115</v>
      </c>
      <c r="J49" t="s">
        <v>122</v>
      </c>
      <c r="K49" s="1" t="s">
        <v>22</v>
      </c>
      <c r="L49" s="3"/>
    </row>
    <row r="50" spans="1:12" s="5" customFormat="1" ht="12.75">
      <c r="A50" s="7">
        <v>50</v>
      </c>
      <c r="B50" s="7" t="s">
        <v>123</v>
      </c>
      <c r="C50" s="7" t="s">
        <v>37</v>
      </c>
      <c r="D50" s="8">
        <f>DATE(2011,4,17)</f>
        <v>40650</v>
      </c>
      <c r="E50" s="8">
        <f>DATE(2011,4,24)</f>
        <v>40657</v>
      </c>
      <c r="F50" s="8">
        <f>E50</f>
        <v>40657</v>
      </c>
      <c r="G50" s="8">
        <f>F50</f>
        <v>40657</v>
      </c>
      <c r="H50" s="8">
        <f>DATE(2011,5,15)</f>
        <v>40678</v>
      </c>
      <c r="I50" s="12"/>
      <c r="J50" s="7" t="s">
        <v>124</v>
      </c>
      <c r="K50" s="9" t="s">
        <v>15</v>
      </c>
      <c r="L50" s="16" t="s">
        <v>125</v>
      </c>
    </row>
    <row r="51" spans="1:12" ht="12.75">
      <c r="A51">
        <v>51</v>
      </c>
      <c r="B51" t="s">
        <v>126</v>
      </c>
      <c r="C51" t="s">
        <v>90</v>
      </c>
      <c r="J51" t="s">
        <v>127</v>
      </c>
      <c r="K51" s="1" t="s">
        <v>22</v>
      </c>
      <c r="L51" s="3"/>
    </row>
    <row r="52" spans="1:12" ht="12.75">
      <c r="A52">
        <v>52</v>
      </c>
      <c r="B52" t="s">
        <v>128</v>
      </c>
      <c r="C52" t="s">
        <v>129</v>
      </c>
      <c r="J52" t="s">
        <v>130</v>
      </c>
      <c r="K52" s="1" t="s">
        <v>26</v>
      </c>
      <c r="L52" s="3"/>
    </row>
    <row r="53" spans="1:12" s="5" customFormat="1" ht="12.75">
      <c r="A53" s="7">
        <v>53</v>
      </c>
      <c r="B53" s="7" t="s">
        <v>131</v>
      </c>
      <c r="C53" s="7" t="s">
        <v>132</v>
      </c>
      <c r="D53" s="8">
        <f>DATE(2011,4,20)</f>
        <v>40653</v>
      </c>
      <c r="E53" s="8">
        <f>DATE(2011,4,24)</f>
        <v>40657</v>
      </c>
      <c r="F53" s="8">
        <f>E53</f>
        <v>40657</v>
      </c>
      <c r="G53" s="8">
        <f>DATE(2011,5,1)</f>
        <v>40664</v>
      </c>
      <c r="H53" s="8">
        <f>G53</f>
        <v>40664</v>
      </c>
      <c r="I53" s="12"/>
      <c r="J53" s="7" t="s">
        <v>133</v>
      </c>
      <c r="K53" s="9" t="s">
        <v>15</v>
      </c>
      <c r="L53" s="16" t="s">
        <v>134</v>
      </c>
    </row>
    <row r="54" spans="1:12" s="5" customFormat="1" ht="12.75">
      <c r="A54" s="7">
        <v>54</v>
      </c>
      <c r="B54" s="7" t="s">
        <v>135</v>
      </c>
      <c r="C54" s="7" t="s">
        <v>87</v>
      </c>
      <c r="D54" s="8">
        <f>DATE(2011,3,30)</f>
        <v>40632</v>
      </c>
      <c r="E54" s="8">
        <f>DATE(2011,4,6)</f>
        <v>40639</v>
      </c>
      <c r="F54" s="8">
        <f>DATE(2011,4,13)</f>
        <v>40646</v>
      </c>
      <c r="G54" s="8">
        <f>F54</f>
        <v>40646</v>
      </c>
      <c r="H54" s="8">
        <f>DATE(2011,5,8)</f>
        <v>40671</v>
      </c>
      <c r="I54" s="12"/>
      <c r="J54" s="7" t="s">
        <v>136</v>
      </c>
      <c r="K54" s="9" t="s">
        <v>15</v>
      </c>
      <c r="L54" s="11"/>
    </row>
    <row r="55" spans="1:12" ht="12.75">
      <c r="A55">
        <v>55</v>
      </c>
      <c r="B55" t="s">
        <v>137</v>
      </c>
      <c r="C55" t="s">
        <v>57</v>
      </c>
      <c r="J55" t="s">
        <v>138</v>
      </c>
      <c r="K55" s="1" t="s">
        <v>22</v>
      </c>
      <c r="L55" s="3"/>
    </row>
    <row r="56" spans="1:12" ht="12.75">
      <c r="A56">
        <v>56</v>
      </c>
      <c r="B56" t="s">
        <v>139</v>
      </c>
      <c r="C56" t="s">
        <v>103</v>
      </c>
      <c r="J56" t="s">
        <v>140</v>
      </c>
      <c r="K56" s="1" t="s">
        <v>22</v>
      </c>
      <c r="L56" s="3"/>
    </row>
    <row r="57" spans="1:12" ht="12.75">
      <c r="A57">
        <v>57</v>
      </c>
      <c r="B57" t="s">
        <v>141</v>
      </c>
      <c r="C57" t="s">
        <v>115</v>
      </c>
      <c r="J57" t="s">
        <v>142</v>
      </c>
      <c r="K57" s="1" t="s">
        <v>22</v>
      </c>
      <c r="L57" s="3"/>
    </row>
    <row r="58" spans="1:12" s="5" customFormat="1" ht="12.75">
      <c r="A58" s="7">
        <v>58</v>
      </c>
      <c r="B58" s="7" t="s">
        <v>139</v>
      </c>
      <c r="C58" s="7" t="s">
        <v>60</v>
      </c>
      <c r="D58" s="8">
        <f>DATE(2011,4,3)</f>
        <v>40636</v>
      </c>
      <c r="E58" s="8">
        <f>DATE(2011,4,24)</f>
        <v>40657</v>
      </c>
      <c r="F58" s="8">
        <f>E58</f>
        <v>40657</v>
      </c>
      <c r="G58" s="8"/>
      <c r="H58" s="8"/>
      <c r="I58" s="12"/>
      <c r="J58" s="7" t="s">
        <v>143</v>
      </c>
      <c r="K58" s="9" t="s">
        <v>26</v>
      </c>
      <c r="L58" s="16" t="s">
        <v>144</v>
      </c>
    </row>
    <row r="59" spans="1:12" ht="12.75">
      <c r="A59">
        <v>59</v>
      </c>
      <c r="B59" t="s">
        <v>145</v>
      </c>
      <c r="C59" t="s">
        <v>37</v>
      </c>
      <c r="J59" t="s">
        <v>146</v>
      </c>
      <c r="K59" s="1" t="s">
        <v>22</v>
      </c>
      <c r="L59" s="3"/>
    </row>
    <row r="60" spans="1:12" ht="12.75">
      <c r="A60">
        <v>60</v>
      </c>
      <c r="B60" t="s">
        <v>62</v>
      </c>
      <c r="C60" t="s">
        <v>37</v>
      </c>
      <c r="J60" t="s">
        <v>147</v>
      </c>
      <c r="K60" s="1" t="s">
        <v>22</v>
      </c>
      <c r="L60" s="3"/>
    </row>
    <row r="61" spans="1:12" ht="12.75">
      <c r="A61">
        <v>61</v>
      </c>
      <c r="B61" t="s">
        <v>148</v>
      </c>
      <c r="C61" t="s">
        <v>24</v>
      </c>
      <c r="J61" t="s">
        <v>149</v>
      </c>
      <c r="K61" s="1" t="s">
        <v>26</v>
      </c>
      <c r="L61" s="3"/>
    </row>
    <row r="62" spans="1:12" ht="12.75">
      <c r="A62">
        <v>62</v>
      </c>
      <c r="B62" t="s">
        <v>150</v>
      </c>
      <c r="C62" t="s">
        <v>115</v>
      </c>
      <c r="J62" t="s">
        <v>151</v>
      </c>
      <c r="K62" s="1" t="s">
        <v>22</v>
      </c>
      <c r="L62" s="3"/>
    </row>
    <row r="63" spans="1:12" s="5" customFormat="1" ht="12.75">
      <c r="A63" s="7">
        <v>63</v>
      </c>
      <c r="B63" s="7" t="s">
        <v>152</v>
      </c>
      <c r="C63" s="7" t="s">
        <v>153</v>
      </c>
      <c r="D63" s="8">
        <f>DATE(2011,3,27)</f>
        <v>40629</v>
      </c>
      <c r="E63" s="8">
        <f>DATE(2011,4,13)</f>
        <v>40646</v>
      </c>
      <c r="F63" s="8">
        <f>DATE(2011,4,17)</f>
        <v>40650</v>
      </c>
      <c r="G63" s="8">
        <f>F63</f>
        <v>40650</v>
      </c>
      <c r="H63" s="8">
        <f>DATE(2011,5,25)</f>
        <v>40688</v>
      </c>
      <c r="I63" s="12"/>
      <c r="J63" s="7" t="s">
        <v>154</v>
      </c>
      <c r="K63" s="9" t="s">
        <v>15</v>
      </c>
      <c r="L63" s="11"/>
    </row>
    <row r="64" spans="1:12" ht="12.75">
      <c r="A64">
        <v>64</v>
      </c>
      <c r="B64" t="s">
        <v>107</v>
      </c>
      <c r="C64" t="s">
        <v>32</v>
      </c>
      <c r="J64" t="s">
        <v>155</v>
      </c>
      <c r="K64" s="1" t="s">
        <v>26</v>
      </c>
      <c r="L64" s="3"/>
    </row>
    <row r="65" spans="1:12" ht="12.75">
      <c r="A65">
        <v>65</v>
      </c>
      <c r="B65" t="s">
        <v>126</v>
      </c>
      <c r="C65" t="s">
        <v>13</v>
      </c>
      <c r="J65" t="s">
        <v>156</v>
      </c>
      <c r="K65" s="1" t="s">
        <v>22</v>
      </c>
      <c r="L65" s="3"/>
    </row>
    <row r="66" spans="1:12" s="5" customFormat="1" ht="12.75">
      <c r="A66" s="7">
        <v>66</v>
      </c>
      <c r="B66" s="7" t="s">
        <v>157</v>
      </c>
      <c r="C66" s="7" t="s">
        <v>158</v>
      </c>
      <c r="D66" s="8">
        <f>DATE(2011,3,30)</f>
        <v>40632</v>
      </c>
      <c r="E66" s="8">
        <f>DATE(2011,4,13)</f>
        <v>40646</v>
      </c>
      <c r="F66" s="8">
        <f>DATE(2011,4,17)</f>
        <v>40650</v>
      </c>
      <c r="G66" s="8">
        <f>F66</f>
        <v>40650</v>
      </c>
      <c r="H66" s="8">
        <f>DATE(2011,5,8)</f>
        <v>40671</v>
      </c>
      <c r="I66" s="12"/>
      <c r="J66" s="7" t="s">
        <v>159</v>
      </c>
      <c r="K66" s="9" t="s">
        <v>15</v>
      </c>
      <c r="L66" s="11"/>
    </row>
    <row r="67" spans="1:12" s="5" customFormat="1" ht="12.75">
      <c r="A67" s="7">
        <v>67</v>
      </c>
      <c r="B67" s="7" t="s">
        <v>160</v>
      </c>
      <c r="C67" s="7" t="s">
        <v>37</v>
      </c>
      <c r="D67" s="8">
        <f>DATE(2011,4,6)</f>
        <v>40639</v>
      </c>
      <c r="E67" s="8">
        <f>DATE(2011,4,17)</f>
        <v>40650</v>
      </c>
      <c r="F67" s="8">
        <f>DATE(2011,4,24)</f>
        <v>40657</v>
      </c>
      <c r="G67" s="8">
        <f>DATE(2011,4,27)</f>
        <v>40660</v>
      </c>
      <c r="H67" s="8">
        <f>DATE(2011,5,15)</f>
        <v>40678</v>
      </c>
      <c r="I67" s="12"/>
      <c r="J67" s="7" t="s">
        <v>161</v>
      </c>
      <c r="K67" s="9" t="s">
        <v>15</v>
      </c>
      <c r="L67" s="11"/>
    </row>
    <row r="68" spans="1:12" ht="12.75">
      <c r="A68">
        <v>68</v>
      </c>
      <c r="B68" t="s">
        <v>162</v>
      </c>
      <c r="C68" t="s">
        <v>163</v>
      </c>
      <c r="J68" t="s">
        <v>164</v>
      </c>
      <c r="K68" s="1" t="s">
        <v>22</v>
      </c>
      <c r="L68" s="3"/>
    </row>
    <row r="69" spans="1:12" ht="12.75">
      <c r="A69">
        <v>69</v>
      </c>
      <c r="B69" t="s">
        <v>165</v>
      </c>
      <c r="C69" t="s">
        <v>115</v>
      </c>
      <c r="J69" t="s">
        <v>166</v>
      </c>
      <c r="K69" s="1" t="s">
        <v>22</v>
      </c>
      <c r="L69" s="3"/>
    </row>
    <row r="70" spans="1:12" ht="12.75">
      <c r="A70">
        <v>70</v>
      </c>
      <c r="B70" t="s">
        <v>167</v>
      </c>
      <c r="C70" t="s">
        <v>54</v>
      </c>
      <c r="J70" t="s">
        <v>168</v>
      </c>
      <c r="K70" s="1" t="s">
        <v>22</v>
      </c>
      <c r="L70" s="3"/>
    </row>
    <row r="71" spans="1:12" s="5" customFormat="1" ht="12.75">
      <c r="A71" s="7">
        <v>71</v>
      </c>
      <c r="B71" s="7" t="s">
        <v>162</v>
      </c>
      <c r="C71" s="7" t="s">
        <v>169</v>
      </c>
      <c r="D71" s="8">
        <f>DATE(2011,3,27)</f>
        <v>40629</v>
      </c>
      <c r="E71" s="8">
        <f>DATE(2011,4,13)</f>
        <v>40646</v>
      </c>
      <c r="F71" s="8">
        <f>E71</f>
        <v>40646</v>
      </c>
      <c r="G71" s="8">
        <f>F71</f>
        <v>40646</v>
      </c>
      <c r="H71" s="8">
        <f>DATE(2011,5,8)</f>
        <v>40671</v>
      </c>
      <c r="I71" s="12"/>
      <c r="J71" s="7" t="s">
        <v>170</v>
      </c>
      <c r="K71" s="9" t="s">
        <v>15</v>
      </c>
      <c r="L71" s="11"/>
    </row>
    <row r="72" spans="1:12" ht="12.75">
      <c r="A72">
        <v>72</v>
      </c>
      <c r="B72" t="s">
        <v>171</v>
      </c>
      <c r="C72" t="s">
        <v>163</v>
      </c>
      <c r="J72" t="s">
        <v>172</v>
      </c>
      <c r="K72" s="1" t="s">
        <v>22</v>
      </c>
      <c r="L72" s="3"/>
    </row>
    <row r="73" spans="1:12" s="5" customFormat="1" ht="12.75">
      <c r="A73" s="7">
        <v>73</v>
      </c>
      <c r="B73" s="7" t="s">
        <v>44</v>
      </c>
      <c r="C73" s="7" t="s">
        <v>163</v>
      </c>
      <c r="D73" s="8">
        <f>DATE(2011,4,3)</f>
        <v>40636</v>
      </c>
      <c r="E73" s="8">
        <f>DATE(2011,4,24)</f>
        <v>40657</v>
      </c>
      <c r="F73" s="8">
        <f>DATE(2011,5,4)</f>
        <v>40667</v>
      </c>
      <c r="G73" s="8">
        <f>DATE(2011,5,1)</f>
        <v>40664</v>
      </c>
      <c r="H73" s="8">
        <f>DATE(2011,6,8)</f>
        <v>40702</v>
      </c>
      <c r="I73" s="12"/>
      <c r="J73" s="7" t="s">
        <v>173</v>
      </c>
      <c r="K73" s="9" t="s">
        <v>15</v>
      </c>
      <c r="L73" s="11"/>
    </row>
    <row r="74" spans="1:12" ht="12.75">
      <c r="A74">
        <v>74</v>
      </c>
      <c r="B74" t="s">
        <v>174</v>
      </c>
      <c r="C74" t="s">
        <v>175</v>
      </c>
      <c r="J74" t="s">
        <v>176</v>
      </c>
      <c r="K74" s="1" t="s">
        <v>26</v>
      </c>
      <c r="L74" s="3"/>
    </row>
    <row r="75" spans="1:12" s="5" customFormat="1" ht="12.75">
      <c r="A75" s="7">
        <v>75</v>
      </c>
      <c r="B75" s="7" t="s">
        <v>177</v>
      </c>
      <c r="C75" s="7" t="s">
        <v>178</v>
      </c>
      <c r="D75" s="8">
        <f>DATE(2011,4,24)</f>
        <v>40657</v>
      </c>
      <c r="E75" s="8">
        <f>DATE(2011,5,4)</f>
        <v>40667</v>
      </c>
      <c r="F75" s="8">
        <f>DATE(2011,5,15)</f>
        <v>40678</v>
      </c>
      <c r="G75" s="8">
        <f>DATE(2011,5,8)</f>
        <v>40671</v>
      </c>
      <c r="H75" s="8">
        <f>DATE(2011,5,30)</f>
        <v>40693</v>
      </c>
      <c r="I75" s="12"/>
      <c r="J75" s="7" t="s">
        <v>179</v>
      </c>
      <c r="K75" s="9" t="s">
        <v>15</v>
      </c>
      <c r="L75" s="11"/>
    </row>
    <row r="76" spans="1:12" s="5" customFormat="1" ht="12.75">
      <c r="A76" s="7">
        <v>76</v>
      </c>
      <c r="B76" s="7" t="s">
        <v>177</v>
      </c>
      <c r="C76" s="7" t="s">
        <v>163</v>
      </c>
      <c r="D76" s="8">
        <f>D75</f>
        <v>40657</v>
      </c>
      <c r="E76" s="8">
        <f>E75</f>
        <v>40667</v>
      </c>
      <c r="F76" s="8">
        <f>F75</f>
        <v>40678</v>
      </c>
      <c r="G76" s="8">
        <f>G75</f>
        <v>40671</v>
      </c>
      <c r="H76" s="8">
        <f>H75</f>
        <v>40693</v>
      </c>
      <c r="I76" s="12"/>
      <c r="J76" s="7" t="s">
        <v>180</v>
      </c>
      <c r="K76" s="9" t="s">
        <v>15</v>
      </c>
      <c r="L76" s="11"/>
    </row>
    <row r="77" spans="1:12" s="5" customFormat="1" ht="12.75">
      <c r="A77" s="7">
        <v>77</v>
      </c>
      <c r="B77" s="7" t="s">
        <v>145</v>
      </c>
      <c r="C77" s="7" t="s">
        <v>37</v>
      </c>
      <c r="D77" s="8">
        <f>DATE(2011,4,3)</f>
        <v>40636</v>
      </c>
      <c r="E77" s="8">
        <f>DATE(2011,4,24)</f>
        <v>40657</v>
      </c>
      <c r="F77" s="8">
        <f>DATE(2011,5,1)</f>
        <v>40664</v>
      </c>
      <c r="G77" s="8">
        <f>F77</f>
        <v>40664</v>
      </c>
      <c r="H77" s="8">
        <f>DATE(2011,5,18)</f>
        <v>40681</v>
      </c>
      <c r="I77" s="12"/>
      <c r="J77" s="7" t="s">
        <v>181</v>
      </c>
      <c r="K77" s="9" t="s">
        <v>26</v>
      </c>
      <c r="L77" s="16" t="s">
        <v>182</v>
      </c>
    </row>
    <row r="78" spans="1:12" s="5" customFormat="1" ht="12.75">
      <c r="A78" s="7">
        <v>78</v>
      </c>
      <c r="B78" s="7" t="s">
        <v>23</v>
      </c>
      <c r="C78" s="7" t="s">
        <v>183</v>
      </c>
      <c r="D78" s="8">
        <f>DATE(2011,3,23)</f>
        <v>40625</v>
      </c>
      <c r="E78" s="8">
        <f>DATE(2011,3,30)</f>
        <v>40632</v>
      </c>
      <c r="F78" s="8">
        <f>E78</f>
        <v>40632</v>
      </c>
      <c r="G78" s="8">
        <f>DATE(2011,4,3)</f>
        <v>40636</v>
      </c>
      <c r="H78" s="8">
        <f>DATE(2011,5,8)</f>
        <v>40671</v>
      </c>
      <c r="I78" s="12"/>
      <c r="J78" s="7" t="s">
        <v>184</v>
      </c>
      <c r="K78" s="9" t="s">
        <v>15</v>
      </c>
      <c r="L78" s="11"/>
    </row>
    <row r="79" spans="1:12" s="5" customFormat="1" ht="12.75">
      <c r="A79" s="7">
        <v>79</v>
      </c>
      <c r="B79" s="7" t="s">
        <v>137</v>
      </c>
      <c r="C79" s="7" t="s">
        <v>185</v>
      </c>
      <c r="D79" s="8">
        <f>DATE(2011,5,8)</f>
        <v>40671</v>
      </c>
      <c r="E79" s="8">
        <f>DATE(2011,5,11)</f>
        <v>40674</v>
      </c>
      <c r="F79" s="8">
        <f>DATE(2011,5,15)</f>
        <v>40678</v>
      </c>
      <c r="G79" s="8">
        <f>DATE(2011,5,22)</f>
        <v>40685</v>
      </c>
      <c r="H79" s="8">
        <f>DATE(2011,6,12)</f>
        <v>40706</v>
      </c>
      <c r="I79" s="12"/>
      <c r="J79" s="7" t="s">
        <v>186</v>
      </c>
      <c r="K79" s="9" t="s">
        <v>15</v>
      </c>
      <c r="L79" s="11"/>
    </row>
    <row r="80" spans="1:12" ht="12.75">
      <c r="A80">
        <v>80</v>
      </c>
      <c r="B80" t="s">
        <v>187</v>
      </c>
      <c r="C80" t="s">
        <v>188</v>
      </c>
      <c r="J80" t="s">
        <v>189</v>
      </c>
      <c r="K80" s="1" t="s">
        <v>26</v>
      </c>
      <c r="L80" s="3"/>
    </row>
    <row r="81" spans="1:12" ht="12.75">
      <c r="A81">
        <v>81</v>
      </c>
      <c r="B81" t="s">
        <v>23</v>
      </c>
      <c r="C81" t="s">
        <v>190</v>
      </c>
      <c r="J81" t="s">
        <v>191</v>
      </c>
      <c r="K81" s="1" t="s">
        <v>26</v>
      </c>
      <c r="L81" s="3"/>
    </row>
    <row r="82" spans="1:12" ht="12.75">
      <c r="A82">
        <v>82</v>
      </c>
      <c r="B82" t="s">
        <v>59</v>
      </c>
      <c r="C82" t="s">
        <v>192</v>
      </c>
      <c r="J82" t="s">
        <v>193</v>
      </c>
      <c r="K82" s="1" t="s">
        <v>15</v>
      </c>
      <c r="L82" s="3"/>
    </row>
    <row r="83" spans="1:12" ht="12.75">
      <c r="A83">
        <v>83</v>
      </c>
      <c r="B83" t="s">
        <v>128</v>
      </c>
      <c r="C83" t="s">
        <v>194</v>
      </c>
      <c r="J83" t="s">
        <v>195</v>
      </c>
      <c r="K83" s="1" t="s">
        <v>15</v>
      </c>
      <c r="L83" s="3"/>
    </row>
    <row r="84" spans="1:12" ht="12.75">
      <c r="A84">
        <v>84</v>
      </c>
      <c r="B84" t="s">
        <v>23</v>
      </c>
      <c r="C84" t="s">
        <v>196</v>
      </c>
      <c r="J84" t="s">
        <v>197</v>
      </c>
      <c r="K84" s="1" t="s">
        <v>15</v>
      </c>
      <c r="L84" s="3"/>
    </row>
    <row r="85" spans="1:12" ht="12.75">
      <c r="A85">
        <v>85</v>
      </c>
      <c r="B85" t="s">
        <v>198</v>
      </c>
      <c r="C85" t="s">
        <v>199</v>
      </c>
      <c r="J85" t="s">
        <v>200</v>
      </c>
      <c r="K85" s="1" t="s">
        <v>15</v>
      </c>
      <c r="L85" s="3"/>
    </row>
    <row r="86" spans="1:12" ht="12.75">
      <c r="A86">
        <v>86</v>
      </c>
      <c r="B86" t="s">
        <v>201</v>
      </c>
      <c r="C86" t="s">
        <v>202</v>
      </c>
      <c r="J86" t="s">
        <v>203</v>
      </c>
      <c r="K86" s="1" t="s">
        <v>15</v>
      </c>
      <c r="L86" s="3"/>
    </row>
  </sheetData>
  <dataValidations count="5">
    <dataValidation type="date" showInputMessage="1" showErrorMessage="1" sqref="E87:I1048576 I1" xr:uid="{C3A2E228-0A8E-4453-994B-746646E236E5}">
      <formula1>40575</formula1>
      <formula2>40787</formula2>
    </dataValidation>
    <dataValidation type="date" showInputMessage="1" showErrorMessage="1" promptTitle="insert date" sqref="D87:D1048576" xr:uid="{DBC1B759-DD0D-4B5F-8992-5E34415EDC5A}">
      <formula1>40575</formula1>
      <formula2>40787</formula2>
    </dataValidation>
    <dataValidation operator="equal" allowBlank="1" showInputMessage="1" showErrorMessage="1" errorTitle="Data not collected this year" error="This variable was not collected this year" promptTitle="This variable was not collected this year" prompt="This variable was not collected this year" sqref="I2:I86" xr:uid="{4C53B12A-C400-42B1-BA76-991074DBD762}"/>
    <dataValidation type="date" showInputMessage="1" showErrorMessage="1" promptTitle="insert date MM/DD/YYYY" prompt="insert date MM/DD/YYYY" sqref="D1:H1" xr:uid="{63095D3F-5FA5-46D2-AB8D-0239D9409DEE}">
      <formula1>40575</formula1>
      <formula2>40787</formula2>
    </dataValidation>
    <dataValidation type="date" allowBlank="1" showInputMessage="1" showErrorMessage="1" sqref="D2:H13 F14:H14 D14 D16:H86" xr:uid="{3CB4C485-CC45-4CBC-AEC9-2B072DFA70AD}">
      <formula1>40603</formula1>
      <formula2>40725</formula2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F8F14892223428F7571F816B7D134" ma:contentTypeVersion="15" ma:contentTypeDescription="Create a new document." ma:contentTypeScope="" ma:versionID="14d90f78dbb62a1bcf1288dfa6426ee4">
  <xsd:schema xmlns:xsd="http://www.w3.org/2001/XMLSchema" xmlns:xs="http://www.w3.org/2001/XMLSchema" xmlns:p="http://schemas.microsoft.com/office/2006/metadata/properties" xmlns:ns2="d95a59b8-57f1-4526-a517-2f6559dd8f48" xmlns:ns3="05e02a1f-89e1-4866-a9af-a0a6c43bb88e" targetNamespace="http://schemas.microsoft.com/office/2006/metadata/properties" ma:root="true" ma:fieldsID="d1d0354876a58a2a66cbdf107ba764ea" ns2:_="" ns3:_="">
    <xsd:import namespace="d95a59b8-57f1-4526-a517-2f6559dd8f48"/>
    <xsd:import namespace="05e02a1f-89e1-4866-a9af-a0a6c43bb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a59b8-57f1-4526-a517-2f6559dd8f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02a1f-89e1-4866-a9af-a0a6c43bb88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bf6ab3c-03f0-4e55-ae87-00c89bf4fb3b}" ma:internalName="TaxCatchAll" ma:showField="CatchAllData" ma:web="05e02a1f-89e1-4866-a9af-a0a6c43bb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5a59b8-57f1-4526-a517-2f6559dd8f48">
      <Terms xmlns="http://schemas.microsoft.com/office/infopath/2007/PartnerControls"/>
    </lcf76f155ced4ddcb4097134ff3c332f>
    <TaxCatchAll xmlns="05e02a1f-89e1-4866-a9af-a0a6c43bb88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EF265E-0503-419F-834F-BC682A8EDD45}"/>
</file>

<file path=customXml/itemProps2.xml><?xml version="1.0" encoding="utf-8"?>
<ds:datastoreItem xmlns:ds="http://schemas.openxmlformats.org/officeDocument/2006/customXml" ds:itemID="{2205B4BC-0842-4FB9-BDE8-11A2E1EC40A0}"/>
</file>

<file path=customXml/itemProps3.xml><?xml version="1.0" encoding="utf-8"?>
<ds:datastoreItem xmlns:ds="http://schemas.openxmlformats.org/officeDocument/2006/customXml" ds:itemID="{6393A2D1-8785-407E-BB3B-F50F1F9A30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 Villalobos, Adriana</dc:creator>
  <cp:keywords/>
  <dc:description/>
  <cp:lastModifiedBy>Lopez Villalobos, Adriana</cp:lastModifiedBy>
  <cp:revision/>
  <dcterms:created xsi:type="dcterms:W3CDTF">2024-02-18T22:19:37Z</dcterms:created>
  <dcterms:modified xsi:type="dcterms:W3CDTF">2024-03-19T18:06:17Z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0x010100EBDF8F14892223428F7571F816B7D134</vt:lpwstr>
  </property>
  <property fmtid="{D5CDD505-2E9C-101B-9397-08002B2CF9AE}" pid="3" name="MediaServiceImageTags">
    <vt:lpwstr/>
  </property>
</Properties>
</file>