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5460" yWindow="2120" windowWidth="33520" windowHeight="24440" tabRatio="500" activeTab="1"/>
  </bookViews>
  <sheets>
    <sheet name="meta" sheetId="2" r:id="rId1"/>
    <sheet name="params" sheetId="1" r:id="rId2"/>
    <sheet name="papers_checked" sheetId="4" r:id="rId3"/>
    <sheet name="HarpoleTilman2006" sheetId="5" r:id="rId4"/>
    <sheet name="scratch" sheetId="3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1" l="1"/>
  <c r="D40" i="1"/>
  <c r="D39" i="1"/>
  <c r="D38" i="1"/>
  <c r="D37" i="1"/>
  <c r="D36" i="1"/>
  <c r="D43" i="1"/>
  <c r="D42" i="1"/>
  <c r="D59" i="1"/>
  <c r="D60" i="1"/>
</calcChain>
</file>

<file path=xl/sharedStrings.xml><?xml version="1.0" encoding="utf-8"?>
<sst xmlns="http://schemas.openxmlformats.org/spreadsheetml/2006/main" count="636" uniqueCount="260">
  <si>
    <t>Parameter</t>
  </si>
  <si>
    <t>Estimate</t>
  </si>
  <si>
    <t>Reference</t>
  </si>
  <si>
    <t>By Lizzie:</t>
  </si>
  <si>
    <t>Started on 10.March.2016</t>
  </si>
  <si>
    <t>On 10.March.2016:</t>
  </si>
  <si>
    <t xml:space="preserve"> I started this file to try to organize estimates of parameters for the storage effect model that Megan and I have been working on for years.</t>
  </si>
  <si>
    <t>Notes</t>
  </si>
  <si>
    <t>s_i</t>
  </si>
  <si>
    <t>Chesson et al. 2004</t>
  </si>
  <si>
    <t>phi_i</t>
  </si>
  <si>
    <t>a_i</t>
  </si>
  <si>
    <t>Units</t>
  </si>
  <si>
    <t>How_calculated</t>
  </si>
  <si>
    <t>nonegiven</t>
  </si>
  <si>
    <t>unknown</t>
  </si>
  <si>
    <t>theta_i</t>
  </si>
  <si>
    <t>c_i</t>
  </si>
  <si>
    <t>m_i</t>
  </si>
  <si>
    <t>epsilon</t>
  </si>
  <si>
    <t>tau_i</t>
  </si>
  <si>
    <t>h</t>
  </si>
  <si>
    <t>p</t>
  </si>
  <si>
    <t>q</t>
  </si>
  <si>
    <t>mu_i</t>
  </si>
  <si>
    <t>tau_1</t>
  </si>
  <si>
    <t>tau_2</t>
  </si>
  <si>
    <t>pulse</t>
  </si>
  <si>
    <t>mu of ln(2) and sigma of 0.2</t>
  </si>
  <si>
    <t>Estimate_additional1</t>
  </si>
  <si>
    <t>Levine_HilleRisLambers_2009</t>
  </si>
  <si>
    <t>seenotes</t>
  </si>
  <si>
    <t>Gives seedbank survival rates for 10 spp (% survived, I assume for one year but hard to tell)</t>
  </si>
  <si>
    <t>per germinant seed production in the absence of competition</t>
  </si>
  <si>
    <t>numberofseeds_Ithink</t>
  </si>
  <si>
    <t>field_experiment</t>
  </si>
  <si>
    <t>species_ifapplicable</t>
  </si>
  <si>
    <t>nonfocal</t>
  </si>
  <si>
    <t>Bromus</t>
  </si>
  <si>
    <t>StdError of 48</t>
  </si>
  <si>
    <t>StdError of 786</t>
  </si>
  <si>
    <t>StdError of 1804</t>
  </si>
  <si>
    <t>Centaurea</t>
  </si>
  <si>
    <t>Lactua</t>
  </si>
  <si>
    <t>nativecommunity_early</t>
  </si>
  <si>
    <t>nativecommunity_late</t>
  </si>
  <si>
    <t>nativecommunity_middle</t>
  </si>
  <si>
    <t>StdError of 4</t>
  </si>
  <si>
    <t>StdError of 44</t>
  </si>
  <si>
    <t>StdError of 15</t>
  </si>
  <si>
    <t>StdError of 0.04</t>
  </si>
  <si>
    <t>StdError of 0.02</t>
  </si>
  <si>
    <t>StdError of 0.12</t>
  </si>
  <si>
    <t>StdError of 0.03</t>
  </si>
  <si>
    <t>StdError of 0.06</t>
  </si>
  <si>
    <t>StdError of 0.01</t>
  </si>
  <si>
    <t>StdError of 0.1</t>
  </si>
  <si>
    <t>StdError of 0.08</t>
  </si>
  <si>
    <t>StdError of 0.15</t>
  </si>
  <si>
    <t>gmax_i</t>
  </si>
  <si>
    <t>proportion_germinated</t>
  </si>
  <si>
    <t>NA_proportion</t>
  </si>
  <si>
    <t>proportion_seedsurvival</t>
  </si>
  <si>
    <t>On 11.March.2016:</t>
  </si>
  <si>
    <t>I searched ISI with the following terms: TOPIC: (model* AND resource competition AND plant* AND communit* AND parameter*)</t>
  </si>
  <si>
    <t>May want to go throw those hits some day….</t>
  </si>
  <si>
    <t xml:space="preserve">This gives 24 hits: You searched for: TOPIC: ("storage effect") AND TOPIC: (model* AND parameter*)
Refined by: RESEARCH AREAS: ( ENVIRONMENTAL SCIENCES ECOLOGY OR PLANT SCIENCES OR FORESTRY )
Timespan: All years.
Search language=Auto  </t>
  </si>
  <si>
    <t>Descaps-Julien_Gonzalez_2005</t>
  </si>
  <si>
    <t>R* with Monod model</t>
  </si>
  <si>
    <t>fig wasps</t>
  </si>
  <si>
    <t>freshwater diatoms</t>
  </si>
  <si>
    <t>lottery model</t>
  </si>
  <si>
    <t>Duthie_etal_2014</t>
  </si>
  <si>
    <t>germination and migration rates that depend on demes in metapopulation</t>
  </si>
  <si>
    <t>no parameters</t>
  </si>
  <si>
    <t>tomatoes</t>
  </si>
  <si>
    <t>Tellier_etal_2011</t>
  </si>
  <si>
    <t>Miller_Chesson_2009</t>
  </si>
  <si>
    <t>C units I think</t>
  </si>
  <si>
    <t>growth model dependent on temperature and nutrients, no competition</t>
  </si>
  <si>
    <t>Turnbull_etal_2008</t>
  </si>
  <si>
    <t>multiple nutrient uptake model; some paramaters in figure C1</t>
  </si>
  <si>
    <t>plants</t>
  </si>
  <si>
    <t>Gleeson_Tilman_1992</t>
  </si>
  <si>
    <t>Tilman_etal_1997</t>
  </si>
  <si>
    <t>Biodiversity R* model with a few made up parameters</t>
  </si>
  <si>
    <t>not mentioned I don't believe</t>
  </si>
  <si>
    <t>Warner_Chesson_1985</t>
  </si>
  <si>
    <t>ascidean_Boltenia_echinata</t>
  </si>
  <si>
    <t>rho_nicheoverlap</t>
  </si>
  <si>
    <t>obervational_fielddata</t>
  </si>
  <si>
    <t>per_capita_adultdeathrate</t>
  </si>
  <si>
    <t>On 12. March.2016:</t>
  </si>
  <si>
    <t>Megan and I discussed and what we mainly need is some R* values since we have a few key things from the Levine work.</t>
  </si>
  <si>
    <t>Herbern_Goldberg_2013</t>
  </si>
  <si>
    <t>growth rates, branching probabilities etc. for clonal species</t>
  </si>
  <si>
    <t>invasion indices based on biomass (I think)</t>
  </si>
  <si>
    <t>Yu_etal_2012</t>
  </si>
  <si>
    <t>community metrics after resource and species pool manipulations</t>
  </si>
  <si>
    <t>RajaniemI_etal_2012</t>
  </si>
  <si>
    <t>seed addition experiments, but not the values we need</t>
  </si>
  <si>
    <t>Farrar_&amp;_Goldberg_2010</t>
  </si>
  <si>
    <t>per capita effects of species on other species (growth models)</t>
  </si>
  <si>
    <t>Farrar_etal_2009</t>
  </si>
  <si>
    <t>I searched for: TOPIC: (plant* AND compet*) AND AUTHOR: (goldberg, d*)  and looked at the first 10 hits and the last 13 (of 63).</t>
  </si>
  <si>
    <t>biomass depending on neighbors</t>
  </si>
  <si>
    <t>Goldberg_1987</t>
  </si>
  <si>
    <t>Papaver rhoeas</t>
  </si>
  <si>
    <t>Chenopodium album</t>
  </si>
  <si>
    <t>Triticum aestivum</t>
  </si>
  <si>
    <t>Avena satua</t>
  </si>
  <si>
    <t>mass_after_46_days_growth</t>
  </si>
  <si>
    <t>Goldberg_&amp;_Fleetwood_1987</t>
  </si>
  <si>
    <t>pots_on_benches</t>
  </si>
  <si>
    <t>Parameter_asnamed_inpaper</t>
  </si>
  <si>
    <t>G_1, G_2</t>
  </si>
  <si>
    <t xml:space="preserve">s_1, s_2 </t>
  </si>
  <si>
    <t xml:space="preserve">phi_1, phi_2 </t>
  </si>
  <si>
    <t xml:space="preserve">a_1, a_2 </t>
  </si>
  <si>
    <t xml:space="preserve">theta_1, theta_2 </t>
  </si>
  <si>
    <t xml:space="preserve">d_1, d_2 </t>
  </si>
  <si>
    <t xml:space="preserve">c_1, c_2 </t>
  </si>
  <si>
    <t xml:space="preserve">m_1, m_2 </t>
  </si>
  <si>
    <t>Dybzinski_&amp;_Tilman_2007</t>
  </si>
  <si>
    <t>Rstar (nitrate)</t>
  </si>
  <si>
    <t>Rstar</t>
  </si>
  <si>
    <t>Rstar (light)</t>
  </si>
  <si>
    <t>six grass spp under varying soil N</t>
  </si>
  <si>
    <t>nitrate</t>
  </si>
  <si>
    <t>light</t>
  </si>
  <si>
    <t>Fig 1b, see also Figs. 2-4</t>
  </si>
  <si>
    <t>Fig 1d; they call it l* … see also Figs. 2-4</t>
  </si>
  <si>
    <t>B_i</t>
  </si>
  <si>
    <t>aboveground biomass</t>
  </si>
  <si>
    <t>four grass spp under varying soil N</t>
  </si>
  <si>
    <t>g m-2</t>
  </si>
  <si>
    <t>Rstar (P)</t>
  </si>
  <si>
    <t>Rstar (water)</t>
  </si>
  <si>
    <t>six exotic and five native grasses</t>
  </si>
  <si>
    <t>Rstar (DIN)</t>
  </si>
  <si>
    <t>DIN</t>
  </si>
  <si>
    <t>percent light</t>
  </si>
  <si>
    <t>percent water</t>
  </si>
  <si>
    <t>Table 1</t>
  </si>
  <si>
    <t>HilleRisLambers_etal_2010</t>
  </si>
  <si>
    <t>ungrazed biomass (mixture)</t>
  </si>
  <si>
    <t>ungrazed biomass (monoculture)</t>
  </si>
  <si>
    <t>overview of Rstar papers</t>
  </si>
  <si>
    <t>Miller_etal_2005</t>
  </si>
  <si>
    <t>final DIN levels (see first paragraph on right side of pg 5 for this connection)</t>
  </si>
  <si>
    <t>six exotic herbs and six native herbs (some grasses)</t>
  </si>
  <si>
    <t>monocultures in field</t>
  </si>
  <si>
    <t>Yelenik_etal_2014</t>
  </si>
  <si>
    <t>Fig 2b</t>
  </si>
  <si>
    <t>mg</t>
  </si>
  <si>
    <t>hulled seed mass</t>
  </si>
  <si>
    <t>Table 1, also has error if wanted</t>
  </si>
  <si>
    <t>mass of seed, I assume as rec'd from Prairie Restorations (Princeton, MN)</t>
  </si>
  <si>
    <t>Schizachyrium scoparium</t>
  </si>
  <si>
    <t>Andropogon gerardii</t>
  </si>
  <si>
    <t>Panicum virgatum</t>
  </si>
  <si>
    <t>Bouteloua gracilis</t>
  </si>
  <si>
    <t>Buchloe dactyloides</t>
  </si>
  <si>
    <t>Agropyron smithii</t>
  </si>
  <si>
    <t>see Figs 2-4; they also give the g per m2 of each spp that they seeded out (pg 307, last full paragraph on left side) so you could sort of estimate SEED -&gt; biomass if we wanted to (but I do not see biomass -&gt; seed)</t>
  </si>
  <si>
    <t>Estimate_additional_OR_range</t>
  </si>
  <si>
    <t>estimated per seed mass</t>
  </si>
  <si>
    <t>Avena barbata</t>
  </si>
  <si>
    <t>Calandrinia ciliata</t>
  </si>
  <si>
    <t>see top of pg 1149 (right side)</t>
  </si>
  <si>
    <t>annual</t>
  </si>
  <si>
    <t>perennial</t>
  </si>
  <si>
    <t>plant tissue death rate</t>
  </si>
  <si>
    <t>Location</t>
  </si>
  <si>
    <t>imaginary</t>
  </si>
  <si>
    <t>California</t>
  </si>
  <si>
    <t>imaginary semi-arid</t>
  </si>
  <si>
    <t>Cedar Creek</t>
  </si>
  <si>
    <t>Los Olivos, California</t>
  </si>
  <si>
    <t>Santa Ynez Valley, California</t>
  </si>
  <si>
    <t>Kellog Bio Stn</t>
  </si>
  <si>
    <t>Sedgewick, California</t>
  </si>
  <si>
    <t>seed mass</t>
  </si>
  <si>
    <t>Table 1, no error</t>
  </si>
  <si>
    <t>g_per_ind</t>
  </si>
  <si>
    <t>Table 1, SE given if wanted</t>
  </si>
  <si>
    <t>Everard_etal_2010</t>
  </si>
  <si>
    <t>water input rate</t>
  </si>
  <si>
    <t>NA</t>
  </si>
  <si>
    <t>average mean rainfall</t>
  </si>
  <si>
    <t>R</t>
  </si>
  <si>
    <t>highly variable; start of Model Parameterization with California Grassland Data</t>
  </si>
  <si>
    <t>b_i</t>
  </si>
  <si>
    <t>day-1</t>
  </si>
  <si>
    <t>mm day-1</t>
  </si>
  <si>
    <t>mm yr-1</t>
  </si>
  <si>
    <t>On 1. April.2016</t>
  </si>
  <si>
    <t>I got a lot of good ideas for papers to look at from emails I sent out. See parameters_rstar.rtf for more.</t>
  </si>
  <si>
    <t>I am only using exponents: so g per day would be g day-1</t>
  </si>
  <si>
    <t>I also tried to divide out to ONE individual whenever possible.</t>
  </si>
  <si>
    <r>
      <t xml:space="preserve">I tried to standarize how I write </t>
    </r>
    <r>
      <rPr>
        <b/>
        <sz val="12"/>
        <color theme="5"/>
        <rFont val="Calibri"/>
        <scheme val="minor"/>
      </rPr>
      <t>UNITS</t>
    </r>
    <r>
      <rPr>
        <sz val="12"/>
        <color theme="1"/>
        <rFont val="Calibri"/>
        <family val="2"/>
        <scheme val="minor"/>
      </rPr>
      <t xml:space="preserve"> today. </t>
    </r>
  </si>
  <si>
    <t>mgN kg-1 of soil</t>
  </si>
  <si>
    <t>micrograms g-1</t>
  </si>
  <si>
    <t>Table 1; 95CI of 51</t>
  </si>
  <si>
    <t>Table 1; 95CI of 139</t>
  </si>
  <si>
    <t>Table 1; 95CI of 393</t>
  </si>
  <si>
    <t>Table 1; 95CI of 702</t>
  </si>
  <si>
    <t>a1: active uptake efficiency (see eqn 5)</t>
  </si>
  <si>
    <t>a1: active uptake efficiency  (see eqn 5)</t>
  </si>
  <si>
    <t>a2: nonlinearity of active uptake efficiency with respect to soil moisture  (see eqn 5)</t>
  </si>
  <si>
    <t>dimensionless</t>
  </si>
  <si>
    <t>model with field parameters</t>
  </si>
  <si>
    <t>Harpole_&amp;_Tilman_2006</t>
  </si>
  <si>
    <t>Cedar Creek and Konza</t>
  </si>
  <si>
    <t>mg kg-1</t>
  </si>
  <si>
    <t xml:space="preserve">Achillea millefolium </t>
  </si>
  <si>
    <t xml:space="preserve">Agastache foeniculum </t>
  </si>
  <si>
    <t xml:space="preserve">Agropyron repens </t>
  </si>
  <si>
    <t xml:space="preserve">Agrostis scabra </t>
  </si>
  <si>
    <t xml:space="preserve">Andropogon gerardii </t>
  </si>
  <si>
    <t xml:space="preserve">Anemone cylindrica </t>
  </si>
  <si>
    <t xml:space="preserve">Asclepias syriaca </t>
  </si>
  <si>
    <t xml:space="preserve">Asclepias tuberosa </t>
  </si>
  <si>
    <t xml:space="preserve">Asclepias verticillata </t>
  </si>
  <si>
    <t>Aster azureus</t>
  </si>
  <si>
    <t xml:space="preserve">Aster ericoides </t>
  </si>
  <si>
    <t xml:space="preserve">Bouteloua curtipendula </t>
  </si>
  <si>
    <t xml:space="preserve">Calamovilfa longifolia </t>
  </si>
  <si>
    <t xml:space="preserve">Coreopsis palmata </t>
  </si>
  <si>
    <t>Koeleria cristata</t>
  </si>
  <si>
    <t>Liatris aspera</t>
  </si>
  <si>
    <t xml:space="preserve">Panicum virgatum </t>
  </si>
  <si>
    <t xml:space="preserve">Penstemon grandiflorus </t>
  </si>
  <si>
    <t>Poa pratensis</t>
  </si>
  <si>
    <t xml:space="preserve">Potentilla arguta </t>
  </si>
  <si>
    <t xml:space="preserve">Rudbeckia serotina </t>
  </si>
  <si>
    <t xml:space="preserve">Schizachyrium scoparium </t>
  </si>
  <si>
    <t xml:space="preserve">Solidago nemoralis </t>
  </si>
  <si>
    <t>Solidago rigida</t>
  </si>
  <si>
    <t xml:space="preserve">Solidago speciosa </t>
  </si>
  <si>
    <t xml:space="preserve">Sorghastrum nutans </t>
  </si>
  <si>
    <t>Stipa spartea</t>
  </si>
  <si>
    <t>Table 1; SD given</t>
  </si>
  <si>
    <t>Species</t>
  </si>
  <si>
    <t>twenty seven forbs and grasses (see tab for full list)</t>
  </si>
  <si>
    <t>HilleRisLambers_etal_2004</t>
  </si>
  <si>
    <t>Compares yield exponents (as in over and underyielding stuff) at Cedar Creek with lots of stuff</t>
  </si>
  <si>
    <t>Rstar, some biomass data, Cedar Creek -- I think we have these values already; paper compares yield exponents (as in over and underyielding stuff)  with lots of stuff</t>
  </si>
  <si>
    <t>Seabloom_etal_2003</t>
  </si>
  <si>
    <t>Bromus hordeaceus</t>
  </si>
  <si>
    <t>Bromus madritensis</t>
  </si>
  <si>
    <t>Hordeum murinum</t>
  </si>
  <si>
    <t>seeds_per_plant</t>
  </si>
  <si>
    <t>seed production per plant in plots with annual or perennial species</t>
  </si>
  <si>
    <t>Table 1: SE also given, range is production in perennial plots (lower values) annual plots</t>
  </si>
  <si>
    <r>
      <rPr>
        <b/>
        <sz val="12"/>
        <color theme="1"/>
        <rFont val="Calibri"/>
        <family val="2"/>
        <scheme val="minor"/>
      </rPr>
      <t>Sedgewick weather data</t>
    </r>
    <r>
      <rPr>
        <sz val="12"/>
        <color theme="1"/>
        <rFont val="Calibri"/>
        <family val="2"/>
        <scheme val="minor"/>
      </rPr>
      <t xml:space="preserve"> only goes to 2011: http://www.wrcc.dri.edu/weather/ucse.html</t>
    </r>
  </si>
  <si>
    <t>Some notes from today:</t>
  </si>
  <si>
    <t>Godoy &amp; Levine 2014 (Ecology) do NOT give biomass (though they have it in some way based on Fig. 1).</t>
  </si>
  <si>
    <t>Godoy_Levine_2014Ecology</t>
  </si>
  <si>
    <t>Sent emails to Eric Seabloom and Janneke HilleRisLambers to see if they have data to estimate seed production per unit biomass.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</si>
</sst>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b/>
      <sz val="12"/>
      <color theme="5"/>
      <name val="Calibri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/>
    <xf numFmtId="0" fontId="0" fillId="0" borderId="0" xfId="0" applyNumberFormat="1"/>
    <xf numFmtId="0" fontId="5" fillId="0" borderId="0" xfId="0" applyFont="1"/>
    <xf numFmtId="0" fontId="6" fillId="0" borderId="0" xfId="0" applyFont="1"/>
    <xf numFmtId="0" fontId="5" fillId="0" borderId="0" xfId="0" applyNumberFormat="1" applyFont="1"/>
    <xf numFmtId="0" fontId="8" fillId="0" borderId="0" xfId="0" applyFont="1"/>
  </cellXfs>
  <cellStyles count="3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>
      <selection activeCell="A27" sqref="A27"/>
    </sheetView>
  </sheetViews>
  <sheetFormatPr baseColWidth="10" defaultRowHeight="15" x14ac:dyDescent="0"/>
  <sheetData>
    <row r="1" spans="1:1">
      <c r="A1" s="1" t="s">
        <v>4</v>
      </c>
    </row>
    <row r="2" spans="1:1">
      <c r="A2" s="1" t="s">
        <v>3</v>
      </c>
    </row>
    <row r="4" spans="1:1">
      <c r="A4" s="1" t="s">
        <v>5</v>
      </c>
    </row>
    <row r="5" spans="1:1">
      <c r="A5" t="s">
        <v>6</v>
      </c>
    </row>
    <row r="7" spans="1:1">
      <c r="A7" s="1" t="s">
        <v>63</v>
      </c>
    </row>
    <row r="8" spans="1:1">
      <c r="A8" t="s">
        <v>64</v>
      </c>
    </row>
    <row r="9" spans="1:1">
      <c r="A9" t="s">
        <v>65</v>
      </c>
    </row>
    <row r="10" spans="1:1" s="3" customFormat="1">
      <c r="A10" s="3" t="s">
        <v>66</v>
      </c>
    </row>
    <row r="12" spans="1:1">
      <c r="A12" s="1" t="s">
        <v>92</v>
      </c>
    </row>
    <row r="13" spans="1:1">
      <c r="A13" t="s">
        <v>93</v>
      </c>
    </row>
    <row r="14" spans="1:1">
      <c r="A14" t="s">
        <v>104</v>
      </c>
    </row>
    <row r="16" spans="1:1">
      <c r="A16" s="1" t="s">
        <v>196</v>
      </c>
    </row>
    <row r="17" spans="1:2">
      <c r="A17" t="s">
        <v>197</v>
      </c>
    </row>
    <row r="18" spans="1:2">
      <c r="A18" t="s">
        <v>200</v>
      </c>
    </row>
    <row r="19" spans="1:2">
      <c r="B19" t="s">
        <v>198</v>
      </c>
    </row>
    <row r="20" spans="1:2">
      <c r="B20" t="s">
        <v>199</v>
      </c>
    </row>
    <row r="21" spans="1:2">
      <c r="A21" s="2" t="s">
        <v>256</v>
      </c>
    </row>
    <row r="22" spans="1:2">
      <c r="A22" t="s">
        <v>255</v>
      </c>
    </row>
    <row r="23" spans="1:2">
      <c r="A23" t="s">
        <v>257</v>
      </c>
    </row>
    <row r="24" spans="1:2">
      <c r="A24" t="s">
        <v>259</v>
      </c>
    </row>
    <row r="33" spans="1:1">
      <c r="A33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workbookViewId="0">
      <pane ySplit="1" topLeftCell="A37" activePane="bottomLeft" state="frozen"/>
      <selection pane="bottomLeft" activeCell="B86" sqref="B86"/>
    </sheetView>
  </sheetViews>
  <sheetFormatPr baseColWidth="10" defaultRowHeight="15" x14ac:dyDescent="0"/>
  <cols>
    <col min="1" max="1" width="53.83203125" customWidth="1"/>
    <col min="2" max="2" width="23.83203125" customWidth="1"/>
    <col min="5" max="5" width="14.33203125" customWidth="1"/>
    <col min="8" max="8" width="54.6640625" customWidth="1"/>
    <col min="9" max="9" width="28" customWidth="1"/>
    <col min="10" max="10" width="12.33203125" customWidth="1"/>
  </cols>
  <sheetData>
    <row r="1" spans="1:11">
      <c r="A1" t="s">
        <v>114</v>
      </c>
      <c r="B1" t="s">
        <v>0</v>
      </c>
      <c r="C1" t="s">
        <v>36</v>
      </c>
      <c r="D1" t="s">
        <v>1</v>
      </c>
      <c r="E1" t="s">
        <v>29</v>
      </c>
      <c r="F1" t="s">
        <v>165</v>
      </c>
      <c r="G1" t="s">
        <v>12</v>
      </c>
      <c r="H1" t="s">
        <v>13</v>
      </c>
      <c r="I1" t="s">
        <v>2</v>
      </c>
      <c r="J1" t="s">
        <v>173</v>
      </c>
      <c r="K1" t="s">
        <v>7</v>
      </c>
    </row>
    <row r="2" spans="1:11">
      <c r="A2" t="s">
        <v>115</v>
      </c>
      <c r="B2" t="s">
        <v>59</v>
      </c>
      <c r="D2">
        <v>0.5</v>
      </c>
      <c r="E2">
        <v>0.25</v>
      </c>
      <c r="G2" t="s">
        <v>14</v>
      </c>
      <c r="H2" t="s">
        <v>15</v>
      </c>
      <c r="I2" t="s">
        <v>9</v>
      </c>
      <c r="J2" t="s">
        <v>174</v>
      </c>
    </row>
    <row r="3" spans="1:11">
      <c r="A3" t="s">
        <v>116</v>
      </c>
      <c r="B3" t="s">
        <v>8</v>
      </c>
      <c r="D3">
        <v>0.8</v>
      </c>
      <c r="G3" t="s">
        <v>14</v>
      </c>
      <c r="H3" t="s">
        <v>15</v>
      </c>
      <c r="I3" t="s">
        <v>9</v>
      </c>
      <c r="J3" t="s">
        <v>176</v>
      </c>
    </row>
    <row r="4" spans="1:11">
      <c r="A4" t="s">
        <v>117</v>
      </c>
      <c r="B4" t="s">
        <v>10</v>
      </c>
      <c r="D4">
        <v>0.05</v>
      </c>
      <c r="E4">
        <v>0.12</v>
      </c>
      <c r="G4" t="s">
        <v>14</v>
      </c>
      <c r="H4" t="s">
        <v>15</v>
      </c>
      <c r="I4" t="s">
        <v>9</v>
      </c>
      <c r="J4" t="s">
        <v>176</v>
      </c>
    </row>
    <row r="5" spans="1:11">
      <c r="A5" t="s">
        <v>118</v>
      </c>
      <c r="B5" t="s">
        <v>11</v>
      </c>
      <c r="D5">
        <v>20</v>
      </c>
      <c r="G5" t="s">
        <v>14</v>
      </c>
      <c r="H5" t="s">
        <v>15</v>
      </c>
      <c r="I5" t="s">
        <v>9</v>
      </c>
      <c r="J5" t="s">
        <v>176</v>
      </c>
    </row>
    <row r="6" spans="1:11">
      <c r="A6" t="s">
        <v>119</v>
      </c>
      <c r="B6" t="s">
        <v>16</v>
      </c>
      <c r="D6">
        <v>1</v>
      </c>
      <c r="G6" t="s">
        <v>14</v>
      </c>
      <c r="H6" t="s">
        <v>15</v>
      </c>
      <c r="I6" t="s">
        <v>9</v>
      </c>
      <c r="J6" t="s">
        <v>176</v>
      </c>
    </row>
    <row r="7" spans="1:11">
      <c r="A7" t="s">
        <v>120</v>
      </c>
      <c r="B7" t="s">
        <v>24</v>
      </c>
      <c r="D7">
        <v>1</v>
      </c>
      <c r="E7">
        <v>0.5</v>
      </c>
      <c r="G7" t="s">
        <v>14</v>
      </c>
      <c r="H7" t="s">
        <v>15</v>
      </c>
      <c r="I7" t="s">
        <v>9</v>
      </c>
      <c r="J7" t="s">
        <v>176</v>
      </c>
    </row>
    <row r="8" spans="1:11">
      <c r="A8" t="s">
        <v>121</v>
      </c>
      <c r="B8" t="s">
        <v>17</v>
      </c>
      <c r="D8">
        <v>12</v>
      </c>
      <c r="E8">
        <v>7</v>
      </c>
      <c r="F8">
        <v>10.7</v>
      </c>
      <c r="G8" t="s">
        <v>14</v>
      </c>
      <c r="H8" t="s">
        <v>15</v>
      </c>
      <c r="I8" t="s">
        <v>9</v>
      </c>
      <c r="J8" t="s">
        <v>176</v>
      </c>
    </row>
    <row r="9" spans="1:11">
      <c r="A9" t="s">
        <v>122</v>
      </c>
      <c r="B9" t="s">
        <v>18</v>
      </c>
      <c r="D9">
        <v>0.05</v>
      </c>
      <c r="G9" t="s">
        <v>14</v>
      </c>
      <c r="H9" t="s">
        <v>15</v>
      </c>
      <c r="I9" t="s">
        <v>9</v>
      </c>
      <c r="J9" t="s">
        <v>176</v>
      </c>
    </row>
    <row r="10" spans="1:11">
      <c r="A10" t="s">
        <v>19</v>
      </c>
      <c r="B10" t="s">
        <v>19</v>
      </c>
      <c r="D10">
        <v>1</v>
      </c>
      <c r="G10" t="s">
        <v>14</v>
      </c>
      <c r="H10" t="s">
        <v>15</v>
      </c>
      <c r="I10" t="s">
        <v>9</v>
      </c>
      <c r="J10" t="s">
        <v>176</v>
      </c>
    </row>
    <row r="11" spans="1:11">
      <c r="A11" t="s">
        <v>25</v>
      </c>
      <c r="B11" t="s">
        <v>20</v>
      </c>
      <c r="D11">
        <v>0.35</v>
      </c>
      <c r="E11">
        <v>0</v>
      </c>
      <c r="G11" t="s">
        <v>14</v>
      </c>
      <c r="H11" t="s">
        <v>15</v>
      </c>
      <c r="I11" t="s">
        <v>9</v>
      </c>
      <c r="J11" t="s">
        <v>176</v>
      </c>
    </row>
    <row r="12" spans="1:11">
      <c r="A12" t="s">
        <v>26</v>
      </c>
      <c r="B12" t="s">
        <v>20</v>
      </c>
      <c r="C12" t="s">
        <v>37</v>
      </c>
      <c r="D12">
        <v>0.4</v>
      </c>
      <c r="E12">
        <v>0.05</v>
      </c>
      <c r="G12" t="s">
        <v>14</v>
      </c>
      <c r="H12" t="s">
        <v>15</v>
      </c>
      <c r="I12" t="s">
        <v>9</v>
      </c>
      <c r="J12" t="s">
        <v>176</v>
      </c>
    </row>
    <row r="13" spans="1:11">
      <c r="A13" t="s">
        <v>21</v>
      </c>
      <c r="B13" t="s">
        <v>21</v>
      </c>
      <c r="D13">
        <v>100</v>
      </c>
      <c r="G13" t="s">
        <v>14</v>
      </c>
      <c r="H13" t="s">
        <v>15</v>
      </c>
      <c r="I13" t="s">
        <v>9</v>
      </c>
      <c r="J13" t="s">
        <v>176</v>
      </c>
    </row>
    <row r="14" spans="1:11">
      <c r="A14" t="s">
        <v>27</v>
      </c>
      <c r="B14" t="s">
        <v>27</v>
      </c>
      <c r="D14" t="s">
        <v>28</v>
      </c>
      <c r="G14" t="s">
        <v>14</v>
      </c>
      <c r="H14" t="s">
        <v>15</v>
      </c>
      <c r="I14" t="s">
        <v>9</v>
      </c>
      <c r="J14" t="s">
        <v>176</v>
      </c>
    </row>
    <row r="15" spans="1:11">
      <c r="A15" t="s">
        <v>22</v>
      </c>
      <c r="B15" t="s">
        <v>22</v>
      </c>
      <c r="D15">
        <v>2</v>
      </c>
      <c r="G15" t="s">
        <v>14</v>
      </c>
      <c r="H15" t="s">
        <v>15</v>
      </c>
      <c r="I15" t="s">
        <v>9</v>
      </c>
      <c r="J15" t="s">
        <v>176</v>
      </c>
    </row>
    <row r="16" spans="1:11">
      <c r="A16" t="s">
        <v>23</v>
      </c>
      <c r="B16" t="s">
        <v>23</v>
      </c>
      <c r="D16">
        <v>2</v>
      </c>
      <c r="G16" t="s">
        <v>14</v>
      </c>
      <c r="H16" t="s">
        <v>15</v>
      </c>
      <c r="I16" t="s">
        <v>9</v>
      </c>
      <c r="J16" t="s">
        <v>176</v>
      </c>
    </row>
    <row r="17" spans="1:11">
      <c r="A17" t="s">
        <v>31</v>
      </c>
      <c r="B17" t="s">
        <v>8</v>
      </c>
      <c r="I17" t="s">
        <v>30</v>
      </c>
      <c r="K17" t="s">
        <v>32</v>
      </c>
    </row>
    <row r="18" spans="1:11">
      <c r="A18" t="s">
        <v>33</v>
      </c>
      <c r="C18" t="s">
        <v>38</v>
      </c>
      <c r="D18">
        <v>1993</v>
      </c>
      <c r="G18" t="s">
        <v>34</v>
      </c>
      <c r="H18" t="s">
        <v>35</v>
      </c>
      <c r="I18" t="s">
        <v>258</v>
      </c>
      <c r="J18" t="s">
        <v>181</v>
      </c>
      <c r="K18" t="s">
        <v>39</v>
      </c>
    </row>
    <row r="19" spans="1:11">
      <c r="A19" t="s">
        <v>33</v>
      </c>
      <c r="C19" t="s">
        <v>42</v>
      </c>
      <c r="D19">
        <v>7670</v>
      </c>
      <c r="G19" t="s">
        <v>34</v>
      </c>
      <c r="H19" t="s">
        <v>35</v>
      </c>
      <c r="I19" t="s">
        <v>258</v>
      </c>
      <c r="J19" t="s">
        <v>181</v>
      </c>
      <c r="K19" t="s">
        <v>40</v>
      </c>
    </row>
    <row r="20" spans="1:11">
      <c r="A20" t="s">
        <v>33</v>
      </c>
      <c r="C20" t="s">
        <v>43</v>
      </c>
      <c r="D20">
        <v>20759</v>
      </c>
      <c r="G20" t="s">
        <v>34</v>
      </c>
      <c r="H20" t="s">
        <v>35</v>
      </c>
      <c r="I20" t="s">
        <v>258</v>
      </c>
      <c r="J20" t="s">
        <v>181</v>
      </c>
      <c r="K20" t="s">
        <v>41</v>
      </c>
    </row>
    <row r="21" spans="1:11">
      <c r="A21" t="s">
        <v>33</v>
      </c>
      <c r="C21" t="s">
        <v>44</v>
      </c>
      <c r="D21">
        <v>23</v>
      </c>
      <c r="G21" t="s">
        <v>34</v>
      </c>
      <c r="H21" t="s">
        <v>35</v>
      </c>
      <c r="I21" t="s">
        <v>258</v>
      </c>
      <c r="J21" t="s">
        <v>181</v>
      </c>
      <c r="K21" t="s">
        <v>47</v>
      </c>
    </row>
    <row r="22" spans="1:11">
      <c r="A22" t="s">
        <v>33</v>
      </c>
      <c r="C22" t="s">
        <v>46</v>
      </c>
      <c r="D22">
        <v>248</v>
      </c>
      <c r="G22" t="s">
        <v>34</v>
      </c>
      <c r="H22" t="s">
        <v>35</v>
      </c>
      <c r="I22" t="s">
        <v>258</v>
      </c>
      <c r="J22" t="s">
        <v>181</v>
      </c>
      <c r="K22" t="s">
        <v>48</v>
      </c>
    </row>
    <row r="23" spans="1:11">
      <c r="A23" t="s">
        <v>33</v>
      </c>
      <c r="C23" t="s">
        <v>45</v>
      </c>
      <c r="D23">
        <v>582</v>
      </c>
      <c r="G23" t="s">
        <v>34</v>
      </c>
      <c r="H23" t="s">
        <v>35</v>
      </c>
      <c r="I23" t="s">
        <v>258</v>
      </c>
      <c r="J23" t="s">
        <v>181</v>
      </c>
      <c r="K23" t="s">
        <v>49</v>
      </c>
    </row>
    <row r="24" spans="1:11">
      <c r="A24" t="s">
        <v>60</v>
      </c>
      <c r="B24" t="s">
        <v>59</v>
      </c>
      <c r="C24" t="s">
        <v>38</v>
      </c>
      <c r="D24">
        <v>0.32</v>
      </c>
      <c r="G24" t="s">
        <v>61</v>
      </c>
      <c r="H24" t="s">
        <v>35</v>
      </c>
      <c r="I24" t="s">
        <v>258</v>
      </c>
      <c r="J24" t="s">
        <v>181</v>
      </c>
      <c r="K24" t="s">
        <v>50</v>
      </c>
    </row>
    <row r="25" spans="1:11">
      <c r="A25" t="s">
        <v>60</v>
      </c>
      <c r="B25" t="s">
        <v>59</v>
      </c>
      <c r="C25" t="s">
        <v>42</v>
      </c>
      <c r="D25">
        <v>0.21</v>
      </c>
      <c r="G25" t="s">
        <v>61</v>
      </c>
      <c r="H25" t="s">
        <v>35</v>
      </c>
      <c r="I25" t="s">
        <v>258</v>
      </c>
      <c r="J25" t="s">
        <v>181</v>
      </c>
      <c r="K25" t="s">
        <v>51</v>
      </c>
    </row>
    <row r="26" spans="1:11">
      <c r="A26" t="s">
        <v>60</v>
      </c>
      <c r="B26" t="s">
        <v>59</v>
      </c>
      <c r="C26" t="s">
        <v>43</v>
      </c>
      <c r="D26">
        <v>0.12</v>
      </c>
      <c r="G26" t="s">
        <v>61</v>
      </c>
      <c r="H26" t="s">
        <v>35</v>
      </c>
      <c r="I26" t="s">
        <v>258</v>
      </c>
      <c r="J26" t="s">
        <v>181</v>
      </c>
      <c r="K26" t="s">
        <v>52</v>
      </c>
    </row>
    <row r="27" spans="1:11">
      <c r="A27" t="s">
        <v>60</v>
      </c>
      <c r="B27" t="s">
        <v>59</v>
      </c>
      <c r="C27" t="s">
        <v>44</v>
      </c>
      <c r="D27">
        <v>0.12</v>
      </c>
      <c r="G27" t="s">
        <v>61</v>
      </c>
      <c r="H27" t="s">
        <v>35</v>
      </c>
      <c r="I27" t="s">
        <v>258</v>
      </c>
      <c r="J27" t="s">
        <v>181</v>
      </c>
      <c r="K27" t="s">
        <v>53</v>
      </c>
    </row>
    <row r="28" spans="1:11">
      <c r="A28" t="s">
        <v>60</v>
      </c>
      <c r="B28" t="s">
        <v>59</v>
      </c>
      <c r="C28" t="s">
        <v>46</v>
      </c>
      <c r="D28">
        <v>0.45</v>
      </c>
      <c r="G28" t="s">
        <v>61</v>
      </c>
      <c r="H28" t="s">
        <v>35</v>
      </c>
      <c r="I28" t="s">
        <v>258</v>
      </c>
      <c r="J28" t="s">
        <v>181</v>
      </c>
      <c r="K28" t="s">
        <v>53</v>
      </c>
    </row>
    <row r="29" spans="1:11">
      <c r="A29" t="s">
        <v>60</v>
      </c>
      <c r="B29" t="s">
        <v>59</v>
      </c>
      <c r="C29" t="s">
        <v>45</v>
      </c>
      <c r="D29">
        <v>0.33</v>
      </c>
      <c r="G29" t="s">
        <v>61</v>
      </c>
      <c r="H29" t="s">
        <v>35</v>
      </c>
      <c r="I29" t="s">
        <v>258</v>
      </c>
      <c r="J29" t="s">
        <v>181</v>
      </c>
      <c r="K29" t="s">
        <v>54</v>
      </c>
    </row>
    <row r="30" spans="1:11">
      <c r="A30" t="s">
        <v>62</v>
      </c>
      <c r="B30" t="s">
        <v>59</v>
      </c>
      <c r="C30" t="s">
        <v>38</v>
      </c>
      <c r="D30">
        <v>0.02</v>
      </c>
      <c r="G30" t="s">
        <v>61</v>
      </c>
      <c r="H30" t="s">
        <v>35</v>
      </c>
      <c r="I30" t="s">
        <v>258</v>
      </c>
      <c r="J30" t="s">
        <v>181</v>
      </c>
      <c r="K30" t="s">
        <v>55</v>
      </c>
    </row>
    <row r="31" spans="1:11">
      <c r="A31" t="s">
        <v>62</v>
      </c>
      <c r="B31" t="s">
        <v>59</v>
      </c>
      <c r="C31" t="s">
        <v>42</v>
      </c>
      <c r="D31">
        <v>0.54</v>
      </c>
      <c r="G31" t="s">
        <v>61</v>
      </c>
      <c r="H31" t="s">
        <v>35</v>
      </c>
      <c r="I31" t="s">
        <v>258</v>
      </c>
      <c r="J31" t="s">
        <v>181</v>
      </c>
      <c r="K31" t="s">
        <v>56</v>
      </c>
    </row>
    <row r="32" spans="1:11">
      <c r="A32" t="s">
        <v>62</v>
      </c>
      <c r="B32" t="s">
        <v>59</v>
      </c>
      <c r="C32" t="s">
        <v>43</v>
      </c>
      <c r="D32">
        <v>0.43</v>
      </c>
      <c r="G32" t="s">
        <v>61</v>
      </c>
      <c r="H32" t="s">
        <v>35</v>
      </c>
      <c r="I32" t="s">
        <v>258</v>
      </c>
      <c r="J32" t="s">
        <v>181</v>
      </c>
      <c r="K32" t="s">
        <v>52</v>
      </c>
    </row>
    <row r="33" spans="1:11">
      <c r="A33" t="s">
        <v>62</v>
      </c>
      <c r="B33" t="s">
        <v>59</v>
      </c>
      <c r="C33" t="s">
        <v>44</v>
      </c>
      <c r="D33">
        <v>0.32</v>
      </c>
      <c r="G33" t="s">
        <v>61</v>
      </c>
      <c r="H33" t="s">
        <v>35</v>
      </c>
      <c r="I33" t="s">
        <v>258</v>
      </c>
      <c r="J33" t="s">
        <v>181</v>
      </c>
      <c r="K33" t="s">
        <v>57</v>
      </c>
    </row>
    <row r="34" spans="1:11">
      <c r="A34" t="s">
        <v>62</v>
      </c>
      <c r="B34" t="s">
        <v>59</v>
      </c>
      <c r="C34" t="s">
        <v>46</v>
      </c>
      <c r="D34">
        <v>0.2</v>
      </c>
      <c r="G34" t="s">
        <v>61</v>
      </c>
      <c r="H34" t="s">
        <v>35</v>
      </c>
      <c r="I34" t="s">
        <v>258</v>
      </c>
      <c r="J34" t="s">
        <v>181</v>
      </c>
      <c r="K34" t="s">
        <v>57</v>
      </c>
    </row>
    <row r="35" spans="1:11">
      <c r="A35" t="s">
        <v>62</v>
      </c>
      <c r="B35" t="s">
        <v>59</v>
      </c>
      <c r="C35" t="s">
        <v>45</v>
      </c>
      <c r="D35">
        <v>0.51</v>
      </c>
      <c r="G35" t="s">
        <v>61</v>
      </c>
      <c r="H35" t="s">
        <v>35</v>
      </c>
      <c r="I35" t="s">
        <v>258</v>
      </c>
      <c r="J35" t="s">
        <v>181</v>
      </c>
      <c r="K35" t="s">
        <v>58</v>
      </c>
    </row>
    <row r="36" spans="1:11" s="5" customFormat="1">
      <c r="A36" s="5" t="s">
        <v>111</v>
      </c>
      <c r="C36" s="5" t="s">
        <v>108</v>
      </c>
      <c r="D36" s="5">
        <f>0.034/6</f>
        <v>5.6666666666666671E-3</v>
      </c>
      <c r="G36" s="5" t="s">
        <v>184</v>
      </c>
      <c r="H36" s="5" t="s">
        <v>113</v>
      </c>
      <c r="I36" s="5" t="s">
        <v>112</v>
      </c>
      <c r="J36" s="5" t="s">
        <v>180</v>
      </c>
      <c r="K36" s="5" t="s">
        <v>203</v>
      </c>
    </row>
    <row r="37" spans="1:11" s="5" customFormat="1">
      <c r="A37" s="5" t="s">
        <v>111</v>
      </c>
      <c r="C37" s="5" t="s">
        <v>107</v>
      </c>
      <c r="D37" s="5">
        <f>0.431/6</f>
        <v>7.1833333333333332E-2</v>
      </c>
      <c r="G37" s="5" t="s">
        <v>184</v>
      </c>
      <c r="H37" s="5" t="s">
        <v>113</v>
      </c>
      <c r="I37" s="5" t="s">
        <v>112</v>
      </c>
      <c r="J37" s="5" t="s">
        <v>180</v>
      </c>
      <c r="K37" s="5" t="s">
        <v>204</v>
      </c>
    </row>
    <row r="38" spans="1:11" s="5" customFormat="1">
      <c r="A38" s="5" t="s">
        <v>111</v>
      </c>
      <c r="C38" s="5" t="s">
        <v>109</v>
      </c>
      <c r="D38" s="5">
        <f>1.128/6</f>
        <v>0.18799999999999997</v>
      </c>
      <c r="G38" s="5" t="s">
        <v>184</v>
      </c>
      <c r="H38" s="5" t="s">
        <v>113</v>
      </c>
      <c r="I38" s="5" t="s">
        <v>112</v>
      </c>
      <c r="J38" s="5" t="s">
        <v>180</v>
      </c>
      <c r="K38" s="5" t="s">
        <v>205</v>
      </c>
    </row>
    <row r="39" spans="1:11" s="5" customFormat="1">
      <c r="A39" s="5" t="s">
        <v>111</v>
      </c>
      <c r="C39" s="5" t="s">
        <v>110</v>
      </c>
      <c r="D39" s="5">
        <f>1.647/6</f>
        <v>0.27450000000000002</v>
      </c>
      <c r="G39" s="5" t="s">
        <v>184</v>
      </c>
      <c r="H39" s="5" t="s">
        <v>113</v>
      </c>
      <c r="I39" s="5" t="s">
        <v>112</v>
      </c>
      <c r="J39" s="5" t="s">
        <v>180</v>
      </c>
      <c r="K39" s="5" t="s">
        <v>206</v>
      </c>
    </row>
    <row r="40" spans="1:11" s="5" customFormat="1">
      <c r="A40" s="5" t="s">
        <v>182</v>
      </c>
      <c r="B40" s="5" t="s">
        <v>192</v>
      </c>
      <c r="C40" s="5" t="s">
        <v>108</v>
      </c>
      <c r="D40" s="5">
        <f>0.65/10</f>
        <v>6.5000000000000002E-2</v>
      </c>
      <c r="G40" s="5" t="s">
        <v>154</v>
      </c>
      <c r="H40" s="5" t="s">
        <v>113</v>
      </c>
      <c r="I40" s="5" t="s">
        <v>112</v>
      </c>
      <c r="J40" s="5" t="s">
        <v>180</v>
      </c>
      <c r="K40" s="5" t="s">
        <v>183</v>
      </c>
    </row>
    <row r="41" spans="1:11" s="5" customFormat="1">
      <c r="A41" s="5" t="s">
        <v>182</v>
      </c>
      <c r="B41" s="5" t="s">
        <v>192</v>
      </c>
      <c r="C41" s="5" t="s">
        <v>107</v>
      </c>
      <c r="D41" s="5">
        <f>0.14/10</f>
        <v>1.4000000000000002E-2</v>
      </c>
      <c r="G41" s="5" t="s">
        <v>154</v>
      </c>
      <c r="H41" s="5" t="s">
        <v>113</v>
      </c>
      <c r="I41" s="5" t="s">
        <v>112</v>
      </c>
      <c r="J41" s="5" t="s">
        <v>180</v>
      </c>
      <c r="K41" s="5" t="s">
        <v>183</v>
      </c>
    </row>
    <row r="42" spans="1:11" s="5" customFormat="1">
      <c r="A42" s="5" t="s">
        <v>182</v>
      </c>
      <c r="B42" s="5" t="s">
        <v>192</v>
      </c>
      <c r="C42" s="5" t="s">
        <v>109</v>
      </c>
      <c r="D42" s="5">
        <f>40/10</f>
        <v>4</v>
      </c>
      <c r="G42" s="5" t="s">
        <v>154</v>
      </c>
      <c r="H42" s="5" t="s">
        <v>113</v>
      </c>
      <c r="I42" s="5" t="s">
        <v>112</v>
      </c>
      <c r="J42" s="5" t="s">
        <v>180</v>
      </c>
      <c r="K42" s="5" t="s">
        <v>185</v>
      </c>
    </row>
    <row r="43" spans="1:11" s="5" customFormat="1">
      <c r="A43" s="5" t="s">
        <v>182</v>
      </c>
      <c r="B43" s="5" t="s">
        <v>192</v>
      </c>
      <c r="C43" s="5" t="s">
        <v>110</v>
      </c>
      <c r="D43" s="5">
        <f>34/10</f>
        <v>3.4</v>
      </c>
      <c r="G43" s="5" t="s">
        <v>154</v>
      </c>
      <c r="H43" s="5" t="s">
        <v>113</v>
      </c>
      <c r="I43" s="5" t="s">
        <v>112</v>
      </c>
      <c r="J43" s="5" t="s">
        <v>180</v>
      </c>
      <c r="K43" s="5" t="s">
        <v>185</v>
      </c>
    </row>
    <row r="44" spans="1:11">
      <c r="A44" t="s">
        <v>124</v>
      </c>
      <c r="B44" t="s">
        <v>125</v>
      </c>
      <c r="C44" t="s">
        <v>127</v>
      </c>
      <c r="D44">
        <v>0.05</v>
      </c>
      <c r="F44">
        <v>0.4</v>
      </c>
      <c r="G44" t="s">
        <v>128</v>
      </c>
      <c r="H44" t="s">
        <v>151</v>
      </c>
      <c r="I44" t="s">
        <v>123</v>
      </c>
      <c r="J44" t="s">
        <v>177</v>
      </c>
      <c r="K44" t="s">
        <v>130</v>
      </c>
    </row>
    <row r="45" spans="1:11">
      <c r="A45" t="s">
        <v>126</v>
      </c>
      <c r="B45" t="s">
        <v>125</v>
      </c>
      <c r="C45" t="s">
        <v>127</v>
      </c>
      <c r="D45">
        <v>0.1</v>
      </c>
      <c r="F45">
        <v>0.9</v>
      </c>
      <c r="G45" t="s">
        <v>129</v>
      </c>
      <c r="H45" t="s">
        <v>151</v>
      </c>
      <c r="I45" t="s">
        <v>123</v>
      </c>
      <c r="J45" t="s">
        <v>177</v>
      </c>
      <c r="K45" t="s">
        <v>131</v>
      </c>
    </row>
    <row r="46" spans="1:11">
      <c r="A46" t="s">
        <v>133</v>
      </c>
      <c r="B46" t="s">
        <v>132</v>
      </c>
      <c r="C46" t="s">
        <v>134</v>
      </c>
      <c r="D46">
        <v>10</v>
      </c>
      <c r="F46">
        <v>1000</v>
      </c>
      <c r="G46" t="s">
        <v>135</v>
      </c>
      <c r="H46" t="s">
        <v>151</v>
      </c>
      <c r="I46" t="s">
        <v>123</v>
      </c>
      <c r="J46" t="s">
        <v>177</v>
      </c>
      <c r="K46" t="s">
        <v>164</v>
      </c>
    </row>
    <row r="47" spans="1:11">
      <c r="A47" t="s">
        <v>155</v>
      </c>
      <c r="B47" t="s">
        <v>192</v>
      </c>
      <c r="C47" t="s">
        <v>163</v>
      </c>
      <c r="D47">
        <v>3.27</v>
      </c>
      <c r="G47" t="s">
        <v>154</v>
      </c>
      <c r="H47" t="s">
        <v>157</v>
      </c>
      <c r="I47" t="s">
        <v>123</v>
      </c>
      <c r="J47" t="s">
        <v>177</v>
      </c>
      <c r="K47" t="s">
        <v>156</v>
      </c>
    </row>
    <row r="48" spans="1:11">
      <c r="A48" t="s">
        <v>155</v>
      </c>
      <c r="B48" t="s">
        <v>192</v>
      </c>
      <c r="C48" t="s">
        <v>159</v>
      </c>
      <c r="D48">
        <v>1.7</v>
      </c>
      <c r="G48" t="s">
        <v>154</v>
      </c>
      <c r="H48" t="s">
        <v>157</v>
      </c>
      <c r="I48" t="s">
        <v>123</v>
      </c>
      <c r="J48" t="s">
        <v>177</v>
      </c>
      <c r="K48" t="s">
        <v>156</v>
      </c>
    </row>
    <row r="49" spans="1:11">
      <c r="A49" t="s">
        <v>155</v>
      </c>
      <c r="B49" t="s">
        <v>192</v>
      </c>
      <c r="C49" t="s">
        <v>162</v>
      </c>
      <c r="D49">
        <v>1.57</v>
      </c>
      <c r="G49" t="s">
        <v>154</v>
      </c>
      <c r="H49" t="s">
        <v>157</v>
      </c>
      <c r="I49" t="s">
        <v>123</v>
      </c>
      <c r="J49" t="s">
        <v>177</v>
      </c>
      <c r="K49" t="s">
        <v>156</v>
      </c>
    </row>
    <row r="50" spans="1:11">
      <c r="A50" t="s">
        <v>155</v>
      </c>
      <c r="B50" t="s">
        <v>192</v>
      </c>
      <c r="C50" t="s">
        <v>160</v>
      </c>
      <c r="D50">
        <v>1.45</v>
      </c>
      <c r="G50" t="s">
        <v>154</v>
      </c>
      <c r="H50" t="s">
        <v>157</v>
      </c>
      <c r="I50" t="s">
        <v>123</v>
      </c>
      <c r="J50" t="s">
        <v>177</v>
      </c>
      <c r="K50" t="s">
        <v>156</v>
      </c>
    </row>
    <row r="51" spans="1:11">
      <c r="A51" t="s">
        <v>155</v>
      </c>
      <c r="B51" t="s">
        <v>192</v>
      </c>
      <c r="C51" t="s">
        <v>158</v>
      </c>
      <c r="D51">
        <v>0.4</v>
      </c>
      <c r="G51" t="s">
        <v>154</v>
      </c>
      <c r="H51" t="s">
        <v>157</v>
      </c>
      <c r="I51" t="s">
        <v>123</v>
      </c>
      <c r="J51" t="s">
        <v>177</v>
      </c>
      <c r="K51" t="s">
        <v>156</v>
      </c>
    </row>
    <row r="52" spans="1:11">
      <c r="A52" t="s">
        <v>155</v>
      </c>
      <c r="B52" t="s">
        <v>192</v>
      </c>
      <c r="C52" t="s">
        <v>161</v>
      </c>
      <c r="D52">
        <v>0.21</v>
      </c>
      <c r="G52" t="s">
        <v>154</v>
      </c>
      <c r="H52" t="s">
        <v>157</v>
      </c>
      <c r="I52" t="s">
        <v>123</v>
      </c>
      <c r="J52" t="s">
        <v>177</v>
      </c>
      <c r="K52" t="s">
        <v>156</v>
      </c>
    </row>
    <row r="53" spans="1:11">
      <c r="A53" t="s">
        <v>139</v>
      </c>
      <c r="B53" t="s">
        <v>125</v>
      </c>
      <c r="C53" t="s">
        <v>138</v>
      </c>
      <c r="D53">
        <v>3.07</v>
      </c>
      <c r="F53">
        <v>14.8</v>
      </c>
      <c r="G53" t="s">
        <v>140</v>
      </c>
      <c r="H53" t="s">
        <v>151</v>
      </c>
      <c r="I53" t="s">
        <v>144</v>
      </c>
      <c r="J53" t="s">
        <v>179</v>
      </c>
      <c r="K53" t="s">
        <v>143</v>
      </c>
    </row>
    <row r="54" spans="1:11">
      <c r="A54" t="s">
        <v>126</v>
      </c>
      <c r="B54" t="s">
        <v>125</v>
      </c>
      <c r="C54" t="s">
        <v>138</v>
      </c>
      <c r="D54">
        <v>44.3</v>
      </c>
      <c r="F54">
        <v>87.6</v>
      </c>
      <c r="G54" t="s">
        <v>141</v>
      </c>
      <c r="H54" t="s">
        <v>151</v>
      </c>
      <c r="I54" t="s">
        <v>144</v>
      </c>
      <c r="J54" t="s">
        <v>179</v>
      </c>
      <c r="K54" t="s">
        <v>143</v>
      </c>
    </row>
    <row r="55" spans="1:11">
      <c r="A55" t="s">
        <v>136</v>
      </c>
      <c r="B55" t="s">
        <v>125</v>
      </c>
      <c r="C55" t="s">
        <v>138</v>
      </c>
      <c r="D55">
        <v>11.25</v>
      </c>
      <c r="F55">
        <v>19.809999999999999</v>
      </c>
      <c r="G55" t="s">
        <v>202</v>
      </c>
      <c r="H55" t="s">
        <v>151</v>
      </c>
      <c r="I55" t="s">
        <v>144</v>
      </c>
      <c r="J55" t="s">
        <v>179</v>
      </c>
      <c r="K55" t="s">
        <v>143</v>
      </c>
    </row>
    <row r="56" spans="1:11">
      <c r="A56" t="s">
        <v>137</v>
      </c>
      <c r="B56" t="s">
        <v>125</v>
      </c>
      <c r="C56" t="s">
        <v>138</v>
      </c>
      <c r="D56">
        <v>9.9</v>
      </c>
      <c r="F56">
        <v>12.5</v>
      </c>
      <c r="G56" t="s">
        <v>142</v>
      </c>
      <c r="H56" t="s">
        <v>151</v>
      </c>
      <c r="I56" t="s">
        <v>144</v>
      </c>
      <c r="J56" t="s">
        <v>179</v>
      </c>
      <c r="K56" t="s">
        <v>143</v>
      </c>
    </row>
    <row r="57" spans="1:11">
      <c r="A57" t="s">
        <v>146</v>
      </c>
      <c r="B57" t="s">
        <v>132</v>
      </c>
      <c r="C57" t="s">
        <v>138</v>
      </c>
      <c r="D57">
        <v>88.36</v>
      </c>
      <c r="F57">
        <v>511.1</v>
      </c>
      <c r="G57" t="s">
        <v>135</v>
      </c>
      <c r="H57" t="s">
        <v>151</v>
      </c>
      <c r="I57" t="s">
        <v>144</v>
      </c>
      <c r="J57" t="s">
        <v>179</v>
      </c>
      <c r="K57" t="s">
        <v>143</v>
      </c>
    </row>
    <row r="58" spans="1:11">
      <c r="A58" t="s">
        <v>145</v>
      </c>
      <c r="B58" t="s">
        <v>132</v>
      </c>
      <c r="C58" t="s">
        <v>138</v>
      </c>
      <c r="D58">
        <v>0.50900000000000001</v>
      </c>
      <c r="F58">
        <v>99.24</v>
      </c>
      <c r="G58" t="s">
        <v>135</v>
      </c>
      <c r="H58" t="s">
        <v>151</v>
      </c>
      <c r="I58" t="s">
        <v>144</v>
      </c>
      <c r="J58" t="s">
        <v>179</v>
      </c>
      <c r="K58" t="s">
        <v>143</v>
      </c>
    </row>
    <row r="59" spans="1:11">
      <c r="A59" t="s">
        <v>166</v>
      </c>
      <c r="B59" s="5" t="s">
        <v>192</v>
      </c>
      <c r="C59" t="s">
        <v>167</v>
      </c>
      <c r="D59">
        <f>(15/119)*1000</f>
        <v>126.05042016806722</v>
      </c>
      <c r="G59" t="s">
        <v>154</v>
      </c>
      <c r="I59" t="s">
        <v>144</v>
      </c>
      <c r="J59" t="s">
        <v>179</v>
      </c>
      <c r="K59" t="s">
        <v>169</v>
      </c>
    </row>
    <row r="60" spans="1:11">
      <c r="A60" t="s">
        <v>166</v>
      </c>
      <c r="B60" s="5" t="s">
        <v>192</v>
      </c>
      <c r="C60" t="s">
        <v>168</v>
      </c>
      <c r="D60">
        <f>(15/2822)*1000</f>
        <v>5.3153791637136782</v>
      </c>
      <c r="G60" t="s">
        <v>154</v>
      </c>
      <c r="I60" t="s">
        <v>144</v>
      </c>
      <c r="J60" t="s">
        <v>179</v>
      </c>
      <c r="K60" t="s">
        <v>169</v>
      </c>
    </row>
    <row r="61" spans="1:11">
      <c r="A61" t="s">
        <v>149</v>
      </c>
      <c r="B61" t="s">
        <v>125</v>
      </c>
      <c r="C61" t="s">
        <v>150</v>
      </c>
      <c r="D61" s="4">
        <v>3</v>
      </c>
      <c r="E61" s="4"/>
      <c r="F61" s="4">
        <v>20</v>
      </c>
      <c r="G61" t="s">
        <v>201</v>
      </c>
      <c r="H61" t="s">
        <v>151</v>
      </c>
      <c r="I61" t="s">
        <v>152</v>
      </c>
      <c r="J61" t="s">
        <v>178</v>
      </c>
      <c r="K61" t="s">
        <v>153</v>
      </c>
    </row>
    <row r="62" spans="1:11" s="5" customFormat="1">
      <c r="A62" s="5" t="s">
        <v>172</v>
      </c>
      <c r="B62" s="5" t="s">
        <v>18</v>
      </c>
      <c r="C62" s="5" t="s">
        <v>170</v>
      </c>
      <c r="D62" s="7">
        <v>1.6E-2</v>
      </c>
      <c r="G62" s="5" t="s">
        <v>193</v>
      </c>
      <c r="H62" s="5" t="s">
        <v>211</v>
      </c>
      <c r="I62" s="5" t="s">
        <v>186</v>
      </c>
      <c r="J62" s="5" t="s">
        <v>175</v>
      </c>
      <c r="K62" s="5" t="s">
        <v>143</v>
      </c>
    </row>
    <row r="63" spans="1:11" s="5" customFormat="1">
      <c r="A63" s="5" t="s">
        <v>172</v>
      </c>
      <c r="B63" s="5" t="s">
        <v>18</v>
      </c>
      <c r="C63" s="5" t="s">
        <v>171</v>
      </c>
      <c r="D63" s="7">
        <v>5.0000000000000001E-3</v>
      </c>
      <c r="G63" s="5" t="s">
        <v>193</v>
      </c>
      <c r="H63" s="5" t="s">
        <v>211</v>
      </c>
      <c r="I63" s="5" t="s">
        <v>186</v>
      </c>
      <c r="J63" s="5" t="s">
        <v>175</v>
      </c>
      <c r="K63" s="5" t="s">
        <v>143</v>
      </c>
    </row>
    <row r="64" spans="1:11">
      <c r="A64" t="s">
        <v>187</v>
      </c>
      <c r="C64" t="s">
        <v>188</v>
      </c>
      <c r="D64" s="4">
        <v>0.54300000000000004</v>
      </c>
      <c r="G64" t="s">
        <v>194</v>
      </c>
      <c r="H64" s="5" t="s">
        <v>211</v>
      </c>
      <c r="I64" t="s">
        <v>186</v>
      </c>
      <c r="J64" t="s">
        <v>175</v>
      </c>
      <c r="K64" t="s">
        <v>143</v>
      </c>
    </row>
    <row r="65" spans="1:11">
      <c r="A65" t="s">
        <v>207</v>
      </c>
      <c r="C65" s="5" t="s">
        <v>170</v>
      </c>
      <c r="D65" s="4">
        <v>2.3999999999999998E-3</v>
      </c>
      <c r="G65" t="s">
        <v>194</v>
      </c>
      <c r="H65" s="5" t="s">
        <v>211</v>
      </c>
      <c r="I65" t="s">
        <v>186</v>
      </c>
      <c r="J65" t="s">
        <v>175</v>
      </c>
      <c r="K65" t="s">
        <v>143</v>
      </c>
    </row>
    <row r="66" spans="1:11">
      <c r="A66" t="s">
        <v>208</v>
      </c>
      <c r="C66" s="5" t="s">
        <v>171</v>
      </c>
      <c r="D66" s="4">
        <v>37.75</v>
      </c>
      <c r="G66" t="s">
        <v>194</v>
      </c>
      <c r="H66" s="5" t="s">
        <v>211</v>
      </c>
      <c r="I66" t="s">
        <v>186</v>
      </c>
      <c r="J66" t="s">
        <v>175</v>
      </c>
      <c r="K66" t="s">
        <v>143</v>
      </c>
    </row>
    <row r="67" spans="1:11">
      <c r="A67" t="s">
        <v>209</v>
      </c>
      <c r="C67" s="5" t="s">
        <v>170</v>
      </c>
      <c r="D67" s="4">
        <v>-9.98</v>
      </c>
      <c r="G67" t="s">
        <v>210</v>
      </c>
      <c r="H67" s="5" t="s">
        <v>211</v>
      </c>
      <c r="I67" t="s">
        <v>186</v>
      </c>
      <c r="J67" t="s">
        <v>175</v>
      </c>
      <c r="K67" t="s">
        <v>143</v>
      </c>
    </row>
    <row r="68" spans="1:11">
      <c r="A68" t="s">
        <v>209</v>
      </c>
      <c r="C68" s="5" t="s">
        <v>171</v>
      </c>
      <c r="D68" s="4">
        <v>0.68600000000000005</v>
      </c>
      <c r="G68" t="s">
        <v>210</v>
      </c>
      <c r="H68" s="5" t="s">
        <v>211</v>
      </c>
      <c r="I68" t="s">
        <v>186</v>
      </c>
      <c r="J68" t="s">
        <v>175</v>
      </c>
      <c r="K68" t="s">
        <v>143</v>
      </c>
    </row>
    <row r="69" spans="1:11">
      <c r="A69" t="s">
        <v>189</v>
      </c>
      <c r="B69" t="s">
        <v>190</v>
      </c>
      <c r="C69" t="s">
        <v>188</v>
      </c>
      <c r="D69">
        <v>506</v>
      </c>
      <c r="G69" t="s">
        <v>195</v>
      </c>
      <c r="H69" s="5" t="s">
        <v>211</v>
      </c>
      <c r="I69" t="s">
        <v>186</v>
      </c>
      <c r="J69" t="s">
        <v>175</v>
      </c>
      <c r="K69" t="s">
        <v>191</v>
      </c>
    </row>
    <row r="70" spans="1:11">
      <c r="A70" t="s">
        <v>124</v>
      </c>
      <c r="B70" t="s">
        <v>125</v>
      </c>
      <c r="C70" t="s">
        <v>244</v>
      </c>
      <c r="D70">
        <v>6.9000000000000006E-2</v>
      </c>
      <c r="F70">
        <v>0.65900000000000003</v>
      </c>
      <c r="G70" t="s">
        <v>214</v>
      </c>
      <c r="H70" s="5" t="s">
        <v>151</v>
      </c>
      <c r="I70" t="s">
        <v>212</v>
      </c>
      <c r="J70" t="s">
        <v>213</v>
      </c>
      <c r="K70" t="s">
        <v>242</v>
      </c>
    </row>
    <row r="71" spans="1:11">
      <c r="A71" t="s">
        <v>253</v>
      </c>
      <c r="C71" s="5" t="s">
        <v>249</v>
      </c>
      <c r="D71">
        <v>32.049999999999997</v>
      </c>
      <c r="F71">
        <v>111.33</v>
      </c>
      <c r="G71" t="s">
        <v>252</v>
      </c>
      <c r="H71" s="5" t="s">
        <v>35</v>
      </c>
      <c r="I71" t="s">
        <v>248</v>
      </c>
      <c r="J71" t="s">
        <v>181</v>
      </c>
      <c r="K71" t="s">
        <v>254</v>
      </c>
    </row>
    <row r="72" spans="1:11">
      <c r="A72" t="s">
        <v>253</v>
      </c>
      <c r="C72" s="5" t="s">
        <v>250</v>
      </c>
      <c r="D72">
        <v>57.07</v>
      </c>
      <c r="F72">
        <v>176.34</v>
      </c>
      <c r="G72" t="s">
        <v>252</v>
      </c>
      <c r="H72" s="5" t="s">
        <v>35</v>
      </c>
      <c r="I72" t="s">
        <v>248</v>
      </c>
      <c r="J72" t="s">
        <v>181</v>
      </c>
      <c r="K72" t="s">
        <v>254</v>
      </c>
    </row>
    <row r="73" spans="1:11">
      <c r="A73" t="s">
        <v>253</v>
      </c>
      <c r="C73" s="5" t="s">
        <v>251</v>
      </c>
      <c r="D73">
        <v>45.82</v>
      </c>
      <c r="F73">
        <v>95.3</v>
      </c>
      <c r="G73" t="s">
        <v>252</v>
      </c>
      <c r="H73" s="5" t="s">
        <v>35</v>
      </c>
      <c r="I73" t="s">
        <v>248</v>
      </c>
      <c r="J73" t="s">
        <v>181</v>
      </c>
      <c r="K73" t="s">
        <v>254</v>
      </c>
    </row>
    <row r="80" spans="1:11">
      <c r="A80" s="6"/>
    </row>
    <row r="81" spans="1:1">
      <c r="A81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pane ySplit="1" topLeftCell="A2" activePane="bottomLeft" state="frozen"/>
      <selection pane="bottomLeft" activeCell="B19" sqref="B19"/>
    </sheetView>
  </sheetViews>
  <sheetFormatPr baseColWidth="10" defaultRowHeight="15" x14ac:dyDescent="0"/>
  <cols>
    <col min="1" max="1" width="22.83203125" customWidth="1"/>
    <col min="2" max="2" width="20.33203125" customWidth="1"/>
    <col min="6" max="6" width="41.6640625" customWidth="1"/>
  </cols>
  <sheetData>
    <row r="1" spans="1:6" s="1" customFormat="1">
      <c r="A1" s="1" t="s">
        <v>0</v>
      </c>
      <c r="B1" s="1" t="s">
        <v>36</v>
      </c>
      <c r="C1" s="1" t="s">
        <v>1</v>
      </c>
      <c r="D1" s="1" t="s">
        <v>12</v>
      </c>
      <c r="E1" s="1" t="s">
        <v>13</v>
      </c>
      <c r="F1" s="1" t="s">
        <v>2</v>
      </c>
    </row>
    <row r="2" spans="1:6">
      <c r="A2" t="s">
        <v>68</v>
      </c>
      <c r="B2" t="s">
        <v>70</v>
      </c>
      <c r="F2" t="s">
        <v>67</v>
      </c>
    </row>
    <row r="3" spans="1:6">
      <c r="A3" t="s">
        <v>71</v>
      </c>
      <c r="B3" t="s">
        <v>69</v>
      </c>
      <c r="F3" t="s">
        <v>72</v>
      </c>
    </row>
    <row r="4" spans="1:6">
      <c r="A4" t="s">
        <v>73</v>
      </c>
      <c r="B4" t="s">
        <v>75</v>
      </c>
      <c r="F4" t="s">
        <v>76</v>
      </c>
    </row>
    <row r="5" spans="1:6">
      <c r="A5" t="s">
        <v>74</v>
      </c>
      <c r="F5" t="s">
        <v>77</v>
      </c>
    </row>
    <row r="6" spans="1:6">
      <c r="A6" t="s">
        <v>79</v>
      </c>
      <c r="B6" t="s">
        <v>82</v>
      </c>
      <c r="D6" t="s">
        <v>78</v>
      </c>
      <c r="F6" t="s">
        <v>80</v>
      </c>
    </row>
    <row r="7" spans="1:6">
      <c r="A7" t="s">
        <v>81</v>
      </c>
      <c r="B7" t="s">
        <v>82</v>
      </c>
      <c r="F7" t="s">
        <v>83</v>
      </c>
    </row>
    <row r="8" spans="1:6">
      <c r="A8" t="s">
        <v>85</v>
      </c>
      <c r="E8" t="s">
        <v>86</v>
      </c>
      <c r="F8" t="s">
        <v>84</v>
      </c>
    </row>
    <row r="9" spans="1:6">
      <c r="A9" t="s">
        <v>89</v>
      </c>
      <c r="B9" t="s">
        <v>88</v>
      </c>
      <c r="E9" t="s">
        <v>90</v>
      </c>
      <c r="F9" t="s">
        <v>87</v>
      </c>
    </row>
    <row r="10" spans="1:6">
      <c r="A10" t="s">
        <v>91</v>
      </c>
      <c r="B10" t="s">
        <v>88</v>
      </c>
      <c r="E10" t="s">
        <v>90</v>
      </c>
      <c r="F10" t="s">
        <v>87</v>
      </c>
    </row>
    <row r="11" spans="1:6">
      <c r="A11" t="s">
        <v>95</v>
      </c>
      <c r="F11" t="s">
        <v>94</v>
      </c>
    </row>
    <row r="12" spans="1:6">
      <c r="A12" t="s">
        <v>96</v>
      </c>
      <c r="F12" t="s">
        <v>97</v>
      </c>
    </row>
    <row r="13" spans="1:6">
      <c r="A13" t="s">
        <v>98</v>
      </c>
      <c r="F13" t="s">
        <v>99</v>
      </c>
    </row>
    <row r="14" spans="1:6">
      <c r="A14" t="s">
        <v>100</v>
      </c>
      <c r="F14" t="s">
        <v>101</v>
      </c>
    </row>
    <row r="15" spans="1:6">
      <c r="A15" t="s">
        <v>102</v>
      </c>
      <c r="F15" t="s">
        <v>103</v>
      </c>
    </row>
    <row r="16" spans="1:6">
      <c r="A16" t="s">
        <v>105</v>
      </c>
      <c r="F16" t="s">
        <v>106</v>
      </c>
    </row>
    <row r="17" spans="1:7">
      <c r="A17" t="s">
        <v>147</v>
      </c>
      <c r="F17" t="s">
        <v>148</v>
      </c>
    </row>
    <row r="18" spans="1:7">
      <c r="A18" t="s">
        <v>247</v>
      </c>
      <c r="F18" t="s">
        <v>245</v>
      </c>
      <c r="G18" t="s">
        <v>246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activeCell="G30" sqref="G30:G56"/>
    </sheetView>
  </sheetViews>
  <sheetFormatPr baseColWidth="10" defaultRowHeight="15" x14ac:dyDescent="0"/>
  <cols>
    <col min="1" max="1" width="25" customWidth="1"/>
  </cols>
  <sheetData>
    <row r="1" spans="1:2">
      <c r="A1" t="s">
        <v>243</v>
      </c>
      <c r="B1" t="s">
        <v>125</v>
      </c>
    </row>
    <row r="2" spans="1:2">
      <c r="A2" s="8" t="s">
        <v>215</v>
      </c>
      <c r="B2">
        <v>0.32</v>
      </c>
    </row>
    <row r="3" spans="1:2">
      <c r="A3" s="8" t="s">
        <v>216</v>
      </c>
      <c r="B3">
        <v>0.183</v>
      </c>
    </row>
    <row r="4" spans="1:2">
      <c r="A4" s="8" t="s">
        <v>217</v>
      </c>
      <c r="B4">
        <v>0.38700000000000001</v>
      </c>
    </row>
    <row r="5" spans="1:2">
      <c r="A5" s="8" t="s">
        <v>218</v>
      </c>
      <c r="B5">
        <v>0.65900000000000003</v>
      </c>
    </row>
    <row r="6" spans="1:2">
      <c r="A6" s="8" t="s">
        <v>219</v>
      </c>
      <c r="B6">
        <v>0.14399999999999999</v>
      </c>
    </row>
    <row r="7" spans="1:2">
      <c r="A7" s="8" t="s">
        <v>220</v>
      </c>
      <c r="B7">
        <v>0.21299999999999999</v>
      </c>
    </row>
    <row r="8" spans="1:2">
      <c r="A8" s="8" t="s">
        <v>221</v>
      </c>
      <c r="B8">
        <v>0.45800000000000002</v>
      </c>
    </row>
    <row r="9" spans="1:2">
      <c r="A9" s="8" t="s">
        <v>222</v>
      </c>
      <c r="B9">
        <v>0.28799999999999998</v>
      </c>
    </row>
    <row r="10" spans="1:2">
      <c r="A10" s="8" t="s">
        <v>223</v>
      </c>
      <c r="B10">
        <v>0.24199999999999999</v>
      </c>
    </row>
    <row r="11" spans="1:2">
      <c r="A11" s="8" t="s">
        <v>224</v>
      </c>
      <c r="B11">
        <v>0.51500000000000001</v>
      </c>
    </row>
    <row r="12" spans="1:2">
      <c r="A12" s="8" t="s">
        <v>225</v>
      </c>
      <c r="B12">
        <v>0.26600000000000001</v>
      </c>
    </row>
    <row r="13" spans="1:2">
      <c r="A13" s="8" t="s">
        <v>226</v>
      </c>
      <c r="B13">
        <v>0.22</v>
      </c>
    </row>
    <row r="14" spans="1:2">
      <c r="A14" s="8" t="s">
        <v>227</v>
      </c>
      <c r="B14">
        <v>0.29699999999999999</v>
      </c>
    </row>
    <row r="15" spans="1:2">
      <c r="A15" s="8" t="s">
        <v>228</v>
      </c>
      <c r="B15">
        <v>0.161</v>
      </c>
    </row>
    <row r="16" spans="1:2">
      <c r="A16" s="8" t="s">
        <v>229</v>
      </c>
      <c r="B16">
        <v>0.18099999999999999</v>
      </c>
    </row>
    <row r="17" spans="1:2">
      <c r="A17" s="8" t="s">
        <v>230</v>
      </c>
      <c r="B17">
        <v>0.10199999999999999</v>
      </c>
    </row>
    <row r="18" spans="1:2">
      <c r="A18" s="8" t="s">
        <v>231</v>
      </c>
      <c r="B18">
        <v>0.38100000000000001</v>
      </c>
    </row>
    <row r="19" spans="1:2">
      <c r="A19" s="8" t="s">
        <v>232</v>
      </c>
      <c r="B19">
        <v>0.32100000000000001</v>
      </c>
    </row>
    <row r="20" spans="1:2">
      <c r="A20" s="8" t="s">
        <v>233</v>
      </c>
      <c r="B20">
        <v>0.22600000000000001</v>
      </c>
    </row>
    <row r="21" spans="1:2">
      <c r="A21" s="8" t="s">
        <v>234</v>
      </c>
      <c r="B21">
        <v>0.38400000000000001</v>
      </c>
    </row>
    <row r="22" spans="1:2">
      <c r="A22" s="8" t="s">
        <v>235</v>
      </c>
      <c r="B22">
        <v>0.52100000000000002</v>
      </c>
    </row>
    <row r="23" spans="1:2">
      <c r="A23" s="8" t="s">
        <v>236</v>
      </c>
      <c r="B23">
        <v>6.9000000000000006E-2</v>
      </c>
    </row>
    <row r="24" spans="1:2">
      <c r="A24" s="8" t="s">
        <v>237</v>
      </c>
      <c r="B24">
        <v>0.13300000000000001</v>
      </c>
    </row>
    <row r="25" spans="1:2">
      <c r="A25" s="8" t="s">
        <v>238</v>
      </c>
      <c r="B25">
        <v>6.9000000000000006E-2</v>
      </c>
    </row>
    <row r="26" spans="1:2">
      <c r="A26" s="8" t="s">
        <v>239</v>
      </c>
      <c r="B26">
        <v>0.115</v>
      </c>
    </row>
    <row r="27" spans="1:2">
      <c r="A27" s="8" t="s">
        <v>240</v>
      </c>
      <c r="B27">
        <v>0.17899999999999999</v>
      </c>
    </row>
    <row r="28" spans="1:2">
      <c r="A28" s="8" t="s">
        <v>241</v>
      </c>
      <c r="B28">
        <v>0.44</v>
      </c>
    </row>
  </sheetData>
  <sortState ref="G30:G56">
    <sortCondition ref="G30:G5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</vt:lpstr>
      <vt:lpstr>params</vt:lpstr>
      <vt:lpstr>papers_checked</vt:lpstr>
      <vt:lpstr>HarpoleTilman2006</vt:lpstr>
      <vt:lpstr>scratch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Wolkovich</dc:creator>
  <cp:lastModifiedBy>Elizabeth Wolkovich</cp:lastModifiedBy>
  <dcterms:created xsi:type="dcterms:W3CDTF">2016-03-10T22:12:21Z</dcterms:created>
  <dcterms:modified xsi:type="dcterms:W3CDTF">2016-04-01T17:45:03Z</dcterms:modified>
</cp:coreProperties>
</file>